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08FACF6C-DB59-488C-ABA2-0162D6054413}" xr6:coauthVersionLast="47" xr6:coauthVersionMax="47" xr10:uidLastSave="{00000000-0000-0000-0000-000000000000}"/>
  <bookViews>
    <workbookView xWindow="45" yWindow="0" windowWidth="20445" windowHeight="11520" xr2:uid="{EB0EA54D-43BA-4D26-B855-9156462A437E}"/>
  </bookViews>
  <sheets>
    <sheet name="2118423_NetMHCpan (1)" sheetId="1" r:id="rId1"/>
  </sheets>
  <calcPr calcId="0"/>
</workbook>
</file>

<file path=xl/calcChain.xml><?xml version="1.0" encoding="utf-8"?>
<calcChain xmlns="http://schemas.openxmlformats.org/spreadsheetml/2006/main">
  <c r="V4" i="1" l="1"/>
  <c r="D5" i="1"/>
  <c r="AB5" i="1"/>
  <c r="AH5" i="1"/>
  <c r="AN5" i="1"/>
  <c r="D6" i="1"/>
  <c r="J6" i="1"/>
  <c r="D7" i="1"/>
  <c r="P7" i="1"/>
  <c r="V7" i="1"/>
  <c r="AH7" i="1"/>
  <c r="AN7" i="1"/>
  <c r="AH9" i="1"/>
  <c r="D11" i="1"/>
  <c r="J11" i="1"/>
  <c r="P11" i="1"/>
  <c r="D12" i="1"/>
  <c r="J12" i="1"/>
  <c r="P12" i="1"/>
  <c r="D24" i="1"/>
  <c r="AB24" i="1"/>
  <c r="AN24" i="1"/>
  <c r="D30" i="1"/>
  <c r="AB30" i="1"/>
  <c r="AH30" i="1"/>
  <c r="V31" i="1"/>
  <c r="J40" i="1"/>
  <c r="V42" i="1"/>
  <c r="AN49" i="1"/>
  <c r="AH55" i="1"/>
  <c r="D68" i="1"/>
  <c r="J68" i="1"/>
  <c r="P68" i="1"/>
  <c r="AB68" i="1"/>
  <c r="AN68" i="1"/>
  <c r="D74" i="1"/>
  <c r="J74" i="1"/>
  <c r="P74" i="1"/>
  <c r="V74" i="1"/>
  <c r="AN74" i="1"/>
  <c r="D75" i="1"/>
  <c r="AB75" i="1"/>
  <c r="AH75" i="1"/>
  <c r="AN75" i="1"/>
  <c r="J78" i="1"/>
  <c r="P78" i="1"/>
  <c r="V78" i="1"/>
  <c r="D79" i="1"/>
  <c r="AB79" i="1"/>
  <c r="V82" i="1"/>
  <c r="V91" i="1"/>
  <c r="V92" i="1"/>
  <c r="J94" i="1"/>
  <c r="V94" i="1"/>
  <c r="AH99" i="1"/>
  <c r="AN99" i="1"/>
  <c r="D101" i="1"/>
  <c r="AB101" i="1"/>
  <c r="AH101" i="1"/>
  <c r="AN101" i="1"/>
  <c r="AH105" i="1"/>
  <c r="AN105" i="1"/>
  <c r="D106" i="1"/>
  <c r="AB106" i="1"/>
  <c r="AH106" i="1"/>
  <c r="AN106" i="1"/>
  <c r="V109" i="1"/>
  <c r="AH110" i="1"/>
  <c r="V111" i="1"/>
  <c r="AH111" i="1"/>
  <c r="D112" i="1"/>
  <c r="J112" i="1"/>
  <c r="P112" i="1"/>
  <c r="AB112" i="1"/>
  <c r="AH112" i="1"/>
  <c r="AN112" i="1"/>
  <c r="J113" i="1"/>
  <c r="P113" i="1"/>
  <c r="J114" i="1"/>
  <c r="V115" i="1"/>
  <c r="D118" i="1"/>
  <c r="J118" i="1"/>
  <c r="P118" i="1"/>
  <c r="AB118" i="1"/>
  <c r="D123" i="1"/>
  <c r="AB123" i="1"/>
  <c r="AN123" i="1"/>
  <c r="P128" i="1"/>
  <c r="AB128" i="1"/>
  <c r="V129" i="1"/>
  <c r="D134" i="1"/>
  <c r="AN134" i="1"/>
  <c r="V137" i="1"/>
  <c r="AH139" i="1"/>
  <c r="D141" i="1"/>
  <c r="D143" i="1"/>
  <c r="AB143" i="1"/>
  <c r="AH143" i="1"/>
  <c r="AN143" i="1"/>
  <c r="V144" i="1"/>
  <c r="V148" i="1"/>
  <c r="AB150" i="1"/>
  <c r="AN150" i="1"/>
  <c r="D151" i="1"/>
  <c r="J151" i="1"/>
  <c r="P151" i="1"/>
  <c r="V151" i="1"/>
  <c r="AN151" i="1"/>
  <c r="AB161" i="1"/>
  <c r="AH161" i="1"/>
  <c r="D162" i="1"/>
  <c r="AN162" i="1"/>
  <c r="J165" i="1"/>
  <c r="P165" i="1"/>
  <c r="AB180" i="1"/>
  <c r="AH180" i="1"/>
  <c r="V183" i="1"/>
  <c r="AB186" i="1"/>
  <c r="D189" i="1"/>
  <c r="J189" i="1"/>
  <c r="P189" i="1"/>
  <c r="V189" i="1"/>
  <c r="AB189" i="1"/>
  <c r="AN189" i="1"/>
  <c r="AB197" i="1"/>
  <c r="D206" i="1"/>
  <c r="J210" i="1"/>
  <c r="V210" i="1"/>
  <c r="AN210" i="1"/>
  <c r="AB216" i="1"/>
  <c r="AN216" i="1"/>
  <c r="J219" i="1"/>
  <c r="J221" i="1"/>
  <c r="AB221" i="1"/>
  <c r="AH221" i="1"/>
  <c r="AB234" i="1"/>
  <c r="AN234" i="1"/>
  <c r="D239" i="1"/>
  <c r="J239" i="1"/>
  <c r="P239" i="1"/>
  <c r="V239" i="1"/>
  <c r="AB239" i="1"/>
  <c r="AN239" i="1"/>
  <c r="J244" i="1"/>
  <c r="D261" i="1"/>
  <c r="AB261" i="1"/>
  <c r="AH261" i="1"/>
  <c r="AN261" i="1"/>
  <c r="D262" i="1"/>
  <c r="AB262" i="1"/>
  <c r="AN262" i="1"/>
  <c r="J265" i="1"/>
  <c r="P265" i="1"/>
  <c r="D269" i="1"/>
  <c r="J269" i="1"/>
  <c r="P269" i="1"/>
  <c r="AB269" i="1"/>
  <c r="AH269" i="1"/>
  <c r="AN269" i="1"/>
  <c r="AH271" i="1"/>
  <c r="D276" i="1"/>
  <c r="AH276" i="1"/>
  <c r="AN276" i="1"/>
  <c r="AN277" i="1"/>
  <c r="D289" i="1"/>
  <c r="AB289" i="1"/>
  <c r="V292" i="1"/>
  <c r="J295" i="1"/>
  <c r="P295" i="1"/>
  <c r="V295" i="1"/>
  <c r="D299" i="1"/>
  <c r="AB299" i="1"/>
  <c r="AN299" i="1"/>
  <c r="J302" i="1"/>
  <c r="P302" i="1"/>
  <c r="AB315" i="1"/>
  <c r="AN315" i="1"/>
  <c r="AB319" i="1"/>
  <c r="V334" i="1"/>
  <c r="D340" i="1"/>
  <c r="AB340" i="1"/>
  <c r="AN340" i="1"/>
  <c r="D343" i="1"/>
  <c r="AH343" i="1"/>
  <c r="V344" i="1"/>
  <c r="P346" i="1"/>
  <c r="V346" i="1"/>
  <c r="D347" i="1"/>
  <c r="AB347" i="1"/>
  <c r="AN347" i="1"/>
  <c r="AB368" i="1"/>
  <c r="AH368" i="1"/>
  <c r="AN368" i="1"/>
  <c r="D369" i="1"/>
  <c r="P369" i="1"/>
  <c r="V369" i="1"/>
  <c r="V370" i="1"/>
  <c r="J374" i="1"/>
  <c r="AB381" i="1"/>
  <c r="AB382" i="1"/>
  <c r="AN382" i="1"/>
  <c r="D387" i="1"/>
  <c r="AB387" i="1"/>
  <c r="AH387" i="1"/>
  <c r="AN387" i="1"/>
  <c r="AH400" i="1"/>
  <c r="AH403" i="1"/>
  <c r="AN404" i="1"/>
  <c r="D415" i="1"/>
  <c r="AN415" i="1"/>
  <c r="V420" i="1"/>
  <c r="V436" i="1"/>
  <c r="D442" i="1"/>
  <c r="AB442" i="1"/>
  <c r="AN442" i="1"/>
  <c r="AB456" i="1"/>
  <c r="AH456" i="1"/>
  <c r="AN462" i="1"/>
  <c r="D464" i="1"/>
  <c r="AB464" i="1"/>
  <c r="J467" i="1"/>
  <c r="P467" i="1"/>
  <c r="AB467" i="1"/>
  <c r="AH467" i="1"/>
  <c r="AN467" i="1"/>
  <c r="D471" i="1"/>
  <c r="AN471" i="1"/>
  <c r="V475" i="1"/>
  <c r="J476" i="1"/>
  <c r="D478" i="1"/>
  <c r="J478" i="1"/>
  <c r="P478" i="1"/>
  <c r="AB478" i="1"/>
  <c r="AN478" i="1"/>
  <c r="D479" i="1"/>
  <c r="J479" i="1"/>
  <c r="P479" i="1"/>
  <c r="AH479" i="1"/>
  <c r="AN486" i="1"/>
  <c r="D487" i="1"/>
  <c r="AB487" i="1"/>
  <c r="AH487" i="1"/>
  <c r="AN487" i="1"/>
  <c r="D488" i="1"/>
  <c r="V491" i="1"/>
  <c r="AB500" i="1"/>
  <c r="AH500" i="1"/>
</calcChain>
</file>

<file path=xl/sharedStrings.xml><?xml version="1.0" encoding="utf-8"?>
<sst xmlns="http://schemas.openxmlformats.org/spreadsheetml/2006/main" count="7807" uniqueCount="1544">
  <si>
    <t>HLA-C02:02</t>
  </si>
  <si>
    <t>HLA-C04:01</t>
  </si>
  <si>
    <t>HLA-C04:04</t>
  </si>
  <si>
    <t>HLA-C07:80</t>
  </si>
  <si>
    <t>HLA-C15:02</t>
  </si>
  <si>
    <t>HLA-C15:08</t>
  </si>
  <si>
    <t>HLA-C17:01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</si>
  <si>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</si>
  <si>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</si>
  <si>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</si>
  <si>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</si>
  <si>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</si>
  <si>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</si>
  <si>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</si>
  <si>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</si>
  <si>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</si>
  <si>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</si>
  <si>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</si>
  <si>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LPTPAXMG</t>
  </si>
  <si>
    <t>PEPLIST</t>
  </si>
  <si>
    <t>LPTPAXMG-</t>
  </si>
  <si>
    <t>YPPLHEWA</t>
  </si>
  <si>
    <t>YPPLHEWA-</t>
  </si>
  <si>
    <t>YPPLHEW-A</t>
  </si>
  <si>
    <t>YPP-LHEWA</t>
  </si>
  <si>
    <t>THPCMNGL</t>
  </si>
  <si>
    <t>THP-CMNGL</t>
  </si>
  <si>
    <t>PTPAXMGF</t>
  </si>
  <si>
    <t>PTP-AXMGF</t>
  </si>
  <si>
    <t>PT-PAXMGF</t>
  </si>
  <si>
    <t>PPLHEWAF</t>
  </si>
  <si>
    <t>PPLH-EWAF</t>
  </si>
  <si>
    <t>HPCMNGLL</t>
  </si>
  <si>
    <t>HPCMNGL-L</t>
  </si>
  <si>
    <t>HPCMNG-LL</t>
  </si>
  <si>
    <t>HPC-MNGLL</t>
  </si>
  <si>
    <t>TPAXMGFX</t>
  </si>
  <si>
    <t>TPAXMGF-X</t>
  </si>
  <si>
    <t>TPAXMG-FX</t>
  </si>
  <si>
    <t>PLHEWAFR</t>
  </si>
  <si>
    <t>PLHEW-AFR</t>
  </si>
  <si>
    <t>PLHE-WAFR</t>
  </si>
  <si>
    <t>PLHEWA-FR</t>
  </si>
  <si>
    <t>PLH-EWAFR</t>
  </si>
  <si>
    <t>PCMNGLLE</t>
  </si>
  <si>
    <t>PCMNGLLE-</t>
  </si>
  <si>
    <t>PAXMGFXR</t>
  </si>
  <si>
    <t>PAXMGFXR-</t>
  </si>
  <si>
    <t>PAXMGF-XR</t>
  </si>
  <si>
    <t>MHEWAFRE</t>
  </si>
  <si>
    <t>MHEWAFRE-</t>
  </si>
  <si>
    <t>CMNGLLER</t>
  </si>
  <si>
    <t>CMN-GLLER</t>
  </si>
  <si>
    <t>CMNGL-LER</t>
  </si>
  <si>
    <t>CMNGLL-ER</t>
  </si>
  <si>
    <t>AXMGFXRG</t>
  </si>
  <si>
    <t>AXMGFXRG-</t>
  </si>
  <si>
    <t>AXMGF-XRG</t>
  </si>
  <si>
    <t>HEWAFREG</t>
  </si>
  <si>
    <t>HEW-AFREG</t>
  </si>
  <si>
    <t>HEWAFREG-</t>
  </si>
  <si>
    <t>MNGLLERG</t>
  </si>
  <si>
    <t>MNGLLERG-</t>
  </si>
  <si>
    <t>MNGLLE-RG</t>
  </si>
  <si>
    <t>MN-GLLERG</t>
  </si>
  <si>
    <t>XMGFXRGG</t>
  </si>
  <si>
    <t>XM-GFXRGG</t>
  </si>
  <si>
    <t>XMGFXRGG-</t>
  </si>
  <si>
    <t>XMG-FXRGG</t>
  </si>
  <si>
    <t>EWAFREGE</t>
  </si>
  <si>
    <t>EWA-FREGE</t>
  </si>
  <si>
    <t>EWAFREGE-</t>
  </si>
  <si>
    <t>NGLLERGK</t>
  </si>
  <si>
    <t>NGL-LERGK</t>
  </si>
  <si>
    <t>NGLLERGK-</t>
  </si>
  <si>
    <t>NGLLE-RGK</t>
  </si>
  <si>
    <t>MGFXRGGR</t>
  </si>
  <si>
    <t>MGFXRGGR-</t>
  </si>
  <si>
    <t>MGFXRGG-R</t>
  </si>
  <si>
    <t>WAFREGEE</t>
  </si>
  <si>
    <t>WAFREGEE-</t>
  </si>
  <si>
    <t>GLLERGKS</t>
  </si>
  <si>
    <t>GLLERGKS-</t>
  </si>
  <si>
    <t>GLLERG-KS</t>
  </si>
  <si>
    <t>GFXRGGRV</t>
  </si>
  <si>
    <t>GF-XRGGRV</t>
  </si>
  <si>
    <t>G-FXRGGRV</t>
  </si>
  <si>
    <t>AFREGEEX</t>
  </si>
  <si>
    <t>AFRE-GEEX</t>
  </si>
  <si>
    <t>AFR-EGEEX</t>
  </si>
  <si>
    <t>LLERGKSE</t>
  </si>
  <si>
    <t>LL-ERGKSE</t>
  </si>
  <si>
    <t>LLERGKSE-</t>
  </si>
  <si>
    <t>LLE-RGKSE</t>
  </si>
  <si>
    <t>FXRGGRVS</t>
  </si>
  <si>
    <t>FXRGGRVS-</t>
  </si>
  <si>
    <t>FREGEEXV</t>
  </si>
  <si>
    <t>FR-EGEEXV</t>
  </si>
  <si>
    <t>FRE-GEEXV</t>
  </si>
  <si>
    <t>F-REGEEXV</t>
  </si>
  <si>
    <t>LERGKSES</t>
  </si>
  <si>
    <t>LER-GKSES</t>
  </si>
  <si>
    <t>LERGKSES-</t>
  </si>
  <si>
    <t>XRGGRVSL</t>
  </si>
  <si>
    <t>XRG-GRVSL</t>
  </si>
  <si>
    <t>XR-GGRVSL</t>
  </si>
  <si>
    <t>REGEEXVX</t>
  </si>
  <si>
    <t>REGE-EXVX</t>
  </si>
  <si>
    <t>REG-EEXVX</t>
  </si>
  <si>
    <t>REGEEXV-X</t>
  </si>
  <si>
    <t>R-EGEEXVX</t>
  </si>
  <si>
    <t>RE-GEEXVX</t>
  </si>
  <si>
    <t>ERGKSESE</t>
  </si>
  <si>
    <t>E-RGKSESE</t>
  </si>
  <si>
    <t>ERGKSESE-</t>
  </si>
  <si>
    <t>ERG-KSESE</t>
  </si>
  <si>
    <t>ER-GKSESE</t>
  </si>
  <si>
    <t>RGGRVSLS</t>
  </si>
  <si>
    <t>RGGRVSLS-</t>
  </si>
  <si>
    <t>RGG-RVSLS</t>
  </si>
  <si>
    <t>RG-GRVSLS</t>
  </si>
  <si>
    <t>EGEEXVXA</t>
  </si>
  <si>
    <t>EGEEXVXA-</t>
  </si>
  <si>
    <t>EGE-EXVXA</t>
  </si>
  <si>
    <t>EGEE-XVXA</t>
  </si>
  <si>
    <t>RGKSESEH</t>
  </si>
  <si>
    <t>RGK-SESEH</t>
  </si>
  <si>
    <t>RGKS-ESEH</t>
  </si>
  <si>
    <t>RGKSES-EH</t>
  </si>
  <si>
    <t>GGRVSLST</t>
  </si>
  <si>
    <t>GGRVSLST-</t>
  </si>
  <si>
    <t>GGR-VSLST</t>
  </si>
  <si>
    <t>GGRVSL-ST</t>
  </si>
  <si>
    <t>GEEXVXAR</t>
  </si>
  <si>
    <t>GEE-XVXAR</t>
  </si>
  <si>
    <t>GE-EXVXAR</t>
  </si>
  <si>
    <t>GEEXV-XAR</t>
  </si>
  <si>
    <t>GEEXVXA-R</t>
  </si>
  <si>
    <t>GKSESEHE</t>
  </si>
  <si>
    <t>GKSESEHE-</t>
  </si>
  <si>
    <t>GRVSLSTS</t>
  </si>
  <si>
    <t>GRVSLSTS-</t>
  </si>
  <si>
    <t>EEXVXARV</t>
  </si>
  <si>
    <t>E-EXVXARV</t>
  </si>
  <si>
    <t>EE-XVXARV</t>
  </si>
  <si>
    <t>KSESEHEL</t>
  </si>
  <si>
    <t>KS-ESEHEL</t>
  </si>
  <si>
    <t>KSESEH-EL</t>
  </si>
  <si>
    <t>KSES-EHEL</t>
  </si>
  <si>
    <t>KSE-SEHEL</t>
  </si>
  <si>
    <t>RVSLSTSC</t>
  </si>
  <si>
    <t>RVS-LSTSC</t>
  </si>
  <si>
    <t>EXVXARVA</t>
  </si>
  <si>
    <t>EXV-XARVA</t>
  </si>
  <si>
    <t>EXVXARVA-</t>
  </si>
  <si>
    <t>EXVXA-RVA</t>
  </si>
  <si>
    <t>SESEHELQ</t>
  </si>
  <si>
    <t>SESEHELQ-</t>
  </si>
  <si>
    <t>VSLSTSCS</t>
  </si>
  <si>
    <t>VSLSTSCS-</t>
  </si>
  <si>
    <t>XVXARVAA</t>
  </si>
  <si>
    <t>XV-XARVAA</t>
  </si>
  <si>
    <t>XVXARV-AA</t>
  </si>
  <si>
    <t>XVXAR-VAA</t>
  </si>
  <si>
    <t>ESEHELQP</t>
  </si>
  <si>
    <t>ESE-HELQP</t>
  </si>
  <si>
    <t>ES-EHELQP</t>
  </si>
  <si>
    <t>SLSTSCSQ</t>
  </si>
  <si>
    <t>SLS-TSCSQ</t>
  </si>
  <si>
    <t>SLSTSCSQ-</t>
  </si>
  <si>
    <t>VXARVAAR</t>
  </si>
  <si>
    <t>VXA-RVAAR</t>
  </si>
  <si>
    <t>SEHELQPG</t>
  </si>
  <si>
    <t>SEHELQPG-</t>
  </si>
  <si>
    <t>MSTSCSQG</t>
  </si>
  <si>
    <t>MSTSCSQG-</t>
  </si>
  <si>
    <t>MSTS-CSQG</t>
  </si>
  <si>
    <t>MSTSCS-QG</t>
  </si>
  <si>
    <t>MSTSC-SQG</t>
  </si>
  <si>
    <t>XARVAARA</t>
  </si>
  <si>
    <t>XAR-VAARA</t>
  </si>
  <si>
    <t>XARVAAR-A</t>
  </si>
  <si>
    <t>EHELQPGP</t>
  </si>
  <si>
    <t>E-HELQPGP</t>
  </si>
  <si>
    <t>EHE-LQPGP</t>
  </si>
  <si>
    <t>EHELQPGP-</t>
  </si>
  <si>
    <t>STSCSQGQ</t>
  </si>
  <si>
    <t>STSCSQGQ-</t>
  </si>
  <si>
    <t>STSC-SQGQ</t>
  </si>
  <si>
    <t>STSCSQ-GQ</t>
  </si>
  <si>
    <t>ARVAARAS</t>
  </si>
  <si>
    <t>ARVAA-RAS</t>
  </si>
  <si>
    <t>ARVAARAS-</t>
  </si>
  <si>
    <t>HELQPGPV</t>
  </si>
  <si>
    <t>HELQPGP-V</t>
  </si>
  <si>
    <t>TSCSQGQW</t>
  </si>
  <si>
    <t>TSCS-QGQW</t>
  </si>
  <si>
    <t>TSCSQG-QW</t>
  </si>
  <si>
    <t>TSC-SQGQW</t>
  </si>
  <si>
    <t>RVAARASG</t>
  </si>
  <si>
    <t>RVA-ARASG</t>
  </si>
  <si>
    <t>RVAARASG-</t>
  </si>
  <si>
    <t>ELQPGPVG</t>
  </si>
  <si>
    <t>ELQPGPVG-</t>
  </si>
  <si>
    <t>ELQ-PGPVG</t>
  </si>
  <si>
    <t>SCSQGQWE</t>
  </si>
  <si>
    <t>SCSQGQWE-</t>
  </si>
  <si>
    <t>VAARASGR</t>
  </si>
  <si>
    <t>VAA-RASGR</t>
  </si>
  <si>
    <t>VAARAS-GR</t>
  </si>
  <si>
    <t>MQPGPVGG</t>
  </si>
  <si>
    <t>MQPGPVGG-</t>
  </si>
  <si>
    <t>CSQGQWEG</t>
  </si>
  <si>
    <t>CSQ-GQWEG</t>
  </si>
  <si>
    <t>CSQGQ-WEG</t>
  </si>
  <si>
    <t>CSQGQW-EG</t>
  </si>
  <si>
    <t>AARASGRG</t>
  </si>
  <si>
    <t>AARASGRG-</t>
  </si>
  <si>
    <t>QPGPVGGG</t>
  </si>
  <si>
    <t>QPGPVGGG-</t>
  </si>
  <si>
    <t>SQGQWEGV</t>
  </si>
  <si>
    <t>SQ-GQWEGV</t>
  </si>
  <si>
    <t>SQG-QWEGV</t>
  </si>
  <si>
    <t>ARASGRGS</t>
  </si>
  <si>
    <t>ARASGRGS-</t>
  </si>
  <si>
    <t>PGPVGGGL</t>
  </si>
  <si>
    <t>PGP-VGGGL</t>
  </si>
  <si>
    <t>PGPVGG-GL</t>
  </si>
  <si>
    <t>QGQWEGVW</t>
  </si>
  <si>
    <t>QGQ-WEGVW</t>
  </si>
  <si>
    <t>QGQWEG-VW</t>
  </si>
  <si>
    <t>RASGRGSG</t>
  </si>
  <si>
    <t>RASGRGSG-</t>
  </si>
  <si>
    <t>GPVGGGLG</t>
  </si>
  <si>
    <t>GPVGGGLG-</t>
  </si>
  <si>
    <t>GQWEGVWA</t>
  </si>
  <si>
    <t>GQWEGVWA-</t>
  </si>
  <si>
    <t>GQWEGVW-A</t>
  </si>
  <si>
    <t>ASGRGSGP</t>
  </si>
  <si>
    <t>AS-GRGSGP</t>
  </si>
  <si>
    <t>ASGRGSGP-</t>
  </si>
  <si>
    <t>ASG-RGSGP</t>
  </si>
  <si>
    <t>PVGGGLGQ</t>
  </si>
  <si>
    <t>PVGGG-LGQ</t>
  </si>
  <si>
    <t>PVGGGLGQ-</t>
  </si>
  <si>
    <t>QWEGVWAS</t>
  </si>
  <si>
    <t>QWE-GVWAS</t>
  </si>
  <si>
    <t>QW-EGVWAS</t>
  </si>
  <si>
    <t>SGRGSGPV</t>
  </si>
  <si>
    <t>SGRGSG-PV</t>
  </si>
  <si>
    <t>SGRGSGP-V</t>
  </si>
  <si>
    <t>VGGGLGQC</t>
  </si>
  <si>
    <t>VG-GGLGQC</t>
  </si>
  <si>
    <t>VGGGLG-QC</t>
  </si>
  <si>
    <t>VGG-GLGQC</t>
  </si>
  <si>
    <t>WEGVWASA</t>
  </si>
  <si>
    <t>WE-GVWASA</t>
  </si>
  <si>
    <t>WEG-VWASA</t>
  </si>
  <si>
    <t>WEGVW-ASA</t>
  </si>
  <si>
    <t>GRGSGPVH</t>
  </si>
  <si>
    <t>GRGSGPVH-</t>
  </si>
  <si>
    <t>GRGSGPV-H</t>
  </si>
  <si>
    <t>GR-GSGPVH</t>
  </si>
  <si>
    <t>GGGLGQCT</t>
  </si>
  <si>
    <t>GGG-LGQCT</t>
  </si>
  <si>
    <t>GGGLGQCT-</t>
  </si>
  <si>
    <t>GG-GLGQCT</t>
  </si>
  <si>
    <t>EGVWASAP</t>
  </si>
  <si>
    <t>EGV-WASAP</t>
  </si>
  <si>
    <t>EGVWASAP-</t>
  </si>
  <si>
    <t>RGSGPVHL</t>
  </si>
  <si>
    <t>RGSGPVH-L</t>
  </si>
  <si>
    <t>RGSGPV-HL</t>
  </si>
  <si>
    <t>RGS-GPVHL</t>
  </si>
  <si>
    <t>GGLGQCTF</t>
  </si>
  <si>
    <t>GGL-GQCTF</t>
  </si>
  <si>
    <t>GGLGQC-TF</t>
  </si>
  <si>
    <t>GVWASAPS</t>
  </si>
  <si>
    <t>GVWASAPS-</t>
  </si>
  <si>
    <t>GSGPVHLP</t>
  </si>
  <si>
    <t>GSGPVHLP-</t>
  </si>
  <si>
    <t>GS-GPVHLP</t>
  </si>
  <si>
    <t>GSG-PVHLP</t>
  </si>
  <si>
    <t>GSGPVH-LP</t>
  </si>
  <si>
    <t>GLGQCTFQ</t>
  </si>
  <si>
    <t>GL-GQCTFQ</t>
  </si>
  <si>
    <t>GLG-QCTFQ</t>
  </si>
  <si>
    <t>GLGQCTFQ-</t>
  </si>
  <si>
    <t>GLGQCT-FQ</t>
  </si>
  <si>
    <t>VWASAPSK</t>
  </si>
  <si>
    <t>VWA-SAPSK</t>
  </si>
  <si>
    <t>VWASAPSK-</t>
  </si>
  <si>
    <t>VWAS-APSK</t>
  </si>
  <si>
    <t>V-WASAPSK</t>
  </si>
  <si>
    <t>SGPVHLPR</t>
  </si>
  <si>
    <t>SGP-VHLPR</t>
  </si>
  <si>
    <t>SGPVHL-PR</t>
  </si>
  <si>
    <t>SGPVHLP-R</t>
  </si>
  <si>
    <t>SGPVHLPR-</t>
  </si>
  <si>
    <t>SG-PVHLPR</t>
  </si>
  <si>
    <t>MGQCTFQG</t>
  </si>
  <si>
    <t>MGQCTFQG-</t>
  </si>
  <si>
    <t>MGQCTF-QG</t>
  </si>
  <si>
    <t>MGQ-CTFQG</t>
  </si>
  <si>
    <t>WASAPSKA</t>
  </si>
  <si>
    <t>WAS-APSKA</t>
  </si>
  <si>
    <t>WASAPS-KA</t>
  </si>
  <si>
    <t>GPVHLPRP</t>
  </si>
  <si>
    <t>GPV-HLPRP</t>
  </si>
  <si>
    <t>GQCTFQGP</t>
  </si>
  <si>
    <t>GQC-TFQGP</t>
  </si>
  <si>
    <t>ASAPSKAP</t>
  </si>
  <si>
    <t>ASAPSKAP-</t>
  </si>
  <si>
    <t>ASA-PSKAP</t>
  </si>
  <si>
    <t>PVHLPRPH</t>
  </si>
  <si>
    <t>PVH-LPRPH</t>
  </si>
  <si>
    <t>PVHLPRPH-</t>
  </si>
  <si>
    <t>QCTFQGPI</t>
  </si>
  <si>
    <t>QCTFQGP-I</t>
  </si>
  <si>
    <t>QCT-FQGPI</t>
  </si>
  <si>
    <t>SAPSKAPS</t>
  </si>
  <si>
    <t>SAPSKAPS-</t>
  </si>
  <si>
    <t>VHLPRPHP</t>
  </si>
  <si>
    <t>VHLPRPHP-</t>
  </si>
  <si>
    <t>VHL-PRPHP</t>
  </si>
  <si>
    <t>CTFQGPIH</t>
  </si>
  <si>
    <t>CTF-QGPIH</t>
  </si>
  <si>
    <t>CTFQGPIH-</t>
  </si>
  <si>
    <t>CTFQGP-IH</t>
  </si>
  <si>
    <t>APSKAPSI</t>
  </si>
  <si>
    <t>APS-KAPSI</t>
  </si>
  <si>
    <t>APSKAP-SI</t>
  </si>
  <si>
    <t>HLPRPHPL</t>
  </si>
  <si>
    <t>HL-PRPHPL</t>
  </si>
  <si>
    <t>HLP-RPHPL</t>
  </si>
  <si>
    <t>HLPRPHP-L</t>
  </si>
  <si>
    <t>TFQGPIHX</t>
  </si>
  <si>
    <t>TFQ-GPIHX</t>
  </si>
  <si>
    <t>TFQGPIH-X</t>
  </si>
  <si>
    <t>PSKAPSIS</t>
  </si>
  <si>
    <t>PSKAPSIS-</t>
  </si>
  <si>
    <t>LPRPHPLV</t>
  </si>
  <si>
    <t>LPRPHPL-V</t>
  </si>
  <si>
    <t>LPRPHP-LV</t>
  </si>
  <si>
    <t>FQGPIHXF</t>
  </si>
  <si>
    <t>FQ-GPIHXF</t>
  </si>
  <si>
    <t>SKAPSISF</t>
  </si>
  <si>
    <t>SKA-PSISF</t>
  </si>
  <si>
    <t>SKAPSI-SF</t>
  </si>
  <si>
    <t>PRPHPLVS</t>
  </si>
  <si>
    <t>PRPHPLVS-</t>
  </si>
  <si>
    <t>QGPIHXFP</t>
  </si>
  <si>
    <t>QGPIHXFP-</t>
  </si>
  <si>
    <t>QG-PIHXFP</t>
  </si>
  <si>
    <t>QGP-IHXFP</t>
  </si>
  <si>
    <t>KAPSISFH</t>
  </si>
  <si>
    <t>KA-PSISFH</t>
  </si>
  <si>
    <t>KAP-SISFH</t>
  </si>
  <si>
    <t>KAPSISFH-</t>
  </si>
  <si>
    <t>RPHPLVST</t>
  </si>
  <si>
    <t>RPH-PLVST</t>
  </si>
  <si>
    <t>RPHP-LVST</t>
  </si>
  <si>
    <t>RPHPL-VST</t>
  </si>
  <si>
    <t>RPHPLVST-</t>
  </si>
  <si>
    <t>GPIHXFPL</t>
  </si>
  <si>
    <t>GPIHXFP-L</t>
  </si>
  <si>
    <t>GPI-HXFPL</t>
  </si>
  <si>
    <t>APSISFHC</t>
  </si>
  <si>
    <t>APS-ISFHC</t>
  </si>
  <si>
    <t>PHPLVSTA</t>
  </si>
  <si>
    <t>PHP-LVSTA</t>
  </si>
  <si>
    <t>PIHXFPLP</t>
  </si>
  <si>
    <t>PIHXFPLP-</t>
  </si>
  <si>
    <t>PIHXFPL-P</t>
  </si>
  <si>
    <t>PIH-XFPLP</t>
  </si>
  <si>
    <t>PSISFHCL</t>
  </si>
  <si>
    <t>PSIS-FHCL</t>
  </si>
  <si>
    <t>PSISFH-CL</t>
  </si>
  <si>
    <t>PSI-SFHCL</t>
  </si>
  <si>
    <t>HPLVSTAS</t>
  </si>
  <si>
    <t>HPLVSTAS-</t>
  </si>
  <si>
    <t>IHXFPLPR</t>
  </si>
  <si>
    <t>I-HXFPLPR</t>
  </si>
  <si>
    <t>IHXFPLPR-</t>
  </si>
  <si>
    <t>IH-XFPLPR</t>
  </si>
  <si>
    <t>IHXF-PLPR</t>
  </si>
  <si>
    <t>SISFHCLV</t>
  </si>
  <si>
    <t>SIS-FHCLV</t>
  </si>
  <si>
    <t>SISFHC-LV</t>
  </si>
  <si>
    <t>SISFHCL-V</t>
  </si>
  <si>
    <t>PLVSTASC</t>
  </si>
  <si>
    <t>PLVSTA-SC</t>
  </si>
  <si>
    <t>PLV-STASC</t>
  </si>
  <si>
    <t>HXFPLPRV</t>
  </si>
  <si>
    <t>HXFP-LPRV</t>
  </si>
  <si>
    <t>HXFPLP-RV</t>
  </si>
  <si>
    <t>HXFPLPR-V</t>
  </si>
  <si>
    <t>HXF-PLPRV</t>
  </si>
  <si>
    <t>ISFHCLVX</t>
  </si>
  <si>
    <t>ISF-HCLVX</t>
  </si>
  <si>
    <t>LVSTASCD</t>
  </si>
  <si>
    <t>LVSTASCD-</t>
  </si>
  <si>
    <t>XFPLPRVT</t>
  </si>
  <si>
    <t>XFPLPRVT-</t>
  </si>
  <si>
    <t>SFHCLVXH</t>
  </si>
  <si>
    <t>SFHCLVXH-</t>
  </si>
  <si>
    <t>SFH-CLVXH</t>
  </si>
  <si>
    <t>VSTASCDM</t>
  </si>
  <si>
    <t>VST-ASCDM</t>
  </si>
  <si>
    <t>FPLPRVTX</t>
  </si>
  <si>
    <t>FPLPR-VTX</t>
  </si>
  <si>
    <t>FPLPRV-TX</t>
  </si>
  <si>
    <t>FHCLVXHE</t>
  </si>
  <si>
    <t>FHCLVXHE-</t>
  </si>
  <si>
    <t>STASCDMR</t>
  </si>
  <si>
    <t>STA-SCDMR</t>
  </si>
  <si>
    <t>STASCDM-R</t>
  </si>
  <si>
    <t>STASCD-MR</t>
  </si>
  <si>
    <t>STASCDMR-</t>
  </si>
  <si>
    <t>PLPRVTXG</t>
  </si>
  <si>
    <t>PLPRVTXG-</t>
  </si>
  <si>
    <t>HCLVXHEA</t>
  </si>
  <si>
    <t>HCL-VXHEA</t>
  </si>
  <si>
    <t>TASCDMRP</t>
  </si>
  <si>
    <t>TASCDMRP-</t>
  </si>
  <si>
    <t>TAS-CDMRP</t>
  </si>
  <si>
    <t>MPRVTXGP</t>
  </si>
  <si>
    <t>MPR-VTXGP</t>
  </si>
  <si>
    <t>M-PRVTXGP</t>
  </si>
  <si>
    <t>CLVXHEAH</t>
  </si>
  <si>
    <t>CLV-XHEAH</t>
  </si>
  <si>
    <t>CLVXH-EAH</t>
  </si>
  <si>
    <t>CLVXHEAH-</t>
  </si>
  <si>
    <t>CLVXHE-AH</t>
  </si>
  <si>
    <t>ASCDMRPI</t>
  </si>
  <si>
    <t>ASCD-MRPI</t>
  </si>
  <si>
    <t>ASCDMR-PI</t>
  </si>
  <si>
    <t>ASC-DMRPI</t>
  </si>
  <si>
    <t>PRVTXGPF</t>
  </si>
  <si>
    <t>PRVTXGP-F</t>
  </si>
  <si>
    <t>LVXHEAHS</t>
  </si>
  <si>
    <t>LVXHEAHS-</t>
  </si>
  <si>
    <t>SCDMRPIL</t>
  </si>
  <si>
    <t>SCD-MRPIL</t>
  </si>
  <si>
    <t>SCDMRPI-L</t>
  </si>
  <si>
    <t>SCDMRP-IL</t>
  </si>
  <si>
    <t>RVTXGPFF</t>
  </si>
  <si>
    <t>RVT-XGPFF</t>
  </si>
  <si>
    <t>RVTXGP-FF</t>
  </si>
  <si>
    <t>RVTXG-PFF</t>
  </si>
  <si>
    <t>VXHEAHSS</t>
  </si>
  <si>
    <t>VXHEAHSS-</t>
  </si>
  <si>
    <t>VXHEA-HSS</t>
  </si>
  <si>
    <t>VXH-EAHSS</t>
  </si>
  <si>
    <t>CDMRPILH</t>
  </si>
  <si>
    <t>CDM-RPILH</t>
  </si>
  <si>
    <t>C-DMRPILH</t>
  </si>
  <si>
    <t>VTXGPFFT</t>
  </si>
  <si>
    <t>VTXGPFFT-</t>
  </si>
  <si>
    <t>XHEAHSSL</t>
  </si>
  <si>
    <t>XHE-AHSSL</t>
  </si>
  <si>
    <t>XHEAH-SSL</t>
  </si>
  <si>
    <t>XH-EAHSSL</t>
  </si>
  <si>
    <t>DMRPILHS</t>
  </si>
  <si>
    <t>DMRPILHS-</t>
  </si>
  <si>
    <t>TXGPFFTL</t>
  </si>
  <si>
    <t>TXG-PFFTL</t>
  </si>
  <si>
    <t>TXGP-FFTL</t>
  </si>
  <si>
    <t>TXGPFF-TL</t>
  </si>
  <si>
    <t>HEAHSSLF</t>
  </si>
  <si>
    <t>HEA-HSSLF</t>
  </si>
  <si>
    <t>H-EAHSSLF</t>
  </si>
  <si>
    <t>MRPILHSL</t>
  </si>
  <si>
    <t>MR-PILHSL</t>
  </si>
  <si>
    <t>MRP-ILHSL</t>
  </si>
  <si>
    <t>XGPFFTLX</t>
  </si>
  <si>
    <t>XGP-FFTLX</t>
  </si>
  <si>
    <t>EAHSSLFE</t>
  </si>
  <si>
    <t>EAHSSLFE-</t>
  </si>
  <si>
    <t>RPILHSLK</t>
  </si>
  <si>
    <t>RPI-LHSLK</t>
  </si>
  <si>
    <t>RPILHSLK-</t>
  </si>
  <si>
    <t>RPILHS-LK</t>
  </si>
  <si>
    <t>GPFFTLXR</t>
  </si>
  <si>
    <t>GPFFTL-XR</t>
  </si>
  <si>
    <t>GPF-FTLXR</t>
  </si>
  <si>
    <t>GPFFTLXR-</t>
  </si>
  <si>
    <t>AHSSLFEE</t>
  </si>
  <si>
    <t>AHSSLF-EE</t>
  </si>
  <si>
    <t>AHS-SLFEE</t>
  </si>
  <si>
    <t>AHSSLFEE-</t>
  </si>
  <si>
    <t>PILHSLKR</t>
  </si>
  <si>
    <t>PIL-HSLKR</t>
  </si>
  <si>
    <t>PFFTLXRE</t>
  </si>
  <si>
    <t>PFFTLXRE-</t>
  </si>
  <si>
    <t>HSSLFEES</t>
  </si>
  <si>
    <t>HSS-LFEES</t>
  </si>
  <si>
    <t>HSSLFEES-</t>
  </si>
  <si>
    <t>HS-SLFEES</t>
  </si>
  <si>
    <t>ILHSLKRA</t>
  </si>
  <si>
    <t>ILH-SLKRA</t>
  </si>
  <si>
    <t>ILHSLKRA-</t>
  </si>
  <si>
    <t>FFTLXREQ</t>
  </si>
  <si>
    <t>F-FTLXREQ</t>
  </si>
  <si>
    <t>FFTLXREQ-</t>
  </si>
  <si>
    <t>FFT-LXREQ</t>
  </si>
  <si>
    <t>SSLFEESS</t>
  </si>
  <si>
    <t>SSLFEESS-</t>
  </si>
  <si>
    <t>SS-LFEESS</t>
  </si>
  <si>
    <t>SSLFEE-SS</t>
  </si>
  <si>
    <t>LHSLKRAV</t>
  </si>
  <si>
    <t>LHS-LKRAV</t>
  </si>
  <si>
    <t>LHSLKR-AV</t>
  </si>
  <si>
    <t>FTLXREQS</t>
  </si>
  <si>
    <t>FTLXREQS-</t>
  </si>
  <si>
    <t>SLFEESSQ</t>
  </si>
  <si>
    <t>SLFEESSQ-</t>
  </si>
  <si>
    <t>SLFE-ESSQ</t>
  </si>
  <si>
    <t>SLFEE-SSQ</t>
  </si>
  <si>
    <t>HSLKRAVS</t>
  </si>
  <si>
    <t>HSLKRAVS-</t>
  </si>
  <si>
    <t>TLXREQSV</t>
  </si>
  <si>
    <t>TL-XREQSV</t>
  </si>
  <si>
    <t>LFEESSQY</t>
  </si>
  <si>
    <t>LFEE-SSQY</t>
  </si>
  <si>
    <t>LFEESS-QY</t>
  </si>
  <si>
    <t>L-FEESSQY</t>
  </si>
  <si>
    <t>LFE-ESSQY</t>
  </si>
  <si>
    <t>SLKRAVSI</t>
  </si>
  <si>
    <t>SLK-RAVSI</t>
  </si>
  <si>
    <t>SL-KRAVSI</t>
  </si>
  <si>
    <t>LXREQSVL</t>
  </si>
  <si>
    <t>LXR-EQSVL</t>
  </si>
  <si>
    <t>LXREQS-VL</t>
  </si>
  <si>
    <t>LXREQSV-L</t>
  </si>
  <si>
    <t>FEESSQYC</t>
  </si>
  <si>
    <t>FEE-SSQYC</t>
  </si>
  <si>
    <t>F-EESSQYC</t>
  </si>
  <si>
    <t>MKRAVSIV</t>
  </si>
  <si>
    <t>MKRAV-SIV</t>
  </si>
  <si>
    <t>MKR-AVSIV</t>
  </si>
  <si>
    <t>XREQSVLL</t>
  </si>
  <si>
    <t>XR-EQSVLL</t>
  </si>
  <si>
    <t>XREQ-SVLL</t>
  </si>
  <si>
    <t>XRE-QSVLL</t>
  </si>
  <si>
    <t>EESSQYCX</t>
  </si>
  <si>
    <t>EESS-QYCX</t>
  </si>
  <si>
    <t>EES-SQYCX</t>
  </si>
  <si>
    <t>EESSQY-CX</t>
  </si>
  <si>
    <t>KRAVSIVS</t>
  </si>
  <si>
    <t>KRAVSIVS-</t>
  </si>
  <si>
    <t>REQSVLLV</t>
  </si>
  <si>
    <t>REQ-SVLLV</t>
  </si>
  <si>
    <t>R-EQSVLLV</t>
  </si>
  <si>
    <t>REQSV-LLV</t>
  </si>
  <si>
    <t>ESSQYCXX</t>
  </si>
  <si>
    <t>ESSQ-YCXX</t>
  </si>
  <si>
    <t>ESS-QYCXX</t>
  </si>
  <si>
    <t>RAVSIVSS</t>
  </si>
  <si>
    <t>RAVSIVSS-</t>
  </si>
  <si>
    <t>EQSVLLVV</t>
  </si>
  <si>
    <t>EQS-VLLVV</t>
  </si>
  <si>
    <t>SSQYCXXX</t>
  </si>
  <si>
    <t>SS-QYCXXX</t>
  </si>
  <si>
    <t>SSQ-YCXXX</t>
  </si>
  <si>
    <t>AVSIVSSE</t>
  </si>
  <si>
    <t>AVS-IVSSE</t>
  </si>
  <si>
    <t>AVSIVSSE-</t>
  </si>
  <si>
    <t>QSVLLVVS</t>
  </si>
  <si>
    <t>QSVLLVVS-</t>
  </si>
  <si>
    <t>QSV-LLVVS</t>
  </si>
  <si>
    <t>SQYCXXXV</t>
  </si>
  <si>
    <t>SQY-CXXXV</t>
  </si>
  <si>
    <t>VSIVSSEF</t>
  </si>
  <si>
    <t>VSI-VSSEF</t>
  </si>
  <si>
    <t>SVLLVVSF</t>
  </si>
  <si>
    <t>SVL-LVVSF</t>
  </si>
  <si>
    <t>QYCXXXVS</t>
  </si>
  <si>
    <t>QYCXXXVS-</t>
  </si>
  <si>
    <t>SIVSSEFL</t>
  </si>
  <si>
    <t>SIV-SSEFL</t>
  </si>
  <si>
    <t>VLLVVSFC</t>
  </si>
  <si>
    <t>VLL-VVSFC</t>
  </si>
  <si>
    <t>YCXXXVSV</t>
  </si>
  <si>
    <t>YC-XXXVSV</t>
  </si>
  <si>
    <t>YCXXXV-SV</t>
  </si>
  <si>
    <t>IVSSEFLF</t>
  </si>
  <si>
    <t>IVSSEF-LF</t>
  </si>
  <si>
    <t>IVS-SEFLF</t>
  </si>
  <si>
    <t>IVSS-EFLF</t>
  </si>
  <si>
    <t>MLVVSFCS</t>
  </si>
  <si>
    <t>MLVVSFCS-</t>
  </si>
  <si>
    <t>MLVVS-FCS</t>
  </si>
  <si>
    <t>CXXXVSVL</t>
  </si>
  <si>
    <t>C-XXXVSVL</t>
  </si>
  <si>
    <t>CXXXVS-VL</t>
  </si>
  <si>
    <t>VSSEFLFY</t>
  </si>
  <si>
    <t>VSSEF-LFY</t>
  </si>
  <si>
    <t>VSSEFL-FY</t>
  </si>
  <si>
    <t>VSS-EFLFY</t>
  </si>
  <si>
    <t>LVVSFCSI</t>
  </si>
  <si>
    <t>LVV-SFCSI</t>
  </si>
  <si>
    <t>LVVS-FCSI</t>
  </si>
  <si>
    <t>LVVSF-CSI</t>
  </si>
  <si>
    <t>XXXVSVLL</t>
  </si>
  <si>
    <t>XXXVSV-LL</t>
  </si>
  <si>
    <t>SSEFLFYW</t>
  </si>
  <si>
    <t>SS-EFLFYW</t>
  </si>
  <si>
    <t>SSEFLF-YW</t>
  </si>
  <si>
    <t>SSE-FLFYW</t>
  </si>
  <si>
    <t>VVSFCSIG</t>
  </si>
  <si>
    <t>VVSFCSIG-</t>
  </si>
  <si>
    <t>VVS-FCSIG</t>
  </si>
  <si>
    <t>VVSFC-SIG</t>
  </si>
  <si>
    <t>XXVSVLLD</t>
  </si>
  <si>
    <t>XXVSVLLD-</t>
  </si>
  <si>
    <t>SEFLFYWM</t>
  </si>
  <si>
    <t>SEF-LFYWM</t>
  </si>
  <si>
    <t>VSFCSIGX</t>
  </si>
  <si>
    <t>VSF-CSIGX</t>
  </si>
  <si>
    <t>VSFC-SIGX</t>
  </si>
  <si>
    <t>VSFCSI-GX</t>
  </si>
  <si>
    <t>XVSVLLDD</t>
  </si>
  <si>
    <t>XVS-VLLDD</t>
  </si>
  <si>
    <t>XVSVLLDD-</t>
  </si>
  <si>
    <t>XVSVLL-DD</t>
  </si>
  <si>
    <t>EFLFYWMT</t>
  </si>
  <si>
    <t>EFLFYWMT-</t>
  </si>
  <si>
    <t>EFL-FYWMT</t>
  </si>
  <si>
    <t>SFCSIGXL</t>
  </si>
  <si>
    <t>SFCSIG-XL</t>
  </si>
  <si>
    <t>SFC-SIGXL</t>
  </si>
  <si>
    <t>SFCSI-GXL</t>
  </si>
  <si>
    <t>VSVLLDDF</t>
  </si>
  <si>
    <t>VSV-LLDDF</t>
  </si>
  <si>
    <t>VSVLLD-DF</t>
  </si>
  <si>
    <t>FLFYWMTL</t>
  </si>
  <si>
    <t>FLF-YWMTL</t>
  </si>
  <si>
    <t>FCSIGXLX</t>
  </si>
  <si>
    <t>FCS-IGXLX</t>
  </si>
  <si>
    <t>F-CSIGXLX</t>
  </si>
  <si>
    <t>SVLLDDFE</t>
  </si>
  <si>
    <t>SVLLDDFE-</t>
  </si>
  <si>
    <t>MFYWMTLR</t>
  </si>
  <si>
    <t>MFY-WMTLR</t>
  </si>
  <si>
    <t>MFYWMT-LR</t>
  </si>
  <si>
    <t>MFYWMTLR-</t>
  </si>
  <si>
    <t>MFYW-MTLR</t>
  </si>
  <si>
    <t>CSIGXLXD</t>
  </si>
  <si>
    <t>CSIGXLXD-</t>
  </si>
  <si>
    <t>VLLDDFEI</t>
  </si>
  <si>
    <t>VLLDDF-EI</t>
  </si>
  <si>
    <t>VLLDD-FEI</t>
  </si>
  <si>
    <t>FYWMTLRF</t>
  </si>
  <si>
    <t>FYWM-TLRF</t>
  </si>
  <si>
    <t>FYW-MTLRF</t>
  </si>
  <si>
    <t>SIGXLXDL</t>
  </si>
  <si>
    <t>SIGXLXD-L</t>
  </si>
  <si>
    <t>SI-GXLXDL</t>
  </si>
  <si>
    <t>S-IGXLXDL</t>
  </si>
  <si>
    <t>LLDDFEIY</t>
  </si>
  <si>
    <t>LLDD-FEIY</t>
  </si>
  <si>
    <t>LLDDFEI-Y</t>
  </si>
  <si>
    <t>LLDDFE-IY</t>
  </si>
  <si>
    <t>LLDDF-EIY</t>
  </si>
  <si>
    <t>YWMTLRFI</t>
  </si>
  <si>
    <t>YWM-TLRFI</t>
  </si>
  <si>
    <t>YWMT-LRFI</t>
  </si>
  <si>
    <t>YWMTL-RFI</t>
  </si>
  <si>
    <t>IGXLXDLS</t>
  </si>
  <si>
    <t>IGXLXDLS-</t>
  </si>
  <si>
    <t>MDDFEIYL</t>
  </si>
  <si>
    <t>M-DDFEIYL</t>
  </si>
  <si>
    <t>WMTLRFIF</t>
  </si>
  <si>
    <t>WMT-LRFIF</t>
  </si>
  <si>
    <t>WMTLRF-IF</t>
  </si>
  <si>
    <t>WMTLR-FIF</t>
  </si>
  <si>
    <t>GXLXDLSL</t>
  </si>
  <si>
    <t>GXL-XDLSL</t>
  </si>
  <si>
    <t>GXLXD-LSL</t>
  </si>
  <si>
    <t>DDFEIYLC</t>
  </si>
  <si>
    <t>DDFE-IYLC</t>
  </si>
  <si>
    <t>DDFEIY-LC</t>
  </si>
  <si>
    <t>DDFEIYLC-</t>
  </si>
  <si>
    <t>DDF-EIYLC</t>
  </si>
  <si>
    <t>MTLRFIFV</t>
  </si>
  <si>
    <t>MTL-RFIFV</t>
  </si>
  <si>
    <t>XLXDLSLF</t>
  </si>
  <si>
    <t>XLXD-LSLF</t>
  </si>
  <si>
    <t>XLXDLS-LF</t>
  </si>
  <si>
    <t>XLXDLSL-F</t>
  </si>
  <si>
    <t>DFEIYLCF</t>
  </si>
  <si>
    <t>D-FEIYLCF</t>
  </si>
  <si>
    <t>DFE-IYLCF</t>
  </si>
  <si>
    <t>TLRFIFVS</t>
  </si>
  <si>
    <t>TLR-FIFVS</t>
  </si>
  <si>
    <t>TLRFIFVS-</t>
  </si>
  <si>
    <t>TL-RFIFVS</t>
  </si>
  <si>
    <t>LXDLSLFP</t>
  </si>
  <si>
    <t>LXD-LSLFP</t>
  </si>
  <si>
    <t>LXDLSL-FP</t>
  </si>
  <si>
    <t>LXDLSLFP-</t>
  </si>
  <si>
    <t>FEIYLCFL</t>
  </si>
  <si>
    <t>FEI-YLCFL</t>
  </si>
  <si>
    <t>MRFIFVSC</t>
  </si>
  <si>
    <t>MRF-IFVSC</t>
  </si>
  <si>
    <t>XDLSLFPV</t>
  </si>
  <si>
    <t>XDL-SLFPV</t>
  </si>
  <si>
    <t>XDLS-LFPV</t>
  </si>
  <si>
    <t>EIYLCFLL</t>
  </si>
  <si>
    <t>EIY-LCFLL</t>
  </si>
  <si>
    <t>EIYLCFL-L</t>
  </si>
  <si>
    <t>RFIFVSCW</t>
  </si>
  <si>
    <t>RFI-FVSCW</t>
  </si>
  <si>
    <t>RFIFVS-CW</t>
  </si>
  <si>
    <t>DLSLFPVG</t>
  </si>
  <si>
    <t>DLSL-FPVG</t>
  </si>
  <si>
    <t>DLSLFPVG-</t>
  </si>
  <si>
    <t>DLS-LFPVG</t>
  </si>
  <si>
    <t>IYLCFLLE</t>
  </si>
  <si>
    <t>IYLCFLLE-</t>
  </si>
  <si>
    <t>FIFVSCWN</t>
  </si>
  <si>
    <t>FIFVSCWN-</t>
  </si>
  <si>
    <t>LSLFPVGI</t>
  </si>
  <si>
    <t>LSL-FPVGI</t>
  </si>
  <si>
    <t>YLCFLLEL</t>
  </si>
  <si>
    <t>YLC-FLLEL</t>
  </si>
  <si>
    <t>IFVSCWNC</t>
  </si>
  <si>
    <t>IFVSCW-NC</t>
  </si>
  <si>
    <t>IFV-SCWNC</t>
  </si>
  <si>
    <t>IFVS-CWNC</t>
  </si>
  <si>
    <t>SLFPVGIV</t>
  </si>
  <si>
    <t>SLFPVGI-V</t>
  </si>
  <si>
    <t>SLFPVG-IV</t>
  </si>
  <si>
    <t>LCFLLELF</t>
  </si>
  <si>
    <t>LCF-LLELF</t>
  </si>
  <si>
    <t>LCFL-LELF</t>
  </si>
  <si>
    <t>FVSCWNCS</t>
  </si>
  <si>
    <t>FVSCWNCS-</t>
  </si>
  <si>
    <t>FVSCW-NCS</t>
  </si>
  <si>
    <t>FVSCWN-CS</t>
  </si>
  <si>
    <t>MFPVGIVQ</t>
  </si>
  <si>
    <t>MFPVGIVQ-</t>
  </si>
  <si>
    <t>CFLLELFK</t>
  </si>
  <si>
    <t>C-FLLELFK</t>
  </si>
  <si>
    <t>CFL-LELFK</t>
  </si>
  <si>
    <t>VSCWNCSN</t>
  </si>
  <si>
    <t>VSCWNCSN-</t>
  </si>
  <si>
    <t>FPVGIVQM</t>
  </si>
  <si>
    <t>FPV-GIVQM</t>
  </si>
  <si>
    <t>FPVG-IVQM</t>
  </si>
  <si>
    <t>FLLELFKC</t>
  </si>
  <si>
    <t>FLLE-LFKC</t>
  </si>
  <si>
    <t>FLLEL-FKC</t>
  </si>
  <si>
    <t>FLLELF-KC</t>
  </si>
  <si>
    <t>SCWNCSNV</t>
  </si>
  <si>
    <t>SCW-NCSNV</t>
  </si>
  <si>
    <t>PVGIVQMF</t>
  </si>
  <si>
    <t>PV-GIVQMF</t>
  </si>
  <si>
    <t>MLELFKCS</t>
  </si>
  <si>
    <t>MLELFKCS-</t>
  </si>
  <si>
    <t>ML-ELFKCS</t>
  </si>
  <si>
    <t>MLELFK-CS</t>
  </si>
  <si>
    <t>CWNCSNVP</t>
  </si>
  <si>
    <t>C-WNCSNVP</t>
  </si>
  <si>
    <t>CWN-CSNVP</t>
  </si>
  <si>
    <t>CWNCSN-VP</t>
  </si>
  <si>
    <t>VGIVQMFL</t>
  </si>
  <si>
    <t>VGI-VQMFL</t>
  </si>
  <si>
    <t>MELFKCSF</t>
  </si>
  <si>
    <t>MEL-FKCSF</t>
  </si>
  <si>
    <t>WNCSNVPF</t>
  </si>
  <si>
    <t>WNCSNVP-F</t>
  </si>
  <si>
    <t>WNCS-NVPF</t>
  </si>
  <si>
    <t>WNC-SNVPF</t>
  </si>
  <si>
    <t>GIVQMFLL</t>
  </si>
  <si>
    <t>GIV-QMFLL</t>
  </si>
  <si>
    <t>GIVQMFL-L</t>
  </si>
  <si>
    <t>GIVQMF-LL</t>
  </si>
  <si>
    <t>GIVQ-MFLL</t>
  </si>
  <si>
    <t>ELFKCSFX</t>
  </si>
  <si>
    <t>ELF-KCSFX</t>
  </si>
  <si>
    <t>ELFK-CSFX</t>
  </si>
  <si>
    <t>NCSNVPFN</t>
  </si>
  <si>
    <t>NCSNVPFN-</t>
  </si>
  <si>
    <t>IVQMFLLT</t>
  </si>
  <si>
    <t>IVQ-MFLLT</t>
  </si>
  <si>
    <t>IVQMFLLT-</t>
  </si>
  <si>
    <t>IVQMFL-LT</t>
  </si>
  <si>
    <t>MFKCSFXR</t>
  </si>
  <si>
    <t>MFK-CSFXR</t>
  </si>
  <si>
    <t>MFKCSFXR-</t>
  </si>
  <si>
    <t>MFKC-SFXR</t>
  </si>
  <si>
    <t>CSNVPFNG</t>
  </si>
  <si>
    <t>CSNVPFNG-</t>
  </si>
  <si>
    <t>CSNVPF-NG</t>
  </si>
  <si>
    <t>VQMFLLTD</t>
  </si>
  <si>
    <t>VQMFLLTD-</t>
  </si>
  <si>
    <t>VQM-FLLTD</t>
  </si>
  <si>
    <t>FKCSFXRM</t>
  </si>
  <si>
    <t>FKC-SFXRM</t>
  </si>
  <si>
    <t>FKCSFXR-M</t>
  </si>
  <si>
    <t>SNVPFNGW</t>
  </si>
  <si>
    <t>SNVP-FNGW</t>
  </si>
  <si>
    <t>SNV-PFNGW</t>
  </si>
  <si>
    <t>QMFLLTDG</t>
  </si>
  <si>
    <t>QMFLLTDG-</t>
  </si>
  <si>
    <t>QMF-LLTDG</t>
  </si>
  <si>
    <t>KCSFXRMV</t>
  </si>
  <si>
    <t>KCS-FXRMV</t>
  </si>
  <si>
    <t>K-CSFXRMV</t>
  </si>
  <si>
    <t>KC-SFXRMV</t>
  </si>
  <si>
    <t>NVPFNGWL</t>
  </si>
  <si>
    <t>NVPFNGW-L</t>
  </si>
  <si>
    <t>NVPFNG-WL</t>
  </si>
  <si>
    <t>NVP-FNGWL</t>
  </si>
  <si>
    <t>MFLLTDGX</t>
  </si>
  <si>
    <t>MFL-LTDGX</t>
  </si>
  <si>
    <t>MFLL-TDGX</t>
  </si>
  <si>
    <t>MFLLT-DGX</t>
  </si>
  <si>
    <t>CSFXRMVE</t>
  </si>
  <si>
    <t>CSFXRMVE-</t>
  </si>
  <si>
    <t>VPFNGWLN</t>
  </si>
  <si>
    <t>VPFNGWLN-</t>
  </si>
  <si>
    <t>FLLTDGXM</t>
  </si>
  <si>
    <t>FLLTDG-XM</t>
  </si>
  <si>
    <t>SFXRMVEX</t>
  </si>
  <si>
    <t>SF-XRMVEX</t>
  </si>
  <si>
    <t>PFNGWLNE</t>
  </si>
  <si>
    <t>PFNGWLNE-</t>
  </si>
  <si>
    <t>LLTDGXMN</t>
  </si>
  <si>
    <t>LLTDGXMN-</t>
  </si>
  <si>
    <t>FXRMVEXT</t>
  </si>
  <si>
    <t>FXRMVEXT-</t>
  </si>
  <si>
    <t>FXR-MVEXT</t>
  </si>
  <si>
    <t>FNGWLNEL</t>
  </si>
  <si>
    <t>F-NGWLNEL</t>
  </si>
  <si>
    <t>FN-GWLNEL</t>
  </si>
  <si>
    <t>FNG-WLNEL</t>
  </si>
  <si>
    <t>LTDGXMNF</t>
  </si>
  <si>
    <t>LTD-GXMNF</t>
  </si>
  <si>
    <t>XRMVEXTS</t>
  </si>
  <si>
    <t>XRMVEXTS-</t>
  </si>
  <si>
    <t>NGWLNELQ</t>
  </si>
  <si>
    <t>NGWLNELQ-</t>
  </si>
  <si>
    <t>TDGXMNFS</t>
  </si>
  <si>
    <t>TDGXMNFS-</t>
  </si>
  <si>
    <t>RMVEXTSA</t>
  </si>
  <si>
    <t>RMVEXTSA-</t>
  </si>
  <si>
    <t>RMVEXT-SA</t>
  </si>
  <si>
    <t>RMVE-XTSA</t>
  </si>
  <si>
    <t>GWLNELQH</t>
  </si>
  <si>
    <t>GWL-NELQH</t>
  </si>
  <si>
    <t>G-WLNELQH</t>
  </si>
  <si>
    <t>DGXMNFSI</t>
  </si>
  <si>
    <t>DGXMNF-SI</t>
  </si>
  <si>
    <t>DGXM-NFSI</t>
  </si>
  <si>
    <t>DG-XMNFSI</t>
  </si>
  <si>
    <t>MVEXTSAS</t>
  </si>
  <si>
    <t>MVEXTSAS-</t>
  </si>
  <si>
    <t>MV-EXTSAS</t>
  </si>
  <si>
    <t>WLNELQHP</t>
  </si>
  <si>
    <t>WLNELQHP-</t>
  </si>
  <si>
    <t>GXMNFSIQ</t>
  </si>
  <si>
    <t>GXMNFSIQ-</t>
  </si>
  <si>
    <t>VEXTSASK</t>
  </si>
  <si>
    <t>VEXTSASK-</t>
  </si>
  <si>
    <t>VE-XTSASK</t>
  </si>
  <si>
    <t>MNELQHPS</t>
  </si>
  <si>
    <t>M-NELQHPS</t>
  </si>
  <si>
    <t>MNELQHPS-</t>
  </si>
  <si>
    <t>XMNFSIQV</t>
  </si>
  <si>
    <t>XMN-FSIQV</t>
  </si>
  <si>
    <t>EXTSASKF</t>
  </si>
  <si>
    <t>EXT-SASKF</t>
  </si>
  <si>
    <t>EXTSAS-KF</t>
  </si>
  <si>
    <t>NELQHPSL</t>
  </si>
  <si>
    <t>NELQH-PSL</t>
  </si>
  <si>
    <t>N-ELQHPSL</t>
  </si>
  <si>
    <t>NEL-QHPSL</t>
  </si>
  <si>
    <t>NELQHP-SL</t>
  </si>
  <si>
    <t>MNFSIQVY</t>
  </si>
  <si>
    <t>MNF-SIQVY</t>
  </si>
  <si>
    <t>MNFS-IQVY</t>
  </si>
  <si>
    <t>MNFSIQ-VY</t>
  </si>
  <si>
    <t>XTSASKFM</t>
  </si>
  <si>
    <t>XTS-ASKFM</t>
  </si>
  <si>
    <t>XTSA-SKFM</t>
  </si>
  <si>
    <t>ELQHPSLX</t>
  </si>
  <si>
    <t>ELQ-HPSLX</t>
  </si>
  <si>
    <t>ELQHPS-LX</t>
  </si>
  <si>
    <t>NFSIQVYE</t>
  </si>
  <si>
    <t>N-FSIQVYE</t>
  </si>
  <si>
    <t>NFSIQVYE-</t>
  </si>
  <si>
    <t>TSASKFMN</t>
  </si>
  <si>
    <t>TSASKFMN-</t>
  </si>
  <si>
    <t>LQHPSLXM</t>
  </si>
  <si>
    <t>LQHPS-LXM</t>
  </si>
  <si>
    <t>LQH-PSLXM</t>
  </si>
  <si>
    <t>FSIQVYEX</t>
  </si>
  <si>
    <t>FSI-QVYEX</t>
  </si>
  <si>
    <t>FSIQ-VYEX</t>
  </si>
  <si>
    <t>FSIQVY-EX</t>
  </si>
  <si>
    <t>SASKFMND</t>
  </si>
  <si>
    <t>SASKFMND-</t>
  </si>
  <si>
    <t>QHPSLXMT</t>
  </si>
  <si>
    <t>QHPSLXMT-</t>
  </si>
  <si>
    <t>SIQVYEXQ</t>
  </si>
  <si>
    <t>SIQVYEXQ-</t>
  </si>
  <si>
    <t>ASKFMNDS</t>
  </si>
  <si>
    <t>ASKFMNDS-</t>
  </si>
  <si>
    <t>ASK-FMNDS</t>
  </si>
  <si>
    <t>HPSLXMTV</t>
  </si>
  <si>
    <t>HPS-LXMTV</t>
  </si>
  <si>
    <t>IQVYEXQX</t>
  </si>
  <si>
    <t>IQV-YEXQX</t>
  </si>
  <si>
    <t>SKFMNDSS</t>
  </si>
  <si>
    <t>SKFMNDSS-</t>
  </si>
  <si>
    <t>PSLXMTVV</t>
  </si>
  <si>
    <t>PSL-XMTVV</t>
  </si>
  <si>
    <t>QVYEXQXS</t>
  </si>
  <si>
    <t>QVYEXQXS-</t>
  </si>
  <si>
    <t>KFMNDSSH</t>
  </si>
  <si>
    <t>KFMN-DSSH</t>
  </si>
  <si>
    <t>KFM-NDSSH</t>
  </si>
  <si>
    <t>KFMNDSSH-</t>
  </si>
  <si>
    <t>SLXMTVVT</t>
  </si>
  <si>
    <t>SLXMTVVT-</t>
  </si>
  <si>
    <t>SL-XMTVVT</t>
  </si>
  <si>
    <t>S-LXMTVVT</t>
  </si>
  <si>
    <t>VYEXQXSH</t>
  </si>
  <si>
    <t>VYEXQXSH-</t>
  </si>
  <si>
    <t>VY-EXQXSH</t>
  </si>
  <si>
    <t>FMNDSSHT</t>
  </si>
  <si>
    <t>FMNDSSHT-</t>
  </si>
  <si>
    <t>LXMTVVTH</t>
  </si>
  <si>
    <t>LXM-TVVTH</t>
  </si>
  <si>
    <t>LXMTVVTH-</t>
  </si>
  <si>
    <t>LXMTV-VTH</t>
  </si>
  <si>
    <t>YEXQXSHI</t>
  </si>
  <si>
    <t>YE-XQXSHI</t>
  </si>
  <si>
    <t>YEXQXSH-I</t>
  </si>
  <si>
    <t>Y-EXQXSHI</t>
  </si>
  <si>
    <t>MNDSSHTX</t>
  </si>
  <si>
    <t>MND-SSHTX</t>
  </si>
  <si>
    <t>MNDS-SHTX</t>
  </si>
  <si>
    <t>XMTVVTHS</t>
  </si>
  <si>
    <t>XMTVVTHS-</t>
  </si>
  <si>
    <t>EXQXSHIV</t>
  </si>
  <si>
    <t>EXQXSHI-V</t>
  </si>
  <si>
    <t>EXQ-XSHIV</t>
  </si>
  <si>
    <t>E-XQXSHIV</t>
  </si>
  <si>
    <t>NDSSHTXC</t>
  </si>
  <si>
    <t>NDS-SHTXC</t>
  </si>
  <si>
    <t>N-DSSHTXC</t>
  </si>
  <si>
    <t>MTVVTHSA</t>
  </si>
  <si>
    <t>MTV-VTHSA</t>
  </si>
  <si>
    <t>XQXSHIVL</t>
  </si>
  <si>
    <t>XQXSHI-VL</t>
  </si>
  <si>
    <t>XQ-XSHIVL</t>
  </si>
  <si>
    <t>XQXSHIV-L</t>
  </si>
  <si>
    <t>DSSHTXCC</t>
  </si>
  <si>
    <t>DSS-HTXCC</t>
  </si>
  <si>
    <t>TVVTHSAV</t>
  </si>
  <si>
    <t>TVV-THSAV</t>
  </si>
  <si>
    <t>TVVTH-SAV</t>
  </si>
  <si>
    <t>QXSHIVLF</t>
  </si>
  <si>
    <t>QXS-HIVLF</t>
  </si>
  <si>
    <t>SSHTXCCL</t>
  </si>
  <si>
    <t>SSH-TXCCL</t>
  </si>
  <si>
    <t>SSHTXC-CL</t>
  </si>
  <si>
    <t>SSHTXCC-L</t>
  </si>
  <si>
    <t>VVTHSAVY</t>
  </si>
  <si>
    <t>VVT-HSAVY</t>
  </si>
  <si>
    <t>XSHIVLFI</t>
  </si>
  <si>
    <t>XSH-IVLFI</t>
  </si>
  <si>
    <t>SHTXCCLY</t>
  </si>
  <si>
    <t>SHTXCCL-Y</t>
  </si>
  <si>
    <t>SHT-XCCLY</t>
  </si>
  <si>
    <t>VTHSAVYI</t>
  </si>
  <si>
    <t>VTH-SAVYI</t>
  </si>
  <si>
    <t>VTHSA-VYI</t>
  </si>
  <si>
    <t>SHIVLFIX</t>
  </si>
  <si>
    <t>SHI-VLFIX</t>
  </si>
  <si>
    <t>HTXCCLYS</t>
  </si>
  <si>
    <t>HT-XCCLYS</t>
  </si>
  <si>
    <t>HTXCCLYS-</t>
  </si>
  <si>
    <t>HTXCCL-YS</t>
  </si>
  <si>
    <t>THSAVYIV</t>
  </si>
  <si>
    <t>THS-AVYIV</t>
  </si>
  <si>
    <t>HIVLFIXF</t>
  </si>
  <si>
    <t>HIV-LFIXF</t>
  </si>
  <si>
    <t>TXCCLYSL</t>
  </si>
  <si>
    <t>TXC-CLYSL</t>
  </si>
  <si>
    <t>TXCCLY-SL</t>
  </si>
  <si>
    <t>HSAVYIVX</t>
  </si>
  <si>
    <t>HSA-VYIVX</t>
  </si>
  <si>
    <t>HSAVYI-VX</t>
  </si>
  <si>
    <t>IVLFIXFR</t>
  </si>
  <si>
    <t>IVL-FIXFR</t>
  </si>
  <si>
    <t>IV-LFIXFR</t>
  </si>
  <si>
    <t>IVLFIXFR-</t>
  </si>
  <si>
    <t>XCCLYSLG</t>
  </si>
  <si>
    <t>XCCLYSLG-</t>
  </si>
  <si>
    <t>XCCLYS-LG</t>
  </si>
  <si>
    <t>SAVYIVXE</t>
  </si>
  <si>
    <t>SAVYIVXE-</t>
  </si>
  <si>
    <t>VLFIXFRS</t>
  </si>
  <si>
    <t>VLFIXFRS-</t>
  </si>
  <si>
    <t>CCLYSLGV</t>
  </si>
  <si>
    <t>CCL-YSLGV</t>
  </si>
  <si>
    <t>CCLY-SLGV</t>
  </si>
  <si>
    <t>CCLYSL-GV</t>
  </si>
  <si>
    <t>AVYIVXEX</t>
  </si>
  <si>
    <t>AVY-IVXEX</t>
  </si>
  <si>
    <t>MFIXFRSK</t>
  </si>
  <si>
    <t>M-FIXFRSK</t>
  </si>
  <si>
    <t>MFIXFRSK-</t>
  </si>
  <si>
    <t>MFI-XFRSK</t>
  </si>
  <si>
    <t>MFIXF-RSK</t>
  </si>
  <si>
    <t>CLYSLGVR</t>
  </si>
  <si>
    <t>CLY-SLGVR</t>
  </si>
  <si>
    <t>CLYSLGVR-</t>
  </si>
  <si>
    <t>CLYSLG-VR</t>
  </si>
  <si>
    <t>CLYS-LGVR</t>
  </si>
  <si>
    <t>VYIVXEXE</t>
  </si>
  <si>
    <t>VYIVXEXE-</t>
  </si>
  <si>
    <t>VYI-VXEXE</t>
  </si>
  <si>
    <t>FIXFRSKS</t>
  </si>
  <si>
    <t>FI-XFRSKS</t>
  </si>
  <si>
    <t>FIXFRSKS-</t>
  </si>
  <si>
    <t>LYSLGVRV</t>
  </si>
  <si>
    <t>LYS-LGVRV</t>
  </si>
  <si>
    <t>L-YSLGVRV</t>
  </si>
  <si>
    <t>LYSLGV-RV</t>
  </si>
  <si>
    <t>YIVXEXEC</t>
  </si>
  <si>
    <t>YIVXE-XEC</t>
  </si>
  <si>
    <t>YIVXEXE-C</t>
  </si>
  <si>
    <t>Y-IVXEXEC</t>
  </si>
  <si>
    <t>IXFRSKSV</t>
  </si>
  <si>
    <t>IXF-RSKSV</t>
  </si>
  <si>
    <t>YSLGVRVL</t>
  </si>
  <si>
    <t>YSL-GVRVL</t>
  </si>
  <si>
    <t>IVXEXECC</t>
  </si>
  <si>
    <t>IV-XEXECC</t>
  </si>
  <si>
    <t>IVXEXECC-</t>
  </si>
  <si>
    <t>IVXEXEC-C</t>
  </si>
  <si>
    <t>IVXE-XECC</t>
  </si>
  <si>
    <t>IVXEXE-CC</t>
  </si>
  <si>
    <t>XFRSKSVV</t>
  </si>
  <si>
    <t>XFR-SKSVV</t>
  </si>
  <si>
    <t>XFRSKSV-V</t>
  </si>
  <si>
    <t>XFRSKSVV-</t>
  </si>
  <si>
    <t>XFRSKS-VV</t>
  </si>
  <si>
    <t>SLGVRVLF</t>
  </si>
  <si>
    <t>SL-GVRVLF</t>
  </si>
  <si>
    <t>SLG-VRVLF</t>
  </si>
  <si>
    <t>VXEXECCF</t>
  </si>
  <si>
    <t>VXEXEC-CF</t>
  </si>
  <si>
    <t>VXEXE-CCF</t>
  </si>
  <si>
    <t>VXE-XECCF</t>
  </si>
  <si>
    <t>FRSKSVVF</t>
  </si>
  <si>
    <t>FRS-KSVVF</t>
  </si>
  <si>
    <t>FRSKSV-VF</t>
  </si>
  <si>
    <t>LGVRVLFF</t>
  </si>
  <si>
    <t>LGV-RVLFF</t>
  </si>
  <si>
    <t>XEXECCFL</t>
  </si>
  <si>
    <t>XE-XECCFL</t>
  </si>
  <si>
    <t>XEXECC-FL</t>
  </si>
  <si>
    <t>XEXE-CCFL</t>
  </si>
  <si>
    <t>RSKSVVFY</t>
  </si>
  <si>
    <t>RSK-SVVFY</t>
  </si>
  <si>
    <t>RSKSV-VFY</t>
  </si>
  <si>
    <t>RS-KSVVFY</t>
  </si>
  <si>
    <t>GVRVLFFI</t>
  </si>
  <si>
    <t>GVR-VLFFI</t>
  </si>
  <si>
    <t>EXECCFLF</t>
  </si>
  <si>
    <t>E-XECCFLF</t>
  </si>
  <si>
    <t>EXECCF-LF</t>
  </si>
  <si>
    <t>EXEC-CFLF</t>
  </si>
  <si>
    <t>EXE-CCFLF</t>
  </si>
  <si>
    <t>SKSVVFYS</t>
  </si>
  <si>
    <t>SKSVVFYS-</t>
  </si>
  <si>
    <t>SKS-VVFYS</t>
  </si>
  <si>
    <t>VRVLFFIQ</t>
  </si>
  <si>
    <t>VRVLFFIQ-</t>
  </si>
  <si>
    <t>VRVL-FFIQ</t>
  </si>
  <si>
    <t>XECCFLFR</t>
  </si>
  <si>
    <t>XECCF-LFR</t>
  </si>
  <si>
    <t>XECC-FLFR</t>
  </si>
  <si>
    <t>XEC-CFLFR</t>
  </si>
  <si>
    <t>KSVVFYSD</t>
  </si>
  <si>
    <t>KSVVFYSD-</t>
  </si>
  <si>
    <t>KSVVF-YSD</t>
  </si>
  <si>
    <t>RVLFFIQI</t>
  </si>
  <si>
    <t>RVL-FFIQI</t>
  </si>
  <si>
    <t>RVLFFI-QI</t>
  </si>
  <si>
    <t>ECCFLFRL</t>
  </si>
  <si>
    <t>ECC-FLFRL</t>
  </si>
  <si>
    <t>SVVFYSDW</t>
  </si>
  <si>
    <t>SVV-FYSDW</t>
  </si>
  <si>
    <t>VLFFIQIG</t>
  </si>
  <si>
    <t>VLFFIQIG-</t>
  </si>
  <si>
    <t>VLF-FIQIG</t>
  </si>
  <si>
    <t>CCFLFRLG</t>
  </si>
  <si>
    <t>CCF-LFRLG</t>
  </si>
  <si>
    <t>CCFLFRLG-</t>
  </si>
  <si>
    <t>VVFYSDWE</t>
  </si>
  <si>
    <t>VVFYSDWE-</t>
  </si>
  <si>
    <t>MFFIQIGK</t>
  </si>
  <si>
    <t>M-FFIQIGK</t>
  </si>
  <si>
    <t>MFF-IQIGK</t>
  </si>
  <si>
    <t>CFLFRLGN</t>
  </si>
  <si>
    <t>CFLFRLGN-</t>
  </si>
  <si>
    <t>VFYSDWEI</t>
  </si>
  <si>
    <t>VFY-SDWEI</t>
  </si>
  <si>
    <t>VFYSD-WEI</t>
  </si>
  <si>
    <t>VFYS-DWEI</t>
  </si>
  <si>
    <t>FFIQIGKS</t>
  </si>
  <si>
    <t>FFIQIGKS-</t>
  </si>
  <si>
    <t>FLFRLGNP</t>
  </si>
  <si>
    <t>FLF-RLGNP</t>
  </si>
  <si>
    <t>FLFRLGNP-</t>
  </si>
  <si>
    <t>FYSDWEIH</t>
  </si>
  <si>
    <t>FYSDWE-IH</t>
  </si>
  <si>
    <t>FYSDWEIH-</t>
  </si>
  <si>
    <t>FYSDW-EIH</t>
  </si>
  <si>
    <t>FIQIGKSI</t>
  </si>
  <si>
    <t>FIQ-IGKSI</t>
  </si>
  <si>
    <t>LFRLGNPF</t>
  </si>
  <si>
    <t>LFR-LGNPF</t>
  </si>
  <si>
    <t>LFRLGNP-F</t>
  </si>
  <si>
    <t>LFRL-GNPF</t>
  </si>
  <si>
    <t>YSDWEIHS</t>
  </si>
  <si>
    <t>YSDWEIHS-</t>
  </si>
  <si>
    <t>IQIGKSIP</t>
  </si>
  <si>
    <t>IQIGKSIP-</t>
  </si>
  <si>
    <t>FRLGNPFH</t>
  </si>
  <si>
    <t>FRLGNPFH-</t>
  </si>
  <si>
    <t>FRLGNPF-H</t>
  </si>
  <si>
    <t>FRL-GNPFH</t>
  </si>
  <si>
    <t>SDWEIHSI</t>
  </si>
  <si>
    <t>SDWEI-HSI</t>
  </si>
  <si>
    <t>S-DWEIHSI</t>
  </si>
  <si>
    <t>SDWE-IHSI</t>
  </si>
  <si>
    <t>QIGKSIPF</t>
  </si>
  <si>
    <t>QI-GKSIPF</t>
  </si>
  <si>
    <t>RLGNPFHF</t>
  </si>
  <si>
    <t>RL-GNPFHF</t>
  </si>
  <si>
    <t>DWEIHSIL</t>
  </si>
  <si>
    <t>D-WEIHSIL</t>
  </si>
  <si>
    <t>DWE-IHSIL</t>
  </si>
  <si>
    <t>DWEIHSI-L</t>
  </si>
  <si>
    <t>IGKSIPFC</t>
  </si>
  <si>
    <t>IGK-SIPFC</t>
  </si>
  <si>
    <t>IGKSIP-FC</t>
  </si>
  <si>
    <t>IGKS-IPFC</t>
  </si>
  <si>
    <t>MGNPFHFV</t>
  </si>
  <si>
    <t>MGN-PFHFV</t>
  </si>
  <si>
    <t>MGNPFH-FV</t>
  </si>
  <si>
    <t>WEIHSILX</t>
  </si>
  <si>
    <t>WEI-HSILX</t>
  </si>
  <si>
    <t>GKSIPFCE</t>
  </si>
  <si>
    <t>GKSIPFCE-</t>
  </si>
  <si>
    <t>GKSIP-FCE</t>
  </si>
  <si>
    <t>GNPFHFVN</t>
  </si>
  <si>
    <t>GNPFHFVN-</t>
  </si>
  <si>
    <t>EIHSILXI</t>
  </si>
  <si>
    <t>EIH-SILXI</t>
  </si>
  <si>
    <t>KSIPFCEL</t>
  </si>
  <si>
    <t>KSI-PFCEL</t>
  </si>
  <si>
    <t>KSIPFC-EL</t>
  </si>
  <si>
    <t>NPFHFVNC</t>
  </si>
  <si>
    <t>NPF-HFVNC</t>
  </si>
  <si>
    <t>N-PFHFVNC</t>
  </si>
  <si>
    <t>IHSILXIV</t>
  </si>
  <si>
    <t>IHS-ILXIV</t>
  </si>
  <si>
    <t>SIPFCELX</t>
  </si>
  <si>
    <t>SI-PFCELX</t>
  </si>
  <si>
    <t>SIP-FCELX</t>
  </si>
  <si>
    <t>PFHFVNCD</t>
  </si>
  <si>
    <t>PFHFVNCD-</t>
  </si>
  <si>
    <t>HSILXIVT</t>
  </si>
  <si>
    <t>HSILXIVT-</t>
  </si>
  <si>
    <t>IPFCELXQ</t>
  </si>
  <si>
    <t>IPFC-ELXQ</t>
  </si>
  <si>
    <t>IPFCELXQ-</t>
  </si>
  <si>
    <t>FHFVNCDK</t>
  </si>
  <si>
    <t>FHF-VNCDK</t>
  </si>
  <si>
    <t>FHFVNCDK-</t>
  </si>
  <si>
    <t>FHFVNCD-K</t>
  </si>
  <si>
    <t>FHFVNC-DK</t>
  </si>
  <si>
    <t>SILXIVTN</t>
  </si>
  <si>
    <t>SILXIVTN-</t>
  </si>
  <si>
    <t>PFCELXQI</t>
  </si>
  <si>
    <t>PFC-ELXQI</t>
  </si>
  <si>
    <t>PFCE-LXQI</t>
  </si>
  <si>
    <t>HFVNCDKX</t>
  </si>
  <si>
    <t>HFVNCD-KX</t>
  </si>
  <si>
    <t>HFV-NCDKX</t>
  </si>
  <si>
    <t>ILXIVTNN</t>
  </si>
  <si>
    <t>ILXIVTNN-</t>
  </si>
  <si>
    <t>FCELXQIT</t>
  </si>
  <si>
    <t>FCELXQIT-</t>
  </si>
  <si>
    <t>FC-ELXQIT</t>
  </si>
  <si>
    <t>FVNCDKXQ</t>
  </si>
  <si>
    <t>FVNCDKXQ-</t>
  </si>
  <si>
    <t>MXIVTNNS</t>
  </si>
  <si>
    <t>MXIVTNNS-</t>
  </si>
  <si>
    <t>MXI-VTNNS</t>
  </si>
  <si>
    <t>CELXQITA</t>
  </si>
  <si>
    <t>CELXQIT-A</t>
  </si>
  <si>
    <t>CEL-XQITA</t>
  </si>
  <si>
    <t>CE-LXQITA</t>
  </si>
  <si>
    <t>C-ELXQITA</t>
  </si>
  <si>
    <t>VNCDKXQQ</t>
  </si>
  <si>
    <t>VNCDKXQQ-</t>
  </si>
  <si>
    <t>XIVTNNSS</t>
  </si>
  <si>
    <t>XIVTNNSS-</t>
  </si>
  <si>
    <t>ELXQITAV</t>
  </si>
  <si>
    <t>EL-XQITAV</t>
  </si>
  <si>
    <t>ELXQ-ITAV</t>
  </si>
  <si>
    <t>NCDKXQQW</t>
  </si>
  <si>
    <t>NCD-KXQQW</t>
  </si>
  <si>
    <t>IVTNNSSG</t>
  </si>
  <si>
    <t>IVTNNSSG-</t>
  </si>
  <si>
    <t>IVTNNS-SG</t>
  </si>
  <si>
    <t>MXQITAVE</t>
  </si>
  <si>
    <t>MXQ-ITAVE</t>
  </si>
  <si>
    <t>MXQITAVE-</t>
  </si>
  <si>
    <t>CDKXQQWK</t>
  </si>
  <si>
    <t>CDK-XQQWK</t>
  </si>
  <si>
    <t>C-DKXQQWK</t>
  </si>
  <si>
    <t>CDKXQQWK-</t>
  </si>
  <si>
    <t>VTNNSSGK</t>
  </si>
  <si>
    <t>VTNNSS-GK</t>
  </si>
  <si>
    <t>VTN-NSSGK</t>
  </si>
  <si>
    <t>VTNNSSGK-</t>
  </si>
  <si>
    <t>XQITAVEK</t>
  </si>
  <si>
    <t>XQI-TAVEK</t>
  </si>
  <si>
    <t>DKXQQWKK</t>
  </si>
  <si>
    <t>DK-XQQWKK</t>
  </si>
  <si>
    <t>DKXQ-QWKK</t>
  </si>
  <si>
    <t>D-KXQQWKK</t>
  </si>
  <si>
    <t>TNNSSGKS</t>
  </si>
  <si>
    <t>TNNSSGKS-</t>
  </si>
  <si>
    <t>QITAVEKV</t>
  </si>
  <si>
    <t>QIT-AVEKV</t>
  </si>
  <si>
    <t>QITA-VEKV</t>
  </si>
  <si>
    <t>KXQQWKKY</t>
  </si>
  <si>
    <t>KXQQWK-KY</t>
  </si>
  <si>
    <t>NNSSGKSM</t>
  </si>
  <si>
    <t>NNS-SGKSM</t>
  </si>
  <si>
    <t>NNSS-GKSM</t>
  </si>
  <si>
    <t>ITAVEKVC</t>
  </si>
  <si>
    <t>ITA-VEKVC</t>
  </si>
  <si>
    <t>XQQWKKYV</t>
  </si>
  <si>
    <t>XQQ-WKKYV</t>
  </si>
  <si>
    <t>XQQWKK-YV</t>
  </si>
  <si>
    <t>NSSGKSMC</t>
  </si>
  <si>
    <t>NSSGKSM-C</t>
  </si>
  <si>
    <t>NSSGKSMC-</t>
  </si>
  <si>
    <t>TAVEKVCA</t>
  </si>
  <si>
    <t>TAVEKVCA-</t>
  </si>
  <si>
    <t>TAVEKV-CA</t>
  </si>
  <si>
    <t>TAVEK-VCA</t>
  </si>
  <si>
    <t>QQWKKYVL</t>
  </si>
  <si>
    <t>QQW-KKYVL</t>
  </si>
  <si>
    <t>SSGKSMCL</t>
  </si>
  <si>
    <t>SS-GKSMCL</t>
  </si>
  <si>
    <t>SSG-KSMCL</t>
  </si>
  <si>
    <t>AVEKVCAX</t>
  </si>
  <si>
    <t>AV-EKVCAX</t>
  </si>
  <si>
    <t>AVE-KVCAX</t>
  </si>
  <si>
    <t>QWKKYVLR</t>
  </si>
  <si>
    <t>QWK-KYVLR</t>
  </si>
  <si>
    <t>QWKKYVLR-</t>
  </si>
  <si>
    <t>QWKKYV-LR</t>
  </si>
  <si>
    <t>SGKSMCLE</t>
  </si>
  <si>
    <t>SGKSMCLE-</t>
  </si>
  <si>
    <t>VEKVCAXN</t>
  </si>
  <si>
    <t>VEK-VCAXN</t>
  </si>
  <si>
    <t>VEKVCAXN-</t>
  </si>
  <si>
    <t>WKKYVLRI</t>
  </si>
  <si>
    <t>WKKYVL-RI</t>
  </si>
  <si>
    <t>WKK-YVLRI</t>
  </si>
  <si>
    <t>WKKY-VLRI</t>
  </si>
  <si>
    <t>W-KKYVLRI</t>
  </si>
  <si>
    <t>GKSMCLEL</t>
  </si>
  <si>
    <t>GKS-MCLEL</t>
  </si>
  <si>
    <t>EKVCAXNC</t>
  </si>
  <si>
    <t>EKVCAXNC-</t>
  </si>
  <si>
    <t>EKV-CAXNC</t>
  </si>
  <si>
    <t>EKVC-AXNC</t>
  </si>
  <si>
    <t>KKYVLRIV</t>
  </si>
  <si>
    <t>KKY-VLRIV</t>
  </si>
  <si>
    <t>KSMCLELX</t>
  </si>
  <si>
    <t>KSM-CLELX</t>
  </si>
  <si>
    <t>KSMCLE-LX</t>
  </si>
  <si>
    <t>KVCAXNCE</t>
  </si>
  <si>
    <t>KVCAXNCE-</t>
  </si>
  <si>
    <t>KYVLRIVK</t>
  </si>
  <si>
    <t>KYV-LRIVK</t>
  </si>
  <si>
    <t>KYVLRIVK-</t>
  </si>
  <si>
    <t>KYVL-RIVK</t>
  </si>
  <si>
    <t>SMCLELXK</t>
  </si>
  <si>
    <t>SMC-LELXK</t>
  </si>
  <si>
    <t>SMCLEL-XK</t>
  </si>
  <si>
    <t>SMCLELXK-</t>
  </si>
  <si>
    <t>VCAXNCER</t>
  </si>
  <si>
    <t>VCA-XNCER</t>
  </si>
  <si>
    <t>VCAXNC-ER</t>
  </si>
  <si>
    <t>VCAXNCER-</t>
  </si>
  <si>
    <t>VCAXN-CER</t>
  </si>
  <si>
    <t>YVLRIVKE</t>
  </si>
  <si>
    <t>YVLRIVKE-</t>
  </si>
  <si>
    <t>YVL-RIVKE</t>
  </si>
  <si>
    <t>MCLELXKN</t>
  </si>
  <si>
    <t>MCLELXKN-</t>
  </si>
  <si>
    <t>CAXNCERI</t>
  </si>
  <si>
    <t>CA-XNCERI</t>
  </si>
  <si>
    <t>CAXN-CERI</t>
  </si>
  <si>
    <t>VLRIVKEL</t>
  </si>
  <si>
    <t>VLR-IVKEL</t>
  </si>
  <si>
    <t>VL-RIVKEL</t>
  </si>
  <si>
    <t>CLELXKNX</t>
  </si>
  <si>
    <t>CL-ELXKNX</t>
  </si>
  <si>
    <t>CLELXKN-X</t>
  </si>
  <si>
    <t>CLE-LXKNX</t>
  </si>
  <si>
    <t>AXNCERIS</t>
  </si>
  <si>
    <t>AXNCERIS-</t>
  </si>
  <si>
    <t>LRIVKELA</t>
  </si>
  <si>
    <t>LRIVK-ELA</t>
  </si>
  <si>
    <t>LRI-VKELA</t>
  </si>
  <si>
    <t>LRIV-KELA</t>
  </si>
  <si>
    <t>LELXKNXQ</t>
  </si>
  <si>
    <t>LELXKNXQ-</t>
  </si>
  <si>
    <t>XNCERISS</t>
  </si>
  <si>
    <t>XNCERISS-</t>
  </si>
  <si>
    <t>RIVKELAV</t>
  </si>
  <si>
    <t>RIV-KELAV</t>
  </si>
  <si>
    <t>ELXKNXQX</t>
  </si>
  <si>
    <t>EL-XKNXQX</t>
  </si>
  <si>
    <t>ELXK-NXQX</t>
  </si>
  <si>
    <t>ELXKN-XQX</t>
  </si>
  <si>
    <t>NCERISSK</t>
  </si>
  <si>
    <t>NC-ERISSK</t>
  </si>
  <si>
    <t>NCE-RISSK</t>
  </si>
  <si>
    <t>N-CERISSK</t>
  </si>
  <si>
    <t>IVKELAVK</t>
  </si>
  <si>
    <t>IVKEL-AVK</t>
  </si>
  <si>
    <t>IVKELAVK-</t>
  </si>
  <si>
    <t>IVKELA-VK</t>
  </si>
  <si>
    <t>MXKNXQXN</t>
  </si>
  <si>
    <t>MXKNXQXN-</t>
  </si>
  <si>
    <t>CERISSKI</t>
  </si>
  <si>
    <t>CER-ISSKI</t>
  </si>
  <si>
    <t>VKELAVKY</t>
  </si>
  <si>
    <t>VKELA-VKY</t>
  </si>
  <si>
    <t>VKE-LAVKY</t>
  </si>
  <si>
    <t>VK-ELAVKY</t>
  </si>
  <si>
    <t>XKNXQXNT</t>
  </si>
  <si>
    <t>XKNXQXNT-</t>
  </si>
  <si>
    <t>ERISSKIH</t>
  </si>
  <si>
    <t>ERISS-KIH</t>
  </si>
  <si>
    <t>ERISSKIH-</t>
  </si>
  <si>
    <t>ERI-SSKIH</t>
  </si>
  <si>
    <t>KELAVKYM</t>
  </si>
  <si>
    <t>KEL-AVKYM</t>
  </si>
  <si>
    <t>KELA-VKYM</t>
  </si>
  <si>
    <t>KELAV-KYM</t>
  </si>
  <si>
    <t>KNXQXNTX</t>
  </si>
  <si>
    <t>KN-XQXNTX</t>
  </si>
  <si>
    <t>KNXQ-XNTX</t>
  </si>
  <si>
    <t>K-NXQXNTX</t>
  </si>
  <si>
    <t>RISSKIHE</t>
  </si>
  <si>
    <t>RISSKIHE-</t>
  </si>
  <si>
    <t>ELAVKYMR</t>
  </si>
  <si>
    <t>ELA-VKYMR</t>
  </si>
  <si>
    <t>ELAVKYMR-</t>
  </si>
  <si>
    <t>NXQXNTXD</t>
  </si>
  <si>
    <t>NXQXNTXD-</t>
  </si>
  <si>
    <t>ISSKIHEI</t>
  </si>
  <si>
    <t>ISS-KIHEI</t>
  </si>
  <si>
    <t>ISSKIH-EI</t>
  </si>
  <si>
    <t>LAVKYMRX</t>
  </si>
  <si>
    <t>LAV-KYMRX</t>
  </si>
  <si>
    <t>LAVKYM-RX</t>
  </si>
  <si>
    <t>XQXNTXDK</t>
  </si>
  <si>
    <t>XQXN-TXDK</t>
  </si>
  <si>
    <t>XQ-XNTXDK</t>
  </si>
  <si>
    <t>SSKIHEIK</t>
  </si>
  <si>
    <t>SSK-IHEIK</t>
  </si>
  <si>
    <t>SSKIHEIK-</t>
  </si>
  <si>
    <t>AVKYMRXR</t>
  </si>
  <si>
    <t>AVK-YMRXR</t>
  </si>
  <si>
    <t>AVKYMRXR-</t>
  </si>
  <si>
    <t>AV-KYMRXR</t>
  </si>
  <si>
    <t>QXNTXDKD</t>
  </si>
  <si>
    <t>QXNTXDKD-</t>
  </si>
  <si>
    <t>SKIHEIKT</t>
  </si>
  <si>
    <t>SKIHEIKT-</t>
  </si>
  <si>
    <t>SKI-HEIKT</t>
  </si>
  <si>
    <t>VKYMRXRP</t>
  </si>
  <si>
    <t>VKYMRXR-P</t>
  </si>
  <si>
    <t>VKYMRXRP-</t>
  </si>
  <si>
    <t>XNTXDKDL</t>
  </si>
  <si>
    <t>XNTXDKD-L</t>
  </si>
  <si>
    <t>XN-TXDKDL</t>
  </si>
  <si>
    <t>KIHEIKTS</t>
  </si>
  <si>
    <t>KIHEIKTS-</t>
  </si>
  <si>
    <t>KYMRXRPQ</t>
  </si>
  <si>
    <t>KYMRXRPQ-</t>
  </si>
  <si>
    <t>NTXDKDLK</t>
  </si>
  <si>
    <t>NTXDKDL-K</t>
  </si>
  <si>
    <t>NTXDKDLK-</t>
  </si>
  <si>
    <t>IHEIKTSR</t>
  </si>
  <si>
    <t>I-HEIKTSR</t>
  </si>
  <si>
    <t>IHEIKT-SR</t>
  </si>
  <si>
    <t>IH-EIKTSR</t>
  </si>
  <si>
    <t>IHE-IKTSR</t>
  </si>
  <si>
    <t>YMRXRPQE</t>
  </si>
  <si>
    <t>YMRXRPQE-</t>
  </si>
  <si>
    <t>TXDKDLKK</t>
  </si>
  <si>
    <t>TXD-KDLKK</t>
  </si>
  <si>
    <t>HEIKTSRS</t>
  </si>
  <si>
    <t>HEIKTSRS-</t>
  </si>
  <si>
    <t>MRXRPQEV</t>
  </si>
  <si>
    <t>M-RXRPQEV</t>
  </si>
  <si>
    <t>MR-XRPQEV</t>
  </si>
  <si>
    <t>XDKDLKKL</t>
  </si>
  <si>
    <t>XDKD-LKKL</t>
  </si>
  <si>
    <t>EIKTSRSX</t>
  </si>
  <si>
    <t>EIK-TSRSX</t>
  </si>
  <si>
    <t>EIKT-SRSX</t>
  </si>
  <si>
    <t>RXRPQEVK</t>
  </si>
  <si>
    <t>RXR-PQEVK</t>
  </si>
  <si>
    <t>RXRPQEVK-</t>
  </si>
  <si>
    <t>RXRP-QEVK</t>
  </si>
  <si>
    <t>RXRPQ-EVK</t>
  </si>
  <si>
    <t>DKDLKKLK</t>
  </si>
  <si>
    <t>DKD-LKKLK</t>
  </si>
  <si>
    <t>DKDLKKLK-</t>
  </si>
  <si>
    <t>DKDLKKL-K</t>
  </si>
  <si>
    <t>IKTSRSXK</t>
  </si>
  <si>
    <t>IKTSRSXK-</t>
  </si>
  <si>
    <t>IKTS-RSXK</t>
  </si>
  <si>
    <t>IKTSR-SXK</t>
  </si>
  <si>
    <t>XRPQEVKR</t>
  </si>
  <si>
    <t>XRPQE-VKR</t>
  </si>
  <si>
    <t>XRPQEVKR-</t>
  </si>
  <si>
    <t>XRPQ-EVKR</t>
  </si>
  <si>
    <t>XRP-QEVKR</t>
  </si>
  <si>
    <t>KDLKKLKD</t>
  </si>
  <si>
    <t>KDLKKLKD-</t>
  </si>
  <si>
    <t>KDLKK-LKD</t>
  </si>
  <si>
    <t>KTSRSXKI</t>
  </si>
  <si>
    <t>KTS-RSXKI</t>
  </si>
  <si>
    <t>KT-SRSXKI</t>
  </si>
  <si>
    <t>RPQEVKRY</t>
  </si>
  <si>
    <t>RPQEVK-RY</t>
  </si>
  <si>
    <t>RPQ-EVKRY</t>
  </si>
  <si>
    <t>RPQE-VKRY</t>
  </si>
  <si>
    <t>RPQEV-KRY</t>
  </si>
  <si>
    <t>DLKKLKDT</t>
  </si>
  <si>
    <t>DLKKLKDT-</t>
  </si>
  <si>
    <t>DLK-KLKDT</t>
  </si>
  <si>
    <t>TSRSXKIL</t>
  </si>
  <si>
    <t>TSR-SXKIL</t>
  </si>
  <si>
    <t>TSRSXKI-L</t>
  </si>
  <si>
    <t>TS-RSXKIL</t>
  </si>
  <si>
    <t>PQEVKRYL</t>
  </si>
  <si>
    <t>PQ-EVKRYL</t>
  </si>
  <si>
    <t>PQE-VKRYL</t>
  </si>
  <si>
    <t>LKKLKDTX</t>
  </si>
  <si>
    <t>LKK-LKDTX</t>
  </si>
  <si>
    <t>L-KKLKDTX</t>
  </si>
  <si>
    <t>SRSXKILN</t>
  </si>
  <si>
    <t>SRSXKILN-</t>
  </si>
  <si>
    <t>QEVKRYLI</t>
  </si>
  <si>
    <t>QEV-KRYLI</t>
  </si>
  <si>
    <t>KKLKDTXF</t>
  </si>
  <si>
    <t>KKLKD-TXF</t>
  </si>
  <si>
    <t>KKL-KDTXF</t>
  </si>
  <si>
    <t>RSXKILNS</t>
  </si>
  <si>
    <t>RSXKILNS-</t>
  </si>
  <si>
    <t>RS-XKILNS</t>
  </si>
  <si>
    <t>EVKRYLIL</t>
  </si>
  <si>
    <t>EVK-RYLIL</t>
  </si>
  <si>
    <t>EV-KRYLIL</t>
  </si>
  <si>
    <t>KLKDTXFL</t>
  </si>
  <si>
    <t>KLKD-TXFL</t>
  </si>
  <si>
    <t>KLKDTXF-L</t>
  </si>
  <si>
    <t>SXKILNSC</t>
  </si>
  <si>
    <t>SXK-ILNSC</t>
  </si>
  <si>
    <t>VKRYLILA</t>
  </si>
  <si>
    <t>VKR-YLILA</t>
  </si>
  <si>
    <t>VKRYLI-LA</t>
  </si>
  <si>
    <t>LKDTXFLP</t>
  </si>
  <si>
    <t>LKDTXFLP-</t>
  </si>
  <si>
    <t>L-KDTXFLP</t>
  </si>
  <si>
    <t>LKD-TXFLP</t>
  </si>
  <si>
    <t>XKILNSCL</t>
  </si>
  <si>
    <t>XKI-LNSCL</t>
  </si>
  <si>
    <t>XKILNSC-L</t>
  </si>
  <si>
    <t>XKILN-SCL</t>
  </si>
  <si>
    <t>KRYLILAL</t>
  </si>
  <si>
    <t>KRY-LILAL</t>
  </si>
  <si>
    <t>KDTXFLPY</t>
  </si>
  <si>
    <t>K-DTXFLPY</t>
  </si>
  <si>
    <t>KILNSCLI</t>
  </si>
  <si>
    <t>KIL-NSCLI</t>
  </si>
  <si>
    <t>KILNSC-LI</t>
  </si>
  <si>
    <t>KILN-SCLI</t>
  </si>
  <si>
    <t>RYLILALY</t>
  </si>
  <si>
    <t>RYL-ILALY</t>
  </si>
  <si>
    <t>R-YLILALY</t>
  </si>
  <si>
    <t>DTXFLPYT</t>
  </si>
  <si>
    <t>DT-XFLPYT</t>
  </si>
  <si>
    <t>DTXFLPYT-</t>
  </si>
  <si>
    <t>ILNSCLIP</t>
  </si>
  <si>
    <t>ILNSCLIP-</t>
  </si>
  <si>
    <t>ILN-SCLIP</t>
  </si>
  <si>
    <t>ILNSC-LIP</t>
  </si>
  <si>
    <t>ILNSCL-IP</t>
  </si>
  <si>
    <t>YLILALYL</t>
  </si>
  <si>
    <t>YLI-LALYL</t>
  </si>
  <si>
    <t>TXFLPYTS</t>
  </si>
  <si>
    <t>TXFLPYTS-</t>
  </si>
  <si>
    <t>LNSCLIPH</t>
  </si>
  <si>
    <t>LNS-CLIPH</t>
  </si>
  <si>
    <t>LNSCLIPH-</t>
  </si>
  <si>
    <t>LNSCLI-PH</t>
  </si>
  <si>
    <t>LILALYLT</t>
  </si>
  <si>
    <t>LIL-ALYLT</t>
  </si>
  <si>
    <t>LILALYLT-</t>
  </si>
  <si>
    <t>LILALY-LT</t>
  </si>
  <si>
    <t>XFLPYTSL</t>
  </si>
  <si>
    <t>XFLPYT-SL</t>
  </si>
  <si>
    <t>XFL-PYTSL</t>
  </si>
  <si>
    <t>NSCLIPHS</t>
  </si>
  <si>
    <t>NSCLIPHS-</t>
  </si>
  <si>
    <t>ILALYLTL</t>
  </si>
  <si>
    <t>ILA-LYLTL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</si>
</sst>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2431-8DFD-424F-98DC-3D0663BB4E49}">
  <dimension ref="A1:AU502"/>
  <sheetViews>
    <sheetView tabSelected="1" workbookViewId="0"/>
  </sheetViews>
  <sheetFormatPr defaultRowHeight="15" x14ac:dyDescent="0.25"/>
  <sheetData>
    <row r="1" spans="1:47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</row>
    <row r="2" spans="1:4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S2" t="s">
        <v>15</v>
      </c>
      <c r="AT2" t="s">
        <v>16</v>
      </c>
      <c r="AU2" t="s">
        <v>17</v>
      </c>
    </row>
    <row r="3" spans="1:47" x14ac:dyDescent="0.25">
      <c r="A3">
        <v>0</v>
      </c>
      <c r="B3" t="s">
        <v>18</v>
      </c>
      <c r="C3" t="s">
        <v>19</v>
      </c>
      <c r="D3" t="s">
        <v>20</v>
      </c>
      <c r="E3" t="s">
        <v>18</v>
      </c>
      <c r="F3">
        <v>0</v>
      </c>
      <c r="G3">
        <v>67.5</v>
      </c>
      <c r="H3">
        <v>1.23E-2</v>
      </c>
      <c r="I3">
        <v>79.492400000000004</v>
      </c>
      <c r="J3" t="s">
        <v>20</v>
      </c>
      <c r="K3" t="s">
        <v>18</v>
      </c>
      <c r="L3">
        <v>1E-4</v>
      </c>
      <c r="M3">
        <v>44</v>
      </c>
      <c r="N3">
        <v>2.4199999999999999E-2</v>
      </c>
      <c r="O3">
        <v>48.020099999999999</v>
      </c>
      <c r="P3" t="s">
        <v>20</v>
      </c>
      <c r="Q3" t="s">
        <v>18</v>
      </c>
      <c r="R3">
        <v>0</v>
      </c>
      <c r="S3">
        <v>51.5</v>
      </c>
      <c r="T3">
        <v>2.01E-2</v>
      </c>
      <c r="U3">
        <v>52.545999999999999</v>
      </c>
      <c r="V3" t="s">
        <v>20</v>
      </c>
      <c r="W3" t="s">
        <v>18</v>
      </c>
      <c r="X3">
        <v>0</v>
      </c>
      <c r="Y3">
        <v>70</v>
      </c>
      <c r="Z3">
        <v>1.2999999999999999E-2</v>
      </c>
      <c r="AA3">
        <v>82.208600000000004</v>
      </c>
      <c r="AB3" t="s">
        <v>20</v>
      </c>
      <c r="AC3" t="s">
        <v>18</v>
      </c>
      <c r="AD3">
        <v>0</v>
      </c>
      <c r="AE3">
        <v>62.5</v>
      </c>
      <c r="AF3">
        <v>1.3299999999999999E-2</v>
      </c>
      <c r="AG3">
        <v>71.510900000000007</v>
      </c>
      <c r="AH3" t="s">
        <v>20</v>
      </c>
      <c r="AI3" t="s">
        <v>18</v>
      </c>
      <c r="AJ3">
        <v>0</v>
      </c>
      <c r="AK3">
        <v>63</v>
      </c>
      <c r="AL3">
        <v>1.52E-2</v>
      </c>
      <c r="AM3">
        <v>70.264499999999998</v>
      </c>
      <c r="AN3" t="s">
        <v>20</v>
      </c>
      <c r="AO3" t="s">
        <v>18</v>
      </c>
      <c r="AP3">
        <v>0</v>
      </c>
      <c r="AQ3">
        <v>75</v>
      </c>
      <c r="AR3">
        <v>8.2000000000000007E-3</v>
      </c>
      <c r="AS3">
        <v>76.199399999999997</v>
      </c>
      <c r="AT3">
        <v>0</v>
      </c>
      <c r="AU3">
        <v>0</v>
      </c>
    </row>
    <row r="4" spans="1:47" x14ac:dyDescent="0.25">
      <c r="A4">
        <v>0</v>
      </c>
      <c r="B4" t="s">
        <v>21</v>
      </c>
      <c r="C4" t="s">
        <v>19</v>
      </c>
      <c r="D4" t="s">
        <v>22</v>
      </c>
      <c r="E4" t="s">
        <v>21</v>
      </c>
      <c r="F4">
        <v>0</v>
      </c>
      <c r="G4">
        <v>41</v>
      </c>
      <c r="H4">
        <v>2.87E-2</v>
      </c>
      <c r="I4">
        <v>46.6708</v>
      </c>
      <c r="J4" t="s">
        <v>22</v>
      </c>
      <c r="K4" t="s">
        <v>21</v>
      </c>
      <c r="L4">
        <v>8.9999999999999998E-4</v>
      </c>
      <c r="M4">
        <v>14.976599999999999</v>
      </c>
      <c r="N4">
        <v>4.2299999999999997E-2</v>
      </c>
      <c r="O4">
        <v>21.942599999999999</v>
      </c>
      <c r="P4" t="s">
        <v>22</v>
      </c>
      <c r="Q4" t="s">
        <v>21</v>
      </c>
      <c r="R4">
        <v>5.9999999999999995E-4</v>
      </c>
      <c r="S4">
        <v>17.4024</v>
      </c>
      <c r="T4">
        <v>3.7400000000000003E-2</v>
      </c>
      <c r="U4">
        <v>24.870799999999999</v>
      </c>
      <c r="V4" t="e">
        <f>-YPPLHEWA</f>
        <v>#NAME?</v>
      </c>
      <c r="W4" t="s">
        <v>21</v>
      </c>
      <c r="X4">
        <v>1E-4</v>
      </c>
      <c r="Y4">
        <v>25.545500000000001</v>
      </c>
      <c r="Z4">
        <v>4.9200000000000001E-2</v>
      </c>
      <c r="AA4">
        <v>28.436</v>
      </c>
      <c r="AB4" t="s">
        <v>23</v>
      </c>
      <c r="AC4" t="s">
        <v>21</v>
      </c>
      <c r="AD4">
        <v>0</v>
      </c>
      <c r="AE4">
        <v>48</v>
      </c>
      <c r="AF4">
        <v>2.6499999999999999E-2</v>
      </c>
      <c r="AG4">
        <v>47.618600000000001</v>
      </c>
      <c r="AH4" t="s">
        <v>24</v>
      </c>
      <c r="AI4" t="s">
        <v>21</v>
      </c>
      <c r="AJ4">
        <v>1E-4</v>
      </c>
      <c r="AK4">
        <v>44.8</v>
      </c>
      <c r="AL4">
        <v>2.6700000000000002E-2</v>
      </c>
      <c r="AM4">
        <v>49.121499999999997</v>
      </c>
      <c r="AN4" t="s">
        <v>23</v>
      </c>
      <c r="AO4" t="s">
        <v>21</v>
      </c>
      <c r="AP4">
        <v>1E-4</v>
      </c>
      <c r="AQ4">
        <v>39.5</v>
      </c>
      <c r="AR4">
        <v>2.5899999999999999E-2</v>
      </c>
      <c r="AS4">
        <v>38.603700000000003</v>
      </c>
      <c r="AT4">
        <v>2.9999999999999997E-4</v>
      </c>
      <c r="AU4">
        <v>0</v>
      </c>
    </row>
    <row r="5" spans="1:47" x14ac:dyDescent="0.25">
      <c r="A5">
        <v>0</v>
      </c>
      <c r="B5" t="s">
        <v>25</v>
      </c>
      <c r="C5" t="s">
        <v>19</v>
      </c>
      <c r="D5" t="e">
        <f>-THPCMNGL</f>
        <v>#NAME?</v>
      </c>
      <c r="E5" t="s">
        <v>25</v>
      </c>
      <c r="F5">
        <v>0</v>
      </c>
      <c r="G5">
        <v>39</v>
      </c>
      <c r="H5">
        <v>3.2599999999999997E-2</v>
      </c>
      <c r="I5">
        <v>41.698099999999997</v>
      </c>
      <c r="J5" t="s">
        <v>26</v>
      </c>
      <c r="K5" t="s">
        <v>25</v>
      </c>
      <c r="L5">
        <v>1.9E-3</v>
      </c>
      <c r="M5">
        <v>9.9223999999999997</v>
      </c>
      <c r="N5">
        <v>5.7200000000000001E-2</v>
      </c>
      <c r="O5">
        <v>12.035399999999999</v>
      </c>
      <c r="P5" t="s">
        <v>26</v>
      </c>
      <c r="Q5" t="s">
        <v>25</v>
      </c>
      <c r="R5">
        <v>1.5E-3</v>
      </c>
      <c r="S5">
        <v>11.6371</v>
      </c>
      <c r="T5">
        <v>4.9599999999999998E-2</v>
      </c>
      <c r="U5">
        <v>15.668699999999999</v>
      </c>
      <c r="V5" t="s">
        <v>26</v>
      </c>
      <c r="W5" t="s">
        <v>25</v>
      </c>
      <c r="X5">
        <v>8.9999999999999998E-4</v>
      </c>
      <c r="Y5">
        <v>10.567399999999999</v>
      </c>
      <c r="Z5">
        <v>9.4799999999999995E-2</v>
      </c>
      <c r="AA5">
        <v>10.9269</v>
      </c>
      <c r="AB5" t="e">
        <f>-THPCMNGL</f>
        <v>#NAME?</v>
      </c>
      <c r="AC5" t="s">
        <v>25</v>
      </c>
      <c r="AD5">
        <v>2.0000000000000001E-4</v>
      </c>
      <c r="AE5">
        <v>28.857099999999999</v>
      </c>
      <c r="AF5">
        <v>4.24E-2</v>
      </c>
      <c r="AG5">
        <v>32.327300000000001</v>
      </c>
      <c r="AH5" t="e">
        <f>-THPCMNGL</f>
        <v>#NAME?</v>
      </c>
      <c r="AI5" t="s">
        <v>25</v>
      </c>
      <c r="AJ5">
        <v>4.0000000000000002E-4</v>
      </c>
      <c r="AK5">
        <v>25.047599999999999</v>
      </c>
      <c r="AL5">
        <v>5.0500000000000003E-2</v>
      </c>
      <c r="AM5">
        <v>27.780100000000001</v>
      </c>
      <c r="AN5" t="e">
        <f>-THPCMNGL</f>
        <v>#NAME?</v>
      </c>
      <c r="AO5" t="s">
        <v>25</v>
      </c>
      <c r="AP5">
        <v>1E-4</v>
      </c>
      <c r="AQ5">
        <v>32.692300000000003</v>
      </c>
      <c r="AR5">
        <v>3.3799999999999997E-2</v>
      </c>
      <c r="AS5">
        <v>31.084099999999999</v>
      </c>
      <c r="AT5">
        <v>6.9999999999999999E-4</v>
      </c>
      <c r="AU5">
        <v>0</v>
      </c>
    </row>
    <row r="6" spans="1:47" x14ac:dyDescent="0.25">
      <c r="A6">
        <v>0</v>
      </c>
      <c r="B6" t="s">
        <v>27</v>
      </c>
      <c r="C6" t="s">
        <v>19</v>
      </c>
      <c r="D6" t="e">
        <f>-PTPAXMGF</f>
        <v>#NAME?</v>
      </c>
      <c r="E6" t="s">
        <v>27</v>
      </c>
      <c r="F6">
        <v>2.9999999999999997E-4</v>
      </c>
      <c r="G6">
        <v>20.4359</v>
      </c>
      <c r="H6">
        <v>3.5499999999999997E-2</v>
      </c>
      <c r="I6">
        <v>38.530799999999999</v>
      </c>
      <c r="J6" t="e">
        <f>-PTPAXMGF</f>
        <v>#NAME?</v>
      </c>
      <c r="K6" t="s">
        <v>27</v>
      </c>
      <c r="L6">
        <v>1.1000000000000001E-3</v>
      </c>
      <c r="M6">
        <v>12.9663</v>
      </c>
      <c r="N6">
        <v>4.7E-2</v>
      </c>
      <c r="O6">
        <v>18.072700000000001</v>
      </c>
      <c r="P6" t="s">
        <v>28</v>
      </c>
      <c r="Q6" t="s">
        <v>27</v>
      </c>
      <c r="R6">
        <v>5.9999999999999995E-4</v>
      </c>
      <c r="S6">
        <v>18.409099999999999</v>
      </c>
      <c r="T6">
        <v>3.44E-2</v>
      </c>
      <c r="U6">
        <v>28.141400000000001</v>
      </c>
      <c r="V6" t="s">
        <v>28</v>
      </c>
      <c r="W6" t="s">
        <v>27</v>
      </c>
      <c r="X6">
        <v>1E-4</v>
      </c>
      <c r="Y6">
        <v>30.571400000000001</v>
      </c>
      <c r="Z6">
        <v>3.5700000000000003E-2</v>
      </c>
      <c r="AA6">
        <v>40.723199999999999</v>
      </c>
      <c r="AB6" t="s">
        <v>29</v>
      </c>
      <c r="AC6" t="s">
        <v>27</v>
      </c>
      <c r="AD6">
        <v>1E-4</v>
      </c>
      <c r="AE6">
        <v>35.700000000000003</v>
      </c>
      <c r="AF6">
        <v>2.53E-2</v>
      </c>
      <c r="AG6">
        <v>49.228999999999999</v>
      </c>
      <c r="AH6" t="s">
        <v>29</v>
      </c>
      <c r="AI6" t="s">
        <v>27</v>
      </c>
      <c r="AJ6">
        <v>5.0000000000000001E-4</v>
      </c>
      <c r="AK6">
        <v>22.514700000000001</v>
      </c>
      <c r="AL6">
        <v>3.5499999999999997E-2</v>
      </c>
      <c r="AM6">
        <v>39.025500000000001</v>
      </c>
      <c r="AN6" t="s">
        <v>29</v>
      </c>
      <c r="AO6" t="s">
        <v>27</v>
      </c>
      <c r="AP6">
        <v>1E-4</v>
      </c>
      <c r="AQ6">
        <v>30.833300000000001</v>
      </c>
      <c r="AR6">
        <v>2.1700000000000001E-2</v>
      </c>
      <c r="AS6">
        <v>43.848999999999997</v>
      </c>
      <c r="AT6">
        <v>4.0000000000000002E-4</v>
      </c>
      <c r="AU6">
        <v>0</v>
      </c>
    </row>
    <row r="7" spans="1:47" x14ac:dyDescent="0.25">
      <c r="A7">
        <v>0</v>
      </c>
      <c r="B7" t="s">
        <v>30</v>
      </c>
      <c r="C7" t="s">
        <v>19</v>
      </c>
      <c r="D7" t="e">
        <f>-PPLHEWAF</f>
        <v>#NAME?</v>
      </c>
      <c r="E7" t="s">
        <v>30</v>
      </c>
      <c r="F7">
        <v>1E-4</v>
      </c>
      <c r="G7">
        <v>26.117599999999999</v>
      </c>
      <c r="H7">
        <v>1.8100000000000002E-2</v>
      </c>
      <c r="I7">
        <v>65.401499999999999</v>
      </c>
      <c r="J7" t="s">
        <v>31</v>
      </c>
      <c r="K7" t="s">
        <v>30</v>
      </c>
      <c r="L7">
        <v>1E-3</v>
      </c>
      <c r="M7">
        <v>13.7925</v>
      </c>
      <c r="N7">
        <v>2.98E-2</v>
      </c>
      <c r="O7">
        <v>37.265999999999998</v>
      </c>
      <c r="P7" t="e">
        <f>-PPLHEWAF</f>
        <v>#NAME?</v>
      </c>
      <c r="Q7" t="s">
        <v>30</v>
      </c>
      <c r="R7">
        <v>2.9999999999999997E-4</v>
      </c>
      <c r="S7">
        <v>22.736799999999999</v>
      </c>
      <c r="T7">
        <v>2.1399999999999999E-2</v>
      </c>
      <c r="U7">
        <v>49.421500000000002</v>
      </c>
      <c r="V7" t="e">
        <f>-PPLHEWAF</f>
        <v>#NAME?</v>
      </c>
      <c r="W7" t="s">
        <v>30</v>
      </c>
      <c r="X7">
        <v>1E-4</v>
      </c>
      <c r="Y7">
        <v>29.857099999999999</v>
      </c>
      <c r="Z7">
        <v>2.7699999999999999E-2</v>
      </c>
      <c r="AA7">
        <v>51.425199999999997</v>
      </c>
      <c r="AB7" t="s">
        <v>31</v>
      </c>
      <c r="AC7" t="s">
        <v>30</v>
      </c>
      <c r="AD7">
        <v>0</v>
      </c>
      <c r="AE7">
        <v>51.666699999999999</v>
      </c>
      <c r="AF7">
        <v>9.5999999999999992E-3</v>
      </c>
      <c r="AG7">
        <v>81.282499999999999</v>
      </c>
      <c r="AH7" t="e">
        <f>-PPLHEWAF</f>
        <v>#NAME?</v>
      </c>
      <c r="AI7" t="s">
        <v>30</v>
      </c>
      <c r="AJ7">
        <v>1E-4</v>
      </c>
      <c r="AK7">
        <v>44.6</v>
      </c>
      <c r="AL7">
        <v>1.23E-2</v>
      </c>
      <c r="AM7">
        <v>77.675899999999999</v>
      </c>
      <c r="AN7" t="e">
        <f>-PPLHEWAF</f>
        <v>#NAME?</v>
      </c>
      <c r="AO7" t="s">
        <v>30</v>
      </c>
      <c r="AP7">
        <v>0</v>
      </c>
      <c r="AQ7">
        <v>43.333300000000001</v>
      </c>
      <c r="AR7">
        <v>1.11E-2</v>
      </c>
      <c r="AS7">
        <v>66.709400000000002</v>
      </c>
      <c r="AT7">
        <v>2.0000000000000001E-4</v>
      </c>
      <c r="AU7">
        <v>0</v>
      </c>
    </row>
    <row r="8" spans="1:47" x14ac:dyDescent="0.25">
      <c r="A8">
        <v>0</v>
      </c>
      <c r="B8" t="s">
        <v>32</v>
      </c>
      <c r="C8" t="s">
        <v>19</v>
      </c>
      <c r="D8" t="s">
        <v>33</v>
      </c>
      <c r="E8" t="s">
        <v>32</v>
      </c>
      <c r="F8">
        <v>0</v>
      </c>
      <c r="G8">
        <v>46</v>
      </c>
      <c r="H8">
        <v>2.9600000000000001E-2</v>
      </c>
      <c r="I8">
        <v>45.393900000000002</v>
      </c>
      <c r="J8" t="s">
        <v>34</v>
      </c>
      <c r="K8" t="s">
        <v>32</v>
      </c>
      <c r="L8">
        <v>1.1999999999999999E-3</v>
      </c>
      <c r="M8">
        <v>12.7753</v>
      </c>
      <c r="N8">
        <v>7.2700000000000001E-2</v>
      </c>
      <c r="O8">
        <v>6.7046999999999999</v>
      </c>
      <c r="P8" t="s">
        <v>33</v>
      </c>
      <c r="Q8" t="s">
        <v>32</v>
      </c>
      <c r="R8">
        <v>1.1000000000000001E-3</v>
      </c>
      <c r="S8">
        <v>13.6121</v>
      </c>
      <c r="T8">
        <v>6.5000000000000002E-2</v>
      </c>
      <c r="U8">
        <v>9.2103000000000002</v>
      </c>
      <c r="V8" t="s">
        <v>34</v>
      </c>
      <c r="W8" t="s">
        <v>32</v>
      </c>
      <c r="X8">
        <v>1E-4</v>
      </c>
      <c r="Y8">
        <v>26.545500000000001</v>
      </c>
      <c r="Z8">
        <v>5.62E-2</v>
      </c>
      <c r="AA8">
        <v>24.052299999999999</v>
      </c>
      <c r="AB8" t="s">
        <v>33</v>
      </c>
      <c r="AC8" t="s">
        <v>32</v>
      </c>
      <c r="AD8">
        <v>1E-4</v>
      </c>
      <c r="AE8">
        <v>31.642900000000001</v>
      </c>
      <c r="AF8">
        <v>4.36E-2</v>
      </c>
      <c r="AG8">
        <v>31.5122</v>
      </c>
      <c r="AH8" t="s">
        <v>35</v>
      </c>
      <c r="AI8" t="s">
        <v>32</v>
      </c>
      <c r="AJ8">
        <v>2.0000000000000001E-4</v>
      </c>
      <c r="AK8">
        <v>29.76</v>
      </c>
      <c r="AL8">
        <v>4.82E-2</v>
      </c>
      <c r="AM8">
        <v>29.224699999999999</v>
      </c>
      <c r="AN8" t="s">
        <v>33</v>
      </c>
      <c r="AO8" t="s">
        <v>32</v>
      </c>
      <c r="AP8">
        <v>2.0000000000000001E-4</v>
      </c>
      <c r="AQ8">
        <v>26.870999999999999</v>
      </c>
      <c r="AR8">
        <v>4.3700000000000003E-2</v>
      </c>
      <c r="AS8">
        <v>24.6341</v>
      </c>
      <c r="AT8">
        <v>4.0000000000000002E-4</v>
      </c>
      <c r="AU8">
        <v>0</v>
      </c>
    </row>
    <row r="9" spans="1:47" x14ac:dyDescent="0.25">
      <c r="A9">
        <v>0</v>
      </c>
      <c r="B9" t="s">
        <v>36</v>
      </c>
      <c r="C9" t="s">
        <v>19</v>
      </c>
      <c r="D9" t="s">
        <v>37</v>
      </c>
      <c r="E9" t="s">
        <v>36</v>
      </c>
      <c r="F9">
        <v>0</v>
      </c>
      <c r="G9">
        <v>56.25</v>
      </c>
      <c r="H9">
        <v>2.2499999999999999E-2</v>
      </c>
      <c r="I9">
        <v>56.563299999999998</v>
      </c>
      <c r="J9" t="s">
        <v>37</v>
      </c>
      <c r="K9" t="s">
        <v>36</v>
      </c>
      <c r="L9">
        <v>1E-4</v>
      </c>
      <c r="M9">
        <v>33.818199999999997</v>
      </c>
      <c r="N9">
        <v>3.1899999999999998E-2</v>
      </c>
      <c r="O9">
        <v>34.016300000000001</v>
      </c>
      <c r="P9" t="s">
        <v>37</v>
      </c>
      <c r="Q9" t="s">
        <v>36</v>
      </c>
      <c r="R9">
        <v>1E-4</v>
      </c>
      <c r="S9">
        <v>31.5</v>
      </c>
      <c r="T9">
        <v>2.6800000000000001E-2</v>
      </c>
      <c r="U9">
        <v>38.609900000000003</v>
      </c>
      <c r="V9" t="s">
        <v>38</v>
      </c>
      <c r="W9" t="s">
        <v>36</v>
      </c>
      <c r="X9">
        <v>0</v>
      </c>
      <c r="Y9">
        <v>62.5</v>
      </c>
      <c r="Z9">
        <v>2.41E-2</v>
      </c>
      <c r="AA9">
        <v>57.447200000000002</v>
      </c>
      <c r="AB9" t="s">
        <v>37</v>
      </c>
      <c r="AC9" t="s">
        <v>36</v>
      </c>
      <c r="AD9">
        <v>0</v>
      </c>
      <c r="AE9">
        <v>57</v>
      </c>
      <c r="AF9">
        <v>1.9800000000000002E-2</v>
      </c>
      <c r="AG9">
        <v>57.839599999999997</v>
      </c>
      <c r="AH9" t="e">
        <f>-TPAXMGFX</f>
        <v>#NAME?</v>
      </c>
      <c r="AI9" t="s">
        <v>36</v>
      </c>
      <c r="AJ9">
        <v>0</v>
      </c>
      <c r="AK9">
        <v>56.25</v>
      </c>
      <c r="AL9">
        <v>2.5600000000000001E-2</v>
      </c>
      <c r="AM9">
        <v>50.793399999999998</v>
      </c>
      <c r="AN9" t="s">
        <v>38</v>
      </c>
      <c r="AO9" t="s">
        <v>36</v>
      </c>
      <c r="AP9">
        <v>0</v>
      </c>
      <c r="AQ9">
        <v>52.142899999999997</v>
      </c>
      <c r="AR9">
        <v>1.4500000000000001E-2</v>
      </c>
      <c r="AS9">
        <v>57.669400000000003</v>
      </c>
      <c r="AT9">
        <v>0</v>
      </c>
      <c r="AU9">
        <v>0</v>
      </c>
    </row>
    <row r="10" spans="1:47" x14ac:dyDescent="0.25">
      <c r="A10">
        <v>0</v>
      </c>
      <c r="B10" t="s">
        <v>39</v>
      </c>
      <c r="C10" t="s">
        <v>19</v>
      </c>
      <c r="D10" t="s">
        <v>40</v>
      </c>
      <c r="E10" t="s">
        <v>39</v>
      </c>
      <c r="F10">
        <v>0</v>
      </c>
      <c r="G10">
        <v>85</v>
      </c>
      <c r="H10">
        <v>8.3000000000000001E-3</v>
      </c>
      <c r="I10">
        <v>90.1648</v>
      </c>
      <c r="J10" t="s">
        <v>41</v>
      </c>
      <c r="K10" t="s">
        <v>39</v>
      </c>
      <c r="L10">
        <v>0</v>
      </c>
      <c r="M10">
        <v>77.5</v>
      </c>
      <c r="N10">
        <v>1.09E-2</v>
      </c>
      <c r="O10">
        <v>87.917199999999994</v>
      </c>
      <c r="P10" t="s">
        <v>42</v>
      </c>
      <c r="Q10" t="s">
        <v>39</v>
      </c>
      <c r="R10">
        <v>0</v>
      </c>
      <c r="S10">
        <v>85</v>
      </c>
      <c r="T10">
        <v>8.2000000000000007E-3</v>
      </c>
      <c r="U10">
        <v>90.464799999999997</v>
      </c>
      <c r="V10" t="s">
        <v>42</v>
      </c>
      <c r="W10" t="s">
        <v>39</v>
      </c>
      <c r="X10">
        <v>0</v>
      </c>
      <c r="Y10">
        <v>58.333300000000001</v>
      </c>
      <c r="Z10">
        <v>1.2699999999999999E-2</v>
      </c>
      <c r="AA10">
        <v>82.973500000000001</v>
      </c>
      <c r="AB10" t="s">
        <v>40</v>
      </c>
      <c r="AC10" t="s">
        <v>39</v>
      </c>
      <c r="AD10">
        <v>0</v>
      </c>
      <c r="AE10">
        <v>90</v>
      </c>
      <c r="AF10">
        <v>4.7000000000000002E-3</v>
      </c>
      <c r="AG10">
        <v>95.015799999999999</v>
      </c>
      <c r="AH10" t="s">
        <v>43</v>
      </c>
      <c r="AI10" t="s">
        <v>39</v>
      </c>
      <c r="AJ10">
        <v>0</v>
      </c>
      <c r="AK10">
        <v>90</v>
      </c>
      <c r="AL10">
        <v>4.7999999999999996E-3</v>
      </c>
      <c r="AM10">
        <v>95.8857</v>
      </c>
      <c r="AN10" t="s">
        <v>42</v>
      </c>
      <c r="AO10" t="s">
        <v>39</v>
      </c>
      <c r="AP10">
        <v>0</v>
      </c>
      <c r="AQ10">
        <v>100</v>
      </c>
      <c r="AR10">
        <v>4.3E-3</v>
      </c>
      <c r="AS10">
        <v>91.275199999999998</v>
      </c>
      <c r="AT10">
        <v>0</v>
      </c>
      <c r="AU10">
        <v>0</v>
      </c>
    </row>
    <row r="11" spans="1:47" x14ac:dyDescent="0.25">
      <c r="A11">
        <v>0</v>
      </c>
      <c r="B11" t="s">
        <v>44</v>
      </c>
      <c r="C11" t="s">
        <v>19</v>
      </c>
      <c r="D11" t="e">
        <f>-PCMNGLLE</f>
        <v>#NAME?</v>
      </c>
      <c r="E11" t="s">
        <v>44</v>
      </c>
      <c r="F11">
        <v>0</v>
      </c>
      <c r="G11">
        <v>100</v>
      </c>
      <c r="H11">
        <v>5.1000000000000004E-3</v>
      </c>
      <c r="I11">
        <v>95.888400000000004</v>
      </c>
      <c r="J11" t="e">
        <f>-PCMNGLLE</f>
        <v>#NAME?</v>
      </c>
      <c r="K11" t="s">
        <v>44</v>
      </c>
      <c r="L11">
        <v>0</v>
      </c>
      <c r="M11">
        <v>87.5</v>
      </c>
      <c r="N11">
        <v>9.1999999999999998E-3</v>
      </c>
      <c r="O11">
        <v>92.5167</v>
      </c>
      <c r="P11" t="e">
        <f>-PCMNGLLE</f>
        <v>#NAME?</v>
      </c>
      <c r="Q11" t="s">
        <v>44</v>
      </c>
      <c r="R11">
        <v>0</v>
      </c>
      <c r="S11">
        <v>90</v>
      </c>
      <c r="T11">
        <v>7.1999999999999998E-3</v>
      </c>
      <c r="U11">
        <v>93.208399999999997</v>
      </c>
      <c r="V11" t="s">
        <v>45</v>
      </c>
      <c r="W11" t="s">
        <v>44</v>
      </c>
      <c r="X11">
        <v>0</v>
      </c>
      <c r="Y11">
        <v>100</v>
      </c>
      <c r="Z11">
        <v>5.1000000000000004E-3</v>
      </c>
      <c r="AA11">
        <v>96.613299999999995</v>
      </c>
      <c r="AB11" t="s">
        <v>45</v>
      </c>
      <c r="AC11" t="s">
        <v>44</v>
      </c>
      <c r="AD11">
        <v>0</v>
      </c>
      <c r="AE11">
        <v>100</v>
      </c>
      <c r="AF11">
        <v>4.3E-3</v>
      </c>
      <c r="AG11">
        <v>95.461100000000002</v>
      </c>
      <c r="AH11" t="s">
        <v>45</v>
      </c>
      <c r="AI11" t="s">
        <v>44</v>
      </c>
      <c r="AJ11">
        <v>0</v>
      </c>
      <c r="AK11">
        <v>90</v>
      </c>
      <c r="AL11">
        <v>6.0000000000000001E-3</v>
      </c>
      <c r="AM11">
        <v>94.645200000000003</v>
      </c>
      <c r="AN11" t="s">
        <v>45</v>
      </c>
      <c r="AO11" t="s">
        <v>44</v>
      </c>
      <c r="AP11">
        <v>0</v>
      </c>
      <c r="AQ11">
        <v>100</v>
      </c>
      <c r="AR11">
        <v>2.5000000000000001E-3</v>
      </c>
      <c r="AS11">
        <v>96.223399999999998</v>
      </c>
      <c r="AT11">
        <v>0</v>
      </c>
      <c r="AU11">
        <v>0</v>
      </c>
    </row>
    <row r="12" spans="1:47" x14ac:dyDescent="0.25">
      <c r="A12">
        <v>0</v>
      </c>
      <c r="B12" t="s">
        <v>46</v>
      </c>
      <c r="C12" t="s">
        <v>19</v>
      </c>
      <c r="D12" t="e">
        <f>-PAXMGFXR</f>
        <v>#NAME?</v>
      </c>
      <c r="E12" t="s">
        <v>46</v>
      </c>
      <c r="F12">
        <v>0</v>
      </c>
      <c r="G12">
        <v>58.75</v>
      </c>
      <c r="H12">
        <v>1.2699999999999999E-2</v>
      </c>
      <c r="I12">
        <v>78.510199999999998</v>
      </c>
      <c r="J12" t="e">
        <f>-PAXMGFXR</f>
        <v>#NAME?</v>
      </c>
      <c r="K12" t="s">
        <v>46</v>
      </c>
      <c r="L12">
        <v>0</v>
      </c>
      <c r="M12">
        <v>71.25</v>
      </c>
      <c r="N12">
        <v>1.1599999999999999E-2</v>
      </c>
      <c r="O12">
        <v>85.694299999999998</v>
      </c>
      <c r="P12" t="e">
        <f>-PAXMGFXR</f>
        <v>#NAME?</v>
      </c>
      <c r="Q12" t="s">
        <v>46</v>
      </c>
      <c r="R12">
        <v>0</v>
      </c>
      <c r="S12">
        <v>68.75</v>
      </c>
      <c r="T12">
        <v>9.4999999999999998E-3</v>
      </c>
      <c r="U12">
        <v>86.037000000000006</v>
      </c>
      <c r="V12" t="s">
        <v>47</v>
      </c>
      <c r="W12" t="s">
        <v>46</v>
      </c>
      <c r="X12">
        <v>0</v>
      </c>
      <c r="Y12">
        <v>60</v>
      </c>
      <c r="Z12">
        <v>1.3599999999999999E-2</v>
      </c>
      <c r="AA12">
        <v>80.580100000000002</v>
      </c>
      <c r="AB12" t="s">
        <v>47</v>
      </c>
      <c r="AC12" t="s">
        <v>46</v>
      </c>
      <c r="AD12">
        <v>0</v>
      </c>
      <c r="AE12">
        <v>72.5</v>
      </c>
      <c r="AF12">
        <v>9.5999999999999992E-3</v>
      </c>
      <c r="AG12">
        <v>81.461600000000004</v>
      </c>
      <c r="AH12" t="s">
        <v>47</v>
      </c>
      <c r="AI12" t="s">
        <v>46</v>
      </c>
      <c r="AJ12">
        <v>0</v>
      </c>
      <c r="AK12">
        <v>75</v>
      </c>
      <c r="AL12">
        <v>9.4999999999999998E-3</v>
      </c>
      <c r="AM12">
        <v>85.403999999999996</v>
      </c>
      <c r="AN12" t="s">
        <v>48</v>
      </c>
      <c r="AO12" t="s">
        <v>46</v>
      </c>
      <c r="AP12">
        <v>0</v>
      </c>
      <c r="AQ12">
        <v>75</v>
      </c>
      <c r="AR12">
        <v>6.1000000000000004E-3</v>
      </c>
      <c r="AS12">
        <v>84.379400000000004</v>
      </c>
      <c r="AT12">
        <v>0</v>
      </c>
      <c r="AU12">
        <v>0</v>
      </c>
    </row>
    <row r="13" spans="1:47" x14ac:dyDescent="0.25">
      <c r="A13">
        <v>0</v>
      </c>
      <c r="B13" t="s">
        <v>49</v>
      </c>
      <c r="C13" t="s">
        <v>19</v>
      </c>
      <c r="D13" t="s">
        <v>50</v>
      </c>
      <c r="E13" t="s">
        <v>49</v>
      </c>
      <c r="F13">
        <v>0</v>
      </c>
      <c r="G13">
        <v>85</v>
      </c>
      <c r="H13">
        <v>1.18E-2</v>
      </c>
      <c r="I13">
        <v>80.897000000000006</v>
      </c>
      <c r="J13" t="s">
        <v>50</v>
      </c>
      <c r="K13" t="s">
        <v>49</v>
      </c>
      <c r="L13">
        <v>1E-4</v>
      </c>
      <c r="M13">
        <v>34.9</v>
      </c>
      <c r="N13">
        <v>3.1E-2</v>
      </c>
      <c r="O13">
        <v>35.494399999999999</v>
      </c>
      <c r="P13" t="s">
        <v>50</v>
      </c>
      <c r="Q13" t="s">
        <v>49</v>
      </c>
      <c r="R13">
        <v>1E-4</v>
      </c>
      <c r="S13">
        <v>43.6</v>
      </c>
      <c r="T13">
        <v>2.6100000000000002E-2</v>
      </c>
      <c r="U13">
        <v>39.821800000000003</v>
      </c>
      <c r="V13" t="s">
        <v>50</v>
      </c>
      <c r="W13" t="s">
        <v>49</v>
      </c>
      <c r="X13">
        <v>0</v>
      </c>
      <c r="Y13">
        <v>36</v>
      </c>
      <c r="Z13">
        <v>5.2499999999999998E-2</v>
      </c>
      <c r="AA13">
        <v>26.238199999999999</v>
      </c>
      <c r="AB13" t="s">
        <v>50</v>
      </c>
      <c r="AC13" t="s">
        <v>49</v>
      </c>
      <c r="AD13">
        <v>0</v>
      </c>
      <c r="AE13">
        <v>80</v>
      </c>
      <c r="AF13">
        <v>1.04E-2</v>
      </c>
      <c r="AG13">
        <v>78.976299999999995</v>
      </c>
      <c r="AH13" t="s">
        <v>50</v>
      </c>
      <c r="AI13" t="s">
        <v>49</v>
      </c>
      <c r="AJ13">
        <v>0</v>
      </c>
      <c r="AK13">
        <v>66.25</v>
      </c>
      <c r="AL13">
        <v>1.5900000000000001E-2</v>
      </c>
      <c r="AM13">
        <v>68.764099999999999</v>
      </c>
      <c r="AN13" t="s">
        <v>50</v>
      </c>
      <c r="AO13" t="s">
        <v>49</v>
      </c>
      <c r="AP13">
        <v>0</v>
      </c>
      <c r="AQ13">
        <v>85</v>
      </c>
      <c r="AR13">
        <v>8.3000000000000001E-3</v>
      </c>
      <c r="AS13">
        <v>76.070599999999999</v>
      </c>
      <c r="AT13">
        <v>0</v>
      </c>
      <c r="AU13">
        <v>0</v>
      </c>
    </row>
    <row r="14" spans="1:47" x14ac:dyDescent="0.25">
      <c r="A14">
        <v>0</v>
      </c>
      <c r="B14" t="s">
        <v>51</v>
      </c>
      <c r="C14" t="s">
        <v>19</v>
      </c>
      <c r="D14" t="s">
        <v>52</v>
      </c>
      <c r="E14" t="s">
        <v>51</v>
      </c>
      <c r="F14">
        <v>0</v>
      </c>
      <c r="G14">
        <v>43</v>
      </c>
      <c r="H14">
        <v>2.5899999999999999E-2</v>
      </c>
      <c r="I14">
        <v>50.866900000000001</v>
      </c>
      <c r="J14" t="s">
        <v>52</v>
      </c>
      <c r="K14" t="s">
        <v>51</v>
      </c>
      <c r="L14">
        <v>0</v>
      </c>
      <c r="M14">
        <v>60</v>
      </c>
      <c r="N14">
        <v>2.2100000000000002E-2</v>
      </c>
      <c r="O14">
        <v>53.094999999999999</v>
      </c>
      <c r="P14" t="s">
        <v>52</v>
      </c>
      <c r="Q14" t="s">
        <v>51</v>
      </c>
      <c r="R14">
        <v>0</v>
      </c>
      <c r="S14">
        <v>50</v>
      </c>
      <c r="T14">
        <v>1.8499999999999999E-2</v>
      </c>
      <c r="U14">
        <v>56.557000000000002</v>
      </c>
      <c r="V14" t="s">
        <v>53</v>
      </c>
      <c r="W14" t="s">
        <v>51</v>
      </c>
      <c r="X14">
        <v>0</v>
      </c>
      <c r="Y14">
        <v>41</v>
      </c>
      <c r="Z14">
        <v>3.27E-2</v>
      </c>
      <c r="AA14">
        <v>44.359400000000001</v>
      </c>
      <c r="AB14" t="s">
        <v>52</v>
      </c>
      <c r="AC14" t="s">
        <v>51</v>
      </c>
      <c r="AD14">
        <v>0</v>
      </c>
      <c r="AE14">
        <v>67.5</v>
      </c>
      <c r="AF14">
        <v>1.2800000000000001E-2</v>
      </c>
      <c r="AG14">
        <v>72.653599999999997</v>
      </c>
      <c r="AH14" t="s">
        <v>52</v>
      </c>
      <c r="AI14" t="s">
        <v>51</v>
      </c>
      <c r="AJ14">
        <v>0</v>
      </c>
      <c r="AK14">
        <v>72.5</v>
      </c>
      <c r="AL14">
        <v>1.38E-2</v>
      </c>
      <c r="AM14">
        <v>73.806200000000004</v>
      </c>
      <c r="AN14" t="s">
        <v>54</v>
      </c>
      <c r="AO14" t="s">
        <v>51</v>
      </c>
      <c r="AP14">
        <v>0</v>
      </c>
      <c r="AQ14">
        <v>61.666699999999999</v>
      </c>
      <c r="AR14">
        <v>1.4800000000000001E-2</v>
      </c>
      <c r="AS14">
        <v>56.785899999999998</v>
      </c>
      <c r="AT14">
        <v>0</v>
      </c>
      <c r="AU14">
        <v>0</v>
      </c>
    </row>
    <row r="15" spans="1:47" x14ac:dyDescent="0.25">
      <c r="A15">
        <v>0</v>
      </c>
      <c r="B15" t="s">
        <v>55</v>
      </c>
      <c r="C15" t="s">
        <v>19</v>
      </c>
      <c r="D15" t="s">
        <v>56</v>
      </c>
      <c r="E15" t="s">
        <v>55</v>
      </c>
      <c r="F15">
        <v>0</v>
      </c>
      <c r="G15">
        <v>70</v>
      </c>
      <c r="H15">
        <v>1.3299999999999999E-2</v>
      </c>
      <c r="I15">
        <v>77.045699999999997</v>
      </c>
      <c r="J15" t="s">
        <v>56</v>
      </c>
      <c r="K15" t="s">
        <v>55</v>
      </c>
      <c r="L15">
        <v>0</v>
      </c>
      <c r="M15">
        <v>75</v>
      </c>
      <c r="N15">
        <v>1.3299999999999999E-2</v>
      </c>
      <c r="O15">
        <v>79.993200000000002</v>
      </c>
      <c r="P15" t="s">
        <v>56</v>
      </c>
      <c r="Q15" t="s">
        <v>55</v>
      </c>
      <c r="R15">
        <v>0</v>
      </c>
      <c r="S15">
        <v>70</v>
      </c>
      <c r="T15">
        <v>1.3899999999999999E-2</v>
      </c>
      <c r="U15">
        <v>70.920299999999997</v>
      </c>
      <c r="V15" t="s">
        <v>57</v>
      </c>
      <c r="W15" t="s">
        <v>55</v>
      </c>
      <c r="X15">
        <v>0</v>
      </c>
      <c r="Y15">
        <v>70</v>
      </c>
      <c r="Z15">
        <v>1.23E-2</v>
      </c>
      <c r="AA15">
        <v>84.021900000000002</v>
      </c>
      <c r="AB15" t="s">
        <v>56</v>
      </c>
      <c r="AC15" t="s">
        <v>55</v>
      </c>
      <c r="AD15">
        <v>0</v>
      </c>
      <c r="AE15">
        <v>75</v>
      </c>
      <c r="AF15">
        <v>1.11E-2</v>
      </c>
      <c r="AG15">
        <v>77.289500000000004</v>
      </c>
      <c r="AH15" t="s">
        <v>56</v>
      </c>
      <c r="AI15" t="s">
        <v>55</v>
      </c>
      <c r="AJ15">
        <v>0</v>
      </c>
      <c r="AK15">
        <v>68.75</v>
      </c>
      <c r="AL15">
        <v>1.2500000000000001E-2</v>
      </c>
      <c r="AM15">
        <v>77.237499999999997</v>
      </c>
      <c r="AN15" t="s">
        <v>56</v>
      </c>
      <c r="AO15" t="s">
        <v>55</v>
      </c>
      <c r="AP15">
        <v>0</v>
      </c>
      <c r="AQ15">
        <v>85</v>
      </c>
      <c r="AR15">
        <v>5.7999999999999996E-3</v>
      </c>
      <c r="AS15">
        <v>85.715999999999994</v>
      </c>
      <c r="AT15">
        <v>0</v>
      </c>
      <c r="AU15">
        <v>0</v>
      </c>
    </row>
    <row r="16" spans="1:47" x14ac:dyDescent="0.25">
      <c r="A16">
        <v>0</v>
      </c>
      <c r="B16" t="s">
        <v>58</v>
      </c>
      <c r="C16" t="s">
        <v>19</v>
      </c>
      <c r="D16" t="s">
        <v>59</v>
      </c>
      <c r="E16" t="s">
        <v>58</v>
      </c>
      <c r="F16">
        <v>0</v>
      </c>
      <c r="G16">
        <v>85</v>
      </c>
      <c r="H16">
        <v>8.3999999999999995E-3</v>
      </c>
      <c r="I16">
        <v>89.929500000000004</v>
      </c>
      <c r="J16" t="s">
        <v>60</v>
      </c>
      <c r="K16" t="s">
        <v>58</v>
      </c>
      <c r="L16">
        <v>0</v>
      </c>
      <c r="M16">
        <v>73.75</v>
      </c>
      <c r="N16">
        <v>1.77E-2</v>
      </c>
      <c r="O16">
        <v>65.509799999999998</v>
      </c>
      <c r="P16" t="s">
        <v>59</v>
      </c>
      <c r="Q16" t="s">
        <v>58</v>
      </c>
      <c r="R16">
        <v>0</v>
      </c>
      <c r="S16">
        <v>68.75</v>
      </c>
      <c r="T16">
        <v>1.55E-2</v>
      </c>
      <c r="U16">
        <v>65.466800000000006</v>
      </c>
      <c r="V16" t="s">
        <v>59</v>
      </c>
      <c r="W16" t="s">
        <v>58</v>
      </c>
      <c r="X16">
        <v>0</v>
      </c>
      <c r="Y16">
        <v>70</v>
      </c>
      <c r="Z16">
        <v>1.72E-2</v>
      </c>
      <c r="AA16">
        <v>71.778400000000005</v>
      </c>
      <c r="AB16" t="s">
        <v>59</v>
      </c>
      <c r="AC16" t="s">
        <v>58</v>
      </c>
      <c r="AD16">
        <v>0</v>
      </c>
      <c r="AE16">
        <v>80</v>
      </c>
      <c r="AF16">
        <v>7.1999999999999998E-3</v>
      </c>
      <c r="AG16">
        <v>88.353700000000003</v>
      </c>
      <c r="AH16" t="s">
        <v>59</v>
      </c>
      <c r="AI16" t="s">
        <v>58</v>
      </c>
      <c r="AJ16">
        <v>0</v>
      </c>
      <c r="AK16">
        <v>90</v>
      </c>
      <c r="AL16">
        <v>8.6999999999999994E-3</v>
      </c>
      <c r="AM16">
        <v>87.562399999999997</v>
      </c>
      <c r="AN16" t="s">
        <v>59</v>
      </c>
      <c r="AO16" t="s">
        <v>58</v>
      </c>
      <c r="AP16">
        <v>0</v>
      </c>
      <c r="AQ16">
        <v>85</v>
      </c>
      <c r="AR16">
        <v>4.7999999999999996E-3</v>
      </c>
      <c r="AS16">
        <v>89.596000000000004</v>
      </c>
      <c r="AT16">
        <v>0</v>
      </c>
      <c r="AU16">
        <v>0</v>
      </c>
    </row>
    <row r="17" spans="1:47" x14ac:dyDescent="0.25">
      <c r="A17">
        <v>0</v>
      </c>
      <c r="B17" t="s">
        <v>61</v>
      </c>
      <c r="C17" t="s">
        <v>19</v>
      </c>
      <c r="D17" t="s">
        <v>62</v>
      </c>
      <c r="E17" t="s">
        <v>61</v>
      </c>
      <c r="F17">
        <v>0</v>
      </c>
      <c r="G17">
        <v>100</v>
      </c>
      <c r="H17">
        <v>8.2000000000000007E-3</v>
      </c>
      <c r="I17">
        <v>90.347800000000007</v>
      </c>
      <c r="J17" t="s">
        <v>62</v>
      </c>
      <c r="K17" t="s">
        <v>61</v>
      </c>
      <c r="L17">
        <v>0</v>
      </c>
      <c r="M17">
        <v>90</v>
      </c>
      <c r="N17">
        <v>9.9000000000000008E-3</v>
      </c>
      <c r="O17">
        <v>90.622100000000003</v>
      </c>
      <c r="P17" t="s">
        <v>62</v>
      </c>
      <c r="Q17" t="s">
        <v>61</v>
      </c>
      <c r="R17">
        <v>0</v>
      </c>
      <c r="S17">
        <v>95</v>
      </c>
      <c r="T17">
        <v>7.4999999999999997E-3</v>
      </c>
      <c r="U17">
        <v>92.3352</v>
      </c>
      <c r="V17" t="s">
        <v>63</v>
      </c>
      <c r="W17" t="s">
        <v>61</v>
      </c>
      <c r="X17">
        <v>0</v>
      </c>
      <c r="Y17">
        <v>90</v>
      </c>
      <c r="Z17">
        <v>1.0800000000000001E-2</v>
      </c>
      <c r="AA17">
        <v>87.701899999999995</v>
      </c>
      <c r="AB17" t="s">
        <v>62</v>
      </c>
      <c r="AC17" t="s">
        <v>61</v>
      </c>
      <c r="AD17">
        <v>0</v>
      </c>
      <c r="AE17">
        <v>100</v>
      </c>
      <c r="AF17">
        <v>6.4000000000000003E-3</v>
      </c>
      <c r="AG17">
        <v>90.574100000000001</v>
      </c>
      <c r="AH17" t="s">
        <v>62</v>
      </c>
      <c r="AI17" t="s">
        <v>61</v>
      </c>
      <c r="AJ17">
        <v>0</v>
      </c>
      <c r="AK17">
        <v>100</v>
      </c>
      <c r="AL17">
        <v>7.4000000000000003E-3</v>
      </c>
      <c r="AM17">
        <v>91.143900000000002</v>
      </c>
      <c r="AN17" t="s">
        <v>64</v>
      </c>
      <c r="AO17" t="s">
        <v>61</v>
      </c>
      <c r="AP17">
        <v>0</v>
      </c>
      <c r="AQ17">
        <v>100</v>
      </c>
      <c r="AR17">
        <v>3.3999999999999998E-3</v>
      </c>
      <c r="AS17">
        <v>94.756900000000002</v>
      </c>
      <c r="AT17">
        <v>0</v>
      </c>
      <c r="AU17">
        <v>0</v>
      </c>
    </row>
    <row r="18" spans="1:47" x14ac:dyDescent="0.25">
      <c r="A18">
        <v>0</v>
      </c>
      <c r="B18" t="s">
        <v>65</v>
      </c>
      <c r="C18" t="s">
        <v>19</v>
      </c>
      <c r="D18" t="s">
        <v>66</v>
      </c>
      <c r="E18" t="s">
        <v>65</v>
      </c>
      <c r="F18">
        <v>0</v>
      </c>
      <c r="G18">
        <v>100</v>
      </c>
      <c r="H18">
        <v>7.1000000000000004E-3</v>
      </c>
      <c r="I18">
        <v>92.798599999999993</v>
      </c>
      <c r="J18" t="s">
        <v>67</v>
      </c>
      <c r="K18" t="s">
        <v>65</v>
      </c>
      <c r="L18">
        <v>0</v>
      </c>
      <c r="M18">
        <v>95</v>
      </c>
      <c r="N18">
        <v>1.0999999999999999E-2</v>
      </c>
      <c r="O18">
        <v>87.552899999999994</v>
      </c>
      <c r="P18" t="s">
        <v>67</v>
      </c>
      <c r="Q18" t="s">
        <v>65</v>
      </c>
      <c r="R18">
        <v>0</v>
      </c>
      <c r="S18">
        <v>100</v>
      </c>
      <c r="T18">
        <v>8.2000000000000007E-3</v>
      </c>
      <c r="U18">
        <v>90.2761</v>
      </c>
      <c r="V18" t="s">
        <v>68</v>
      </c>
      <c r="W18" t="s">
        <v>65</v>
      </c>
      <c r="X18">
        <v>0</v>
      </c>
      <c r="Y18">
        <v>100</v>
      </c>
      <c r="Z18">
        <v>1.0200000000000001E-2</v>
      </c>
      <c r="AA18">
        <v>89.088899999999995</v>
      </c>
      <c r="AB18" t="s">
        <v>68</v>
      </c>
      <c r="AC18" t="s">
        <v>65</v>
      </c>
      <c r="AD18">
        <v>0</v>
      </c>
      <c r="AE18">
        <v>100</v>
      </c>
      <c r="AF18">
        <v>4.5999999999999999E-3</v>
      </c>
      <c r="AG18">
        <v>95.097099999999998</v>
      </c>
      <c r="AH18" t="s">
        <v>68</v>
      </c>
      <c r="AI18" t="s">
        <v>65</v>
      </c>
      <c r="AJ18">
        <v>0</v>
      </c>
      <c r="AK18">
        <v>100</v>
      </c>
      <c r="AL18">
        <v>5.8999999999999999E-3</v>
      </c>
      <c r="AM18">
        <v>94.866</v>
      </c>
      <c r="AN18" t="s">
        <v>66</v>
      </c>
      <c r="AO18" t="s">
        <v>65</v>
      </c>
      <c r="AP18">
        <v>0</v>
      </c>
      <c r="AQ18">
        <v>100</v>
      </c>
      <c r="AR18">
        <v>3.5999999999999999E-3</v>
      </c>
      <c r="AS18">
        <v>93.941699999999997</v>
      </c>
      <c r="AT18">
        <v>0</v>
      </c>
      <c r="AU18">
        <v>0</v>
      </c>
    </row>
    <row r="19" spans="1:47" x14ac:dyDescent="0.25">
      <c r="A19">
        <v>0</v>
      </c>
      <c r="B19" t="s">
        <v>69</v>
      </c>
      <c r="C19" t="s">
        <v>19</v>
      </c>
      <c r="D19" t="s">
        <v>70</v>
      </c>
      <c r="E19" t="s">
        <v>69</v>
      </c>
      <c r="F19">
        <v>0</v>
      </c>
      <c r="G19">
        <v>100</v>
      </c>
      <c r="H19">
        <v>3.8E-3</v>
      </c>
      <c r="I19">
        <v>96.920699999999997</v>
      </c>
      <c r="J19" t="s">
        <v>71</v>
      </c>
      <c r="K19" t="s">
        <v>69</v>
      </c>
      <c r="L19">
        <v>0</v>
      </c>
      <c r="M19">
        <v>75</v>
      </c>
      <c r="N19">
        <v>8.9999999999999993E-3</v>
      </c>
      <c r="O19">
        <v>93.115700000000004</v>
      </c>
      <c r="P19" t="s">
        <v>71</v>
      </c>
      <c r="Q19" t="s">
        <v>69</v>
      </c>
      <c r="R19">
        <v>0</v>
      </c>
      <c r="S19">
        <v>80</v>
      </c>
      <c r="T19">
        <v>7.4999999999999997E-3</v>
      </c>
      <c r="U19">
        <v>92.262</v>
      </c>
      <c r="V19" t="s">
        <v>71</v>
      </c>
      <c r="W19" t="s">
        <v>69</v>
      </c>
      <c r="X19">
        <v>0</v>
      </c>
      <c r="Y19">
        <v>90</v>
      </c>
      <c r="Z19">
        <v>8.0999999999999996E-3</v>
      </c>
      <c r="AA19">
        <v>93.553799999999995</v>
      </c>
      <c r="AB19" t="s">
        <v>70</v>
      </c>
      <c r="AC19" t="s">
        <v>69</v>
      </c>
      <c r="AD19">
        <v>0</v>
      </c>
      <c r="AE19">
        <v>100</v>
      </c>
      <c r="AF19">
        <v>2.2000000000000001E-3</v>
      </c>
      <c r="AG19">
        <v>97.677800000000005</v>
      </c>
      <c r="AH19" t="s">
        <v>71</v>
      </c>
      <c r="AI19" t="s">
        <v>69</v>
      </c>
      <c r="AJ19">
        <v>0</v>
      </c>
      <c r="AK19">
        <v>100</v>
      </c>
      <c r="AL19">
        <v>2.7000000000000001E-3</v>
      </c>
      <c r="AM19">
        <v>97.678700000000006</v>
      </c>
      <c r="AN19" t="s">
        <v>71</v>
      </c>
      <c r="AO19" t="s">
        <v>69</v>
      </c>
      <c r="AP19">
        <v>0</v>
      </c>
      <c r="AQ19">
        <v>100</v>
      </c>
      <c r="AR19">
        <v>1.9E-3</v>
      </c>
      <c r="AS19">
        <v>97.122299999999996</v>
      </c>
      <c r="AT19">
        <v>0</v>
      </c>
      <c r="AU19">
        <v>0</v>
      </c>
    </row>
    <row r="20" spans="1:47" x14ac:dyDescent="0.25">
      <c r="A20">
        <v>0</v>
      </c>
      <c r="B20" t="s">
        <v>72</v>
      </c>
      <c r="C20" t="s">
        <v>19</v>
      </c>
      <c r="D20" t="s">
        <v>73</v>
      </c>
      <c r="E20" t="s">
        <v>72</v>
      </c>
      <c r="F20">
        <v>0</v>
      </c>
      <c r="G20">
        <v>62.5</v>
      </c>
      <c r="H20">
        <v>8.6999999999999994E-3</v>
      </c>
      <c r="I20">
        <v>89.234999999999999</v>
      </c>
      <c r="J20" t="s">
        <v>74</v>
      </c>
      <c r="K20" t="s">
        <v>72</v>
      </c>
      <c r="L20">
        <v>0</v>
      </c>
      <c r="M20">
        <v>82.5</v>
      </c>
      <c r="N20">
        <v>9.4999999999999998E-3</v>
      </c>
      <c r="O20">
        <v>91.835499999999996</v>
      </c>
      <c r="P20" t="s">
        <v>74</v>
      </c>
      <c r="Q20" t="s">
        <v>72</v>
      </c>
      <c r="R20">
        <v>0</v>
      </c>
      <c r="S20">
        <v>80</v>
      </c>
      <c r="T20">
        <v>7.4000000000000003E-3</v>
      </c>
      <c r="U20">
        <v>92.594399999999993</v>
      </c>
      <c r="V20" t="s">
        <v>75</v>
      </c>
      <c r="W20" t="s">
        <v>72</v>
      </c>
      <c r="X20">
        <v>0</v>
      </c>
      <c r="Y20">
        <v>80</v>
      </c>
      <c r="Z20">
        <v>8.8999999999999999E-3</v>
      </c>
      <c r="AA20">
        <v>92.022199999999998</v>
      </c>
      <c r="AB20" t="s">
        <v>73</v>
      </c>
      <c r="AC20" t="s">
        <v>72</v>
      </c>
      <c r="AD20">
        <v>0</v>
      </c>
      <c r="AE20">
        <v>90</v>
      </c>
      <c r="AF20">
        <v>4.7999999999999996E-3</v>
      </c>
      <c r="AG20">
        <v>94.801599999999993</v>
      </c>
      <c r="AH20" t="s">
        <v>73</v>
      </c>
      <c r="AI20" t="s">
        <v>72</v>
      </c>
      <c r="AJ20">
        <v>0</v>
      </c>
      <c r="AK20">
        <v>90</v>
      </c>
      <c r="AL20">
        <v>6.0000000000000001E-3</v>
      </c>
      <c r="AM20">
        <v>94.5608</v>
      </c>
      <c r="AN20" t="s">
        <v>73</v>
      </c>
      <c r="AO20" t="s">
        <v>72</v>
      </c>
      <c r="AP20">
        <v>0</v>
      </c>
      <c r="AQ20">
        <v>85</v>
      </c>
      <c r="AR20">
        <v>3.0999999999999999E-3</v>
      </c>
      <c r="AS20">
        <v>95.305099999999996</v>
      </c>
      <c r="AT20">
        <v>0</v>
      </c>
      <c r="AU20">
        <v>0</v>
      </c>
    </row>
    <row r="21" spans="1:47" x14ac:dyDescent="0.25">
      <c r="A21">
        <v>0</v>
      </c>
      <c r="B21" t="s">
        <v>76</v>
      </c>
      <c r="C21" t="s">
        <v>19</v>
      </c>
      <c r="D21" t="s">
        <v>77</v>
      </c>
      <c r="E21" t="s">
        <v>76</v>
      </c>
      <c r="F21">
        <v>0</v>
      </c>
      <c r="G21">
        <v>37</v>
      </c>
      <c r="H21">
        <v>3.9399999999999998E-2</v>
      </c>
      <c r="I21">
        <v>34.712499999999999</v>
      </c>
      <c r="J21" t="s">
        <v>78</v>
      </c>
      <c r="K21" t="s">
        <v>76</v>
      </c>
      <c r="L21">
        <v>1E-4</v>
      </c>
      <c r="M21">
        <v>46</v>
      </c>
      <c r="N21">
        <v>2.6700000000000002E-2</v>
      </c>
      <c r="O21">
        <v>42.8992</v>
      </c>
      <c r="P21" t="s">
        <v>77</v>
      </c>
      <c r="Q21" t="s">
        <v>76</v>
      </c>
      <c r="R21">
        <v>0</v>
      </c>
      <c r="S21">
        <v>45.5</v>
      </c>
      <c r="T21">
        <v>2.87E-2</v>
      </c>
      <c r="U21">
        <v>35.632899999999999</v>
      </c>
      <c r="V21" t="s">
        <v>78</v>
      </c>
      <c r="W21" t="s">
        <v>76</v>
      </c>
      <c r="X21">
        <v>1E-4</v>
      </c>
      <c r="Y21">
        <v>27.9</v>
      </c>
      <c r="Z21">
        <v>4.8599999999999997E-2</v>
      </c>
      <c r="AA21">
        <v>28.871400000000001</v>
      </c>
      <c r="AB21" t="s">
        <v>77</v>
      </c>
      <c r="AC21" t="s">
        <v>76</v>
      </c>
      <c r="AD21">
        <v>0</v>
      </c>
      <c r="AE21">
        <v>42.75</v>
      </c>
      <c r="AF21">
        <v>3.0700000000000002E-2</v>
      </c>
      <c r="AG21">
        <v>42.520200000000003</v>
      </c>
      <c r="AH21" t="s">
        <v>77</v>
      </c>
      <c r="AI21" t="s">
        <v>76</v>
      </c>
      <c r="AJ21">
        <v>0</v>
      </c>
      <c r="AK21">
        <v>52.2727</v>
      </c>
      <c r="AL21">
        <v>2.46E-2</v>
      </c>
      <c r="AM21">
        <v>52.320799999999998</v>
      </c>
      <c r="AN21" t="s">
        <v>77</v>
      </c>
      <c r="AO21" t="s">
        <v>76</v>
      </c>
      <c r="AP21">
        <v>0</v>
      </c>
      <c r="AQ21">
        <v>56.25</v>
      </c>
      <c r="AR21">
        <v>1.6799999999999999E-2</v>
      </c>
      <c r="AS21">
        <v>52.623699999999999</v>
      </c>
      <c r="AT21">
        <v>0</v>
      </c>
      <c r="AU21">
        <v>0</v>
      </c>
    </row>
    <row r="22" spans="1:47" x14ac:dyDescent="0.25">
      <c r="A22">
        <v>0</v>
      </c>
      <c r="B22" t="s">
        <v>79</v>
      </c>
      <c r="C22" t="s">
        <v>19</v>
      </c>
      <c r="D22" t="s">
        <v>80</v>
      </c>
      <c r="E22" t="s">
        <v>79</v>
      </c>
      <c r="F22">
        <v>0</v>
      </c>
      <c r="G22">
        <v>42.333300000000001</v>
      </c>
      <c r="H22">
        <v>3.4099999999999998E-2</v>
      </c>
      <c r="I22">
        <v>39.991199999999999</v>
      </c>
      <c r="J22" t="s">
        <v>80</v>
      </c>
      <c r="K22" t="s">
        <v>79</v>
      </c>
      <c r="L22">
        <v>0</v>
      </c>
      <c r="M22">
        <v>48.333300000000001</v>
      </c>
      <c r="N22">
        <v>1.8800000000000001E-2</v>
      </c>
      <c r="O22">
        <v>62.148400000000002</v>
      </c>
      <c r="P22" t="s">
        <v>80</v>
      </c>
      <c r="Q22" t="s">
        <v>79</v>
      </c>
      <c r="R22">
        <v>1E-4</v>
      </c>
      <c r="S22">
        <v>43.8</v>
      </c>
      <c r="T22">
        <v>1.9300000000000001E-2</v>
      </c>
      <c r="U22">
        <v>54.564900000000002</v>
      </c>
      <c r="V22" t="s">
        <v>80</v>
      </c>
      <c r="W22" t="s">
        <v>79</v>
      </c>
      <c r="X22">
        <v>0</v>
      </c>
      <c r="Y22">
        <v>62.5</v>
      </c>
      <c r="Z22">
        <v>2.1700000000000001E-2</v>
      </c>
      <c r="AA22">
        <v>62.136000000000003</v>
      </c>
      <c r="AB22" t="s">
        <v>80</v>
      </c>
      <c r="AC22" t="s">
        <v>79</v>
      </c>
      <c r="AD22">
        <v>0</v>
      </c>
      <c r="AE22">
        <v>57</v>
      </c>
      <c r="AF22">
        <v>1.8100000000000002E-2</v>
      </c>
      <c r="AG22">
        <v>60.8917</v>
      </c>
      <c r="AH22" t="s">
        <v>80</v>
      </c>
      <c r="AI22" t="s">
        <v>79</v>
      </c>
      <c r="AJ22">
        <v>0</v>
      </c>
      <c r="AK22">
        <v>56.25</v>
      </c>
      <c r="AL22">
        <v>1.9E-2</v>
      </c>
      <c r="AM22">
        <v>62.094900000000003</v>
      </c>
      <c r="AN22" t="s">
        <v>80</v>
      </c>
      <c r="AO22" t="s">
        <v>79</v>
      </c>
      <c r="AP22">
        <v>0</v>
      </c>
      <c r="AQ22">
        <v>55</v>
      </c>
      <c r="AR22">
        <v>1.7899999999999999E-2</v>
      </c>
      <c r="AS22">
        <v>50.395400000000002</v>
      </c>
      <c r="AT22">
        <v>0</v>
      </c>
      <c r="AU22">
        <v>0</v>
      </c>
    </row>
    <row r="23" spans="1:47" x14ac:dyDescent="0.25">
      <c r="A23">
        <v>0</v>
      </c>
      <c r="B23" t="s">
        <v>81</v>
      </c>
      <c r="C23" t="s">
        <v>19</v>
      </c>
      <c r="D23" t="s">
        <v>82</v>
      </c>
      <c r="E23" t="s">
        <v>81</v>
      </c>
      <c r="F23">
        <v>0</v>
      </c>
      <c r="G23">
        <v>75</v>
      </c>
      <c r="H23">
        <v>6.7000000000000002E-3</v>
      </c>
      <c r="I23">
        <v>93.8352</v>
      </c>
      <c r="J23" t="s">
        <v>82</v>
      </c>
      <c r="K23" t="s">
        <v>81</v>
      </c>
      <c r="L23">
        <v>0</v>
      </c>
      <c r="M23">
        <v>58.75</v>
      </c>
      <c r="N23">
        <v>1.01E-2</v>
      </c>
      <c r="O23">
        <v>90.233900000000006</v>
      </c>
      <c r="P23" t="s">
        <v>82</v>
      </c>
      <c r="Q23" t="s">
        <v>81</v>
      </c>
      <c r="R23">
        <v>0</v>
      </c>
      <c r="S23">
        <v>58.571399999999997</v>
      </c>
      <c r="T23">
        <v>8.0000000000000002E-3</v>
      </c>
      <c r="U23">
        <v>90.9465</v>
      </c>
      <c r="V23" t="s">
        <v>82</v>
      </c>
      <c r="W23" t="s">
        <v>81</v>
      </c>
      <c r="X23">
        <v>0</v>
      </c>
      <c r="Y23">
        <v>90</v>
      </c>
      <c r="Z23">
        <v>6.8999999999999999E-3</v>
      </c>
      <c r="AA23">
        <v>95.351200000000006</v>
      </c>
      <c r="AB23" t="s">
        <v>82</v>
      </c>
      <c r="AC23" t="s">
        <v>81</v>
      </c>
      <c r="AD23">
        <v>0</v>
      </c>
      <c r="AE23">
        <v>63.75</v>
      </c>
      <c r="AF23">
        <v>6.8999999999999999E-3</v>
      </c>
      <c r="AG23">
        <v>89.157899999999998</v>
      </c>
      <c r="AH23" t="s">
        <v>82</v>
      </c>
      <c r="AI23" t="s">
        <v>81</v>
      </c>
      <c r="AJ23">
        <v>0</v>
      </c>
      <c r="AK23">
        <v>67.5</v>
      </c>
      <c r="AL23">
        <v>7.9000000000000008E-3</v>
      </c>
      <c r="AM23">
        <v>89.945800000000006</v>
      </c>
      <c r="AN23" t="s">
        <v>83</v>
      </c>
      <c r="AO23" t="s">
        <v>81</v>
      </c>
      <c r="AP23">
        <v>0</v>
      </c>
      <c r="AQ23">
        <v>70</v>
      </c>
      <c r="AR23">
        <v>5.7999999999999996E-3</v>
      </c>
      <c r="AS23">
        <v>85.48</v>
      </c>
      <c r="AT23">
        <v>0</v>
      </c>
      <c r="AU23">
        <v>0</v>
      </c>
    </row>
    <row r="24" spans="1:47" x14ac:dyDescent="0.25">
      <c r="A24">
        <v>0</v>
      </c>
      <c r="B24" t="s">
        <v>84</v>
      </c>
      <c r="C24" t="s">
        <v>19</v>
      </c>
      <c r="D24" t="e">
        <f>-GFXRGGRV</f>
        <v>#NAME?</v>
      </c>
      <c r="E24" t="s">
        <v>84</v>
      </c>
      <c r="F24">
        <v>0</v>
      </c>
      <c r="G24">
        <v>43</v>
      </c>
      <c r="H24">
        <v>2.4899999999999999E-2</v>
      </c>
      <c r="I24">
        <v>52.506599999999999</v>
      </c>
      <c r="J24" t="s">
        <v>85</v>
      </c>
      <c r="K24" t="s">
        <v>84</v>
      </c>
      <c r="L24">
        <v>1.1999999999999999E-3</v>
      </c>
      <c r="M24">
        <v>12.702199999999999</v>
      </c>
      <c r="N24">
        <v>4.3999999999999997E-2</v>
      </c>
      <c r="O24">
        <v>20.435199999999998</v>
      </c>
      <c r="P24" t="s">
        <v>85</v>
      </c>
      <c r="Q24" t="s">
        <v>84</v>
      </c>
      <c r="R24">
        <v>2.3E-3</v>
      </c>
      <c r="S24">
        <v>9.3543000000000003</v>
      </c>
      <c r="T24">
        <v>4.7699999999999999E-2</v>
      </c>
      <c r="U24">
        <v>16.773599999999998</v>
      </c>
      <c r="V24" t="s">
        <v>85</v>
      </c>
      <c r="W24" t="s">
        <v>84</v>
      </c>
      <c r="X24">
        <v>0</v>
      </c>
      <c r="Y24">
        <v>44</v>
      </c>
      <c r="Z24">
        <v>2.9899999999999999E-2</v>
      </c>
      <c r="AA24">
        <v>48.181699999999999</v>
      </c>
      <c r="AB24" t="e">
        <f>-GFXRGGRV</f>
        <v>#NAME?</v>
      </c>
      <c r="AC24" t="s">
        <v>84</v>
      </c>
      <c r="AD24">
        <v>2.9999999999999997E-4</v>
      </c>
      <c r="AE24">
        <v>24.555599999999998</v>
      </c>
      <c r="AF24">
        <v>4.0099999999999997E-2</v>
      </c>
      <c r="AG24">
        <v>34.041499999999999</v>
      </c>
      <c r="AH24" t="s">
        <v>86</v>
      </c>
      <c r="AI24" t="s">
        <v>84</v>
      </c>
      <c r="AJ24">
        <v>2.0000000000000001E-4</v>
      </c>
      <c r="AK24">
        <v>32.176499999999997</v>
      </c>
      <c r="AL24">
        <v>3.2000000000000001E-2</v>
      </c>
      <c r="AM24">
        <v>42.589300000000001</v>
      </c>
      <c r="AN24" t="e">
        <f>-GFXRGGRV</f>
        <v>#NAME?</v>
      </c>
      <c r="AO24" t="s">
        <v>84</v>
      </c>
      <c r="AP24">
        <v>1E-4</v>
      </c>
      <c r="AQ24">
        <v>39.166699999999999</v>
      </c>
      <c r="AR24">
        <v>2.3099999999999999E-2</v>
      </c>
      <c r="AS24">
        <v>41.983400000000003</v>
      </c>
      <c r="AT24">
        <v>5.9999999999999995E-4</v>
      </c>
      <c r="AU24">
        <v>0</v>
      </c>
    </row>
    <row r="25" spans="1:47" x14ac:dyDescent="0.25">
      <c r="A25">
        <v>0</v>
      </c>
      <c r="B25" t="s">
        <v>87</v>
      </c>
      <c r="C25" t="s">
        <v>19</v>
      </c>
      <c r="D25" t="s">
        <v>88</v>
      </c>
      <c r="E25" t="s">
        <v>87</v>
      </c>
      <c r="F25">
        <v>0</v>
      </c>
      <c r="G25">
        <v>41.5</v>
      </c>
      <c r="H25">
        <v>1.8200000000000001E-2</v>
      </c>
      <c r="I25">
        <v>65.036900000000003</v>
      </c>
      <c r="J25" t="s">
        <v>88</v>
      </c>
      <c r="K25" t="s">
        <v>87</v>
      </c>
      <c r="L25">
        <v>2.9999999999999997E-4</v>
      </c>
      <c r="M25">
        <v>25</v>
      </c>
      <c r="N25">
        <v>2.2700000000000001E-2</v>
      </c>
      <c r="O25">
        <v>51.578400000000002</v>
      </c>
      <c r="P25" t="s">
        <v>88</v>
      </c>
      <c r="Q25" t="s">
        <v>87</v>
      </c>
      <c r="R25">
        <v>2.0000000000000001E-4</v>
      </c>
      <c r="S25">
        <v>27.684200000000001</v>
      </c>
      <c r="T25">
        <v>1.9199999999999998E-2</v>
      </c>
      <c r="U25">
        <v>54.778700000000001</v>
      </c>
      <c r="V25" t="s">
        <v>88</v>
      </c>
      <c r="W25" t="s">
        <v>87</v>
      </c>
      <c r="X25">
        <v>1E-4</v>
      </c>
      <c r="Y25">
        <v>25.363600000000002</v>
      </c>
      <c r="Z25">
        <v>3.2300000000000002E-2</v>
      </c>
      <c r="AA25">
        <v>44.917999999999999</v>
      </c>
      <c r="AB25" t="s">
        <v>89</v>
      </c>
      <c r="AC25" t="s">
        <v>87</v>
      </c>
      <c r="AD25">
        <v>0</v>
      </c>
      <c r="AE25">
        <v>49.5</v>
      </c>
      <c r="AF25">
        <v>1.12E-2</v>
      </c>
      <c r="AG25">
        <v>76.885000000000005</v>
      </c>
      <c r="AH25" t="s">
        <v>89</v>
      </c>
      <c r="AI25" t="s">
        <v>87</v>
      </c>
      <c r="AJ25">
        <v>1E-4</v>
      </c>
      <c r="AK25">
        <v>45.75</v>
      </c>
      <c r="AL25">
        <v>1.4500000000000001E-2</v>
      </c>
      <c r="AM25">
        <v>72.174999999999997</v>
      </c>
      <c r="AN25" t="s">
        <v>88</v>
      </c>
      <c r="AO25" t="s">
        <v>87</v>
      </c>
      <c r="AP25">
        <v>0</v>
      </c>
      <c r="AQ25">
        <v>58.75</v>
      </c>
      <c r="AR25">
        <v>9.1000000000000004E-3</v>
      </c>
      <c r="AS25">
        <v>73.054000000000002</v>
      </c>
      <c r="AT25">
        <v>1E-4</v>
      </c>
      <c r="AU25">
        <v>0</v>
      </c>
    </row>
    <row r="26" spans="1:47" x14ac:dyDescent="0.25">
      <c r="A26">
        <v>0</v>
      </c>
      <c r="B26" t="s">
        <v>90</v>
      </c>
      <c r="C26" t="s">
        <v>19</v>
      </c>
      <c r="D26" t="s">
        <v>91</v>
      </c>
      <c r="E26" t="s">
        <v>90</v>
      </c>
      <c r="F26">
        <v>0</v>
      </c>
      <c r="G26">
        <v>70</v>
      </c>
      <c r="H26">
        <v>8.6999999999999994E-3</v>
      </c>
      <c r="I26">
        <v>89.195800000000006</v>
      </c>
      <c r="J26" t="s">
        <v>92</v>
      </c>
      <c r="K26" t="s">
        <v>90</v>
      </c>
      <c r="L26">
        <v>0</v>
      </c>
      <c r="M26">
        <v>55.625</v>
      </c>
      <c r="N26">
        <v>1.67E-2</v>
      </c>
      <c r="O26">
        <v>68.739699999999999</v>
      </c>
      <c r="P26" t="s">
        <v>93</v>
      </c>
      <c r="Q26" t="s">
        <v>90</v>
      </c>
      <c r="R26">
        <v>0</v>
      </c>
      <c r="S26">
        <v>70</v>
      </c>
      <c r="T26">
        <v>9.2999999999999992E-3</v>
      </c>
      <c r="U26">
        <v>86.562299999999993</v>
      </c>
      <c r="V26" t="s">
        <v>91</v>
      </c>
      <c r="W26" t="s">
        <v>90</v>
      </c>
      <c r="X26">
        <v>0</v>
      </c>
      <c r="Y26">
        <v>80</v>
      </c>
      <c r="Z26">
        <v>1.09E-2</v>
      </c>
      <c r="AA26">
        <v>87.439899999999994</v>
      </c>
      <c r="AB26" t="s">
        <v>91</v>
      </c>
      <c r="AC26" t="s">
        <v>90</v>
      </c>
      <c r="AD26">
        <v>0</v>
      </c>
      <c r="AE26">
        <v>75</v>
      </c>
      <c r="AF26">
        <v>7.1000000000000004E-3</v>
      </c>
      <c r="AG26">
        <v>88.595600000000005</v>
      </c>
      <c r="AH26" t="s">
        <v>92</v>
      </c>
      <c r="AI26" t="s">
        <v>90</v>
      </c>
      <c r="AJ26">
        <v>0</v>
      </c>
      <c r="AK26">
        <v>60</v>
      </c>
      <c r="AL26">
        <v>1.47E-2</v>
      </c>
      <c r="AM26">
        <v>71.544700000000006</v>
      </c>
      <c r="AN26" t="s">
        <v>92</v>
      </c>
      <c r="AO26" t="s">
        <v>90</v>
      </c>
      <c r="AP26">
        <v>0</v>
      </c>
      <c r="AQ26">
        <v>75</v>
      </c>
      <c r="AR26">
        <v>6.4999999999999997E-3</v>
      </c>
      <c r="AS26">
        <v>82.616600000000005</v>
      </c>
      <c r="AT26">
        <v>0</v>
      </c>
      <c r="AU26">
        <v>0</v>
      </c>
    </row>
    <row r="27" spans="1:47" x14ac:dyDescent="0.25">
      <c r="A27">
        <v>0</v>
      </c>
      <c r="B27" t="s">
        <v>94</v>
      </c>
      <c r="C27" t="s">
        <v>19</v>
      </c>
      <c r="D27" t="s">
        <v>95</v>
      </c>
      <c r="E27" t="s">
        <v>94</v>
      </c>
      <c r="F27">
        <v>0</v>
      </c>
      <c r="G27">
        <v>43</v>
      </c>
      <c r="H27">
        <v>2.5100000000000001E-2</v>
      </c>
      <c r="I27">
        <v>52.113599999999998</v>
      </c>
      <c r="J27" t="s">
        <v>95</v>
      </c>
      <c r="K27" t="s">
        <v>94</v>
      </c>
      <c r="L27">
        <v>0</v>
      </c>
      <c r="M27">
        <v>55.625</v>
      </c>
      <c r="N27">
        <v>1.78E-2</v>
      </c>
      <c r="O27">
        <v>65.164699999999996</v>
      </c>
      <c r="P27" t="s">
        <v>95</v>
      </c>
      <c r="Q27" t="s">
        <v>94</v>
      </c>
      <c r="R27">
        <v>0</v>
      </c>
      <c r="S27">
        <v>52</v>
      </c>
      <c r="T27">
        <v>1.9400000000000001E-2</v>
      </c>
      <c r="U27">
        <v>54.358499999999999</v>
      </c>
      <c r="V27" t="s">
        <v>95</v>
      </c>
      <c r="W27" t="s">
        <v>94</v>
      </c>
      <c r="X27">
        <v>0</v>
      </c>
      <c r="Y27">
        <v>51</v>
      </c>
      <c r="Z27">
        <v>2.7300000000000001E-2</v>
      </c>
      <c r="AA27">
        <v>52.183199999999999</v>
      </c>
      <c r="AB27" t="s">
        <v>95</v>
      </c>
      <c r="AC27" t="s">
        <v>94</v>
      </c>
      <c r="AD27">
        <v>0</v>
      </c>
      <c r="AE27">
        <v>63.75</v>
      </c>
      <c r="AF27">
        <v>1.47E-2</v>
      </c>
      <c r="AG27">
        <v>68.134399999999999</v>
      </c>
      <c r="AH27" t="s">
        <v>95</v>
      </c>
      <c r="AI27" t="s">
        <v>94</v>
      </c>
      <c r="AJ27">
        <v>0</v>
      </c>
      <c r="AK27">
        <v>67.5</v>
      </c>
      <c r="AL27">
        <v>1.2699999999999999E-2</v>
      </c>
      <c r="AM27">
        <v>76.6126</v>
      </c>
      <c r="AN27" t="s">
        <v>95</v>
      </c>
      <c r="AO27" t="s">
        <v>94</v>
      </c>
      <c r="AP27">
        <v>0</v>
      </c>
      <c r="AQ27">
        <v>75</v>
      </c>
      <c r="AR27">
        <v>8.0000000000000002E-3</v>
      </c>
      <c r="AS27">
        <v>76.960999999999999</v>
      </c>
      <c r="AT27">
        <v>0</v>
      </c>
      <c r="AU27">
        <v>0</v>
      </c>
    </row>
    <row r="28" spans="1:47" x14ac:dyDescent="0.25">
      <c r="A28">
        <v>0</v>
      </c>
      <c r="B28" t="s">
        <v>96</v>
      </c>
      <c r="C28" t="s">
        <v>19</v>
      </c>
      <c r="D28" t="s">
        <v>97</v>
      </c>
      <c r="E28" t="s">
        <v>96</v>
      </c>
      <c r="F28">
        <v>1E-4</v>
      </c>
      <c r="G28">
        <v>33.857100000000003</v>
      </c>
      <c r="H28">
        <v>2.81E-2</v>
      </c>
      <c r="I28">
        <v>47.465299999999999</v>
      </c>
      <c r="J28" t="s">
        <v>97</v>
      </c>
      <c r="K28" t="s">
        <v>96</v>
      </c>
      <c r="L28">
        <v>1.4E-3</v>
      </c>
      <c r="M28">
        <v>11.521000000000001</v>
      </c>
      <c r="N28">
        <v>3.3700000000000001E-2</v>
      </c>
      <c r="O28">
        <v>31.4726</v>
      </c>
      <c r="P28" t="s">
        <v>97</v>
      </c>
      <c r="Q28" t="s">
        <v>96</v>
      </c>
      <c r="R28">
        <v>1.4E-3</v>
      </c>
      <c r="S28">
        <v>12.1471</v>
      </c>
      <c r="T28">
        <v>3.2500000000000001E-2</v>
      </c>
      <c r="U28">
        <v>30.344999999999999</v>
      </c>
      <c r="V28" t="s">
        <v>97</v>
      </c>
      <c r="W28" t="s">
        <v>96</v>
      </c>
      <c r="X28">
        <v>6.9999999999999999E-4</v>
      </c>
      <c r="Y28">
        <v>11.5778</v>
      </c>
      <c r="Z28">
        <v>6.5000000000000002E-2</v>
      </c>
      <c r="AA28">
        <v>19.733699999999999</v>
      </c>
      <c r="AB28" t="s">
        <v>98</v>
      </c>
      <c r="AC28" t="s">
        <v>96</v>
      </c>
      <c r="AD28">
        <v>1E-4</v>
      </c>
      <c r="AE28">
        <v>36.5</v>
      </c>
      <c r="AF28">
        <v>2.35E-2</v>
      </c>
      <c r="AG28">
        <v>51.869100000000003</v>
      </c>
      <c r="AH28" t="s">
        <v>99</v>
      </c>
      <c r="AI28" t="s">
        <v>96</v>
      </c>
      <c r="AJ28">
        <v>1E-4</v>
      </c>
      <c r="AK28">
        <v>39.1111</v>
      </c>
      <c r="AL28">
        <v>2.6800000000000001E-2</v>
      </c>
      <c r="AM28">
        <v>49.086599999999997</v>
      </c>
      <c r="AN28" t="s">
        <v>99</v>
      </c>
      <c r="AO28" t="s">
        <v>96</v>
      </c>
      <c r="AP28">
        <v>1E-4</v>
      </c>
      <c r="AQ28">
        <v>32.384599999999999</v>
      </c>
      <c r="AR28">
        <v>2.1700000000000001E-2</v>
      </c>
      <c r="AS28">
        <v>43.774799999999999</v>
      </c>
      <c r="AT28">
        <v>5.9999999999999995E-4</v>
      </c>
      <c r="AU28">
        <v>0</v>
      </c>
    </row>
    <row r="29" spans="1:47" x14ac:dyDescent="0.25">
      <c r="A29">
        <v>0</v>
      </c>
      <c r="B29" t="s">
        <v>100</v>
      </c>
      <c r="C29" t="s">
        <v>19</v>
      </c>
      <c r="D29" t="s">
        <v>101</v>
      </c>
      <c r="E29" t="s">
        <v>100</v>
      </c>
      <c r="F29">
        <v>0</v>
      </c>
      <c r="G29">
        <v>75</v>
      </c>
      <c r="H29">
        <v>6.4999999999999997E-3</v>
      </c>
      <c r="I29">
        <v>94.183099999999996</v>
      </c>
      <c r="J29" t="s">
        <v>102</v>
      </c>
      <c r="K29" t="s">
        <v>100</v>
      </c>
      <c r="L29">
        <v>0</v>
      </c>
      <c r="M29">
        <v>72.5</v>
      </c>
      <c r="N29">
        <v>0.01</v>
      </c>
      <c r="O29">
        <v>90.395899999999997</v>
      </c>
      <c r="P29" t="s">
        <v>102</v>
      </c>
      <c r="Q29" t="s">
        <v>100</v>
      </c>
      <c r="R29">
        <v>0</v>
      </c>
      <c r="S29">
        <v>75</v>
      </c>
      <c r="T29">
        <v>7.3000000000000001E-3</v>
      </c>
      <c r="U29">
        <v>92.898600000000002</v>
      </c>
      <c r="V29" t="s">
        <v>102</v>
      </c>
      <c r="W29" t="s">
        <v>100</v>
      </c>
      <c r="X29">
        <v>0</v>
      </c>
      <c r="Y29">
        <v>75</v>
      </c>
      <c r="Z29">
        <v>9.4999999999999998E-3</v>
      </c>
      <c r="AA29">
        <v>90.716700000000003</v>
      </c>
      <c r="AB29" t="s">
        <v>102</v>
      </c>
      <c r="AC29" t="s">
        <v>100</v>
      </c>
      <c r="AD29">
        <v>0</v>
      </c>
      <c r="AE29">
        <v>90</v>
      </c>
      <c r="AF29">
        <v>4.3E-3</v>
      </c>
      <c r="AG29">
        <v>95.485299999999995</v>
      </c>
      <c r="AH29" t="s">
        <v>102</v>
      </c>
      <c r="AI29" t="s">
        <v>100</v>
      </c>
      <c r="AJ29">
        <v>0</v>
      </c>
      <c r="AK29">
        <v>90</v>
      </c>
      <c r="AL29">
        <v>6.4000000000000003E-3</v>
      </c>
      <c r="AM29">
        <v>93.568200000000004</v>
      </c>
      <c r="AN29" t="s">
        <v>102</v>
      </c>
      <c r="AO29" t="s">
        <v>100</v>
      </c>
      <c r="AP29">
        <v>0</v>
      </c>
      <c r="AQ29">
        <v>100</v>
      </c>
      <c r="AR29">
        <v>3.0000000000000001E-3</v>
      </c>
      <c r="AS29">
        <v>95.4726</v>
      </c>
      <c r="AT29">
        <v>0</v>
      </c>
      <c r="AU29">
        <v>0</v>
      </c>
    </row>
    <row r="30" spans="1:47" x14ac:dyDescent="0.25">
      <c r="A30">
        <v>0</v>
      </c>
      <c r="B30" t="s">
        <v>103</v>
      </c>
      <c r="C30" t="s">
        <v>19</v>
      </c>
      <c r="D30" t="e">
        <f>-XRGGRVSL</f>
        <v>#NAME?</v>
      </c>
      <c r="E30" t="s">
        <v>103</v>
      </c>
      <c r="F30">
        <v>0</v>
      </c>
      <c r="G30">
        <v>37</v>
      </c>
      <c r="H30">
        <v>2.06E-2</v>
      </c>
      <c r="I30">
        <v>60.203499999999998</v>
      </c>
      <c r="J30" t="s">
        <v>104</v>
      </c>
      <c r="K30" t="s">
        <v>103</v>
      </c>
      <c r="L30">
        <v>6.9999999999999999E-4</v>
      </c>
      <c r="M30">
        <v>16.6279</v>
      </c>
      <c r="N30">
        <v>3.15E-2</v>
      </c>
      <c r="O30">
        <v>34.628700000000002</v>
      </c>
      <c r="P30" t="s">
        <v>104</v>
      </c>
      <c r="Q30" t="s">
        <v>103</v>
      </c>
      <c r="R30">
        <v>1.4E-3</v>
      </c>
      <c r="S30">
        <v>12.161799999999999</v>
      </c>
      <c r="T30">
        <v>3.1399999999999997E-2</v>
      </c>
      <c r="U30">
        <v>31.780200000000001</v>
      </c>
      <c r="V30" t="s">
        <v>105</v>
      </c>
      <c r="W30" t="s">
        <v>103</v>
      </c>
      <c r="X30">
        <v>4.7000000000000002E-3</v>
      </c>
      <c r="Y30">
        <v>4.5838000000000001</v>
      </c>
      <c r="Z30">
        <v>0.1174</v>
      </c>
      <c r="AA30">
        <v>7.4859999999999998</v>
      </c>
      <c r="AB30" t="e">
        <f>-XRGGRVSL</f>
        <v>#NAME?</v>
      </c>
      <c r="AC30" t="s">
        <v>103</v>
      </c>
      <c r="AD30">
        <v>1E-4</v>
      </c>
      <c r="AE30">
        <v>34.333300000000001</v>
      </c>
      <c r="AF30">
        <v>2.1600000000000001E-2</v>
      </c>
      <c r="AG30">
        <v>54.745199999999997</v>
      </c>
      <c r="AH30" t="e">
        <f>-XRGGRVSL</f>
        <v>#NAME?</v>
      </c>
      <c r="AI30" t="s">
        <v>103</v>
      </c>
      <c r="AJ30">
        <v>1E-4</v>
      </c>
      <c r="AK30">
        <v>36.818199999999997</v>
      </c>
      <c r="AL30">
        <v>2.0400000000000001E-2</v>
      </c>
      <c r="AM30">
        <v>59.467700000000001</v>
      </c>
      <c r="AN30" t="s">
        <v>105</v>
      </c>
      <c r="AO30" t="s">
        <v>103</v>
      </c>
      <c r="AP30">
        <v>1E-4</v>
      </c>
      <c r="AQ30">
        <v>38.166699999999999</v>
      </c>
      <c r="AR30">
        <v>1.54E-2</v>
      </c>
      <c r="AS30">
        <v>55.362400000000001</v>
      </c>
      <c r="AT30">
        <v>1E-3</v>
      </c>
      <c r="AU30">
        <v>0</v>
      </c>
    </row>
    <row r="31" spans="1:47" x14ac:dyDescent="0.25">
      <c r="A31">
        <v>0</v>
      </c>
      <c r="B31" t="s">
        <v>106</v>
      </c>
      <c r="C31" t="s">
        <v>19</v>
      </c>
      <c r="D31" t="s">
        <v>107</v>
      </c>
      <c r="E31" t="s">
        <v>106</v>
      </c>
      <c r="F31">
        <v>0</v>
      </c>
      <c r="G31">
        <v>75</v>
      </c>
      <c r="H31">
        <v>6.1999999999999998E-3</v>
      </c>
      <c r="I31">
        <v>95.0154</v>
      </c>
      <c r="J31" t="s">
        <v>108</v>
      </c>
      <c r="K31" t="s">
        <v>106</v>
      </c>
      <c r="L31">
        <v>1E-4</v>
      </c>
      <c r="M31">
        <v>41.6</v>
      </c>
      <c r="N31">
        <v>1.2E-2</v>
      </c>
      <c r="O31">
        <v>84.389399999999995</v>
      </c>
      <c r="P31" t="s">
        <v>108</v>
      </c>
      <c r="Q31" t="s">
        <v>106</v>
      </c>
      <c r="R31">
        <v>0</v>
      </c>
      <c r="S31">
        <v>60.833300000000001</v>
      </c>
      <c r="T31">
        <v>7.4999999999999997E-3</v>
      </c>
      <c r="U31">
        <v>92.450699999999998</v>
      </c>
      <c r="V31" t="e">
        <f>-REGEEXVX</f>
        <v>#NAME?</v>
      </c>
      <c r="W31" t="s">
        <v>106</v>
      </c>
      <c r="X31">
        <v>0</v>
      </c>
      <c r="Y31">
        <v>70</v>
      </c>
      <c r="Z31">
        <v>9.7999999999999997E-3</v>
      </c>
      <c r="AA31">
        <v>90.053299999999993</v>
      </c>
      <c r="AB31" t="s">
        <v>109</v>
      </c>
      <c r="AC31" t="s">
        <v>106</v>
      </c>
      <c r="AD31">
        <v>0</v>
      </c>
      <c r="AE31">
        <v>90</v>
      </c>
      <c r="AF31">
        <v>4.4999999999999997E-3</v>
      </c>
      <c r="AG31">
        <v>95.207800000000006</v>
      </c>
      <c r="AH31" t="s">
        <v>110</v>
      </c>
      <c r="AI31" t="s">
        <v>106</v>
      </c>
      <c r="AJ31">
        <v>0</v>
      </c>
      <c r="AK31">
        <v>66.25</v>
      </c>
      <c r="AL31">
        <v>1.01E-2</v>
      </c>
      <c r="AM31">
        <v>83.6952</v>
      </c>
      <c r="AN31" t="s">
        <v>111</v>
      </c>
      <c r="AO31" t="s">
        <v>106</v>
      </c>
      <c r="AP31">
        <v>0</v>
      </c>
      <c r="AQ31">
        <v>85</v>
      </c>
      <c r="AR31">
        <v>3.5000000000000001E-3</v>
      </c>
      <c r="AS31">
        <v>94.401600000000002</v>
      </c>
      <c r="AT31">
        <v>0</v>
      </c>
      <c r="AU31">
        <v>0</v>
      </c>
    </row>
    <row r="32" spans="1:47" x14ac:dyDescent="0.25">
      <c r="A32">
        <v>0</v>
      </c>
      <c r="B32" t="s">
        <v>112</v>
      </c>
      <c r="C32" t="s">
        <v>19</v>
      </c>
      <c r="D32" t="s">
        <v>113</v>
      </c>
      <c r="E32" t="s">
        <v>112</v>
      </c>
      <c r="F32">
        <v>0</v>
      </c>
      <c r="G32">
        <v>100</v>
      </c>
      <c r="H32">
        <v>3.5000000000000001E-3</v>
      </c>
      <c r="I32">
        <v>97.151300000000006</v>
      </c>
      <c r="J32" t="s">
        <v>114</v>
      </c>
      <c r="K32" t="s">
        <v>112</v>
      </c>
      <c r="L32">
        <v>0</v>
      </c>
      <c r="M32">
        <v>87.5</v>
      </c>
      <c r="N32">
        <v>5.1999999999999998E-3</v>
      </c>
      <c r="O32">
        <v>96.836399999999998</v>
      </c>
      <c r="P32" t="s">
        <v>115</v>
      </c>
      <c r="Q32" t="s">
        <v>112</v>
      </c>
      <c r="R32">
        <v>0</v>
      </c>
      <c r="S32">
        <v>90</v>
      </c>
      <c r="T32">
        <v>4.1000000000000003E-3</v>
      </c>
      <c r="U32">
        <v>96.869399999999999</v>
      </c>
      <c r="V32" t="s">
        <v>116</v>
      </c>
      <c r="W32" t="s">
        <v>112</v>
      </c>
      <c r="X32">
        <v>0</v>
      </c>
      <c r="Y32">
        <v>62.5</v>
      </c>
      <c r="Z32">
        <v>8.6999999999999994E-3</v>
      </c>
      <c r="AA32">
        <v>92.380499999999998</v>
      </c>
      <c r="AB32" t="s">
        <v>116</v>
      </c>
      <c r="AC32" t="s">
        <v>112</v>
      </c>
      <c r="AD32">
        <v>0</v>
      </c>
      <c r="AE32">
        <v>100</v>
      </c>
      <c r="AF32">
        <v>2E-3</v>
      </c>
      <c r="AG32">
        <v>97.9131</v>
      </c>
      <c r="AH32" t="s">
        <v>114</v>
      </c>
      <c r="AI32" t="s">
        <v>112</v>
      </c>
      <c r="AJ32">
        <v>0</v>
      </c>
      <c r="AK32">
        <v>100</v>
      </c>
      <c r="AL32">
        <v>2.3999999999999998E-3</v>
      </c>
      <c r="AM32">
        <v>97.902100000000004</v>
      </c>
      <c r="AN32" t="s">
        <v>114</v>
      </c>
      <c r="AO32" t="s">
        <v>112</v>
      </c>
      <c r="AP32">
        <v>0</v>
      </c>
      <c r="AQ32">
        <v>100</v>
      </c>
      <c r="AR32">
        <v>1.4E-3</v>
      </c>
      <c r="AS32">
        <v>97.849199999999996</v>
      </c>
      <c r="AT32">
        <v>0</v>
      </c>
      <c r="AU32">
        <v>0</v>
      </c>
    </row>
    <row r="33" spans="1:47" x14ac:dyDescent="0.25">
      <c r="A33">
        <v>0</v>
      </c>
      <c r="B33" t="s">
        <v>117</v>
      </c>
      <c r="C33" t="s">
        <v>19</v>
      </c>
      <c r="D33" t="s">
        <v>118</v>
      </c>
      <c r="E33" t="s">
        <v>117</v>
      </c>
      <c r="F33">
        <v>0</v>
      </c>
      <c r="G33">
        <v>75</v>
      </c>
      <c r="H33">
        <v>1.17E-2</v>
      </c>
      <c r="I33">
        <v>81.059600000000003</v>
      </c>
      <c r="J33" t="s">
        <v>118</v>
      </c>
      <c r="K33" t="s">
        <v>117</v>
      </c>
      <c r="L33">
        <v>0</v>
      </c>
      <c r="M33">
        <v>72.5</v>
      </c>
      <c r="N33">
        <v>1.66E-2</v>
      </c>
      <c r="O33">
        <v>68.964500000000001</v>
      </c>
      <c r="P33" t="s">
        <v>118</v>
      </c>
      <c r="Q33" t="s">
        <v>117</v>
      </c>
      <c r="R33">
        <v>0</v>
      </c>
      <c r="S33">
        <v>72.5</v>
      </c>
      <c r="T33">
        <v>1.4500000000000001E-2</v>
      </c>
      <c r="U33">
        <v>68.876400000000004</v>
      </c>
      <c r="V33" t="s">
        <v>119</v>
      </c>
      <c r="W33" t="s">
        <v>117</v>
      </c>
      <c r="X33">
        <v>0</v>
      </c>
      <c r="Y33">
        <v>60</v>
      </c>
      <c r="Z33">
        <v>1.6199999999999999E-2</v>
      </c>
      <c r="AA33">
        <v>74.032300000000006</v>
      </c>
      <c r="AB33" t="s">
        <v>120</v>
      </c>
      <c r="AC33" t="s">
        <v>117</v>
      </c>
      <c r="AD33">
        <v>0</v>
      </c>
      <c r="AE33">
        <v>58</v>
      </c>
      <c r="AF33">
        <v>1.95E-2</v>
      </c>
      <c r="AG33">
        <v>58.3977</v>
      </c>
      <c r="AH33" t="s">
        <v>118</v>
      </c>
      <c r="AI33" t="s">
        <v>117</v>
      </c>
      <c r="AJ33">
        <v>0</v>
      </c>
      <c r="AK33">
        <v>53.181800000000003</v>
      </c>
      <c r="AL33">
        <v>2.1999999999999999E-2</v>
      </c>
      <c r="AM33">
        <v>56.633899999999997</v>
      </c>
      <c r="AN33" t="s">
        <v>120</v>
      </c>
      <c r="AO33" t="s">
        <v>117</v>
      </c>
      <c r="AP33">
        <v>0</v>
      </c>
      <c r="AQ33">
        <v>75</v>
      </c>
      <c r="AR33">
        <v>8.0999999999999996E-3</v>
      </c>
      <c r="AS33">
        <v>76.802800000000005</v>
      </c>
      <c r="AT33">
        <v>0</v>
      </c>
      <c r="AU33">
        <v>0</v>
      </c>
    </row>
    <row r="34" spans="1:47" x14ac:dyDescent="0.25">
      <c r="A34">
        <v>0</v>
      </c>
      <c r="B34" t="s">
        <v>121</v>
      </c>
      <c r="C34" t="s">
        <v>19</v>
      </c>
      <c r="D34" t="s">
        <v>122</v>
      </c>
      <c r="E34" t="s">
        <v>121</v>
      </c>
      <c r="F34">
        <v>0</v>
      </c>
      <c r="G34">
        <v>60</v>
      </c>
      <c r="H34">
        <v>6.4999999999999997E-3</v>
      </c>
      <c r="I34">
        <v>94.224299999999999</v>
      </c>
      <c r="J34" t="s">
        <v>122</v>
      </c>
      <c r="K34" t="s">
        <v>121</v>
      </c>
      <c r="L34">
        <v>1E-4</v>
      </c>
      <c r="M34">
        <v>35.875</v>
      </c>
      <c r="N34">
        <v>1.03E-2</v>
      </c>
      <c r="O34">
        <v>89.688699999999997</v>
      </c>
      <c r="P34" t="s">
        <v>123</v>
      </c>
      <c r="Q34" t="s">
        <v>121</v>
      </c>
      <c r="R34">
        <v>0</v>
      </c>
      <c r="S34">
        <v>47.666699999999999</v>
      </c>
      <c r="T34">
        <v>6.7000000000000002E-3</v>
      </c>
      <c r="U34">
        <v>94.681700000000006</v>
      </c>
      <c r="V34" t="s">
        <v>123</v>
      </c>
      <c r="W34" t="s">
        <v>121</v>
      </c>
      <c r="X34">
        <v>0</v>
      </c>
      <c r="Y34">
        <v>75</v>
      </c>
      <c r="Z34">
        <v>7.1999999999999998E-3</v>
      </c>
      <c r="AA34">
        <v>95.197699999999998</v>
      </c>
      <c r="AB34" t="s">
        <v>122</v>
      </c>
      <c r="AC34" t="s">
        <v>121</v>
      </c>
      <c r="AD34">
        <v>0</v>
      </c>
      <c r="AE34">
        <v>65</v>
      </c>
      <c r="AF34">
        <v>6.7999999999999996E-3</v>
      </c>
      <c r="AG34">
        <v>89.6066</v>
      </c>
      <c r="AH34" t="s">
        <v>123</v>
      </c>
      <c r="AI34" t="s">
        <v>121</v>
      </c>
      <c r="AJ34">
        <v>0</v>
      </c>
      <c r="AK34">
        <v>64</v>
      </c>
      <c r="AL34">
        <v>9.5999999999999992E-3</v>
      </c>
      <c r="AM34">
        <v>85.330799999999996</v>
      </c>
      <c r="AN34" t="s">
        <v>124</v>
      </c>
      <c r="AO34" t="s">
        <v>121</v>
      </c>
      <c r="AP34">
        <v>0</v>
      </c>
      <c r="AQ34">
        <v>58.75</v>
      </c>
      <c r="AR34">
        <v>6.1999999999999998E-3</v>
      </c>
      <c r="AS34">
        <v>84.102800000000002</v>
      </c>
      <c r="AT34">
        <v>0</v>
      </c>
      <c r="AU34">
        <v>0</v>
      </c>
    </row>
    <row r="35" spans="1:47" x14ac:dyDescent="0.25">
      <c r="A35">
        <v>0</v>
      </c>
      <c r="B35" t="s">
        <v>125</v>
      </c>
      <c r="C35" t="s">
        <v>19</v>
      </c>
      <c r="D35" t="s">
        <v>126</v>
      </c>
      <c r="E35" t="s">
        <v>125</v>
      </c>
      <c r="F35">
        <v>0</v>
      </c>
      <c r="G35">
        <v>42.666699999999999</v>
      </c>
      <c r="H35">
        <v>1.0800000000000001E-2</v>
      </c>
      <c r="I35">
        <v>83.6965</v>
      </c>
      <c r="J35" t="s">
        <v>126</v>
      </c>
      <c r="K35" t="s">
        <v>125</v>
      </c>
      <c r="L35">
        <v>0</v>
      </c>
      <c r="M35">
        <v>63.333300000000001</v>
      </c>
      <c r="N35">
        <v>9.1000000000000004E-3</v>
      </c>
      <c r="O35">
        <v>92.742900000000006</v>
      </c>
      <c r="P35" t="s">
        <v>127</v>
      </c>
      <c r="Q35" t="s">
        <v>125</v>
      </c>
      <c r="R35">
        <v>0</v>
      </c>
      <c r="S35">
        <v>60.833300000000001</v>
      </c>
      <c r="T35">
        <v>7.7999999999999996E-3</v>
      </c>
      <c r="U35">
        <v>91.622500000000002</v>
      </c>
      <c r="V35" t="s">
        <v>126</v>
      </c>
      <c r="W35" t="s">
        <v>125</v>
      </c>
      <c r="X35">
        <v>0</v>
      </c>
      <c r="Y35">
        <v>46.5</v>
      </c>
      <c r="Z35">
        <v>1.5599999999999999E-2</v>
      </c>
      <c r="AA35">
        <v>75.5184</v>
      </c>
      <c r="AB35" t="s">
        <v>126</v>
      </c>
      <c r="AC35" t="s">
        <v>125</v>
      </c>
      <c r="AD35">
        <v>0</v>
      </c>
      <c r="AE35">
        <v>63.75</v>
      </c>
      <c r="AF35">
        <v>6.7999999999999996E-3</v>
      </c>
      <c r="AG35">
        <v>89.594999999999999</v>
      </c>
      <c r="AH35" t="s">
        <v>126</v>
      </c>
      <c r="AI35" t="s">
        <v>125</v>
      </c>
      <c r="AJ35">
        <v>0</v>
      </c>
      <c r="AK35">
        <v>55.625</v>
      </c>
      <c r="AL35">
        <v>9.7999999999999997E-3</v>
      </c>
      <c r="AM35">
        <v>84.750100000000003</v>
      </c>
      <c r="AN35" t="s">
        <v>128</v>
      </c>
      <c r="AO35" t="s">
        <v>125</v>
      </c>
      <c r="AP35">
        <v>0</v>
      </c>
      <c r="AQ35">
        <v>75</v>
      </c>
      <c r="AR35">
        <v>4.1999999999999997E-3</v>
      </c>
      <c r="AS35">
        <v>91.854900000000001</v>
      </c>
      <c r="AT35">
        <v>0</v>
      </c>
      <c r="AU35">
        <v>0</v>
      </c>
    </row>
    <row r="36" spans="1:47" x14ac:dyDescent="0.25">
      <c r="A36">
        <v>0</v>
      </c>
      <c r="B36" t="s">
        <v>129</v>
      </c>
      <c r="C36" t="s">
        <v>19</v>
      </c>
      <c r="D36" t="s">
        <v>130</v>
      </c>
      <c r="E36" t="s">
        <v>129</v>
      </c>
      <c r="F36">
        <v>0</v>
      </c>
      <c r="G36">
        <v>67.5</v>
      </c>
      <c r="H36">
        <v>1.11E-2</v>
      </c>
      <c r="I36">
        <v>82.715400000000002</v>
      </c>
      <c r="J36" t="s">
        <v>130</v>
      </c>
      <c r="K36" t="s">
        <v>129</v>
      </c>
      <c r="L36">
        <v>0</v>
      </c>
      <c r="M36">
        <v>73.75</v>
      </c>
      <c r="N36">
        <v>1.2E-2</v>
      </c>
      <c r="O36">
        <v>84.271199999999993</v>
      </c>
      <c r="P36" t="s">
        <v>131</v>
      </c>
      <c r="Q36" t="s">
        <v>129</v>
      </c>
      <c r="R36">
        <v>0</v>
      </c>
      <c r="S36">
        <v>72.5</v>
      </c>
      <c r="T36">
        <v>1.1299999999999999E-2</v>
      </c>
      <c r="U36">
        <v>79.9024</v>
      </c>
      <c r="V36" t="s">
        <v>131</v>
      </c>
      <c r="W36" t="s">
        <v>129</v>
      </c>
      <c r="X36">
        <v>0</v>
      </c>
      <c r="Y36">
        <v>75</v>
      </c>
      <c r="Z36">
        <v>0.01</v>
      </c>
      <c r="AA36">
        <v>89.478399999999993</v>
      </c>
      <c r="AB36" t="s">
        <v>131</v>
      </c>
      <c r="AC36" t="s">
        <v>129</v>
      </c>
      <c r="AD36">
        <v>0</v>
      </c>
      <c r="AE36">
        <v>56</v>
      </c>
      <c r="AF36">
        <v>1.47E-2</v>
      </c>
      <c r="AG36">
        <v>68.011799999999994</v>
      </c>
      <c r="AH36" t="s">
        <v>132</v>
      </c>
      <c r="AI36" t="s">
        <v>129</v>
      </c>
      <c r="AJ36">
        <v>0</v>
      </c>
      <c r="AK36">
        <v>56.875</v>
      </c>
      <c r="AL36">
        <v>1.2800000000000001E-2</v>
      </c>
      <c r="AM36">
        <v>76.458299999999994</v>
      </c>
      <c r="AN36" t="s">
        <v>131</v>
      </c>
      <c r="AO36" t="s">
        <v>129</v>
      </c>
      <c r="AP36">
        <v>0</v>
      </c>
      <c r="AQ36">
        <v>75</v>
      </c>
      <c r="AR36">
        <v>6.1000000000000004E-3</v>
      </c>
      <c r="AS36">
        <v>84.1858</v>
      </c>
      <c r="AT36">
        <v>0</v>
      </c>
      <c r="AU36">
        <v>0</v>
      </c>
    </row>
    <row r="37" spans="1:47" x14ac:dyDescent="0.25">
      <c r="A37">
        <v>0</v>
      </c>
      <c r="B37" t="s">
        <v>133</v>
      </c>
      <c r="C37" t="s">
        <v>19</v>
      </c>
      <c r="D37" t="s">
        <v>134</v>
      </c>
      <c r="E37" t="s">
        <v>133</v>
      </c>
      <c r="F37">
        <v>0</v>
      </c>
      <c r="G37">
        <v>65</v>
      </c>
      <c r="H37">
        <v>7.7999999999999996E-3</v>
      </c>
      <c r="I37">
        <v>91.199100000000001</v>
      </c>
      <c r="J37" t="s">
        <v>135</v>
      </c>
      <c r="K37" t="s">
        <v>133</v>
      </c>
      <c r="L37">
        <v>1E-4</v>
      </c>
      <c r="M37">
        <v>44.75</v>
      </c>
      <c r="N37">
        <v>1.0800000000000001E-2</v>
      </c>
      <c r="O37">
        <v>88.066599999999994</v>
      </c>
      <c r="P37" t="s">
        <v>135</v>
      </c>
      <c r="Q37" t="s">
        <v>133</v>
      </c>
      <c r="R37">
        <v>1E-4</v>
      </c>
      <c r="S37">
        <v>44.333300000000001</v>
      </c>
      <c r="T37">
        <v>7.7000000000000002E-3</v>
      </c>
      <c r="U37">
        <v>91.729600000000005</v>
      </c>
      <c r="V37" t="s">
        <v>135</v>
      </c>
      <c r="W37" t="s">
        <v>133</v>
      </c>
      <c r="X37">
        <v>0</v>
      </c>
      <c r="Y37">
        <v>58.333300000000001</v>
      </c>
      <c r="Z37">
        <v>1.12E-2</v>
      </c>
      <c r="AA37">
        <v>86.543300000000002</v>
      </c>
      <c r="AB37" t="s">
        <v>136</v>
      </c>
      <c r="AC37" t="s">
        <v>133</v>
      </c>
      <c r="AD37">
        <v>0</v>
      </c>
      <c r="AE37">
        <v>72.5</v>
      </c>
      <c r="AF37">
        <v>4.4999999999999997E-3</v>
      </c>
      <c r="AG37">
        <v>95.273300000000006</v>
      </c>
      <c r="AH37" t="s">
        <v>137</v>
      </c>
      <c r="AI37" t="s">
        <v>133</v>
      </c>
      <c r="AJ37">
        <v>0</v>
      </c>
      <c r="AK37">
        <v>67.5</v>
      </c>
      <c r="AL37">
        <v>6.7999999999999996E-3</v>
      </c>
      <c r="AM37">
        <v>92.655100000000004</v>
      </c>
      <c r="AN37" t="s">
        <v>135</v>
      </c>
      <c r="AO37" t="s">
        <v>133</v>
      </c>
      <c r="AP37">
        <v>0</v>
      </c>
      <c r="AQ37">
        <v>75</v>
      </c>
      <c r="AR37">
        <v>3.8999999999999998E-3</v>
      </c>
      <c r="AS37">
        <v>92.898300000000006</v>
      </c>
      <c r="AT37">
        <v>0</v>
      </c>
      <c r="AU37">
        <v>0</v>
      </c>
    </row>
    <row r="38" spans="1:47" x14ac:dyDescent="0.25">
      <c r="A38">
        <v>0</v>
      </c>
      <c r="B38" t="s">
        <v>138</v>
      </c>
      <c r="C38" t="s">
        <v>19</v>
      </c>
      <c r="D38" t="s">
        <v>139</v>
      </c>
      <c r="E38" t="s">
        <v>138</v>
      </c>
      <c r="F38">
        <v>0</v>
      </c>
      <c r="G38">
        <v>75</v>
      </c>
      <c r="H38">
        <v>3.0999999999999999E-3</v>
      </c>
      <c r="I38">
        <v>97.455500000000001</v>
      </c>
      <c r="J38" t="s">
        <v>139</v>
      </c>
      <c r="K38" t="s">
        <v>138</v>
      </c>
      <c r="L38">
        <v>0</v>
      </c>
      <c r="M38">
        <v>77.5</v>
      </c>
      <c r="N38">
        <v>5.0000000000000001E-3</v>
      </c>
      <c r="O38">
        <v>96.956000000000003</v>
      </c>
      <c r="P38" t="s">
        <v>139</v>
      </c>
      <c r="Q38" t="s">
        <v>138</v>
      </c>
      <c r="R38">
        <v>0</v>
      </c>
      <c r="S38">
        <v>90</v>
      </c>
      <c r="T38">
        <v>3.5999999999999999E-3</v>
      </c>
      <c r="U38">
        <v>97.26</v>
      </c>
      <c r="V38" t="s">
        <v>139</v>
      </c>
      <c r="W38" t="s">
        <v>138</v>
      </c>
      <c r="X38">
        <v>0</v>
      </c>
      <c r="Y38">
        <v>80</v>
      </c>
      <c r="Z38">
        <v>5.4000000000000003E-3</v>
      </c>
      <c r="AA38">
        <v>96.404200000000003</v>
      </c>
      <c r="AB38" t="s">
        <v>139</v>
      </c>
      <c r="AC38" t="s">
        <v>138</v>
      </c>
      <c r="AD38">
        <v>0</v>
      </c>
      <c r="AE38">
        <v>100</v>
      </c>
      <c r="AF38">
        <v>1.8E-3</v>
      </c>
      <c r="AG38">
        <v>98.067099999999996</v>
      </c>
      <c r="AH38" t="s">
        <v>139</v>
      </c>
      <c r="AI38" t="s">
        <v>138</v>
      </c>
      <c r="AJ38">
        <v>0</v>
      </c>
      <c r="AK38">
        <v>100</v>
      </c>
      <c r="AL38">
        <v>2.7000000000000001E-3</v>
      </c>
      <c r="AM38">
        <v>97.719899999999996</v>
      </c>
      <c r="AN38" t="s">
        <v>139</v>
      </c>
      <c r="AO38" t="s">
        <v>138</v>
      </c>
      <c r="AP38">
        <v>0</v>
      </c>
      <c r="AQ38">
        <v>100</v>
      </c>
      <c r="AR38">
        <v>1.8E-3</v>
      </c>
      <c r="AS38">
        <v>97.243499999999997</v>
      </c>
      <c r="AT38">
        <v>0</v>
      </c>
      <c r="AU38">
        <v>0</v>
      </c>
    </row>
    <row r="39" spans="1:47" x14ac:dyDescent="0.25">
      <c r="A39">
        <v>0</v>
      </c>
      <c r="B39" t="s">
        <v>140</v>
      </c>
      <c r="C39" t="s">
        <v>19</v>
      </c>
      <c r="D39" t="s">
        <v>141</v>
      </c>
      <c r="E39" t="s">
        <v>140</v>
      </c>
      <c r="F39">
        <v>0</v>
      </c>
      <c r="G39">
        <v>70</v>
      </c>
      <c r="H39">
        <v>1.0999999999999999E-2</v>
      </c>
      <c r="I39">
        <v>83.176199999999994</v>
      </c>
      <c r="J39" t="s">
        <v>141</v>
      </c>
      <c r="K39" t="s">
        <v>140</v>
      </c>
      <c r="L39">
        <v>0</v>
      </c>
      <c r="M39">
        <v>72.5</v>
      </c>
      <c r="N39">
        <v>1.2699999999999999E-2</v>
      </c>
      <c r="O39">
        <v>82.028899999999993</v>
      </c>
      <c r="P39" t="s">
        <v>141</v>
      </c>
      <c r="Q39" t="s">
        <v>140</v>
      </c>
      <c r="R39">
        <v>0</v>
      </c>
      <c r="S39">
        <v>61.666699999999999</v>
      </c>
      <c r="T39">
        <v>1.2200000000000001E-2</v>
      </c>
      <c r="U39">
        <v>76.781700000000001</v>
      </c>
      <c r="V39" t="s">
        <v>141</v>
      </c>
      <c r="W39" t="s">
        <v>140</v>
      </c>
      <c r="X39">
        <v>0</v>
      </c>
      <c r="Y39">
        <v>39.666699999999999</v>
      </c>
      <c r="Z39">
        <v>2.7400000000000001E-2</v>
      </c>
      <c r="AA39">
        <v>51.88</v>
      </c>
      <c r="AB39" t="s">
        <v>141</v>
      </c>
      <c r="AC39" t="s">
        <v>140</v>
      </c>
      <c r="AD39">
        <v>0</v>
      </c>
      <c r="AE39">
        <v>90</v>
      </c>
      <c r="AF39">
        <v>8.0000000000000002E-3</v>
      </c>
      <c r="AG39">
        <v>85.987799999999993</v>
      </c>
      <c r="AH39" t="s">
        <v>141</v>
      </c>
      <c r="AI39" t="s">
        <v>140</v>
      </c>
      <c r="AJ39">
        <v>0</v>
      </c>
      <c r="AK39">
        <v>85</v>
      </c>
      <c r="AL39">
        <v>7.7000000000000002E-3</v>
      </c>
      <c r="AM39">
        <v>90.454099999999997</v>
      </c>
      <c r="AN39" t="s">
        <v>141</v>
      </c>
      <c r="AO39" t="s">
        <v>140</v>
      </c>
      <c r="AP39">
        <v>0</v>
      </c>
      <c r="AQ39">
        <v>85</v>
      </c>
      <c r="AR39">
        <v>4.4999999999999997E-3</v>
      </c>
      <c r="AS39">
        <v>90.770399999999995</v>
      </c>
      <c r="AT39">
        <v>0</v>
      </c>
      <c r="AU39">
        <v>0</v>
      </c>
    </row>
    <row r="40" spans="1:47" x14ac:dyDescent="0.25">
      <c r="A40">
        <v>0</v>
      </c>
      <c r="B40" t="s">
        <v>142</v>
      </c>
      <c r="C40" t="s">
        <v>19</v>
      </c>
      <c r="D40" t="s">
        <v>143</v>
      </c>
      <c r="E40" t="s">
        <v>142</v>
      </c>
      <c r="F40">
        <v>0</v>
      </c>
      <c r="G40">
        <v>47.5</v>
      </c>
      <c r="H40">
        <v>1.0999999999999999E-2</v>
      </c>
      <c r="I40">
        <v>82.940399999999997</v>
      </c>
      <c r="J40" t="e">
        <f>-EEXVXARV</f>
        <v>#NAME?</v>
      </c>
      <c r="K40" t="s">
        <v>142</v>
      </c>
      <c r="L40">
        <v>2.9999999999999997E-4</v>
      </c>
      <c r="M40">
        <v>24.8889</v>
      </c>
      <c r="N40">
        <v>1.7500000000000002E-2</v>
      </c>
      <c r="O40">
        <v>66.019599999999997</v>
      </c>
      <c r="P40" t="s">
        <v>144</v>
      </c>
      <c r="Q40" t="s">
        <v>142</v>
      </c>
      <c r="R40">
        <v>2.0000000000000001E-4</v>
      </c>
      <c r="S40">
        <v>29.25</v>
      </c>
      <c r="T40">
        <v>1.43E-2</v>
      </c>
      <c r="U40">
        <v>69.491299999999995</v>
      </c>
      <c r="V40" t="s">
        <v>143</v>
      </c>
      <c r="W40" t="s">
        <v>142</v>
      </c>
      <c r="X40">
        <v>1E-4</v>
      </c>
      <c r="Y40">
        <v>32.799999999999997</v>
      </c>
      <c r="Z40">
        <v>1.35E-2</v>
      </c>
      <c r="AA40">
        <v>80.918300000000002</v>
      </c>
      <c r="AB40" t="s">
        <v>144</v>
      </c>
      <c r="AC40" t="s">
        <v>142</v>
      </c>
      <c r="AD40">
        <v>1E-4</v>
      </c>
      <c r="AE40">
        <v>35.6</v>
      </c>
      <c r="AF40">
        <v>1.2699999999999999E-2</v>
      </c>
      <c r="AG40">
        <v>72.912599999999998</v>
      </c>
      <c r="AH40" t="s">
        <v>143</v>
      </c>
      <c r="AI40" t="s">
        <v>142</v>
      </c>
      <c r="AJ40">
        <v>1E-4</v>
      </c>
      <c r="AK40">
        <v>38</v>
      </c>
      <c r="AL40">
        <v>1.6199999999999999E-2</v>
      </c>
      <c r="AM40">
        <v>68.108999999999995</v>
      </c>
      <c r="AN40" t="s">
        <v>144</v>
      </c>
      <c r="AO40" t="s">
        <v>142</v>
      </c>
      <c r="AP40">
        <v>0</v>
      </c>
      <c r="AQ40">
        <v>52.142899999999997</v>
      </c>
      <c r="AR40">
        <v>8.0999999999999996E-3</v>
      </c>
      <c r="AS40">
        <v>76.707099999999997</v>
      </c>
      <c r="AT40">
        <v>1E-4</v>
      </c>
      <c r="AU40">
        <v>0</v>
      </c>
    </row>
    <row r="41" spans="1:47" x14ac:dyDescent="0.25">
      <c r="A41">
        <v>0</v>
      </c>
      <c r="B41" t="s">
        <v>145</v>
      </c>
      <c r="C41" t="s">
        <v>19</v>
      </c>
      <c r="D41" t="s">
        <v>146</v>
      </c>
      <c r="E41" t="s">
        <v>145</v>
      </c>
      <c r="F41">
        <v>1.4E-3</v>
      </c>
      <c r="G41">
        <v>10.9</v>
      </c>
      <c r="H41">
        <v>3.7100000000000001E-2</v>
      </c>
      <c r="I41">
        <v>36.887700000000002</v>
      </c>
      <c r="J41" t="s">
        <v>147</v>
      </c>
      <c r="K41" t="s">
        <v>145</v>
      </c>
      <c r="L41">
        <v>1.3100000000000001E-2</v>
      </c>
      <c r="M41">
        <v>2.9668000000000001</v>
      </c>
      <c r="N41">
        <v>5.6599999999999998E-2</v>
      </c>
      <c r="O41">
        <v>12.3348</v>
      </c>
      <c r="P41" t="s">
        <v>148</v>
      </c>
      <c r="Q41" t="s">
        <v>145</v>
      </c>
      <c r="R41">
        <v>1.0800000000000001E-2</v>
      </c>
      <c r="S41">
        <v>3.6566999999999998</v>
      </c>
      <c r="T41">
        <v>3.6999999999999998E-2</v>
      </c>
      <c r="U41">
        <v>25.228100000000001</v>
      </c>
      <c r="V41" t="s">
        <v>149</v>
      </c>
      <c r="W41" t="s">
        <v>145</v>
      </c>
      <c r="X41">
        <v>2.0000000000000001E-4</v>
      </c>
      <c r="Y41">
        <v>19.428599999999999</v>
      </c>
      <c r="Z41">
        <v>2.8500000000000001E-2</v>
      </c>
      <c r="AA41">
        <v>50.169199999999996</v>
      </c>
      <c r="AB41" t="s">
        <v>146</v>
      </c>
      <c r="AC41" t="s">
        <v>145</v>
      </c>
      <c r="AD41">
        <v>4.2799999999999998E-2</v>
      </c>
      <c r="AE41">
        <v>2.6114000000000002</v>
      </c>
      <c r="AF41">
        <v>0.1153</v>
      </c>
      <c r="AG41">
        <v>9.7645</v>
      </c>
      <c r="AH41" t="s">
        <v>149</v>
      </c>
      <c r="AI41" t="s">
        <v>145</v>
      </c>
      <c r="AJ41">
        <v>0.2281</v>
      </c>
      <c r="AK41">
        <v>0.56869999999999998</v>
      </c>
      <c r="AL41">
        <v>0.22289999999999999</v>
      </c>
      <c r="AM41">
        <v>2.4163000000000001</v>
      </c>
      <c r="AN41" t="s">
        <v>146</v>
      </c>
      <c r="AO41" t="s">
        <v>145</v>
      </c>
      <c r="AP41">
        <v>4.7500000000000001E-2</v>
      </c>
      <c r="AQ41">
        <v>3.0472999999999999</v>
      </c>
      <c r="AR41">
        <v>0.10249999999999999</v>
      </c>
      <c r="AS41">
        <v>9.2219999999999995</v>
      </c>
      <c r="AT41">
        <v>4.9099999999999998E-2</v>
      </c>
      <c r="AU41">
        <v>1</v>
      </c>
    </row>
    <row r="42" spans="1:47" x14ac:dyDescent="0.25">
      <c r="A42">
        <v>0</v>
      </c>
      <c r="B42" t="s">
        <v>150</v>
      </c>
      <c r="C42" t="s">
        <v>19</v>
      </c>
      <c r="D42" t="s">
        <v>151</v>
      </c>
      <c r="E42" t="s">
        <v>150</v>
      </c>
      <c r="F42">
        <v>1E-4</v>
      </c>
      <c r="G42">
        <v>32.428600000000003</v>
      </c>
      <c r="H42">
        <v>3.2399999999999998E-2</v>
      </c>
      <c r="I42">
        <v>41.9621</v>
      </c>
      <c r="J42" t="s">
        <v>151</v>
      </c>
      <c r="K42" t="s">
        <v>150</v>
      </c>
      <c r="L42">
        <v>2.9999999999999997E-4</v>
      </c>
      <c r="M42">
        <v>23.75</v>
      </c>
      <c r="N42">
        <v>2.8199999999999999E-2</v>
      </c>
      <c r="O42">
        <v>40.101300000000002</v>
      </c>
      <c r="P42" t="s">
        <v>151</v>
      </c>
      <c r="Q42" t="s">
        <v>150</v>
      </c>
      <c r="R42">
        <v>2.9999999999999997E-4</v>
      </c>
      <c r="S42">
        <v>25.1538</v>
      </c>
      <c r="T42">
        <v>2.3599999999999999E-2</v>
      </c>
      <c r="U42">
        <v>44.562899999999999</v>
      </c>
      <c r="V42" t="e">
        <f>-RVSLSTSC</f>
        <v>#NAME?</v>
      </c>
      <c r="W42" t="s">
        <v>150</v>
      </c>
      <c r="X42">
        <v>0</v>
      </c>
      <c r="Y42">
        <v>53</v>
      </c>
      <c r="Z42">
        <v>2.75E-2</v>
      </c>
      <c r="AA42">
        <v>51.757100000000001</v>
      </c>
      <c r="AB42" t="s">
        <v>151</v>
      </c>
      <c r="AC42" t="s">
        <v>150</v>
      </c>
      <c r="AD42">
        <v>1.1999999999999999E-3</v>
      </c>
      <c r="AE42">
        <v>14.6274</v>
      </c>
      <c r="AF42">
        <v>6.6699999999999995E-2</v>
      </c>
      <c r="AG42">
        <v>20.1584</v>
      </c>
      <c r="AH42" t="s">
        <v>151</v>
      </c>
      <c r="AI42" t="s">
        <v>150</v>
      </c>
      <c r="AJ42">
        <v>8.0000000000000004E-4</v>
      </c>
      <c r="AK42">
        <v>19.284400000000002</v>
      </c>
      <c r="AL42">
        <v>6.5799999999999997E-2</v>
      </c>
      <c r="AM42">
        <v>20.636900000000001</v>
      </c>
      <c r="AN42" t="s">
        <v>151</v>
      </c>
      <c r="AO42" t="s">
        <v>150</v>
      </c>
      <c r="AP42">
        <v>1E-4</v>
      </c>
      <c r="AQ42">
        <v>31.4</v>
      </c>
      <c r="AR42">
        <v>3.0499999999999999E-2</v>
      </c>
      <c r="AS42">
        <v>33.890500000000003</v>
      </c>
      <c r="AT42">
        <v>4.0000000000000002E-4</v>
      </c>
      <c r="AU42">
        <v>0</v>
      </c>
    </row>
    <row r="43" spans="1:47" x14ac:dyDescent="0.25">
      <c r="A43">
        <v>0</v>
      </c>
      <c r="B43" t="s">
        <v>152</v>
      </c>
      <c r="C43" t="s">
        <v>19</v>
      </c>
      <c r="D43" t="s">
        <v>153</v>
      </c>
      <c r="E43" t="s">
        <v>152</v>
      </c>
      <c r="F43">
        <v>0</v>
      </c>
      <c r="G43">
        <v>57.5</v>
      </c>
      <c r="H43">
        <v>1.3299999999999999E-2</v>
      </c>
      <c r="I43">
        <v>77.053299999999993</v>
      </c>
      <c r="J43" t="s">
        <v>154</v>
      </c>
      <c r="K43" t="s">
        <v>152</v>
      </c>
      <c r="L43">
        <v>0</v>
      </c>
      <c r="M43">
        <v>58.125</v>
      </c>
      <c r="N43">
        <v>1.24E-2</v>
      </c>
      <c r="O43">
        <v>83.085999999999999</v>
      </c>
      <c r="P43" t="s">
        <v>154</v>
      </c>
      <c r="Q43" t="s">
        <v>152</v>
      </c>
      <c r="R43">
        <v>0</v>
      </c>
      <c r="S43">
        <v>57.142899999999997</v>
      </c>
      <c r="T43">
        <v>1.14E-2</v>
      </c>
      <c r="U43">
        <v>79.309600000000003</v>
      </c>
      <c r="V43" t="s">
        <v>155</v>
      </c>
      <c r="W43" t="s">
        <v>152</v>
      </c>
      <c r="X43">
        <v>0</v>
      </c>
      <c r="Y43">
        <v>60</v>
      </c>
      <c r="Z43">
        <v>1.41E-2</v>
      </c>
      <c r="AA43">
        <v>79.180000000000007</v>
      </c>
      <c r="AB43" t="s">
        <v>153</v>
      </c>
      <c r="AC43" t="s">
        <v>152</v>
      </c>
      <c r="AD43">
        <v>0</v>
      </c>
      <c r="AE43">
        <v>57</v>
      </c>
      <c r="AF43">
        <v>1.14E-2</v>
      </c>
      <c r="AG43">
        <v>76.466700000000003</v>
      </c>
      <c r="AH43" t="s">
        <v>153</v>
      </c>
      <c r="AI43" t="s">
        <v>152</v>
      </c>
      <c r="AJ43">
        <v>0</v>
      </c>
      <c r="AK43">
        <v>68.75</v>
      </c>
      <c r="AL43">
        <v>1.03E-2</v>
      </c>
      <c r="AM43">
        <v>83.3232</v>
      </c>
      <c r="AN43" t="s">
        <v>153</v>
      </c>
      <c r="AO43" t="s">
        <v>152</v>
      </c>
      <c r="AP43">
        <v>0</v>
      </c>
      <c r="AQ43">
        <v>75</v>
      </c>
      <c r="AR43">
        <v>5.7000000000000002E-3</v>
      </c>
      <c r="AS43">
        <v>86.063999999999993</v>
      </c>
      <c r="AT43">
        <v>0</v>
      </c>
      <c r="AU43">
        <v>0</v>
      </c>
    </row>
    <row r="44" spans="1:47" x14ac:dyDescent="0.25">
      <c r="A44">
        <v>0</v>
      </c>
      <c r="B44" t="s">
        <v>156</v>
      </c>
      <c r="C44" t="s">
        <v>19</v>
      </c>
      <c r="D44" t="s">
        <v>157</v>
      </c>
      <c r="E44" t="s">
        <v>156</v>
      </c>
      <c r="F44">
        <v>0</v>
      </c>
      <c r="G44">
        <v>75</v>
      </c>
      <c r="H44">
        <v>6.0000000000000001E-3</v>
      </c>
      <c r="I44">
        <v>95.125399999999999</v>
      </c>
      <c r="J44" t="s">
        <v>157</v>
      </c>
      <c r="K44" t="s">
        <v>156</v>
      </c>
      <c r="L44">
        <v>1E-4</v>
      </c>
      <c r="M44">
        <v>37.857100000000003</v>
      </c>
      <c r="N44">
        <v>1.0699999999999999E-2</v>
      </c>
      <c r="O44">
        <v>88.378</v>
      </c>
      <c r="P44" t="s">
        <v>157</v>
      </c>
      <c r="Q44" t="s">
        <v>156</v>
      </c>
      <c r="R44">
        <v>0</v>
      </c>
      <c r="S44">
        <v>45.75</v>
      </c>
      <c r="T44">
        <v>7.6E-3</v>
      </c>
      <c r="U44">
        <v>92.0197</v>
      </c>
      <c r="V44" t="s">
        <v>157</v>
      </c>
      <c r="W44" t="s">
        <v>156</v>
      </c>
      <c r="X44">
        <v>0</v>
      </c>
      <c r="Y44">
        <v>58.333300000000001</v>
      </c>
      <c r="Z44">
        <v>9.9000000000000008E-3</v>
      </c>
      <c r="AA44">
        <v>89.706699999999998</v>
      </c>
      <c r="AB44" t="s">
        <v>157</v>
      </c>
      <c r="AC44" t="s">
        <v>156</v>
      </c>
      <c r="AD44">
        <v>0</v>
      </c>
      <c r="AE44">
        <v>80</v>
      </c>
      <c r="AF44">
        <v>4.7999999999999996E-3</v>
      </c>
      <c r="AG44">
        <v>94.812200000000004</v>
      </c>
      <c r="AH44" t="s">
        <v>157</v>
      </c>
      <c r="AI44" t="s">
        <v>156</v>
      </c>
      <c r="AJ44">
        <v>0</v>
      </c>
      <c r="AK44">
        <v>66.25</v>
      </c>
      <c r="AL44">
        <v>8.0000000000000002E-3</v>
      </c>
      <c r="AM44">
        <v>89.636700000000005</v>
      </c>
      <c r="AN44" t="s">
        <v>157</v>
      </c>
      <c r="AO44" t="s">
        <v>156</v>
      </c>
      <c r="AP44">
        <v>0</v>
      </c>
      <c r="AQ44">
        <v>75</v>
      </c>
      <c r="AR44">
        <v>3.8E-3</v>
      </c>
      <c r="AS44">
        <v>93.462999999999994</v>
      </c>
      <c r="AT44">
        <v>0</v>
      </c>
      <c r="AU44">
        <v>0</v>
      </c>
    </row>
    <row r="45" spans="1:47" x14ac:dyDescent="0.25">
      <c r="A45">
        <v>0</v>
      </c>
      <c r="B45" t="s">
        <v>158</v>
      </c>
      <c r="C45" t="s">
        <v>19</v>
      </c>
      <c r="D45" t="s">
        <v>159</v>
      </c>
      <c r="E45" t="s">
        <v>158</v>
      </c>
      <c r="F45">
        <v>0</v>
      </c>
      <c r="G45">
        <v>65</v>
      </c>
      <c r="H45">
        <v>2.3800000000000002E-2</v>
      </c>
      <c r="I45">
        <v>54.293300000000002</v>
      </c>
      <c r="J45" t="s">
        <v>159</v>
      </c>
      <c r="K45" t="s">
        <v>158</v>
      </c>
      <c r="L45">
        <v>0</v>
      </c>
      <c r="M45">
        <v>70</v>
      </c>
      <c r="N45">
        <v>1.9300000000000001E-2</v>
      </c>
      <c r="O45">
        <v>60.816000000000003</v>
      </c>
      <c r="P45" t="s">
        <v>159</v>
      </c>
      <c r="Q45" t="s">
        <v>158</v>
      </c>
      <c r="R45">
        <v>0</v>
      </c>
      <c r="S45">
        <v>63.333300000000001</v>
      </c>
      <c r="T45">
        <v>1.6799999999999999E-2</v>
      </c>
      <c r="U45">
        <v>61.701599999999999</v>
      </c>
      <c r="V45" t="s">
        <v>159</v>
      </c>
      <c r="W45" t="s">
        <v>158</v>
      </c>
      <c r="X45">
        <v>0</v>
      </c>
      <c r="Y45">
        <v>75</v>
      </c>
      <c r="Z45">
        <v>1.6400000000000001E-2</v>
      </c>
      <c r="AA45">
        <v>73.6785</v>
      </c>
      <c r="AB45" t="s">
        <v>159</v>
      </c>
      <c r="AC45" t="s">
        <v>158</v>
      </c>
      <c r="AD45">
        <v>0</v>
      </c>
      <c r="AE45">
        <v>43.75</v>
      </c>
      <c r="AF45">
        <v>4.0899999999999999E-2</v>
      </c>
      <c r="AG45">
        <v>33.436399999999999</v>
      </c>
      <c r="AH45" t="s">
        <v>159</v>
      </c>
      <c r="AI45" t="s">
        <v>158</v>
      </c>
      <c r="AJ45">
        <v>1E-4</v>
      </c>
      <c r="AK45">
        <v>35.833300000000001</v>
      </c>
      <c r="AL45">
        <v>4.3799999999999999E-2</v>
      </c>
      <c r="AM45">
        <v>32.209099999999999</v>
      </c>
      <c r="AN45" t="s">
        <v>159</v>
      </c>
      <c r="AO45" t="s">
        <v>158</v>
      </c>
      <c r="AP45">
        <v>0</v>
      </c>
      <c r="AQ45">
        <v>63.333300000000001</v>
      </c>
      <c r="AR45">
        <v>1.4E-2</v>
      </c>
      <c r="AS45">
        <v>58.642800000000001</v>
      </c>
      <c r="AT45">
        <v>0</v>
      </c>
      <c r="AU45">
        <v>0</v>
      </c>
    </row>
    <row r="46" spans="1:47" x14ac:dyDescent="0.25">
      <c r="A46">
        <v>0</v>
      </c>
      <c r="B46" t="s">
        <v>160</v>
      </c>
      <c r="C46" t="s">
        <v>19</v>
      </c>
      <c r="D46" t="s">
        <v>161</v>
      </c>
      <c r="E46" t="s">
        <v>160</v>
      </c>
      <c r="F46">
        <v>0</v>
      </c>
      <c r="G46">
        <v>44</v>
      </c>
      <c r="H46">
        <v>2.8400000000000002E-2</v>
      </c>
      <c r="I46">
        <v>47.015300000000003</v>
      </c>
      <c r="J46" t="s">
        <v>162</v>
      </c>
      <c r="K46" t="s">
        <v>160</v>
      </c>
      <c r="L46">
        <v>0</v>
      </c>
      <c r="M46">
        <v>49</v>
      </c>
      <c r="N46">
        <v>1.77E-2</v>
      </c>
      <c r="O46">
        <v>65.456000000000003</v>
      </c>
      <c r="P46" t="s">
        <v>161</v>
      </c>
      <c r="Q46" t="s">
        <v>160</v>
      </c>
      <c r="R46">
        <v>1E-4</v>
      </c>
      <c r="S46">
        <v>43.4</v>
      </c>
      <c r="T46">
        <v>1.7500000000000002E-2</v>
      </c>
      <c r="U46">
        <v>59.593499999999999</v>
      </c>
      <c r="V46" t="s">
        <v>163</v>
      </c>
      <c r="W46" t="s">
        <v>160</v>
      </c>
      <c r="X46">
        <v>0</v>
      </c>
      <c r="Y46">
        <v>58.333300000000001</v>
      </c>
      <c r="Z46">
        <v>2.4199999999999999E-2</v>
      </c>
      <c r="AA46">
        <v>57.316200000000002</v>
      </c>
      <c r="AB46" t="s">
        <v>161</v>
      </c>
      <c r="AC46" t="s">
        <v>160</v>
      </c>
      <c r="AD46">
        <v>1E-4</v>
      </c>
      <c r="AE46">
        <v>36.25</v>
      </c>
      <c r="AF46">
        <v>3.1E-2</v>
      </c>
      <c r="AG46">
        <v>42.175800000000002</v>
      </c>
      <c r="AH46" t="s">
        <v>162</v>
      </c>
      <c r="AI46" t="s">
        <v>160</v>
      </c>
      <c r="AJ46">
        <v>0</v>
      </c>
      <c r="AK46">
        <v>48</v>
      </c>
      <c r="AL46">
        <v>2.3699999999999999E-2</v>
      </c>
      <c r="AM46">
        <v>53.7637</v>
      </c>
      <c r="AN46" t="s">
        <v>162</v>
      </c>
      <c r="AO46" t="s">
        <v>160</v>
      </c>
      <c r="AP46">
        <v>1E-4</v>
      </c>
      <c r="AQ46">
        <v>33.333300000000001</v>
      </c>
      <c r="AR46">
        <v>2.0400000000000001E-2</v>
      </c>
      <c r="AS46">
        <v>45.798999999999999</v>
      </c>
      <c r="AT46">
        <v>1E-4</v>
      </c>
      <c r="AU46">
        <v>0</v>
      </c>
    </row>
    <row r="47" spans="1:47" x14ac:dyDescent="0.25">
      <c r="A47">
        <v>0</v>
      </c>
      <c r="B47" t="s">
        <v>164</v>
      </c>
      <c r="C47" t="s">
        <v>19</v>
      </c>
      <c r="D47" t="s">
        <v>165</v>
      </c>
      <c r="E47" t="s">
        <v>164</v>
      </c>
      <c r="F47">
        <v>0</v>
      </c>
      <c r="G47">
        <v>85</v>
      </c>
      <c r="H47">
        <v>7.3000000000000001E-3</v>
      </c>
      <c r="I47">
        <v>92.363799999999998</v>
      </c>
      <c r="J47" t="s">
        <v>165</v>
      </c>
      <c r="K47" t="s">
        <v>164</v>
      </c>
      <c r="L47">
        <v>0</v>
      </c>
      <c r="M47">
        <v>62.5</v>
      </c>
      <c r="N47">
        <v>9.1000000000000004E-3</v>
      </c>
      <c r="O47">
        <v>92.704400000000007</v>
      </c>
      <c r="P47" t="s">
        <v>165</v>
      </c>
      <c r="Q47" t="s">
        <v>164</v>
      </c>
      <c r="R47">
        <v>0</v>
      </c>
      <c r="S47">
        <v>70</v>
      </c>
      <c r="T47">
        <v>5.7999999999999996E-3</v>
      </c>
      <c r="U47">
        <v>95.563900000000004</v>
      </c>
      <c r="V47" t="s">
        <v>165</v>
      </c>
      <c r="W47" t="s">
        <v>164</v>
      </c>
      <c r="X47">
        <v>0</v>
      </c>
      <c r="Y47">
        <v>80</v>
      </c>
      <c r="Z47">
        <v>5.4999999999999997E-3</v>
      </c>
      <c r="AA47">
        <v>96.312299999999993</v>
      </c>
      <c r="AB47" t="s">
        <v>166</v>
      </c>
      <c r="AC47" t="s">
        <v>164</v>
      </c>
      <c r="AD47">
        <v>0</v>
      </c>
      <c r="AE47">
        <v>58</v>
      </c>
      <c r="AF47">
        <v>8.8000000000000005E-3</v>
      </c>
      <c r="AG47">
        <v>83.630899999999997</v>
      </c>
      <c r="AH47" t="s">
        <v>166</v>
      </c>
      <c r="AI47" t="s">
        <v>164</v>
      </c>
      <c r="AJ47">
        <v>0</v>
      </c>
      <c r="AK47">
        <v>50</v>
      </c>
      <c r="AL47">
        <v>1.41E-2</v>
      </c>
      <c r="AM47">
        <v>73.101799999999997</v>
      </c>
      <c r="AN47" t="s">
        <v>166</v>
      </c>
      <c r="AO47" t="s">
        <v>164</v>
      </c>
      <c r="AP47">
        <v>0</v>
      </c>
      <c r="AQ47">
        <v>75</v>
      </c>
      <c r="AR47">
        <v>5.1000000000000004E-3</v>
      </c>
      <c r="AS47">
        <v>88.335999999999999</v>
      </c>
      <c r="AT47">
        <v>0</v>
      </c>
      <c r="AU47">
        <v>0</v>
      </c>
    </row>
    <row r="48" spans="1:47" x14ac:dyDescent="0.25">
      <c r="A48">
        <v>0</v>
      </c>
      <c r="B48" t="s">
        <v>167</v>
      </c>
      <c r="C48" t="s">
        <v>19</v>
      </c>
      <c r="D48" t="s">
        <v>168</v>
      </c>
      <c r="E48" t="s">
        <v>167</v>
      </c>
      <c r="F48">
        <v>0</v>
      </c>
      <c r="G48">
        <v>65</v>
      </c>
      <c r="H48">
        <v>1.7600000000000001E-2</v>
      </c>
      <c r="I48">
        <v>66.612799999999993</v>
      </c>
      <c r="J48" t="s">
        <v>169</v>
      </c>
      <c r="K48" t="s">
        <v>167</v>
      </c>
      <c r="L48">
        <v>0</v>
      </c>
      <c r="M48">
        <v>60</v>
      </c>
      <c r="N48">
        <v>1.6400000000000001E-2</v>
      </c>
      <c r="O48">
        <v>69.680199999999999</v>
      </c>
      <c r="P48" t="s">
        <v>169</v>
      </c>
      <c r="Q48" t="s">
        <v>167</v>
      </c>
      <c r="R48">
        <v>0</v>
      </c>
      <c r="S48">
        <v>61.666699999999999</v>
      </c>
      <c r="T48">
        <v>1.29E-2</v>
      </c>
      <c r="U48">
        <v>74.299499999999995</v>
      </c>
      <c r="V48" t="s">
        <v>168</v>
      </c>
      <c r="W48" t="s">
        <v>167</v>
      </c>
      <c r="X48">
        <v>0</v>
      </c>
      <c r="Y48">
        <v>70</v>
      </c>
      <c r="Z48">
        <v>1.4999999999999999E-2</v>
      </c>
      <c r="AA48">
        <v>77.098699999999994</v>
      </c>
      <c r="AB48" t="s">
        <v>169</v>
      </c>
      <c r="AC48" t="s">
        <v>167</v>
      </c>
      <c r="AD48">
        <v>0</v>
      </c>
      <c r="AE48">
        <v>75</v>
      </c>
      <c r="AF48">
        <v>1.09E-2</v>
      </c>
      <c r="AG48">
        <v>77.735299999999995</v>
      </c>
      <c r="AH48" t="s">
        <v>169</v>
      </c>
      <c r="AI48" t="s">
        <v>167</v>
      </c>
      <c r="AJ48">
        <v>0</v>
      </c>
      <c r="AK48">
        <v>60</v>
      </c>
      <c r="AL48">
        <v>1.77E-2</v>
      </c>
      <c r="AM48">
        <v>64.686400000000006</v>
      </c>
      <c r="AN48" t="s">
        <v>169</v>
      </c>
      <c r="AO48" t="s">
        <v>167</v>
      </c>
      <c r="AP48">
        <v>0</v>
      </c>
      <c r="AQ48">
        <v>70</v>
      </c>
      <c r="AR48">
        <v>8.3999999999999995E-3</v>
      </c>
      <c r="AS48">
        <v>75.577600000000004</v>
      </c>
      <c r="AT48">
        <v>0</v>
      </c>
      <c r="AU48">
        <v>0</v>
      </c>
    </row>
    <row r="49" spans="1:47" x14ac:dyDescent="0.25">
      <c r="A49">
        <v>0</v>
      </c>
      <c r="B49" t="s">
        <v>170</v>
      </c>
      <c r="C49" t="s">
        <v>19</v>
      </c>
      <c r="D49" t="s">
        <v>171</v>
      </c>
      <c r="E49" t="s">
        <v>170</v>
      </c>
      <c r="F49">
        <v>0</v>
      </c>
      <c r="G49">
        <v>49</v>
      </c>
      <c r="H49">
        <v>1.84E-2</v>
      </c>
      <c r="I49">
        <v>64.669799999999995</v>
      </c>
      <c r="J49" t="s">
        <v>171</v>
      </c>
      <c r="K49" t="s">
        <v>170</v>
      </c>
      <c r="L49">
        <v>0</v>
      </c>
      <c r="M49">
        <v>63.333300000000001</v>
      </c>
      <c r="N49">
        <v>1.4500000000000001E-2</v>
      </c>
      <c r="O49">
        <v>75.908199999999994</v>
      </c>
      <c r="P49" t="s">
        <v>171</v>
      </c>
      <c r="Q49" t="s">
        <v>170</v>
      </c>
      <c r="R49">
        <v>0</v>
      </c>
      <c r="S49">
        <v>57.142899999999997</v>
      </c>
      <c r="T49">
        <v>1.2500000000000001E-2</v>
      </c>
      <c r="U49">
        <v>75.432400000000001</v>
      </c>
      <c r="V49" t="s">
        <v>171</v>
      </c>
      <c r="W49" t="s">
        <v>170</v>
      </c>
      <c r="X49">
        <v>0</v>
      </c>
      <c r="Y49">
        <v>39.666699999999999</v>
      </c>
      <c r="Z49">
        <v>2.9899999999999999E-2</v>
      </c>
      <c r="AA49">
        <v>48.184600000000003</v>
      </c>
      <c r="AB49" t="s">
        <v>171</v>
      </c>
      <c r="AC49" t="s">
        <v>170</v>
      </c>
      <c r="AD49">
        <v>0</v>
      </c>
      <c r="AE49">
        <v>61.25</v>
      </c>
      <c r="AF49">
        <v>1.14E-2</v>
      </c>
      <c r="AG49">
        <v>76.364900000000006</v>
      </c>
      <c r="AH49" t="s">
        <v>171</v>
      </c>
      <c r="AI49" t="s">
        <v>170</v>
      </c>
      <c r="AJ49">
        <v>0</v>
      </c>
      <c r="AK49">
        <v>66.25</v>
      </c>
      <c r="AL49">
        <v>1.34E-2</v>
      </c>
      <c r="AM49">
        <v>74.787400000000005</v>
      </c>
      <c r="AN49" t="e">
        <f>-VXARVAAR</f>
        <v>#NAME?</v>
      </c>
      <c r="AO49" t="s">
        <v>170</v>
      </c>
      <c r="AP49">
        <v>0</v>
      </c>
      <c r="AQ49">
        <v>70</v>
      </c>
      <c r="AR49">
        <v>8.6E-3</v>
      </c>
      <c r="AS49">
        <v>74.688800000000001</v>
      </c>
      <c r="AT49">
        <v>0</v>
      </c>
      <c r="AU49">
        <v>0</v>
      </c>
    </row>
    <row r="50" spans="1:47" x14ac:dyDescent="0.25">
      <c r="A50">
        <v>0</v>
      </c>
      <c r="B50" t="s">
        <v>172</v>
      </c>
      <c r="C50" t="s">
        <v>19</v>
      </c>
      <c r="D50" t="s">
        <v>173</v>
      </c>
      <c r="E50" t="s">
        <v>172</v>
      </c>
      <c r="F50">
        <v>0</v>
      </c>
      <c r="G50">
        <v>85</v>
      </c>
      <c r="H50">
        <v>6.7999999999999996E-3</v>
      </c>
      <c r="I50">
        <v>93.512600000000006</v>
      </c>
      <c r="J50" t="s">
        <v>173</v>
      </c>
      <c r="K50" t="s">
        <v>172</v>
      </c>
      <c r="L50">
        <v>0</v>
      </c>
      <c r="M50">
        <v>55</v>
      </c>
      <c r="N50">
        <v>1.2200000000000001E-2</v>
      </c>
      <c r="O50">
        <v>83.486500000000007</v>
      </c>
      <c r="P50" t="s">
        <v>173</v>
      </c>
      <c r="Q50" t="s">
        <v>172</v>
      </c>
      <c r="R50">
        <v>0</v>
      </c>
      <c r="S50">
        <v>63.333300000000001</v>
      </c>
      <c r="T50">
        <v>8.5000000000000006E-3</v>
      </c>
      <c r="U50">
        <v>89.269400000000005</v>
      </c>
      <c r="V50" t="s">
        <v>173</v>
      </c>
      <c r="W50" t="s">
        <v>172</v>
      </c>
      <c r="X50">
        <v>0</v>
      </c>
      <c r="Y50">
        <v>80</v>
      </c>
      <c r="Z50">
        <v>1.12E-2</v>
      </c>
      <c r="AA50">
        <v>86.641800000000003</v>
      </c>
      <c r="AB50" t="s">
        <v>173</v>
      </c>
      <c r="AC50" t="s">
        <v>172</v>
      </c>
      <c r="AD50">
        <v>0</v>
      </c>
      <c r="AE50">
        <v>90</v>
      </c>
      <c r="AF50">
        <v>4.7000000000000002E-3</v>
      </c>
      <c r="AG50">
        <v>95.064400000000006</v>
      </c>
      <c r="AH50" t="s">
        <v>173</v>
      </c>
      <c r="AI50" t="s">
        <v>172</v>
      </c>
      <c r="AJ50">
        <v>0</v>
      </c>
      <c r="AK50">
        <v>85</v>
      </c>
      <c r="AL50">
        <v>6.8999999999999999E-3</v>
      </c>
      <c r="AM50">
        <v>92.253100000000003</v>
      </c>
      <c r="AN50" t="s">
        <v>173</v>
      </c>
      <c r="AO50" t="s">
        <v>172</v>
      </c>
      <c r="AP50">
        <v>0</v>
      </c>
      <c r="AQ50">
        <v>85</v>
      </c>
      <c r="AR50">
        <v>3.3999999999999998E-3</v>
      </c>
      <c r="AS50">
        <v>94.970100000000002</v>
      </c>
      <c r="AT50">
        <v>0</v>
      </c>
      <c r="AU50">
        <v>0</v>
      </c>
    </row>
    <row r="51" spans="1:47" x14ac:dyDescent="0.25">
      <c r="A51">
        <v>0</v>
      </c>
      <c r="B51" t="s">
        <v>174</v>
      </c>
      <c r="C51" t="s">
        <v>19</v>
      </c>
      <c r="D51" t="s">
        <v>175</v>
      </c>
      <c r="E51" t="s">
        <v>174</v>
      </c>
      <c r="F51">
        <v>0</v>
      </c>
      <c r="G51">
        <v>75</v>
      </c>
      <c r="H51">
        <v>3.3799999999999997E-2</v>
      </c>
      <c r="I51">
        <v>40.3506</v>
      </c>
      <c r="J51" t="s">
        <v>175</v>
      </c>
      <c r="K51" t="s">
        <v>174</v>
      </c>
      <c r="L51">
        <v>0</v>
      </c>
      <c r="M51">
        <v>77.5</v>
      </c>
      <c r="N51">
        <v>2.5399999999999999E-2</v>
      </c>
      <c r="O51">
        <v>45.3782</v>
      </c>
      <c r="P51" t="s">
        <v>176</v>
      </c>
      <c r="Q51" t="s">
        <v>174</v>
      </c>
      <c r="R51">
        <v>0</v>
      </c>
      <c r="S51">
        <v>78.333299999999994</v>
      </c>
      <c r="T51">
        <v>1.9699999999999999E-2</v>
      </c>
      <c r="U51">
        <v>53.495800000000003</v>
      </c>
      <c r="V51" t="s">
        <v>177</v>
      </c>
      <c r="W51" t="s">
        <v>174</v>
      </c>
      <c r="X51">
        <v>0</v>
      </c>
      <c r="Y51">
        <v>65</v>
      </c>
      <c r="Z51">
        <v>1.9400000000000001E-2</v>
      </c>
      <c r="AA51">
        <v>66.750500000000002</v>
      </c>
      <c r="AB51" t="s">
        <v>178</v>
      </c>
      <c r="AC51" t="s">
        <v>174</v>
      </c>
      <c r="AD51">
        <v>0</v>
      </c>
      <c r="AE51">
        <v>57</v>
      </c>
      <c r="AF51">
        <v>3.4200000000000001E-2</v>
      </c>
      <c r="AG51">
        <v>39.048400000000001</v>
      </c>
      <c r="AH51" t="s">
        <v>178</v>
      </c>
      <c r="AI51" t="s">
        <v>174</v>
      </c>
      <c r="AJ51">
        <v>1E-4</v>
      </c>
      <c r="AK51">
        <v>42.2</v>
      </c>
      <c r="AL51">
        <v>4.1799999999999997E-2</v>
      </c>
      <c r="AM51">
        <v>33.726900000000001</v>
      </c>
      <c r="AN51" t="s">
        <v>175</v>
      </c>
      <c r="AO51" t="s">
        <v>174</v>
      </c>
      <c r="AP51">
        <v>0</v>
      </c>
      <c r="AQ51">
        <v>75</v>
      </c>
      <c r="AR51">
        <v>1.44E-2</v>
      </c>
      <c r="AS51">
        <v>57.702500000000001</v>
      </c>
      <c r="AT51">
        <v>0</v>
      </c>
      <c r="AU51">
        <v>0</v>
      </c>
    </row>
    <row r="52" spans="1:47" x14ac:dyDescent="0.25">
      <c r="A52">
        <v>0</v>
      </c>
      <c r="B52" t="s">
        <v>179</v>
      </c>
      <c r="C52" t="s">
        <v>19</v>
      </c>
      <c r="D52" t="s">
        <v>180</v>
      </c>
      <c r="E52" t="s">
        <v>179</v>
      </c>
      <c r="F52">
        <v>0</v>
      </c>
      <c r="G52">
        <v>47</v>
      </c>
      <c r="H52">
        <v>2.6499999999999999E-2</v>
      </c>
      <c r="I52">
        <v>49.851500000000001</v>
      </c>
      <c r="J52" t="s">
        <v>180</v>
      </c>
      <c r="K52" t="s">
        <v>179</v>
      </c>
      <c r="L52">
        <v>0</v>
      </c>
      <c r="M52">
        <v>70</v>
      </c>
      <c r="N52">
        <v>1.55E-2</v>
      </c>
      <c r="O52">
        <v>72.654300000000006</v>
      </c>
      <c r="P52" t="s">
        <v>180</v>
      </c>
      <c r="Q52" t="s">
        <v>179</v>
      </c>
      <c r="R52">
        <v>0</v>
      </c>
      <c r="S52">
        <v>58.571399999999997</v>
      </c>
      <c r="T52">
        <v>1.7399999999999999E-2</v>
      </c>
      <c r="U52">
        <v>59.828499999999998</v>
      </c>
      <c r="V52" t="s">
        <v>180</v>
      </c>
      <c r="W52" t="s">
        <v>179</v>
      </c>
      <c r="X52">
        <v>0</v>
      </c>
      <c r="Y52">
        <v>58.333300000000001</v>
      </c>
      <c r="Z52">
        <v>1.83E-2</v>
      </c>
      <c r="AA52">
        <v>69.225399999999993</v>
      </c>
      <c r="AB52" t="s">
        <v>180</v>
      </c>
      <c r="AC52" t="s">
        <v>179</v>
      </c>
      <c r="AD52">
        <v>1E-4</v>
      </c>
      <c r="AE52">
        <v>36</v>
      </c>
      <c r="AF52">
        <v>2.81E-2</v>
      </c>
      <c r="AG52">
        <v>45.543700000000001</v>
      </c>
      <c r="AH52" t="s">
        <v>181</v>
      </c>
      <c r="AI52" t="s">
        <v>179</v>
      </c>
      <c r="AJ52">
        <v>1E-4</v>
      </c>
      <c r="AK52">
        <v>44</v>
      </c>
      <c r="AL52">
        <v>2.06E-2</v>
      </c>
      <c r="AM52">
        <v>59.047800000000002</v>
      </c>
      <c r="AN52" t="s">
        <v>180</v>
      </c>
      <c r="AO52" t="s">
        <v>179</v>
      </c>
      <c r="AP52">
        <v>0</v>
      </c>
      <c r="AQ52">
        <v>51.428600000000003</v>
      </c>
      <c r="AR52">
        <v>1.3100000000000001E-2</v>
      </c>
      <c r="AS52">
        <v>61.123699999999999</v>
      </c>
      <c r="AT52">
        <v>0</v>
      </c>
      <c r="AU52">
        <v>0</v>
      </c>
    </row>
    <row r="53" spans="1:47" x14ac:dyDescent="0.25">
      <c r="A53">
        <v>0</v>
      </c>
      <c r="B53" t="s">
        <v>182</v>
      </c>
      <c r="C53" t="s">
        <v>19</v>
      </c>
      <c r="D53" t="s">
        <v>183</v>
      </c>
      <c r="E53" t="s">
        <v>182</v>
      </c>
      <c r="F53">
        <v>0</v>
      </c>
      <c r="G53">
        <v>100</v>
      </c>
      <c r="H53">
        <v>3.5000000000000001E-3</v>
      </c>
      <c r="I53">
        <v>97.202299999999994</v>
      </c>
      <c r="J53" t="s">
        <v>184</v>
      </c>
      <c r="K53" t="s">
        <v>182</v>
      </c>
      <c r="L53">
        <v>0</v>
      </c>
      <c r="M53">
        <v>71.25</v>
      </c>
      <c r="N53">
        <v>7.9000000000000008E-3</v>
      </c>
      <c r="O53">
        <v>95.185199999999995</v>
      </c>
      <c r="P53" t="s">
        <v>184</v>
      </c>
      <c r="Q53" t="s">
        <v>182</v>
      </c>
      <c r="R53">
        <v>0</v>
      </c>
      <c r="S53">
        <v>85</v>
      </c>
      <c r="T53">
        <v>4.8999999999999998E-3</v>
      </c>
      <c r="U53">
        <v>96.242199999999997</v>
      </c>
      <c r="V53" t="s">
        <v>184</v>
      </c>
      <c r="W53" t="s">
        <v>182</v>
      </c>
      <c r="X53">
        <v>0</v>
      </c>
      <c r="Y53">
        <v>80</v>
      </c>
      <c r="Z53">
        <v>7.7999999999999996E-3</v>
      </c>
      <c r="AA53">
        <v>94.255499999999998</v>
      </c>
      <c r="AB53" t="s">
        <v>185</v>
      </c>
      <c r="AC53" t="s">
        <v>182</v>
      </c>
      <c r="AD53">
        <v>0</v>
      </c>
      <c r="AE53">
        <v>100</v>
      </c>
      <c r="AF53">
        <v>2.5000000000000001E-3</v>
      </c>
      <c r="AG53">
        <v>97.316900000000004</v>
      </c>
      <c r="AH53" t="s">
        <v>185</v>
      </c>
      <c r="AI53" t="s">
        <v>182</v>
      </c>
      <c r="AJ53">
        <v>0</v>
      </c>
      <c r="AK53">
        <v>90</v>
      </c>
      <c r="AL53">
        <v>4.1999999999999997E-3</v>
      </c>
      <c r="AM53">
        <v>96.395200000000003</v>
      </c>
      <c r="AN53" t="s">
        <v>184</v>
      </c>
      <c r="AO53" t="s">
        <v>182</v>
      </c>
      <c r="AP53">
        <v>0</v>
      </c>
      <c r="AQ53">
        <v>100</v>
      </c>
      <c r="AR53">
        <v>2.3E-3</v>
      </c>
      <c r="AS53">
        <v>96.552499999999995</v>
      </c>
      <c r="AT53">
        <v>0</v>
      </c>
      <c r="AU53">
        <v>0</v>
      </c>
    </row>
    <row r="54" spans="1:47" x14ac:dyDescent="0.25">
      <c r="A54">
        <v>0</v>
      </c>
      <c r="B54" t="s">
        <v>186</v>
      </c>
      <c r="C54" t="s">
        <v>19</v>
      </c>
      <c r="D54" t="s">
        <v>187</v>
      </c>
      <c r="E54" t="s">
        <v>186</v>
      </c>
      <c r="F54">
        <v>0</v>
      </c>
      <c r="G54">
        <v>70</v>
      </c>
      <c r="H54">
        <v>1.8100000000000002E-2</v>
      </c>
      <c r="I54">
        <v>65.279200000000003</v>
      </c>
      <c r="J54" t="s">
        <v>188</v>
      </c>
      <c r="K54" t="s">
        <v>186</v>
      </c>
      <c r="L54">
        <v>0</v>
      </c>
      <c r="M54">
        <v>71.25</v>
      </c>
      <c r="N54">
        <v>1.41E-2</v>
      </c>
      <c r="O54">
        <v>77.360500000000002</v>
      </c>
      <c r="P54" t="s">
        <v>187</v>
      </c>
      <c r="Q54" t="s">
        <v>186</v>
      </c>
      <c r="R54">
        <v>0</v>
      </c>
      <c r="S54">
        <v>78.333299999999994</v>
      </c>
      <c r="T54">
        <v>0.01</v>
      </c>
      <c r="U54">
        <v>84.445999999999998</v>
      </c>
      <c r="V54" t="s">
        <v>187</v>
      </c>
      <c r="W54" t="s">
        <v>186</v>
      </c>
      <c r="X54">
        <v>0</v>
      </c>
      <c r="Y54">
        <v>90</v>
      </c>
      <c r="Z54">
        <v>1.06E-2</v>
      </c>
      <c r="AA54">
        <v>88</v>
      </c>
      <c r="AB54" t="s">
        <v>187</v>
      </c>
      <c r="AC54" t="s">
        <v>186</v>
      </c>
      <c r="AD54">
        <v>0</v>
      </c>
      <c r="AE54">
        <v>67.5</v>
      </c>
      <c r="AF54">
        <v>1.83E-2</v>
      </c>
      <c r="AG54">
        <v>60.521900000000002</v>
      </c>
      <c r="AH54" t="s">
        <v>187</v>
      </c>
      <c r="AI54" t="s">
        <v>186</v>
      </c>
      <c r="AJ54">
        <v>0</v>
      </c>
      <c r="AK54">
        <v>54.090899999999998</v>
      </c>
      <c r="AL54">
        <v>2.6700000000000002E-2</v>
      </c>
      <c r="AM54">
        <v>49.093600000000002</v>
      </c>
      <c r="AN54" t="s">
        <v>189</v>
      </c>
      <c r="AO54" t="s">
        <v>186</v>
      </c>
      <c r="AP54">
        <v>0</v>
      </c>
      <c r="AQ54">
        <v>63.333300000000001</v>
      </c>
      <c r="AR54">
        <v>1.01E-2</v>
      </c>
      <c r="AS54">
        <v>69.878100000000003</v>
      </c>
      <c r="AT54">
        <v>0</v>
      </c>
      <c r="AU54">
        <v>0</v>
      </c>
    </row>
    <row r="55" spans="1:47" x14ac:dyDescent="0.25">
      <c r="A55">
        <v>0</v>
      </c>
      <c r="B55" t="s">
        <v>190</v>
      </c>
      <c r="C55" t="s">
        <v>19</v>
      </c>
      <c r="D55" t="s">
        <v>191</v>
      </c>
      <c r="E55" t="s">
        <v>190</v>
      </c>
      <c r="F55">
        <v>0</v>
      </c>
      <c r="G55">
        <v>75</v>
      </c>
      <c r="H55">
        <v>1.18E-2</v>
      </c>
      <c r="I55">
        <v>80.804900000000004</v>
      </c>
      <c r="J55" t="s">
        <v>192</v>
      </c>
      <c r="K55" t="s">
        <v>190</v>
      </c>
      <c r="L55">
        <v>0</v>
      </c>
      <c r="M55">
        <v>73.75</v>
      </c>
      <c r="N55">
        <v>1.55E-2</v>
      </c>
      <c r="O55">
        <v>72.720600000000005</v>
      </c>
      <c r="P55" t="s">
        <v>192</v>
      </c>
      <c r="Q55" t="s">
        <v>190</v>
      </c>
      <c r="R55">
        <v>0</v>
      </c>
      <c r="S55">
        <v>67.5</v>
      </c>
      <c r="T55">
        <v>1.52E-2</v>
      </c>
      <c r="U55">
        <v>66.442400000000006</v>
      </c>
      <c r="V55" t="s">
        <v>192</v>
      </c>
      <c r="W55" t="s">
        <v>190</v>
      </c>
      <c r="X55">
        <v>0</v>
      </c>
      <c r="Y55">
        <v>35.25</v>
      </c>
      <c r="Z55">
        <v>3.9199999999999999E-2</v>
      </c>
      <c r="AA55">
        <v>36.839300000000001</v>
      </c>
      <c r="AB55" t="s">
        <v>192</v>
      </c>
      <c r="AC55" t="s">
        <v>190</v>
      </c>
      <c r="AD55">
        <v>0</v>
      </c>
      <c r="AE55">
        <v>90</v>
      </c>
      <c r="AF55">
        <v>1.03E-2</v>
      </c>
      <c r="AG55">
        <v>79.468900000000005</v>
      </c>
      <c r="AH55" t="e">
        <f>-ARVAARAS</f>
        <v>#NAME?</v>
      </c>
      <c r="AI55" t="s">
        <v>190</v>
      </c>
      <c r="AJ55">
        <v>0</v>
      </c>
      <c r="AK55">
        <v>77.5</v>
      </c>
      <c r="AL55">
        <v>9.5999999999999992E-3</v>
      </c>
      <c r="AM55">
        <v>85.338899999999995</v>
      </c>
      <c r="AN55" t="s">
        <v>192</v>
      </c>
      <c r="AO55" t="s">
        <v>190</v>
      </c>
      <c r="AP55">
        <v>0</v>
      </c>
      <c r="AQ55">
        <v>100</v>
      </c>
      <c r="AR55">
        <v>5.1000000000000004E-3</v>
      </c>
      <c r="AS55">
        <v>88.207999999999998</v>
      </c>
      <c r="AT55">
        <v>0</v>
      </c>
      <c r="AU55">
        <v>0</v>
      </c>
    </row>
    <row r="56" spans="1:47" x14ac:dyDescent="0.25">
      <c r="A56">
        <v>0</v>
      </c>
      <c r="B56" t="s">
        <v>193</v>
      </c>
      <c r="C56" t="s">
        <v>19</v>
      </c>
      <c r="D56" t="s">
        <v>194</v>
      </c>
      <c r="E56" t="s">
        <v>193</v>
      </c>
      <c r="F56">
        <v>0</v>
      </c>
      <c r="G56">
        <v>53</v>
      </c>
      <c r="H56">
        <v>1.5299999999999999E-2</v>
      </c>
      <c r="I56">
        <v>72.112899999999996</v>
      </c>
      <c r="J56" t="s">
        <v>194</v>
      </c>
      <c r="K56" t="s">
        <v>193</v>
      </c>
      <c r="L56">
        <v>5.0000000000000001E-4</v>
      </c>
      <c r="M56">
        <v>18.968800000000002</v>
      </c>
      <c r="N56">
        <v>3.3000000000000002E-2</v>
      </c>
      <c r="O56">
        <v>32.441000000000003</v>
      </c>
      <c r="P56" t="s">
        <v>194</v>
      </c>
      <c r="Q56" t="s">
        <v>193</v>
      </c>
      <c r="R56">
        <v>2.9999999999999997E-4</v>
      </c>
      <c r="S56">
        <v>23.129000000000001</v>
      </c>
      <c r="T56">
        <v>2.6800000000000001E-2</v>
      </c>
      <c r="U56">
        <v>38.606499999999997</v>
      </c>
      <c r="V56" t="s">
        <v>194</v>
      </c>
      <c r="W56" t="s">
        <v>193</v>
      </c>
      <c r="X56">
        <v>0</v>
      </c>
      <c r="Y56">
        <v>43</v>
      </c>
      <c r="Z56">
        <v>2.3199999999999998E-2</v>
      </c>
      <c r="AA56">
        <v>59.175800000000002</v>
      </c>
      <c r="AB56" t="s">
        <v>194</v>
      </c>
      <c r="AC56" t="s">
        <v>193</v>
      </c>
      <c r="AD56">
        <v>1E-4</v>
      </c>
      <c r="AE56">
        <v>32.769199999999998</v>
      </c>
      <c r="AF56">
        <v>2.35E-2</v>
      </c>
      <c r="AG56">
        <v>51.898099999999999</v>
      </c>
      <c r="AH56" t="s">
        <v>194</v>
      </c>
      <c r="AI56" t="s">
        <v>193</v>
      </c>
      <c r="AJ56">
        <v>1E-4</v>
      </c>
      <c r="AK56">
        <v>37.1</v>
      </c>
      <c r="AL56">
        <v>2.8199999999999999E-2</v>
      </c>
      <c r="AM56">
        <v>47.204099999999997</v>
      </c>
      <c r="AN56" t="s">
        <v>194</v>
      </c>
      <c r="AO56" t="s">
        <v>193</v>
      </c>
      <c r="AP56">
        <v>0</v>
      </c>
      <c r="AQ56">
        <v>45</v>
      </c>
      <c r="AR56">
        <v>1.35E-2</v>
      </c>
      <c r="AS56">
        <v>59.91</v>
      </c>
      <c r="AT56">
        <v>2.0000000000000001E-4</v>
      </c>
      <c r="AU56">
        <v>0</v>
      </c>
    </row>
    <row r="57" spans="1:47" x14ac:dyDescent="0.25">
      <c r="A57">
        <v>0</v>
      </c>
      <c r="B57" t="s">
        <v>195</v>
      </c>
      <c r="C57" t="s">
        <v>19</v>
      </c>
      <c r="D57" t="s">
        <v>196</v>
      </c>
      <c r="E57" t="s">
        <v>195</v>
      </c>
      <c r="F57">
        <v>6.9999999999999999E-4</v>
      </c>
      <c r="G57">
        <v>14.983599999999999</v>
      </c>
      <c r="H57">
        <v>4.2000000000000003E-2</v>
      </c>
      <c r="I57">
        <v>32.583500000000001</v>
      </c>
      <c r="J57" t="s">
        <v>197</v>
      </c>
      <c r="K57" t="s">
        <v>195</v>
      </c>
      <c r="L57">
        <v>1E-4</v>
      </c>
      <c r="M57">
        <v>42.8</v>
      </c>
      <c r="N57">
        <v>2.2700000000000001E-2</v>
      </c>
      <c r="O57">
        <v>51.618000000000002</v>
      </c>
      <c r="P57" t="s">
        <v>197</v>
      </c>
      <c r="Q57" t="s">
        <v>195</v>
      </c>
      <c r="R57">
        <v>1E-4</v>
      </c>
      <c r="S57">
        <v>44</v>
      </c>
      <c r="T57">
        <v>1.6799999999999999E-2</v>
      </c>
      <c r="U57">
        <v>61.408799999999999</v>
      </c>
      <c r="V57" t="s">
        <v>197</v>
      </c>
      <c r="W57" t="s">
        <v>195</v>
      </c>
      <c r="X57">
        <v>0</v>
      </c>
      <c r="Y57">
        <v>40.5</v>
      </c>
      <c r="Z57">
        <v>2.18E-2</v>
      </c>
      <c r="AA57">
        <v>61.870800000000003</v>
      </c>
      <c r="AB57" t="s">
        <v>198</v>
      </c>
      <c r="AC57" t="s">
        <v>195</v>
      </c>
      <c r="AD57">
        <v>2.9999999999999997E-4</v>
      </c>
      <c r="AE57">
        <v>25.6875</v>
      </c>
      <c r="AF57">
        <v>3.7100000000000001E-2</v>
      </c>
      <c r="AG57">
        <v>36.477600000000002</v>
      </c>
      <c r="AH57" t="s">
        <v>198</v>
      </c>
      <c r="AI57" t="s">
        <v>195</v>
      </c>
      <c r="AJ57">
        <v>4.0000000000000002E-4</v>
      </c>
      <c r="AK57">
        <v>23.785699999999999</v>
      </c>
      <c r="AL57">
        <v>3.9699999999999999E-2</v>
      </c>
      <c r="AM57">
        <v>35.370800000000003</v>
      </c>
      <c r="AN57" t="s">
        <v>197</v>
      </c>
      <c r="AO57" t="s">
        <v>195</v>
      </c>
      <c r="AP57">
        <v>1E-4</v>
      </c>
      <c r="AQ57">
        <v>35.444400000000002</v>
      </c>
      <c r="AR57">
        <v>1.9E-2</v>
      </c>
      <c r="AS57">
        <v>48.259700000000002</v>
      </c>
      <c r="AT57">
        <v>2.0000000000000001E-4</v>
      </c>
      <c r="AU57">
        <v>0</v>
      </c>
    </row>
    <row r="58" spans="1:47" x14ac:dyDescent="0.25">
      <c r="A58">
        <v>0</v>
      </c>
      <c r="B58" t="s">
        <v>199</v>
      </c>
      <c r="C58" t="s">
        <v>19</v>
      </c>
      <c r="D58" t="s">
        <v>200</v>
      </c>
      <c r="E58" t="s">
        <v>199</v>
      </c>
      <c r="F58">
        <v>0</v>
      </c>
      <c r="G58">
        <v>54</v>
      </c>
      <c r="H58">
        <v>2.8500000000000001E-2</v>
      </c>
      <c r="I58">
        <v>46.8962</v>
      </c>
      <c r="J58" t="s">
        <v>201</v>
      </c>
      <c r="K58" t="s">
        <v>199</v>
      </c>
      <c r="L58">
        <v>0</v>
      </c>
      <c r="M58">
        <v>67.5</v>
      </c>
      <c r="N58">
        <v>2.47E-2</v>
      </c>
      <c r="O58">
        <v>46.909700000000001</v>
      </c>
      <c r="P58" t="s">
        <v>201</v>
      </c>
      <c r="Q58" t="s">
        <v>199</v>
      </c>
      <c r="R58">
        <v>0</v>
      </c>
      <c r="S58">
        <v>59.285699999999999</v>
      </c>
      <c r="T58">
        <v>1.8499999999999999E-2</v>
      </c>
      <c r="U58">
        <v>56.617800000000003</v>
      </c>
      <c r="V58" t="s">
        <v>201</v>
      </c>
      <c r="W58" t="s">
        <v>199</v>
      </c>
      <c r="X58">
        <v>0</v>
      </c>
      <c r="Y58">
        <v>75</v>
      </c>
      <c r="Z58">
        <v>1.95E-2</v>
      </c>
      <c r="AA58">
        <v>66.700199999999995</v>
      </c>
      <c r="AB58" t="s">
        <v>201</v>
      </c>
      <c r="AC58" t="s">
        <v>199</v>
      </c>
      <c r="AD58">
        <v>1E-4</v>
      </c>
      <c r="AE58">
        <v>41.2</v>
      </c>
      <c r="AF58">
        <v>3.3700000000000001E-2</v>
      </c>
      <c r="AG58">
        <v>39.487200000000001</v>
      </c>
      <c r="AH58" t="s">
        <v>201</v>
      </c>
      <c r="AI58" t="s">
        <v>199</v>
      </c>
      <c r="AJ58">
        <v>1E-4</v>
      </c>
      <c r="AK58">
        <v>43.166699999999999</v>
      </c>
      <c r="AL58">
        <v>3.5400000000000001E-2</v>
      </c>
      <c r="AM58">
        <v>39.187100000000001</v>
      </c>
      <c r="AN58" t="s">
        <v>201</v>
      </c>
      <c r="AO58" t="s">
        <v>199</v>
      </c>
      <c r="AP58">
        <v>0</v>
      </c>
      <c r="AQ58">
        <v>63.333300000000001</v>
      </c>
      <c r="AR58">
        <v>1.3299999999999999E-2</v>
      </c>
      <c r="AS58">
        <v>60.502699999999997</v>
      </c>
      <c r="AT58">
        <v>0</v>
      </c>
      <c r="AU58">
        <v>0</v>
      </c>
    </row>
    <row r="59" spans="1:47" x14ac:dyDescent="0.25">
      <c r="A59">
        <v>0</v>
      </c>
      <c r="B59" t="s">
        <v>202</v>
      </c>
      <c r="C59" t="s">
        <v>19</v>
      </c>
      <c r="D59" t="s">
        <v>203</v>
      </c>
      <c r="E59" t="s">
        <v>202</v>
      </c>
      <c r="F59">
        <v>0</v>
      </c>
      <c r="G59">
        <v>58.75</v>
      </c>
      <c r="H59">
        <v>8.0999999999999996E-3</v>
      </c>
      <c r="I59">
        <v>90.684200000000004</v>
      </c>
      <c r="J59" t="s">
        <v>203</v>
      </c>
      <c r="K59" t="s">
        <v>202</v>
      </c>
      <c r="L59">
        <v>1E-4</v>
      </c>
      <c r="M59">
        <v>42.4</v>
      </c>
      <c r="N59">
        <v>1.09E-2</v>
      </c>
      <c r="O59">
        <v>87.692999999999998</v>
      </c>
      <c r="P59" t="s">
        <v>203</v>
      </c>
      <c r="Q59" t="s">
        <v>202</v>
      </c>
      <c r="R59">
        <v>0</v>
      </c>
      <c r="S59">
        <v>48.5</v>
      </c>
      <c r="T59">
        <v>8.8000000000000005E-3</v>
      </c>
      <c r="U59">
        <v>88.461299999999994</v>
      </c>
      <c r="V59" t="s">
        <v>204</v>
      </c>
      <c r="W59" t="s">
        <v>202</v>
      </c>
      <c r="X59">
        <v>0</v>
      </c>
      <c r="Y59">
        <v>75</v>
      </c>
      <c r="Z59">
        <v>7.4999999999999997E-3</v>
      </c>
      <c r="AA59">
        <v>94.985100000000003</v>
      </c>
      <c r="AB59" t="s">
        <v>203</v>
      </c>
      <c r="AC59" t="s">
        <v>202</v>
      </c>
      <c r="AD59">
        <v>0</v>
      </c>
      <c r="AE59">
        <v>70</v>
      </c>
      <c r="AF59">
        <v>6.4000000000000003E-3</v>
      </c>
      <c r="AG59">
        <v>90.555599999999998</v>
      </c>
      <c r="AH59" t="s">
        <v>203</v>
      </c>
      <c r="AI59" t="s">
        <v>202</v>
      </c>
      <c r="AJ59">
        <v>0</v>
      </c>
      <c r="AK59">
        <v>56.875</v>
      </c>
      <c r="AL59">
        <v>9.1999999999999998E-3</v>
      </c>
      <c r="AM59">
        <v>86.285200000000003</v>
      </c>
      <c r="AN59" t="s">
        <v>203</v>
      </c>
      <c r="AO59" t="s">
        <v>202</v>
      </c>
      <c r="AP59">
        <v>0</v>
      </c>
      <c r="AQ59">
        <v>65</v>
      </c>
      <c r="AR59">
        <v>5.8999999999999999E-3</v>
      </c>
      <c r="AS59">
        <v>84.9328</v>
      </c>
      <c r="AT59">
        <v>0</v>
      </c>
      <c r="AU59">
        <v>0</v>
      </c>
    </row>
    <row r="60" spans="1:47" x14ac:dyDescent="0.25">
      <c r="A60">
        <v>0</v>
      </c>
      <c r="B60" t="s">
        <v>205</v>
      </c>
      <c r="C60" t="s">
        <v>19</v>
      </c>
      <c r="D60" t="s">
        <v>206</v>
      </c>
      <c r="E60" t="s">
        <v>205</v>
      </c>
      <c r="F60">
        <v>0</v>
      </c>
      <c r="G60">
        <v>75</v>
      </c>
      <c r="H60">
        <v>6.7000000000000002E-3</v>
      </c>
      <c r="I60">
        <v>93.878699999999995</v>
      </c>
      <c r="J60" t="s">
        <v>206</v>
      </c>
      <c r="K60" t="s">
        <v>205</v>
      </c>
      <c r="L60">
        <v>0</v>
      </c>
      <c r="M60">
        <v>70</v>
      </c>
      <c r="N60">
        <v>9.4000000000000004E-3</v>
      </c>
      <c r="O60">
        <v>92.074600000000004</v>
      </c>
      <c r="P60" t="s">
        <v>206</v>
      </c>
      <c r="Q60" t="s">
        <v>205</v>
      </c>
      <c r="R60">
        <v>0</v>
      </c>
      <c r="S60">
        <v>72.5</v>
      </c>
      <c r="T60">
        <v>6.1999999999999998E-3</v>
      </c>
      <c r="U60">
        <v>95.283100000000005</v>
      </c>
      <c r="V60" t="s">
        <v>206</v>
      </c>
      <c r="W60" t="s">
        <v>205</v>
      </c>
      <c r="X60">
        <v>0</v>
      </c>
      <c r="Y60">
        <v>90</v>
      </c>
      <c r="Z60">
        <v>6.4999999999999997E-3</v>
      </c>
      <c r="AA60">
        <v>95.62</v>
      </c>
      <c r="AB60" t="s">
        <v>206</v>
      </c>
      <c r="AC60" t="s">
        <v>205</v>
      </c>
      <c r="AD60">
        <v>0</v>
      </c>
      <c r="AE60">
        <v>70</v>
      </c>
      <c r="AF60">
        <v>7.3000000000000001E-3</v>
      </c>
      <c r="AG60">
        <v>87.954499999999996</v>
      </c>
      <c r="AH60" t="s">
        <v>206</v>
      </c>
      <c r="AI60" t="s">
        <v>205</v>
      </c>
      <c r="AJ60">
        <v>0</v>
      </c>
      <c r="AK60">
        <v>51.363599999999998</v>
      </c>
      <c r="AL60">
        <v>1.3299999999999999E-2</v>
      </c>
      <c r="AM60">
        <v>75.167699999999996</v>
      </c>
      <c r="AN60" t="s">
        <v>206</v>
      </c>
      <c r="AO60" t="s">
        <v>205</v>
      </c>
      <c r="AP60">
        <v>0</v>
      </c>
      <c r="AQ60">
        <v>85</v>
      </c>
      <c r="AR60">
        <v>4.5999999999999999E-3</v>
      </c>
      <c r="AS60">
        <v>90.153300000000002</v>
      </c>
      <c r="AT60">
        <v>0</v>
      </c>
      <c r="AU60">
        <v>0</v>
      </c>
    </row>
    <row r="61" spans="1:47" x14ac:dyDescent="0.25">
      <c r="A61">
        <v>0</v>
      </c>
      <c r="B61" t="s">
        <v>207</v>
      </c>
      <c r="C61" t="s">
        <v>19</v>
      </c>
      <c r="D61" t="s">
        <v>208</v>
      </c>
      <c r="E61" t="s">
        <v>207</v>
      </c>
      <c r="F61">
        <v>1E-4</v>
      </c>
      <c r="G61">
        <v>27.769200000000001</v>
      </c>
      <c r="H61">
        <v>3.0499999999999999E-2</v>
      </c>
      <c r="I61">
        <v>44.341500000000003</v>
      </c>
      <c r="J61" t="s">
        <v>209</v>
      </c>
      <c r="K61" t="s">
        <v>207</v>
      </c>
      <c r="L61">
        <v>0</v>
      </c>
      <c r="M61">
        <v>64.166700000000006</v>
      </c>
      <c r="N61">
        <v>1.84E-2</v>
      </c>
      <c r="O61">
        <v>63.287799999999997</v>
      </c>
      <c r="P61" t="s">
        <v>208</v>
      </c>
      <c r="Q61" t="s">
        <v>207</v>
      </c>
      <c r="R61">
        <v>0</v>
      </c>
      <c r="S61">
        <v>63.333300000000001</v>
      </c>
      <c r="T61">
        <v>1.49E-2</v>
      </c>
      <c r="U61">
        <v>67.559600000000003</v>
      </c>
      <c r="V61" t="s">
        <v>208</v>
      </c>
      <c r="W61" t="s">
        <v>207</v>
      </c>
      <c r="X61">
        <v>0</v>
      </c>
      <c r="Y61">
        <v>51</v>
      </c>
      <c r="Z61">
        <v>2.3E-2</v>
      </c>
      <c r="AA61">
        <v>59.568800000000003</v>
      </c>
      <c r="AB61" t="s">
        <v>208</v>
      </c>
      <c r="AC61" t="s">
        <v>207</v>
      </c>
      <c r="AD61">
        <v>0</v>
      </c>
      <c r="AE61">
        <v>50.555599999999998</v>
      </c>
      <c r="AF61">
        <v>2.3599999999999999E-2</v>
      </c>
      <c r="AG61">
        <v>51.7119</v>
      </c>
      <c r="AH61" t="s">
        <v>208</v>
      </c>
      <c r="AI61" t="s">
        <v>207</v>
      </c>
      <c r="AJ61">
        <v>0</v>
      </c>
      <c r="AK61">
        <v>48</v>
      </c>
      <c r="AL61">
        <v>2.6200000000000001E-2</v>
      </c>
      <c r="AM61">
        <v>49.819800000000001</v>
      </c>
      <c r="AN61" t="s">
        <v>208</v>
      </c>
      <c r="AO61" t="s">
        <v>207</v>
      </c>
      <c r="AP61">
        <v>0</v>
      </c>
      <c r="AQ61">
        <v>55</v>
      </c>
      <c r="AR61">
        <v>1.6299999999999999E-2</v>
      </c>
      <c r="AS61">
        <v>53.609099999999998</v>
      </c>
      <c r="AT61">
        <v>0</v>
      </c>
      <c r="AU61">
        <v>0</v>
      </c>
    </row>
    <row r="62" spans="1:47" x14ac:dyDescent="0.25">
      <c r="A62">
        <v>0</v>
      </c>
      <c r="B62" t="s">
        <v>210</v>
      </c>
      <c r="C62" t="s">
        <v>19</v>
      </c>
      <c r="D62" t="s">
        <v>211</v>
      </c>
      <c r="E62" t="s">
        <v>210</v>
      </c>
      <c r="F62">
        <v>0</v>
      </c>
      <c r="G62">
        <v>46.5</v>
      </c>
      <c r="H62">
        <v>2.5100000000000001E-2</v>
      </c>
      <c r="I62">
        <v>52.239100000000001</v>
      </c>
      <c r="J62" t="s">
        <v>211</v>
      </c>
      <c r="K62" t="s">
        <v>210</v>
      </c>
      <c r="L62">
        <v>1E-4</v>
      </c>
      <c r="M62">
        <v>32.2727</v>
      </c>
      <c r="N62">
        <v>2.29E-2</v>
      </c>
      <c r="O62">
        <v>51.246899999999997</v>
      </c>
      <c r="P62" t="s">
        <v>211</v>
      </c>
      <c r="Q62" t="s">
        <v>210</v>
      </c>
      <c r="R62">
        <v>1E-4</v>
      </c>
      <c r="S62">
        <v>43.2</v>
      </c>
      <c r="T62">
        <v>0.02</v>
      </c>
      <c r="U62">
        <v>52.7971</v>
      </c>
      <c r="V62" t="s">
        <v>211</v>
      </c>
      <c r="W62" t="s">
        <v>210</v>
      </c>
      <c r="X62">
        <v>0</v>
      </c>
      <c r="Y62">
        <v>52</v>
      </c>
      <c r="Z62">
        <v>2.3199999999999998E-2</v>
      </c>
      <c r="AA62">
        <v>59.126600000000003</v>
      </c>
      <c r="AB62" t="s">
        <v>211</v>
      </c>
      <c r="AC62" t="s">
        <v>210</v>
      </c>
      <c r="AD62">
        <v>0</v>
      </c>
      <c r="AE62">
        <v>62.5</v>
      </c>
      <c r="AF62">
        <v>1.4500000000000001E-2</v>
      </c>
      <c r="AG62">
        <v>68.658600000000007</v>
      </c>
      <c r="AH62" t="s">
        <v>211</v>
      </c>
      <c r="AI62" t="s">
        <v>210</v>
      </c>
      <c r="AJ62">
        <v>0</v>
      </c>
      <c r="AK62">
        <v>53.636400000000002</v>
      </c>
      <c r="AL62">
        <v>1.7100000000000001E-2</v>
      </c>
      <c r="AM62">
        <v>66.127899999999997</v>
      </c>
      <c r="AN62" t="s">
        <v>211</v>
      </c>
      <c r="AO62" t="s">
        <v>210</v>
      </c>
      <c r="AP62">
        <v>0</v>
      </c>
      <c r="AQ62">
        <v>58.75</v>
      </c>
      <c r="AR62">
        <v>1.38E-2</v>
      </c>
      <c r="AS62">
        <v>59.128399999999999</v>
      </c>
      <c r="AT62">
        <v>0</v>
      </c>
      <c r="AU62">
        <v>0</v>
      </c>
    </row>
    <row r="63" spans="1:47" x14ac:dyDescent="0.25">
      <c r="A63">
        <v>0</v>
      </c>
      <c r="B63" t="s">
        <v>212</v>
      </c>
      <c r="C63" t="s">
        <v>19</v>
      </c>
      <c r="D63" t="s">
        <v>213</v>
      </c>
      <c r="E63" t="s">
        <v>212</v>
      </c>
      <c r="F63">
        <v>0</v>
      </c>
      <c r="G63">
        <v>85</v>
      </c>
      <c r="H63">
        <v>1.52E-2</v>
      </c>
      <c r="I63">
        <v>72.147900000000007</v>
      </c>
      <c r="J63" t="s">
        <v>214</v>
      </c>
      <c r="K63" t="s">
        <v>212</v>
      </c>
      <c r="L63">
        <v>0</v>
      </c>
      <c r="M63">
        <v>85</v>
      </c>
      <c r="N63">
        <v>1.4999999999999999E-2</v>
      </c>
      <c r="O63">
        <v>74.266800000000003</v>
      </c>
      <c r="P63" t="s">
        <v>213</v>
      </c>
      <c r="Q63" t="s">
        <v>212</v>
      </c>
      <c r="R63">
        <v>0</v>
      </c>
      <c r="S63">
        <v>90</v>
      </c>
      <c r="T63">
        <v>1.06E-2</v>
      </c>
      <c r="U63">
        <v>82.191400000000002</v>
      </c>
      <c r="V63" t="s">
        <v>215</v>
      </c>
      <c r="W63" t="s">
        <v>212</v>
      </c>
      <c r="X63">
        <v>0</v>
      </c>
      <c r="Y63">
        <v>90</v>
      </c>
      <c r="Z63">
        <v>1.0200000000000001E-2</v>
      </c>
      <c r="AA63">
        <v>89.009600000000006</v>
      </c>
      <c r="AB63" t="s">
        <v>213</v>
      </c>
      <c r="AC63" t="s">
        <v>212</v>
      </c>
      <c r="AD63">
        <v>0</v>
      </c>
      <c r="AE63">
        <v>72.5</v>
      </c>
      <c r="AF63">
        <v>1.77E-2</v>
      </c>
      <c r="AG63">
        <v>61.811</v>
      </c>
      <c r="AH63" t="s">
        <v>213</v>
      </c>
      <c r="AI63" t="s">
        <v>212</v>
      </c>
      <c r="AJ63">
        <v>0</v>
      </c>
      <c r="AK63">
        <v>59.375</v>
      </c>
      <c r="AL63">
        <v>2.4899999999999999E-2</v>
      </c>
      <c r="AM63">
        <v>51.815300000000001</v>
      </c>
      <c r="AN63" t="s">
        <v>213</v>
      </c>
      <c r="AO63" t="s">
        <v>212</v>
      </c>
      <c r="AP63">
        <v>0</v>
      </c>
      <c r="AQ63">
        <v>85</v>
      </c>
      <c r="AR63">
        <v>8.3999999999999995E-3</v>
      </c>
      <c r="AS63">
        <v>75.713800000000006</v>
      </c>
      <c r="AT63">
        <v>0</v>
      </c>
      <c r="AU63">
        <v>0</v>
      </c>
    </row>
    <row r="64" spans="1:47" x14ac:dyDescent="0.25">
      <c r="A64">
        <v>0</v>
      </c>
      <c r="B64" t="s">
        <v>216</v>
      </c>
      <c r="C64" t="s">
        <v>19</v>
      </c>
      <c r="D64" t="s">
        <v>217</v>
      </c>
      <c r="E64" t="s">
        <v>216</v>
      </c>
      <c r="F64">
        <v>0</v>
      </c>
      <c r="G64">
        <v>53</v>
      </c>
      <c r="H64">
        <v>2.0500000000000001E-2</v>
      </c>
      <c r="I64">
        <v>60.267899999999997</v>
      </c>
      <c r="J64" t="s">
        <v>217</v>
      </c>
      <c r="K64" t="s">
        <v>216</v>
      </c>
      <c r="L64">
        <v>0</v>
      </c>
      <c r="M64">
        <v>80</v>
      </c>
      <c r="N64">
        <v>1.44E-2</v>
      </c>
      <c r="O64">
        <v>76.404799999999994</v>
      </c>
      <c r="P64" t="s">
        <v>217</v>
      </c>
      <c r="Q64" t="s">
        <v>216</v>
      </c>
      <c r="R64">
        <v>0</v>
      </c>
      <c r="S64">
        <v>72.5</v>
      </c>
      <c r="T64">
        <v>1.26E-2</v>
      </c>
      <c r="U64">
        <v>75.244100000000003</v>
      </c>
      <c r="V64" t="s">
        <v>217</v>
      </c>
      <c r="W64" t="s">
        <v>216</v>
      </c>
      <c r="X64">
        <v>0</v>
      </c>
      <c r="Y64">
        <v>80</v>
      </c>
      <c r="Z64">
        <v>1.09E-2</v>
      </c>
      <c r="AA64">
        <v>87.305300000000003</v>
      </c>
      <c r="AB64" t="s">
        <v>217</v>
      </c>
      <c r="AC64" t="s">
        <v>216</v>
      </c>
      <c r="AD64">
        <v>0</v>
      </c>
      <c r="AE64">
        <v>58</v>
      </c>
      <c r="AF64">
        <v>1.67E-2</v>
      </c>
      <c r="AG64">
        <v>63.823599999999999</v>
      </c>
      <c r="AH64" t="s">
        <v>217</v>
      </c>
      <c r="AI64" t="s">
        <v>216</v>
      </c>
      <c r="AJ64">
        <v>0</v>
      </c>
      <c r="AK64">
        <v>50.909100000000002</v>
      </c>
      <c r="AL64">
        <v>1.7600000000000001E-2</v>
      </c>
      <c r="AM64">
        <v>64.979900000000001</v>
      </c>
      <c r="AN64" t="s">
        <v>217</v>
      </c>
      <c r="AO64" t="s">
        <v>216</v>
      </c>
      <c r="AP64">
        <v>0</v>
      </c>
      <c r="AQ64">
        <v>85</v>
      </c>
      <c r="AR64">
        <v>6.3E-3</v>
      </c>
      <c r="AS64">
        <v>83.521699999999996</v>
      </c>
      <c r="AT64">
        <v>0</v>
      </c>
      <c r="AU64">
        <v>0</v>
      </c>
    </row>
    <row r="65" spans="1:47" x14ac:dyDescent="0.25">
      <c r="A65">
        <v>0</v>
      </c>
      <c r="B65" t="s">
        <v>218</v>
      </c>
      <c r="C65" t="s">
        <v>19</v>
      </c>
      <c r="D65" t="s">
        <v>219</v>
      </c>
      <c r="E65" t="s">
        <v>218</v>
      </c>
      <c r="F65">
        <v>0</v>
      </c>
      <c r="G65">
        <v>85</v>
      </c>
      <c r="H65">
        <v>6.7999999999999996E-3</v>
      </c>
      <c r="I65">
        <v>93.670500000000004</v>
      </c>
      <c r="J65" t="s">
        <v>219</v>
      </c>
      <c r="K65" t="s">
        <v>218</v>
      </c>
      <c r="L65">
        <v>0</v>
      </c>
      <c r="M65">
        <v>75</v>
      </c>
      <c r="N65">
        <v>9.5999999999999992E-3</v>
      </c>
      <c r="O65">
        <v>91.542400000000001</v>
      </c>
      <c r="P65" t="s">
        <v>219</v>
      </c>
      <c r="Q65" t="s">
        <v>218</v>
      </c>
      <c r="R65">
        <v>0</v>
      </c>
      <c r="S65">
        <v>62.5</v>
      </c>
      <c r="T65">
        <v>7.6E-3</v>
      </c>
      <c r="U65">
        <v>92.129599999999996</v>
      </c>
      <c r="V65" t="s">
        <v>219</v>
      </c>
      <c r="W65" t="s">
        <v>218</v>
      </c>
      <c r="X65">
        <v>0</v>
      </c>
      <c r="Y65">
        <v>90</v>
      </c>
      <c r="Z65">
        <v>6.1000000000000004E-3</v>
      </c>
      <c r="AA65">
        <v>95.889399999999995</v>
      </c>
      <c r="AB65" t="s">
        <v>219</v>
      </c>
      <c r="AC65" t="s">
        <v>218</v>
      </c>
      <c r="AD65">
        <v>0</v>
      </c>
      <c r="AE65">
        <v>90</v>
      </c>
      <c r="AF65">
        <v>5.3E-3</v>
      </c>
      <c r="AG65">
        <v>93.510599999999997</v>
      </c>
      <c r="AH65" t="s">
        <v>219</v>
      </c>
      <c r="AI65" t="s">
        <v>218</v>
      </c>
      <c r="AJ65">
        <v>0</v>
      </c>
      <c r="AK65">
        <v>90</v>
      </c>
      <c r="AL65">
        <v>6.1999999999999998E-3</v>
      </c>
      <c r="AM65">
        <v>94.099299999999999</v>
      </c>
      <c r="AN65" t="s">
        <v>219</v>
      </c>
      <c r="AO65" t="s">
        <v>218</v>
      </c>
      <c r="AP65">
        <v>0</v>
      </c>
      <c r="AQ65">
        <v>100</v>
      </c>
      <c r="AR65">
        <v>3.8E-3</v>
      </c>
      <c r="AS65">
        <v>93.451800000000006</v>
      </c>
      <c r="AT65">
        <v>0</v>
      </c>
      <c r="AU65">
        <v>0</v>
      </c>
    </row>
    <row r="66" spans="1:47" x14ac:dyDescent="0.25">
      <c r="A66">
        <v>0</v>
      </c>
      <c r="B66" t="s">
        <v>220</v>
      </c>
      <c r="C66" t="s">
        <v>19</v>
      </c>
      <c r="D66" t="s">
        <v>221</v>
      </c>
      <c r="E66" t="s">
        <v>220</v>
      </c>
      <c r="F66">
        <v>0</v>
      </c>
      <c r="G66">
        <v>43.5</v>
      </c>
      <c r="H66">
        <v>2.1600000000000001E-2</v>
      </c>
      <c r="I66">
        <v>58.226300000000002</v>
      </c>
      <c r="J66" t="s">
        <v>222</v>
      </c>
      <c r="K66" t="s">
        <v>220</v>
      </c>
      <c r="L66">
        <v>1E-4</v>
      </c>
      <c r="M66">
        <v>33</v>
      </c>
      <c r="N66">
        <v>2.5700000000000001E-2</v>
      </c>
      <c r="O66">
        <v>44.776899999999998</v>
      </c>
      <c r="P66" t="s">
        <v>222</v>
      </c>
      <c r="Q66" t="s">
        <v>220</v>
      </c>
      <c r="R66">
        <v>1E-4</v>
      </c>
      <c r="S66">
        <v>36.75</v>
      </c>
      <c r="T66">
        <v>1.9900000000000001E-2</v>
      </c>
      <c r="U66">
        <v>53.045699999999997</v>
      </c>
      <c r="V66" t="s">
        <v>221</v>
      </c>
      <c r="W66" t="s">
        <v>220</v>
      </c>
      <c r="X66">
        <v>0</v>
      </c>
      <c r="Y66">
        <v>56.666699999999999</v>
      </c>
      <c r="Z66">
        <v>2.07E-2</v>
      </c>
      <c r="AA66">
        <v>64.040700000000001</v>
      </c>
      <c r="AB66" t="s">
        <v>221</v>
      </c>
      <c r="AC66" t="s">
        <v>220</v>
      </c>
      <c r="AD66">
        <v>1E-4</v>
      </c>
      <c r="AE66">
        <v>33.090899999999998</v>
      </c>
      <c r="AF66">
        <v>2.8799999999999999E-2</v>
      </c>
      <c r="AG66">
        <v>44.639800000000001</v>
      </c>
      <c r="AH66" t="s">
        <v>222</v>
      </c>
      <c r="AI66" t="s">
        <v>220</v>
      </c>
      <c r="AJ66">
        <v>2.9999999999999997E-4</v>
      </c>
      <c r="AK66">
        <v>27.709700000000002</v>
      </c>
      <c r="AL66">
        <v>3.61E-2</v>
      </c>
      <c r="AM66">
        <v>38.518799999999999</v>
      </c>
      <c r="AN66" t="s">
        <v>221</v>
      </c>
      <c r="AO66" t="s">
        <v>220</v>
      </c>
      <c r="AP66">
        <v>1E-4</v>
      </c>
      <c r="AQ66">
        <v>39</v>
      </c>
      <c r="AR66">
        <v>1.8700000000000001E-2</v>
      </c>
      <c r="AS66">
        <v>48.782699999999998</v>
      </c>
      <c r="AT66">
        <v>1E-4</v>
      </c>
      <c r="AU66">
        <v>0</v>
      </c>
    </row>
    <row r="67" spans="1:47" x14ac:dyDescent="0.25">
      <c r="A67">
        <v>0</v>
      </c>
      <c r="B67" t="s">
        <v>223</v>
      </c>
      <c r="C67" t="s">
        <v>19</v>
      </c>
      <c r="D67" t="s">
        <v>224</v>
      </c>
      <c r="E67" t="s">
        <v>223</v>
      </c>
      <c r="F67">
        <v>0</v>
      </c>
      <c r="G67">
        <v>75</v>
      </c>
      <c r="H67">
        <v>1.0200000000000001E-2</v>
      </c>
      <c r="I67">
        <v>85.125299999999996</v>
      </c>
      <c r="J67" t="s">
        <v>224</v>
      </c>
      <c r="K67" t="s">
        <v>223</v>
      </c>
      <c r="L67">
        <v>0</v>
      </c>
      <c r="M67">
        <v>75</v>
      </c>
      <c r="N67">
        <v>1.2800000000000001E-2</v>
      </c>
      <c r="O67">
        <v>81.6678</v>
      </c>
      <c r="P67" t="s">
        <v>224</v>
      </c>
      <c r="Q67" t="s">
        <v>223</v>
      </c>
      <c r="R67">
        <v>0</v>
      </c>
      <c r="S67">
        <v>80</v>
      </c>
      <c r="T67">
        <v>1.01E-2</v>
      </c>
      <c r="U67">
        <v>84.081299999999999</v>
      </c>
      <c r="V67" t="s">
        <v>224</v>
      </c>
      <c r="W67" t="s">
        <v>223</v>
      </c>
      <c r="X67">
        <v>0</v>
      </c>
      <c r="Y67">
        <v>47</v>
      </c>
      <c r="Z67">
        <v>2.3900000000000001E-2</v>
      </c>
      <c r="AA67">
        <v>57.973100000000002</v>
      </c>
      <c r="AB67" t="s">
        <v>224</v>
      </c>
      <c r="AC67" t="s">
        <v>223</v>
      </c>
      <c r="AD67">
        <v>0</v>
      </c>
      <c r="AE67">
        <v>90</v>
      </c>
      <c r="AF67">
        <v>7.3000000000000001E-3</v>
      </c>
      <c r="AG67">
        <v>87.913799999999995</v>
      </c>
      <c r="AH67" t="s">
        <v>224</v>
      </c>
      <c r="AI67" t="s">
        <v>223</v>
      </c>
      <c r="AJ67">
        <v>0</v>
      </c>
      <c r="AK67">
        <v>75</v>
      </c>
      <c r="AL67">
        <v>8.2000000000000007E-3</v>
      </c>
      <c r="AM67">
        <v>89.110600000000005</v>
      </c>
      <c r="AN67" t="s">
        <v>224</v>
      </c>
      <c r="AO67" t="s">
        <v>223</v>
      </c>
      <c r="AP67">
        <v>0</v>
      </c>
      <c r="AQ67">
        <v>100</v>
      </c>
      <c r="AR67">
        <v>3.8E-3</v>
      </c>
      <c r="AS67">
        <v>93.249799999999993</v>
      </c>
      <c r="AT67">
        <v>0</v>
      </c>
      <c r="AU67">
        <v>0</v>
      </c>
    </row>
    <row r="68" spans="1:47" x14ac:dyDescent="0.25">
      <c r="A68">
        <v>0</v>
      </c>
      <c r="B68" t="s">
        <v>225</v>
      </c>
      <c r="C68" t="s">
        <v>19</v>
      </c>
      <c r="D68" t="e">
        <f>-PGPVGGGL</f>
        <v>#NAME?</v>
      </c>
      <c r="E68" t="s">
        <v>225</v>
      </c>
      <c r="F68">
        <v>0</v>
      </c>
      <c r="G68">
        <v>57.5</v>
      </c>
      <c r="H68">
        <v>1.0500000000000001E-2</v>
      </c>
      <c r="I68">
        <v>84.387500000000003</v>
      </c>
      <c r="J68" t="e">
        <f>-PGPVGGGL</f>
        <v>#NAME?</v>
      </c>
      <c r="K68" t="s">
        <v>225</v>
      </c>
      <c r="L68">
        <v>4.0000000000000002E-4</v>
      </c>
      <c r="M68">
        <v>20.56</v>
      </c>
      <c r="N68">
        <v>3.1E-2</v>
      </c>
      <c r="O68">
        <v>35.378</v>
      </c>
      <c r="P68" t="e">
        <f>-PGPVGGGL</f>
        <v>#NAME?</v>
      </c>
      <c r="Q68" t="s">
        <v>225</v>
      </c>
      <c r="R68">
        <v>1E-4</v>
      </c>
      <c r="S68">
        <v>33.4</v>
      </c>
      <c r="T68">
        <v>2.1899999999999999E-2</v>
      </c>
      <c r="U68">
        <v>48.261400000000002</v>
      </c>
      <c r="V68" t="s">
        <v>226</v>
      </c>
      <c r="W68" t="s">
        <v>225</v>
      </c>
      <c r="X68">
        <v>0</v>
      </c>
      <c r="Y68">
        <v>58.333300000000001</v>
      </c>
      <c r="Z68">
        <v>1.3599999999999999E-2</v>
      </c>
      <c r="AA68">
        <v>80.600899999999996</v>
      </c>
      <c r="AB68" t="e">
        <f>-PGPVGGGL</f>
        <v>#NAME?</v>
      </c>
      <c r="AC68" t="s">
        <v>225</v>
      </c>
      <c r="AD68">
        <v>0</v>
      </c>
      <c r="AE68">
        <v>45.333300000000001</v>
      </c>
      <c r="AF68">
        <v>1.54E-2</v>
      </c>
      <c r="AG68">
        <v>66.423100000000005</v>
      </c>
      <c r="AH68" t="s">
        <v>227</v>
      </c>
      <c r="AI68" t="s">
        <v>225</v>
      </c>
      <c r="AJ68">
        <v>1E-4</v>
      </c>
      <c r="AK68">
        <v>36.181800000000003</v>
      </c>
      <c r="AL68">
        <v>2.1600000000000001E-2</v>
      </c>
      <c r="AM68">
        <v>57.255800000000001</v>
      </c>
      <c r="AN68" t="e">
        <f>-PGPVGGGL</f>
        <v>#NAME?</v>
      </c>
      <c r="AO68" t="s">
        <v>225</v>
      </c>
      <c r="AP68">
        <v>0</v>
      </c>
      <c r="AQ68">
        <v>43.333300000000001</v>
      </c>
      <c r="AR68">
        <v>1.5299999999999999E-2</v>
      </c>
      <c r="AS68">
        <v>55.570799999999998</v>
      </c>
      <c r="AT68">
        <v>1E-4</v>
      </c>
      <c r="AU68">
        <v>0</v>
      </c>
    </row>
    <row r="69" spans="1:47" x14ac:dyDescent="0.25">
      <c r="A69">
        <v>0</v>
      </c>
      <c r="B69" t="s">
        <v>228</v>
      </c>
      <c r="C69" t="s">
        <v>19</v>
      </c>
      <c r="D69" t="s">
        <v>229</v>
      </c>
      <c r="E69" t="s">
        <v>228</v>
      </c>
      <c r="F69">
        <v>0</v>
      </c>
      <c r="G69">
        <v>41.5</v>
      </c>
      <c r="H69">
        <v>2.0299999999999999E-2</v>
      </c>
      <c r="I69">
        <v>60.824300000000001</v>
      </c>
      <c r="J69" t="s">
        <v>230</v>
      </c>
      <c r="K69" t="s">
        <v>228</v>
      </c>
      <c r="L69">
        <v>1E-4</v>
      </c>
      <c r="M69">
        <v>35.875</v>
      </c>
      <c r="N69">
        <v>2.2100000000000002E-2</v>
      </c>
      <c r="O69">
        <v>53.142000000000003</v>
      </c>
      <c r="P69" t="s">
        <v>230</v>
      </c>
      <c r="Q69" t="s">
        <v>228</v>
      </c>
      <c r="R69">
        <v>0</v>
      </c>
      <c r="S69">
        <v>55</v>
      </c>
      <c r="T69">
        <v>1.6500000000000001E-2</v>
      </c>
      <c r="U69">
        <v>62.626399999999997</v>
      </c>
      <c r="V69" t="s">
        <v>229</v>
      </c>
      <c r="W69" t="s">
        <v>228</v>
      </c>
      <c r="X69">
        <v>0</v>
      </c>
      <c r="Y69">
        <v>53</v>
      </c>
      <c r="Z69">
        <v>1.8800000000000001E-2</v>
      </c>
      <c r="AA69">
        <v>68.144400000000005</v>
      </c>
      <c r="AB69" t="s">
        <v>229</v>
      </c>
      <c r="AC69" t="s">
        <v>228</v>
      </c>
      <c r="AD69">
        <v>0</v>
      </c>
      <c r="AE69">
        <v>53.8889</v>
      </c>
      <c r="AF69">
        <v>1.32E-2</v>
      </c>
      <c r="AG69">
        <v>71.759799999999998</v>
      </c>
      <c r="AH69" t="s">
        <v>230</v>
      </c>
      <c r="AI69" t="s">
        <v>228</v>
      </c>
      <c r="AJ69">
        <v>0</v>
      </c>
      <c r="AK69">
        <v>46</v>
      </c>
      <c r="AL69">
        <v>1.7899999999999999E-2</v>
      </c>
      <c r="AM69">
        <v>64.260199999999998</v>
      </c>
      <c r="AN69" t="s">
        <v>229</v>
      </c>
      <c r="AO69" t="s">
        <v>228</v>
      </c>
      <c r="AP69">
        <v>0</v>
      </c>
      <c r="AQ69">
        <v>49.5</v>
      </c>
      <c r="AR69">
        <v>0.01</v>
      </c>
      <c r="AS69">
        <v>69.915599999999998</v>
      </c>
      <c r="AT69">
        <v>0</v>
      </c>
      <c r="AU69">
        <v>0</v>
      </c>
    </row>
    <row r="70" spans="1:47" x14ac:dyDescent="0.25">
      <c r="A70">
        <v>0</v>
      </c>
      <c r="B70" t="s">
        <v>231</v>
      </c>
      <c r="C70" t="s">
        <v>19</v>
      </c>
      <c r="D70" t="s">
        <v>232</v>
      </c>
      <c r="E70" t="s">
        <v>231</v>
      </c>
      <c r="F70">
        <v>1E-4</v>
      </c>
      <c r="G70">
        <v>36.200000000000003</v>
      </c>
      <c r="H70">
        <v>2.8000000000000001E-2</v>
      </c>
      <c r="I70">
        <v>47.598599999999998</v>
      </c>
      <c r="J70" t="s">
        <v>232</v>
      </c>
      <c r="K70" t="s">
        <v>231</v>
      </c>
      <c r="L70">
        <v>0</v>
      </c>
      <c r="M70">
        <v>65</v>
      </c>
      <c r="N70">
        <v>2.0400000000000001E-2</v>
      </c>
      <c r="O70">
        <v>57.763599999999997</v>
      </c>
      <c r="P70" t="s">
        <v>232</v>
      </c>
      <c r="Q70" t="s">
        <v>231</v>
      </c>
      <c r="R70">
        <v>0</v>
      </c>
      <c r="S70">
        <v>60</v>
      </c>
      <c r="T70">
        <v>1.6500000000000001E-2</v>
      </c>
      <c r="U70">
        <v>62.3675</v>
      </c>
      <c r="V70" t="s">
        <v>232</v>
      </c>
      <c r="W70" t="s">
        <v>231</v>
      </c>
      <c r="X70">
        <v>0</v>
      </c>
      <c r="Y70">
        <v>75</v>
      </c>
      <c r="Z70">
        <v>1.6E-2</v>
      </c>
      <c r="AA70">
        <v>74.5642</v>
      </c>
      <c r="AB70" t="s">
        <v>232</v>
      </c>
      <c r="AC70" t="s">
        <v>231</v>
      </c>
      <c r="AD70">
        <v>1E-4</v>
      </c>
      <c r="AE70">
        <v>38.333300000000001</v>
      </c>
      <c r="AF70">
        <v>2.98E-2</v>
      </c>
      <c r="AG70">
        <v>43.5396</v>
      </c>
      <c r="AH70" t="s">
        <v>232</v>
      </c>
      <c r="AI70" t="s">
        <v>231</v>
      </c>
      <c r="AJ70">
        <v>2.0000000000000001E-4</v>
      </c>
      <c r="AK70">
        <v>30.047599999999999</v>
      </c>
      <c r="AL70">
        <v>3.7900000000000003E-2</v>
      </c>
      <c r="AM70">
        <v>36.932899999999997</v>
      </c>
      <c r="AN70" t="s">
        <v>232</v>
      </c>
      <c r="AO70" t="s">
        <v>231</v>
      </c>
      <c r="AP70">
        <v>0</v>
      </c>
      <c r="AQ70">
        <v>57.5</v>
      </c>
      <c r="AR70">
        <v>1.32E-2</v>
      </c>
      <c r="AS70">
        <v>60.680100000000003</v>
      </c>
      <c r="AT70">
        <v>1E-4</v>
      </c>
      <c r="AU70">
        <v>0</v>
      </c>
    </row>
    <row r="71" spans="1:47" x14ac:dyDescent="0.25">
      <c r="A71">
        <v>0</v>
      </c>
      <c r="B71" t="s">
        <v>233</v>
      </c>
      <c r="C71" t="s">
        <v>19</v>
      </c>
      <c r="D71" t="s">
        <v>234</v>
      </c>
      <c r="E71" t="s">
        <v>233</v>
      </c>
      <c r="F71">
        <v>0</v>
      </c>
      <c r="G71">
        <v>75</v>
      </c>
      <c r="H71">
        <v>8.3000000000000001E-3</v>
      </c>
      <c r="I71">
        <v>90.1648</v>
      </c>
      <c r="J71" t="s">
        <v>234</v>
      </c>
      <c r="K71" t="s">
        <v>233</v>
      </c>
      <c r="L71">
        <v>0</v>
      </c>
      <c r="M71">
        <v>64.166700000000006</v>
      </c>
      <c r="N71">
        <v>1.4200000000000001E-2</v>
      </c>
      <c r="O71">
        <v>77.054400000000001</v>
      </c>
      <c r="P71" t="s">
        <v>234</v>
      </c>
      <c r="Q71" t="s">
        <v>233</v>
      </c>
      <c r="R71">
        <v>0</v>
      </c>
      <c r="S71">
        <v>53</v>
      </c>
      <c r="T71">
        <v>1.2200000000000001E-2</v>
      </c>
      <c r="U71">
        <v>76.642300000000006</v>
      </c>
      <c r="V71" t="s">
        <v>234</v>
      </c>
      <c r="W71" t="s">
        <v>233</v>
      </c>
      <c r="X71">
        <v>0</v>
      </c>
      <c r="Y71">
        <v>90</v>
      </c>
      <c r="Z71">
        <v>6.7999999999999996E-3</v>
      </c>
      <c r="AA71">
        <v>95.469800000000006</v>
      </c>
      <c r="AB71" t="s">
        <v>234</v>
      </c>
      <c r="AC71" t="s">
        <v>233</v>
      </c>
      <c r="AD71">
        <v>0</v>
      </c>
      <c r="AE71">
        <v>90</v>
      </c>
      <c r="AF71">
        <v>6.3E-3</v>
      </c>
      <c r="AG71">
        <v>90.817499999999995</v>
      </c>
      <c r="AH71" t="s">
        <v>234</v>
      </c>
      <c r="AI71" t="s">
        <v>233</v>
      </c>
      <c r="AJ71">
        <v>0</v>
      </c>
      <c r="AK71">
        <v>80</v>
      </c>
      <c r="AL71">
        <v>8.6E-3</v>
      </c>
      <c r="AM71">
        <v>87.909400000000005</v>
      </c>
      <c r="AN71" t="s">
        <v>234</v>
      </c>
      <c r="AO71" t="s">
        <v>233</v>
      </c>
      <c r="AP71">
        <v>0</v>
      </c>
      <c r="AQ71">
        <v>85</v>
      </c>
      <c r="AR71">
        <v>5.3E-3</v>
      </c>
      <c r="AS71">
        <v>87.48</v>
      </c>
      <c r="AT71">
        <v>0</v>
      </c>
      <c r="AU71">
        <v>0</v>
      </c>
    </row>
    <row r="72" spans="1:47" x14ac:dyDescent="0.25">
      <c r="A72">
        <v>0</v>
      </c>
      <c r="B72" t="s">
        <v>235</v>
      </c>
      <c r="C72" t="s">
        <v>19</v>
      </c>
      <c r="D72" t="s">
        <v>236</v>
      </c>
      <c r="E72" t="s">
        <v>235</v>
      </c>
      <c r="F72">
        <v>1E-4</v>
      </c>
      <c r="G72">
        <v>33.142899999999997</v>
      </c>
      <c r="H72">
        <v>2.6100000000000002E-2</v>
      </c>
      <c r="I72">
        <v>50.450800000000001</v>
      </c>
      <c r="J72" t="s">
        <v>237</v>
      </c>
      <c r="K72" t="s">
        <v>235</v>
      </c>
      <c r="L72">
        <v>1E-4</v>
      </c>
      <c r="M72">
        <v>36.375</v>
      </c>
      <c r="N72">
        <v>2.87E-2</v>
      </c>
      <c r="O72">
        <v>39.200699999999998</v>
      </c>
      <c r="P72" t="s">
        <v>237</v>
      </c>
      <c r="Q72" t="s">
        <v>235</v>
      </c>
      <c r="R72">
        <v>2.0000000000000001E-4</v>
      </c>
      <c r="S72">
        <v>26.869599999999998</v>
      </c>
      <c r="T72">
        <v>2.8899999999999999E-2</v>
      </c>
      <c r="U72">
        <v>35.376300000000001</v>
      </c>
      <c r="V72" t="s">
        <v>236</v>
      </c>
      <c r="W72" t="s">
        <v>235</v>
      </c>
      <c r="X72">
        <v>1E-4</v>
      </c>
      <c r="Y72">
        <v>32.200000000000003</v>
      </c>
      <c r="Z72">
        <v>2.3400000000000001E-2</v>
      </c>
      <c r="AA72">
        <v>58.851900000000001</v>
      </c>
      <c r="AB72" t="s">
        <v>236</v>
      </c>
      <c r="AC72" t="s">
        <v>235</v>
      </c>
      <c r="AD72">
        <v>1E-4</v>
      </c>
      <c r="AE72">
        <v>38</v>
      </c>
      <c r="AF72">
        <v>0.02</v>
      </c>
      <c r="AG72">
        <v>57.506100000000004</v>
      </c>
      <c r="AH72" t="s">
        <v>236</v>
      </c>
      <c r="AI72" t="s">
        <v>235</v>
      </c>
      <c r="AJ72">
        <v>1E-4</v>
      </c>
      <c r="AK72">
        <v>39.666699999999999</v>
      </c>
      <c r="AL72">
        <v>1.9199999999999998E-2</v>
      </c>
      <c r="AM72">
        <v>61.761200000000002</v>
      </c>
      <c r="AN72" t="s">
        <v>237</v>
      </c>
      <c r="AO72" t="s">
        <v>235</v>
      </c>
      <c r="AP72">
        <v>1E-4</v>
      </c>
      <c r="AQ72">
        <v>30.277799999999999</v>
      </c>
      <c r="AR72">
        <v>3.1199999999999999E-2</v>
      </c>
      <c r="AS72">
        <v>33.256100000000004</v>
      </c>
      <c r="AT72">
        <v>1E-4</v>
      </c>
      <c r="AU72">
        <v>0</v>
      </c>
    </row>
    <row r="73" spans="1:47" x14ac:dyDescent="0.25">
      <c r="A73">
        <v>0</v>
      </c>
      <c r="B73" t="s">
        <v>238</v>
      </c>
      <c r="C73" t="s">
        <v>19</v>
      </c>
      <c r="D73" t="s">
        <v>239</v>
      </c>
      <c r="E73" t="s">
        <v>238</v>
      </c>
      <c r="F73">
        <v>0</v>
      </c>
      <c r="G73">
        <v>75</v>
      </c>
      <c r="H73">
        <v>1.1599999999999999E-2</v>
      </c>
      <c r="I73">
        <v>81.387500000000003</v>
      </c>
      <c r="J73" t="s">
        <v>239</v>
      </c>
      <c r="K73" t="s">
        <v>238</v>
      </c>
      <c r="L73">
        <v>0</v>
      </c>
      <c r="M73">
        <v>85</v>
      </c>
      <c r="N73">
        <v>1.0500000000000001E-2</v>
      </c>
      <c r="O73">
        <v>88.985100000000003</v>
      </c>
      <c r="P73" t="s">
        <v>240</v>
      </c>
      <c r="Q73" t="s">
        <v>238</v>
      </c>
      <c r="R73">
        <v>0</v>
      </c>
      <c r="S73">
        <v>90</v>
      </c>
      <c r="T73">
        <v>8.6999999999999994E-3</v>
      </c>
      <c r="U73">
        <v>88.7239</v>
      </c>
      <c r="V73" t="s">
        <v>241</v>
      </c>
      <c r="W73" t="s">
        <v>238</v>
      </c>
      <c r="X73">
        <v>0</v>
      </c>
      <c r="Y73">
        <v>80</v>
      </c>
      <c r="Z73">
        <v>7.1999999999999998E-3</v>
      </c>
      <c r="AA73">
        <v>95.146799999999999</v>
      </c>
      <c r="AB73" t="s">
        <v>239</v>
      </c>
      <c r="AC73" t="s">
        <v>238</v>
      </c>
      <c r="AD73">
        <v>0</v>
      </c>
      <c r="AE73">
        <v>67.5</v>
      </c>
      <c r="AF73">
        <v>1.37E-2</v>
      </c>
      <c r="AG73">
        <v>70.325000000000003</v>
      </c>
      <c r="AH73" t="s">
        <v>241</v>
      </c>
      <c r="AI73" t="s">
        <v>238</v>
      </c>
      <c r="AJ73">
        <v>0</v>
      </c>
      <c r="AK73">
        <v>48.5</v>
      </c>
      <c r="AL73">
        <v>2.52E-2</v>
      </c>
      <c r="AM73">
        <v>51.389699999999998</v>
      </c>
      <c r="AN73" t="s">
        <v>241</v>
      </c>
      <c r="AO73" t="s">
        <v>238</v>
      </c>
      <c r="AP73">
        <v>0</v>
      </c>
      <c r="AQ73">
        <v>75</v>
      </c>
      <c r="AR73">
        <v>6.6E-3</v>
      </c>
      <c r="AS73">
        <v>82.245099999999994</v>
      </c>
      <c r="AT73">
        <v>0</v>
      </c>
      <c r="AU73">
        <v>0</v>
      </c>
    </row>
    <row r="74" spans="1:47" x14ac:dyDescent="0.25">
      <c r="A74">
        <v>0</v>
      </c>
      <c r="B74" t="s">
        <v>242</v>
      </c>
      <c r="C74" t="s">
        <v>19</v>
      </c>
      <c r="D74" t="e">
        <f>-PVGGGLGQ</f>
        <v>#NAME?</v>
      </c>
      <c r="E74" t="s">
        <v>242</v>
      </c>
      <c r="F74">
        <v>0</v>
      </c>
      <c r="G74">
        <v>85</v>
      </c>
      <c r="H74">
        <v>4.7000000000000002E-3</v>
      </c>
      <c r="I74">
        <v>96.202299999999994</v>
      </c>
      <c r="J74" t="e">
        <f>-PVGGGLGQ</f>
        <v>#NAME?</v>
      </c>
      <c r="K74" t="s">
        <v>242</v>
      </c>
      <c r="L74">
        <v>0</v>
      </c>
      <c r="M74">
        <v>87.5</v>
      </c>
      <c r="N74">
        <v>6.0000000000000001E-3</v>
      </c>
      <c r="O74">
        <v>96.3386</v>
      </c>
      <c r="P74" t="e">
        <f>-PVGGGLGQ</f>
        <v>#NAME?</v>
      </c>
      <c r="Q74" t="s">
        <v>242</v>
      </c>
      <c r="R74">
        <v>0</v>
      </c>
      <c r="S74">
        <v>90</v>
      </c>
      <c r="T74">
        <v>4.4000000000000003E-3</v>
      </c>
      <c r="U74">
        <v>96.609899999999996</v>
      </c>
      <c r="V74" t="e">
        <f>-PVGGGLGQ</f>
        <v>#NAME?</v>
      </c>
      <c r="W74" t="s">
        <v>242</v>
      </c>
      <c r="X74">
        <v>0</v>
      </c>
      <c r="Y74">
        <v>100</v>
      </c>
      <c r="Z74">
        <v>3.8999999999999998E-3</v>
      </c>
      <c r="AA74">
        <v>97.3874</v>
      </c>
      <c r="AB74" t="s">
        <v>243</v>
      </c>
      <c r="AC74" t="s">
        <v>242</v>
      </c>
      <c r="AD74">
        <v>0</v>
      </c>
      <c r="AE74">
        <v>100</v>
      </c>
      <c r="AF74">
        <v>2.7000000000000001E-3</v>
      </c>
      <c r="AG74">
        <v>97.099599999999995</v>
      </c>
      <c r="AH74" t="s">
        <v>244</v>
      </c>
      <c r="AI74" t="s">
        <v>242</v>
      </c>
      <c r="AJ74">
        <v>0</v>
      </c>
      <c r="AK74">
        <v>100</v>
      </c>
      <c r="AL74">
        <v>3.8999999999999998E-3</v>
      </c>
      <c r="AM74">
        <v>96.691599999999994</v>
      </c>
      <c r="AN74" t="e">
        <f>-PVGGGLGQ</f>
        <v>#NAME?</v>
      </c>
      <c r="AO74" t="s">
        <v>242</v>
      </c>
      <c r="AP74">
        <v>0</v>
      </c>
      <c r="AQ74">
        <v>100</v>
      </c>
      <c r="AR74">
        <v>2.2000000000000001E-3</v>
      </c>
      <c r="AS74">
        <v>96.764899999999997</v>
      </c>
      <c r="AT74">
        <v>0</v>
      </c>
      <c r="AU74">
        <v>0</v>
      </c>
    </row>
    <row r="75" spans="1:47" x14ac:dyDescent="0.25">
      <c r="A75">
        <v>0</v>
      </c>
      <c r="B75" t="s">
        <v>245</v>
      </c>
      <c r="C75" t="s">
        <v>19</v>
      </c>
      <c r="D75" t="e">
        <f>-QWEGVWAS</f>
        <v>#NAME?</v>
      </c>
      <c r="E75" t="s">
        <v>245</v>
      </c>
      <c r="F75">
        <v>0</v>
      </c>
      <c r="G75">
        <v>75</v>
      </c>
      <c r="H75">
        <v>1.09E-2</v>
      </c>
      <c r="I75">
        <v>83.363100000000003</v>
      </c>
      <c r="J75" t="s">
        <v>246</v>
      </c>
      <c r="K75" t="s">
        <v>245</v>
      </c>
      <c r="L75">
        <v>1E-4</v>
      </c>
      <c r="M75">
        <v>34.299999999999997</v>
      </c>
      <c r="N75">
        <v>2.9700000000000001E-2</v>
      </c>
      <c r="O75">
        <v>37.417099999999998</v>
      </c>
      <c r="P75" t="s">
        <v>246</v>
      </c>
      <c r="Q75" t="s">
        <v>245</v>
      </c>
      <c r="R75">
        <v>1E-4</v>
      </c>
      <c r="S75">
        <v>41.6</v>
      </c>
      <c r="T75">
        <v>2.1700000000000001E-2</v>
      </c>
      <c r="U75">
        <v>48.75</v>
      </c>
      <c r="V75" t="s">
        <v>247</v>
      </c>
      <c r="W75" t="s">
        <v>245</v>
      </c>
      <c r="X75">
        <v>0</v>
      </c>
      <c r="Y75">
        <v>56.666699999999999</v>
      </c>
      <c r="Z75">
        <v>1.7399999999999999E-2</v>
      </c>
      <c r="AA75">
        <v>71.265199999999993</v>
      </c>
      <c r="AB75" t="e">
        <f>-QWEGVWAS</f>
        <v>#NAME?</v>
      </c>
      <c r="AC75" t="s">
        <v>245</v>
      </c>
      <c r="AD75">
        <v>0</v>
      </c>
      <c r="AE75">
        <v>75</v>
      </c>
      <c r="AF75">
        <v>7.9000000000000008E-3</v>
      </c>
      <c r="AG75">
        <v>86.270399999999995</v>
      </c>
      <c r="AH75" t="e">
        <f>-QWEGVWAS</f>
        <v>#NAME?</v>
      </c>
      <c r="AI75" t="s">
        <v>245</v>
      </c>
      <c r="AJ75">
        <v>0</v>
      </c>
      <c r="AK75">
        <v>80</v>
      </c>
      <c r="AL75">
        <v>8.3000000000000001E-3</v>
      </c>
      <c r="AM75">
        <v>88.782499999999999</v>
      </c>
      <c r="AN75" t="e">
        <f>-QWEGVWAS</f>
        <v>#NAME?</v>
      </c>
      <c r="AO75" t="s">
        <v>245</v>
      </c>
      <c r="AP75">
        <v>0</v>
      </c>
      <c r="AQ75">
        <v>61.666699999999999</v>
      </c>
      <c r="AR75">
        <v>1.11E-2</v>
      </c>
      <c r="AS75">
        <v>66.625</v>
      </c>
      <c r="AT75">
        <v>0</v>
      </c>
      <c r="AU75">
        <v>0</v>
      </c>
    </row>
    <row r="76" spans="1:47" x14ac:dyDescent="0.25">
      <c r="A76">
        <v>0</v>
      </c>
      <c r="B76" t="s">
        <v>248</v>
      </c>
      <c r="C76" t="s">
        <v>19</v>
      </c>
      <c r="D76" t="s">
        <v>249</v>
      </c>
      <c r="E76" t="s">
        <v>248</v>
      </c>
      <c r="F76">
        <v>1E-4</v>
      </c>
      <c r="G76">
        <v>33.571399999999997</v>
      </c>
      <c r="H76">
        <v>3.9699999999999999E-2</v>
      </c>
      <c r="I76">
        <v>34.450299999999999</v>
      </c>
      <c r="J76" t="s">
        <v>249</v>
      </c>
      <c r="K76" t="s">
        <v>248</v>
      </c>
      <c r="L76">
        <v>2.0000000000000001E-4</v>
      </c>
      <c r="M76">
        <v>29.2</v>
      </c>
      <c r="N76">
        <v>4.5699999999999998E-2</v>
      </c>
      <c r="O76">
        <v>19.049299999999999</v>
      </c>
      <c r="P76" t="s">
        <v>250</v>
      </c>
      <c r="Q76" t="s">
        <v>248</v>
      </c>
      <c r="R76">
        <v>2.9999999999999997E-4</v>
      </c>
      <c r="S76">
        <v>24.344799999999999</v>
      </c>
      <c r="T76">
        <v>4.2200000000000001E-2</v>
      </c>
      <c r="U76">
        <v>20.616800000000001</v>
      </c>
      <c r="V76" t="s">
        <v>250</v>
      </c>
      <c r="W76" t="s">
        <v>248</v>
      </c>
      <c r="X76">
        <v>0</v>
      </c>
      <c r="Y76">
        <v>47</v>
      </c>
      <c r="Z76">
        <v>3.2000000000000001E-2</v>
      </c>
      <c r="AA76">
        <v>45.292499999999997</v>
      </c>
      <c r="AB76" t="s">
        <v>250</v>
      </c>
      <c r="AC76" t="s">
        <v>248</v>
      </c>
      <c r="AD76">
        <v>5.9999999999999995E-4</v>
      </c>
      <c r="AE76">
        <v>18.9314</v>
      </c>
      <c r="AF76">
        <v>6.6500000000000004E-2</v>
      </c>
      <c r="AG76">
        <v>20.259</v>
      </c>
      <c r="AH76" t="s">
        <v>250</v>
      </c>
      <c r="AI76" t="s">
        <v>248</v>
      </c>
      <c r="AJ76">
        <v>5.9999999999999995E-4</v>
      </c>
      <c r="AK76">
        <v>20.885400000000001</v>
      </c>
      <c r="AL76">
        <v>6.3E-2</v>
      </c>
      <c r="AM76">
        <v>21.748100000000001</v>
      </c>
      <c r="AN76" t="s">
        <v>250</v>
      </c>
      <c r="AO76" t="s">
        <v>248</v>
      </c>
      <c r="AP76">
        <v>1E-4</v>
      </c>
      <c r="AQ76">
        <v>37.714300000000001</v>
      </c>
      <c r="AR76">
        <v>2.7300000000000001E-2</v>
      </c>
      <c r="AS76">
        <v>37.017899999999997</v>
      </c>
      <c r="AT76">
        <v>2.9999999999999997E-4</v>
      </c>
      <c r="AU76">
        <v>0</v>
      </c>
    </row>
    <row r="77" spans="1:47" x14ac:dyDescent="0.25">
      <c r="A77">
        <v>0</v>
      </c>
      <c r="B77" t="s">
        <v>251</v>
      </c>
      <c r="C77" t="s">
        <v>19</v>
      </c>
      <c r="D77" t="s">
        <v>252</v>
      </c>
      <c r="E77" t="s">
        <v>251</v>
      </c>
      <c r="F77">
        <v>0</v>
      </c>
      <c r="G77">
        <v>85</v>
      </c>
      <c r="H77">
        <v>7.4999999999999997E-3</v>
      </c>
      <c r="I77">
        <v>92.082400000000007</v>
      </c>
      <c r="J77" t="s">
        <v>252</v>
      </c>
      <c r="K77" t="s">
        <v>251</v>
      </c>
      <c r="L77">
        <v>0</v>
      </c>
      <c r="M77">
        <v>58.75</v>
      </c>
      <c r="N77">
        <v>1.21E-2</v>
      </c>
      <c r="O77">
        <v>84.011799999999994</v>
      </c>
      <c r="P77" t="s">
        <v>252</v>
      </c>
      <c r="Q77" t="s">
        <v>251</v>
      </c>
      <c r="R77">
        <v>0</v>
      </c>
      <c r="S77">
        <v>64.166700000000006</v>
      </c>
      <c r="T77">
        <v>1.11E-2</v>
      </c>
      <c r="U77">
        <v>80.543499999999995</v>
      </c>
      <c r="V77" t="s">
        <v>253</v>
      </c>
      <c r="W77" t="s">
        <v>251</v>
      </c>
      <c r="X77">
        <v>0</v>
      </c>
      <c r="Y77">
        <v>62.5</v>
      </c>
      <c r="Z77">
        <v>8.3000000000000001E-3</v>
      </c>
      <c r="AA77">
        <v>93.212500000000006</v>
      </c>
      <c r="AB77" t="s">
        <v>254</v>
      </c>
      <c r="AC77" t="s">
        <v>251</v>
      </c>
      <c r="AD77">
        <v>0</v>
      </c>
      <c r="AE77">
        <v>65</v>
      </c>
      <c r="AF77">
        <v>1.09E-2</v>
      </c>
      <c r="AG77">
        <v>77.694000000000003</v>
      </c>
      <c r="AH77" t="s">
        <v>254</v>
      </c>
      <c r="AI77" t="s">
        <v>251</v>
      </c>
      <c r="AJ77">
        <v>0</v>
      </c>
      <c r="AK77">
        <v>70</v>
      </c>
      <c r="AL77">
        <v>1.2E-2</v>
      </c>
      <c r="AM77">
        <v>78.560599999999994</v>
      </c>
      <c r="AN77" t="s">
        <v>252</v>
      </c>
      <c r="AO77" t="s">
        <v>251</v>
      </c>
      <c r="AP77">
        <v>0</v>
      </c>
      <c r="AQ77">
        <v>75</v>
      </c>
      <c r="AR77">
        <v>7.4000000000000003E-3</v>
      </c>
      <c r="AS77">
        <v>79.334100000000007</v>
      </c>
      <c r="AT77">
        <v>0</v>
      </c>
      <c r="AU77">
        <v>0</v>
      </c>
    </row>
    <row r="78" spans="1:47" x14ac:dyDescent="0.25">
      <c r="A78">
        <v>0</v>
      </c>
      <c r="B78" t="s">
        <v>255</v>
      </c>
      <c r="C78" t="s">
        <v>19</v>
      </c>
      <c r="D78" t="s">
        <v>256</v>
      </c>
      <c r="E78" t="s">
        <v>255</v>
      </c>
      <c r="F78">
        <v>0</v>
      </c>
      <c r="G78">
        <v>85</v>
      </c>
      <c r="H78">
        <v>1.49E-2</v>
      </c>
      <c r="I78">
        <v>73.001999999999995</v>
      </c>
      <c r="J78" t="e">
        <f>-WEGVWASA</f>
        <v>#NAME?</v>
      </c>
      <c r="K78" t="s">
        <v>255</v>
      </c>
      <c r="L78">
        <v>0</v>
      </c>
      <c r="M78">
        <v>51.818199999999997</v>
      </c>
      <c r="N78">
        <v>2.6499999999999999E-2</v>
      </c>
      <c r="O78">
        <v>43.349299999999999</v>
      </c>
      <c r="P78" t="e">
        <f>-WEGVWASA</f>
        <v>#NAME?</v>
      </c>
      <c r="Q78" t="s">
        <v>255</v>
      </c>
      <c r="R78">
        <v>0</v>
      </c>
      <c r="S78">
        <v>57.857100000000003</v>
      </c>
      <c r="T78">
        <v>2.1399999999999999E-2</v>
      </c>
      <c r="U78">
        <v>49.292700000000004</v>
      </c>
      <c r="V78" t="e">
        <f>-WEGVWASA</f>
        <v>#NAME?</v>
      </c>
      <c r="W78" t="s">
        <v>255</v>
      </c>
      <c r="X78">
        <v>0</v>
      </c>
      <c r="Y78">
        <v>75</v>
      </c>
      <c r="Z78">
        <v>1.7999999999999999E-2</v>
      </c>
      <c r="AA78">
        <v>69.787700000000001</v>
      </c>
      <c r="AB78" t="s">
        <v>257</v>
      </c>
      <c r="AC78" t="s">
        <v>255</v>
      </c>
      <c r="AD78">
        <v>0</v>
      </c>
      <c r="AE78">
        <v>90</v>
      </c>
      <c r="AF78">
        <v>1.04E-2</v>
      </c>
      <c r="AG78">
        <v>79.144199999999998</v>
      </c>
      <c r="AH78" t="s">
        <v>258</v>
      </c>
      <c r="AI78" t="s">
        <v>255</v>
      </c>
      <c r="AJ78">
        <v>0</v>
      </c>
      <c r="AK78">
        <v>80</v>
      </c>
      <c r="AL78">
        <v>1.24E-2</v>
      </c>
      <c r="AM78">
        <v>77.6434</v>
      </c>
      <c r="AN78" t="s">
        <v>256</v>
      </c>
      <c r="AO78" t="s">
        <v>255</v>
      </c>
      <c r="AP78">
        <v>0</v>
      </c>
      <c r="AQ78">
        <v>85</v>
      </c>
      <c r="AR78">
        <v>8.8000000000000005E-3</v>
      </c>
      <c r="AS78">
        <v>74.230500000000006</v>
      </c>
      <c r="AT78">
        <v>0</v>
      </c>
      <c r="AU78">
        <v>0</v>
      </c>
    </row>
    <row r="79" spans="1:47" x14ac:dyDescent="0.25">
      <c r="A79">
        <v>0</v>
      </c>
      <c r="B79" t="s">
        <v>259</v>
      </c>
      <c r="C79" t="s">
        <v>19</v>
      </c>
      <c r="D79" t="e">
        <f>-GRGSGPVH</f>
        <v>#NAME?</v>
      </c>
      <c r="E79" t="s">
        <v>259</v>
      </c>
      <c r="F79">
        <v>0</v>
      </c>
      <c r="G79">
        <v>55</v>
      </c>
      <c r="H79">
        <v>1.01E-2</v>
      </c>
      <c r="I79">
        <v>85.587500000000006</v>
      </c>
      <c r="J79" t="s">
        <v>260</v>
      </c>
      <c r="K79" t="s">
        <v>259</v>
      </c>
      <c r="L79">
        <v>0</v>
      </c>
      <c r="M79">
        <v>64.166700000000006</v>
      </c>
      <c r="N79">
        <v>9.1999999999999998E-3</v>
      </c>
      <c r="O79">
        <v>92.452399999999997</v>
      </c>
      <c r="P79" t="s">
        <v>261</v>
      </c>
      <c r="Q79" t="s">
        <v>259</v>
      </c>
      <c r="R79">
        <v>0</v>
      </c>
      <c r="S79">
        <v>63.333300000000001</v>
      </c>
      <c r="T79">
        <v>8.0000000000000002E-3</v>
      </c>
      <c r="U79">
        <v>90.791600000000003</v>
      </c>
      <c r="V79" t="s">
        <v>262</v>
      </c>
      <c r="W79" t="s">
        <v>259</v>
      </c>
      <c r="X79">
        <v>2.0000000000000001E-4</v>
      </c>
      <c r="Y79">
        <v>21.4</v>
      </c>
      <c r="Z79">
        <v>0.03</v>
      </c>
      <c r="AA79">
        <v>48.061999999999998</v>
      </c>
      <c r="AB79" t="e">
        <f>-GRGSGPVH</f>
        <v>#NAME?</v>
      </c>
      <c r="AC79" t="s">
        <v>259</v>
      </c>
      <c r="AD79">
        <v>0</v>
      </c>
      <c r="AE79">
        <v>80</v>
      </c>
      <c r="AF79">
        <v>5.0000000000000001E-3</v>
      </c>
      <c r="AG79">
        <v>94.254000000000005</v>
      </c>
      <c r="AH79" t="s">
        <v>260</v>
      </c>
      <c r="AI79" t="s">
        <v>259</v>
      </c>
      <c r="AJ79">
        <v>0</v>
      </c>
      <c r="AK79">
        <v>80</v>
      </c>
      <c r="AL79">
        <v>5.4999999999999997E-3</v>
      </c>
      <c r="AM79">
        <v>95.238799999999998</v>
      </c>
      <c r="AN79" t="s">
        <v>260</v>
      </c>
      <c r="AO79" t="s">
        <v>259</v>
      </c>
      <c r="AP79">
        <v>0</v>
      </c>
      <c r="AQ79">
        <v>85</v>
      </c>
      <c r="AR79">
        <v>4.0000000000000001E-3</v>
      </c>
      <c r="AS79">
        <v>92.666399999999996</v>
      </c>
      <c r="AT79">
        <v>0</v>
      </c>
      <c r="AU79">
        <v>0</v>
      </c>
    </row>
    <row r="80" spans="1:47" x14ac:dyDescent="0.25">
      <c r="A80">
        <v>0</v>
      </c>
      <c r="B80" t="s">
        <v>263</v>
      </c>
      <c r="C80" t="s">
        <v>19</v>
      </c>
      <c r="D80" t="s">
        <v>264</v>
      </c>
      <c r="E80" t="s">
        <v>263</v>
      </c>
      <c r="F80">
        <v>0</v>
      </c>
      <c r="G80">
        <v>100</v>
      </c>
      <c r="H80">
        <v>4.1000000000000003E-3</v>
      </c>
      <c r="I80">
        <v>96.694999999999993</v>
      </c>
      <c r="J80" t="s">
        <v>265</v>
      </c>
      <c r="K80" t="s">
        <v>263</v>
      </c>
      <c r="L80">
        <v>0</v>
      </c>
      <c r="M80">
        <v>85</v>
      </c>
      <c r="N80">
        <v>7.7999999999999996E-3</v>
      </c>
      <c r="O80">
        <v>95.236800000000002</v>
      </c>
      <c r="P80" t="s">
        <v>265</v>
      </c>
      <c r="Q80" t="s">
        <v>263</v>
      </c>
      <c r="R80">
        <v>0</v>
      </c>
      <c r="S80">
        <v>85</v>
      </c>
      <c r="T80">
        <v>5.7000000000000002E-3</v>
      </c>
      <c r="U80">
        <v>95.619600000000005</v>
      </c>
      <c r="V80" t="s">
        <v>266</v>
      </c>
      <c r="W80" t="s">
        <v>263</v>
      </c>
      <c r="X80">
        <v>0</v>
      </c>
      <c r="Y80">
        <v>80</v>
      </c>
      <c r="Z80">
        <v>5.1000000000000004E-3</v>
      </c>
      <c r="AA80">
        <v>96.595799999999997</v>
      </c>
      <c r="AB80" t="s">
        <v>265</v>
      </c>
      <c r="AC80" t="s">
        <v>263</v>
      </c>
      <c r="AD80">
        <v>0</v>
      </c>
      <c r="AE80">
        <v>100</v>
      </c>
      <c r="AF80">
        <v>4.1999999999999997E-3</v>
      </c>
      <c r="AG80">
        <v>95.597200000000001</v>
      </c>
      <c r="AH80" t="s">
        <v>265</v>
      </c>
      <c r="AI80" t="s">
        <v>263</v>
      </c>
      <c r="AJ80">
        <v>0</v>
      </c>
      <c r="AK80">
        <v>80</v>
      </c>
      <c r="AL80">
        <v>7.7000000000000002E-3</v>
      </c>
      <c r="AM80">
        <v>90.399500000000003</v>
      </c>
      <c r="AN80" t="s">
        <v>264</v>
      </c>
      <c r="AO80" t="s">
        <v>263</v>
      </c>
      <c r="AP80">
        <v>0</v>
      </c>
      <c r="AQ80">
        <v>100</v>
      </c>
      <c r="AR80">
        <v>2.7000000000000001E-3</v>
      </c>
      <c r="AS80">
        <v>95.997600000000006</v>
      </c>
      <c r="AT80">
        <v>0</v>
      </c>
      <c r="AU80">
        <v>0</v>
      </c>
    </row>
    <row r="81" spans="1:47" x14ac:dyDescent="0.25">
      <c r="A81">
        <v>0</v>
      </c>
      <c r="B81" t="s">
        <v>267</v>
      </c>
      <c r="C81" t="s">
        <v>19</v>
      </c>
      <c r="D81" t="s">
        <v>268</v>
      </c>
      <c r="E81" t="s">
        <v>267</v>
      </c>
      <c r="F81">
        <v>0</v>
      </c>
      <c r="G81">
        <v>85</v>
      </c>
      <c r="H81">
        <v>1.2500000000000001E-2</v>
      </c>
      <c r="I81">
        <v>79.083799999999997</v>
      </c>
      <c r="J81" t="s">
        <v>268</v>
      </c>
      <c r="K81" t="s">
        <v>267</v>
      </c>
      <c r="L81">
        <v>0</v>
      </c>
      <c r="M81">
        <v>82.5</v>
      </c>
      <c r="N81">
        <v>1.3599999999999999E-2</v>
      </c>
      <c r="O81">
        <v>79.098600000000005</v>
      </c>
      <c r="P81" t="s">
        <v>268</v>
      </c>
      <c r="Q81" t="s">
        <v>267</v>
      </c>
      <c r="R81">
        <v>0</v>
      </c>
      <c r="S81">
        <v>80</v>
      </c>
      <c r="T81">
        <v>1.2200000000000001E-2</v>
      </c>
      <c r="U81">
        <v>76.704999999999998</v>
      </c>
      <c r="V81" t="s">
        <v>269</v>
      </c>
      <c r="W81" t="s">
        <v>267</v>
      </c>
      <c r="X81">
        <v>0</v>
      </c>
      <c r="Y81">
        <v>100</v>
      </c>
      <c r="Z81">
        <v>9.1000000000000004E-3</v>
      </c>
      <c r="AA81">
        <v>91.459000000000003</v>
      </c>
      <c r="AB81" t="s">
        <v>268</v>
      </c>
      <c r="AC81" t="s">
        <v>267</v>
      </c>
      <c r="AD81">
        <v>0</v>
      </c>
      <c r="AE81">
        <v>90</v>
      </c>
      <c r="AF81">
        <v>9.5999999999999992E-3</v>
      </c>
      <c r="AG81">
        <v>81.276700000000005</v>
      </c>
      <c r="AH81" t="s">
        <v>268</v>
      </c>
      <c r="AI81" t="s">
        <v>267</v>
      </c>
      <c r="AJ81">
        <v>0</v>
      </c>
      <c r="AK81">
        <v>85</v>
      </c>
      <c r="AL81">
        <v>1.0200000000000001E-2</v>
      </c>
      <c r="AM81">
        <v>83.462000000000003</v>
      </c>
      <c r="AN81" t="s">
        <v>268</v>
      </c>
      <c r="AO81" t="s">
        <v>267</v>
      </c>
      <c r="AP81">
        <v>0</v>
      </c>
      <c r="AQ81">
        <v>85</v>
      </c>
      <c r="AR81">
        <v>6.0000000000000001E-3</v>
      </c>
      <c r="AS81">
        <v>84.529600000000002</v>
      </c>
      <c r="AT81">
        <v>0</v>
      </c>
      <c r="AU81">
        <v>0</v>
      </c>
    </row>
    <row r="82" spans="1:47" x14ac:dyDescent="0.25">
      <c r="A82">
        <v>0</v>
      </c>
      <c r="B82" t="s">
        <v>270</v>
      </c>
      <c r="C82" t="s">
        <v>19</v>
      </c>
      <c r="D82" t="s">
        <v>271</v>
      </c>
      <c r="E82" t="s">
        <v>270</v>
      </c>
      <c r="F82">
        <v>1.2999999999999999E-3</v>
      </c>
      <c r="G82">
        <v>11.4962</v>
      </c>
      <c r="H82">
        <v>3.7400000000000003E-2</v>
      </c>
      <c r="I82">
        <v>36.594099999999997</v>
      </c>
      <c r="J82" t="s">
        <v>272</v>
      </c>
      <c r="K82" t="s">
        <v>270</v>
      </c>
      <c r="L82">
        <v>9.5999999999999992E-3</v>
      </c>
      <c r="M82">
        <v>3.6676000000000002</v>
      </c>
      <c r="N82">
        <v>5.0999999999999997E-2</v>
      </c>
      <c r="O82">
        <v>15.4038</v>
      </c>
      <c r="P82" t="s">
        <v>272</v>
      </c>
      <c r="Q82" t="s">
        <v>270</v>
      </c>
      <c r="R82">
        <v>9.5999999999999992E-3</v>
      </c>
      <c r="S82">
        <v>3.9621</v>
      </c>
      <c r="T82">
        <v>5.1200000000000002E-2</v>
      </c>
      <c r="U82">
        <v>14.775499999999999</v>
      </c>
      <c r="V82" t="e">
        <f>-RGSGPVHL</f>
        <v>#NAME?</v>
      </c>
      <c r="W82" t="s">
        <v>270</v>
      </c>
      <c r="X82">
        <v>1.4E-3</v>
      </c>
      <c r="Y82">
        <v>8.4582999999999995</v>
      </c>
      <c r="Z82">
        <v>5.1299999999999998E-2</v>
      </c>
      <c r="AA82">
        <v>27.066400000000002</v>
      </c>
      <c r="AB82" t="s">
        <v>272</v>
      </c>
      <c r="AC82" t="s">
        <v>270</v>
      </c>
      <c r="AD82">
        <v>3.0499999999999999E-2</v>
      </c>
      <c r="AE82">
        <v>3.2073999999999998</v>
      </c>
      <c r="AF82">
        <v>9.4899999999999998E-2</v>
      </c>
      <c r="AG82">
        <v>12.8741</v>
      </c>
      <c r="AH82" t="s">
        <v>273</v>
      </c>
      <c r="AI82" t="s">
        <v>270</v>
      </c>
      <c r="AJ82">
        <v>5.0500000000000003E-2</v>
      </c>
      <c r="AK82">
        <v>2.3763999999999998</v>
      </c>
      <c r="AL82">
        <v>0.11990000000000001</v>
      </c>
      <c r="AM82">
        <v>8.6968999999999994</v>
      </c>
      <c r="AN82" t="s">
        <v>271</v>
      </c>
      <c r="AO82" t="s">
        <v>270</v>
      </c>
      <c r="AP82">
        <v>2.7400000000000001E-2</v>
      </c>
      <c r="AQ82">
        <v>4.1959999999999997</v>
      </c>
      <c r="AR82">
        <v>9.0399999999999994E-2</v>
      </c>
      <c r="AS82">
        <v>10.9527</v>
      </c>
      <c r="AT82">
        <v>1.8599999999999998E-2</v>
      </c>
      <c r="AU82">
        <v>0</v>
      </c>
    </row>
    <row r="83" spans="1:47" x14ac:dyDescent="0.25">
      <c r="A83">
        <v>0</v>
      </c>
      <c r="B83" t="s">
        <v>274</v>
      </c>
      <c r="C83" t="s">
        <v>19</v>
      </c>
      <c r="D83" t="s">
        <v>275</v>
      </c>
      <c r="E83" t="s">
        <v>274</v>
      </c>
      <c r="F83">
        <v>2.0000000000000001E-4</v>
      </c>
      <c r="G83">
        <v>22.178599999999999</v>
      </c>
      <c r="H83">
        <v>2.9600000000000001E-2</v>
      </c>
      <c r="I83">
        <v>45.424199999999999</v>
      </c>
      <c r="J83" t="s">
        <v>276</v>
      </c>
      <c r="K83" t="s">
        <v>274</v>
      </c>
      <c r="L83">
        <v>4.0000000000000002E-4</v>
      </c>
      <c r="M83">
        <v>20.420000000000002</v>
      </c>
      <c r="N83">
        <v>3.2300000000000002E-2</v>
      </c>
      <c r="O83">
        <v>33.419800000000002</v>
      </c>
      <c r="P83" t="s">
        <v>275</v>
      </c>
      <c r="Q83" t="s">
        <v>274</v>
      </c>
      <c r="R83">
        <v>2.0000000000000001E-4</v>
      </c>
      <c r="S83">
        <v>25.961500000000001</v>
      </c>
      <c r="T83">
        <v>2.64E-2</v>
      </c>
      <c r="U83">
        <v>39.325299999999999</v>
      </c>
      <c r="V83" t="s">
        <v>275</v>
      </c>
      <c r="W83" t="s">
        <v>274</v>
      </c>
      <c r="X83">
        <v>1E-4</v>
      </c>
      <c r="Y83">
        <v>31.6</v>
      </c>
      <c r="Z83">
        <v>2.6100000000000002E-2</v>
      </c>
      <c r="AA83">
        <v>53.961100000000002</v>
      </c>
      <c r="AB83" t="s">
        <v>275</v>
      </c>
      <c r="AC83" t="s">
        <v>274</v>
      </c>
      <c r="AD83">
        <v>1E-4</v>
      </c>
      <c r="AE83">
        <v>41.8</v>
      </c>
      <c r="AF83">
        <v>1.8800000000000001E-2</v>
      </c>
      <c r="AG83">
        <v>59.678800000000003</v>
      </c>
      <c r="AH83" t="s">
        <v>275</v>
      </c>
      <c r="AI83" t="s">
        <v>274</v>
      </c>
      <c r="AJ83">
        <v>2.0000000000000001E-4</v>
      </c>
      <c r="AK83">
        <v>28.963000000000001</v>
      </c>
      <c r="AL83">
        <v>3.0200000000000001E-2</v>
      </c>
      <c r="AM83">
        <v>44.679900000000004</v>
      </c>
      <c r="AN83" t="s">
        <v>275</v>
      </c>
      <c r="AO83" t="s">
        <v>274</v>
      </c>
      <c r="AP83">
        <v>1E-4</v>
      </c>
      <c r="AQ83">
        <v>30.333300000000001</v>
      </c>
      <c r="AR83">
        <v>1.9300000000000001E-2</v>
      </c>
      <c r="AS83">
        <v>47.721800000000002</v>
      </c>
      <c r="AT83">
        <v>2.0000000000000001E-4</v>
      </c>
      <c r="AU83">
        <v>0</v>
      </c>
    </row>
    <row r="84" spans="1:47" x14ac:dyDescent="0.25">
      <c r="A84">
        <v>0</v>
      </c>
      <c r="B84" t="s">
        <v>277</v>
      </c>
      <c r="C84" t="s">
        <v>19</v>
      </c>
      <c r="D84" t="s">
        <v>278</v>
      </c>
      <c r="E84" t="s">
        <v>277</v>
      </c>
      <c r="F84">
        <v>0</v>
      </c>
      <c r="G84">
        <v>52</v>
      </c>
      <c r="H84">
        <v>1.9699999999999999E-2</v>
      </c>
      <c r="I84">
        <v>62.049399999999999</v>
      </c>
      <c r="J84" t="s">
        <v>278</v>
      </c>
      <c r="K84" t="s">
        <v>277</v>
      </c>
      <c r="L84">
        <v>0</v>
      </c>
      <c r="M84">
        <v>77.5</v>
      </c>
      <c r="N84">
        <v>1.7999999999999999E-2</v>
      </c>
      <c r="O84">
        <v>64.462900000000005</v>
      </c>
      <c r="P84" t="s">
        <v>278</v>
      </c>
      <c r="Q84" t="s">
        <v>277</v>
      </c>
      <c r="R84">
        <v>0</v>
      </c>
      <c r="S84">
        <v>70</v>
      </c>
      <c r="T84">
        <v>1.77E-2</v>
      </c>
      <c r="U84">
        <v>59.029299999999999</v>
      </c>
      <c r="V84" t="s">
        <v>278</v>
      </c>
      <c r="W84" t="s">
        <v>277</v>
      </c>
      <c r="X84">
        <v>0</v>
      </c>
      <c r="Y84">
        <v>90</v>
      </c>
      <c r="Z84">
        <v>1.2800000000000001E-2</v>
      </c>
      <c r="AA84">
        <v>82.611900000000006</v>
      </c>
      <c r="AB84" t="s">
        <v>278</v>
      </c>
      <c r="AC84" t="s">
        <v>277</v>
      </c>
      <c r="AD84">
        <v>0</v>
      </c>
      <c r="AE84">
        <v>59</v>
      </c>
      <c r="AF84">
        <v>1.78E-2</v>
      </c>
      <c r="AG84">
        <v>61.587600000000002</v>
      </c>
      <c r="AH84" t="s">
        <v>278</v>
      </c>
      <c r="AI84" t="s">
        <v>277</v>
      </c>
      <c r="AJ84">
        <v>0</v>
      </c>
      <c r="AK84">
        <v>61</v>
      </c>
      <c r="AL84">
        <v>1.9E-2</v>
      </c>
      <c r="AM84">
        <v>62.0366</v>
      </c>
      <c r="AN84" t="s">
        <v>278</v>
      </c>
      <c r="AO84" t="s">
        <v>277</v>
      </c>
      <c r="AP84">
        <v>0</v>
      </c>
      <c r="AQ84">
        <v>57.5</v>
      </c>
      <c r="AR84">
        <v>1.52E-2</v>
      </c>
      <c r="AS84">
        <v>55.9285</v>
      </c>
      <c r="AT84">
        <v>0</v>
      </c>
      <c r="AU84">
        <v>0</v>
      </c>
    </row>
    <row r="85" spans="1:47" x14ac:dyDescent="0.25">
      <c r="A85">
        <v>0</v>
      </c>
      <c r="B85" t="s">
        <v>279</v>
      </c>
      <c r="C85" t="s">
        <v>19</v>
      </c>
      <c r="D85" t="s">
        <v>280</v>
      </c>
      <c r="E85" t="s">
        <v>279</v>
      </c>
      <c r="F85">
        <v>0</v>
      </c>
      <c r="G85">
        <v>46</v>
      </c>
      <c r="H85">
        <v>2.07E-2</v>
      </c>
      <c r="I85">
        <v>60.002099999999999</v>
      </c>
      <c r="J85" t="s">
        <v>281</v>
      </c>
      <c r="K85" t="s">
        <v>279</v>
      </c>
      <c r="L85">
        <v>0</v>
      </c>
      <c r="M85">
        <v>47</v>
      </c>
      <c r="N85">
        <v>1.55E-2</v>
      </c>
      <c r="O85">
        <v>72.558099999999996</v>
      </c>
      <c r="P85" t="s">
        <v>282</v>
      </c>
      <c r="Q85" t="s">
        <v>279</v>
      </c>
      <c r="R85">
        <v>0</v>
      </c>
      <c r="S85">
        <v>49.666699999999999</v>
      </c>
      <c r="T85">
        <v>1.3299999999999999E-2</v>
      </c>
      <c r="U85">
        <v>72.864000000000004</v>
      </c>
      <c r="V85" t="s">
        <v>283</v>
      </c>
      <c r="W85" t="s">
        <v>279</v>
      </c>
      <c r="X85">
        <v>0</v>
      </c>
      <c r="Y85">
        <v>60</v>
      </c>
      <c r="Z85">
        <v>1.2E-2</v>
      </c>
      <c r="AA85">
        <v>84.690399999999997</v>
      </c>
      <c r="AB85" t="s">
        <v>281</v>
      </c>
      <c r="AC85" t="s">
        <v>279</v>
      </c>
      <c r="AD85">
        <v>2.0000000000000001E-4</v>
      </c>
      <c r="AE85">
        <v>30.533300000000001</v>
      </c>
      <c r="AF85">
        <v>3.3700000000000001E-2</v>
      </c>
      <c r="AG85">
        <v>39.489899999999999</v>
      </c>
      <c r="AH85" t="s">
        <v>281</v>
      </c>
      <c r="AI85" t="s">
        <v>279</v>
      </c>
      <c r="AJ85">
        <v>5.0000000000000001E-4</v>
      </c>
      <c r="AK85">
        <v>22.926500000000001</v>
      </c>
      <c r="AL85">
        <v>3.9399999999999998E-2</v>
      </c>
      <c r="AM85">
        <v>35.626800000000003</v>
      </c>
      <c r="AN85" t="s">
        <v>281</v>
      </c>
      <c r="AO85" t="s">
        <v>279</v>
      </c>
      <c r="AP85">
        <v>0</v>
      </c>
      <c r="AQ85">
        <v>47</v>
      </c>
      <c r="AR85">
        <v>1.5299999999999999E-2</v>
      </c>
      <c r="AS85">
        <v>55.601599999999998</v>
      </c>
      <c r="AT85">
        <v>1E-4</v>
      </c>
      <c r="AU85">
        <v>0</v>
      </c>
    </row>
    <row r="86" spans="1:47" x14ac:dyDescent="0.25">
      <c r="A86">
        <v>0</v>
      </c>
      <c r="B86" t="s">
        <v>284</v>
      </c>
      <c r="C86" t="s">
        <v>19</v>
      </c>
      <c r="D86" t="s">
        <v>285</v>
      </c>
      <c r="E86" t="s">
        <v>284</v>
      </c>
      <c r="F86">
        <v>0</v>
      </c>
      <c r="G86">
        <v>85</v>
      </c>
      <c r="H86">
        <v>7.9000000000000008E-3</v>
      </c>
      <c r="I86">
        <v>91.011399999999995</v>
      </c>
      <c r="J86" t="s">
        <v>286</v>
      </c>
      <c r="K86" t="s">
        <v>284</v>
      </c>
      <c r="L86">
        <v>0</v>
      </c>
      <c r="M86">
        <v>85</v>
      </c>
      <c r="N86">
        <v>1.06E-2</v>
      </c>
      <c r="O86">
        <v>88.561599999999999</v>
      </c>
      <c r="P86" t="s">
        <v>287</v>
      </c>
      <c r="Q86" t="s">
        <v>284</v>
      </c>
      <c r="R86">
        <v>0</v>
      </c>
      <c r="S86">
        <v>90</v>
      </c>
      <c r="T86">
        <v>8.0999999999999996E-3</v>
      </c>
      <c r="U86">
        <v>90.515500000000003</v>
      </c>
      <c r="V86" t="s">
        <v>286</v>
      </c>
      <c r="W86" t="s">
        <v>284</v>
      </c>
      <c r="X86">
        <v>0</v>
      </c>
      <c r="Y86">
        <v>100</v>
      </c>
      <c r="Z86">
        <v>7.4000000000000003E-3</v>
      </c>
      <c r="AA86">
        <v>95.014700000000005</v>
      </c>
      <c r="AB86" t="s">
        <v>287</v>
      </c>
      <c r="AC86" t="s">
        <v>284</v>
      </c>
      <c r="AD86">
        <v>0</v>
      </c>
      <c r="AE86">
        <v>100</v>
      </c>
      <c r="AF86">
        <v>4.3E-3</v>
      </c>
      <c r="AG86">
        <v>95.502200000000002</v>
      </c>
      <c r="AH86" t="s">
        <v>287</v>
      </c>
      <c r="AI86" t="s">
        <v>284</v>
      </c>
      <c r="AJ86">
        <v>0</v>
      </c>
      <c r="AK86">
        <v>90</v>
      </c>
      <c r="AL86">
        <v>6.8999999999999999E-3</v>
      </c>
      <c r="AM86">
        <v>92.258099999999999</v>
      </c>
      <c r="AN86" t="s">
        <v>288</v>
      </c>
      <c r="AO86" t="s">
        <v>284</v>
      </c>
      <c r="AP86">
        <v>0</v>
      </c>
      <c r="AQ86">
        <v>85</v>
      </c>
      <c r="AR86">
        <v>3.8999999999999998E-3</v>
      </c>
      <c r="AS86">
        <v>92.857100000000003</v>
      </c>
      <c r="AT86">
        <v>0</v>
      </c>
      <c r="AU86">
        <v>0</v>
      </c>
    </row>
    <row r="87" spans="1:47" x14ac:dyDescent="0.25">
      <c r="A87">
        <v>0</v>
      </c>
      <c r="B87" t="s">
        <v>289</v>
      </c>
      <c r="C87" t="s">
        <v>19</v>
      </c>
      <c r="D87" t="s">
        <v>290</v>
      </c>
      <c r="E87" t="s">
        <v>289</v>
      </c>
      <c r="F87">
        <v>0</v>
      </c>
      <c r="G87">
        <v>43</v>
      </c>
      <c r="H87">
        <v>1.6199999999999999E-2</v>
      </c>
      <c r="I87">
        <v>69.741600000000005</v>
      </c>
      <c r="J87" t="s">
        <v>291</v>
      </c>
      <c r="K87" t="s">
        <v>289</v>
      </c>
      <c r="L87">
        <v>2.0000000000000001E-4</v>
      </c>
      <c r="M87">
        <v>28.833300000000001</v>
      </c>
      <c r="N87">
        <v>2.4899999999999999E-2</v>
      </c>
      <c r="O87">
        <v>46.601300000000002</v>
      </c>
      <c r="P87" t="s">
        <v>291</v>
      </c>
      <c r="Q87" t="s">
        <v>289</v>
      </c>
      <c r="R87">
        <v>2.0000000000000001E-4</v>
      </c>
      <c r="S87">
        <v>30.933299999999999</v>
      </c>
      <c r="T87">
        <v>2.3300000000000001E-2</v>
      </c>
      <c r="U87">
        <v>45.219099999999997</v>
      </c>
      <c r="V87" t="s">
        <v>290</v>
      </c>
      <c r="W87" t="s">
        <v>289</v>
      </c>
      <c r="X87">
        <v>1E-4</v>
      </c>
      <c r="Y87">
        <v>30.142900000000001</v>
      </c>
      <c r="Z87">
        <v>2.7900000000000001E-2</v>
      </c>
      <c r="AA87">
        <v>51.097999999999999</v>
      </c>
      <c r="AB87" t="s">
        <v>290</v>
      </c>
      <c r="AC87" t="s">
        <v>289</v>
      </c>
      <c r="AD87">
        <v>0</v>
      </c>
      <c r="AE87">
        <v>65</v>
      </c>
      <c r="AF87">
        <v>9.5999999999999992E-3</v>
      </c>
      <c r="AG87">
        <v>81.311400000000006</v>
      </c>
      <c r="AH87" t="s">
        <v>292</v>
      </c>
      <c r="AI87" t="s">
        <v>289</v>
      </c>
      <c r="AJ87">
        <v>0</v>
      </c>
      <c r="AK87">
        <v>57.5</v>
      </c>
      <c r="AL87">
        <v>1.0800000000000001E-2</v>
      </c>
      <c r="AM87">
        <v>81.971100000000007</v>
      </c>
      <c r="AN87" t="s">
        <v>293</v>
      </c>
      <c r="AO87" t="s">
        <v>289</v>
      </c>
      <c r="AP87">
        <v>0</v>
      </c>
      <c r="AQ87">
        <v>60</v>
      </c>
      <c r="AR87">
        <v>1.03E-2</v>
      </c>
      <c r="AS87">
        <v>69.262500000000003</v>
      </c>
      <c r="AT87">
        <v>1E-4</v>
      </c>
      <c r="AU87">
        <v>0</v>
      </c>
    </row>
    <row r="88" spans="1:47" x14ac:dyDescent="0.25">
      <c r="A88">
        <v>0</v>
      </c>
      <c r="B88" t="s">
        <v>294</v>
      </c>
      <c r="C88" t="s">
        <v>19</v>
      </c>
      <c r="D88" t="s">
        <v>295</v>
      </c>
      <c r="E88" t="s">
        <v>294</v>
      </c>
      <c r="F88">
        <v>1E-4</v>
      </c>
      <c r="G88">
        <v>33.714300000000001</v>
      </c>
      <c r="H88">
        <v>2.4899999999999999E-2</v>
      </c>
      <c r="I88">
        <v>52.468600000000002</v>
      </c>
      <c r="J88" t="s">
        <v>296</v>
      </c>
      <c r="K88" t="s">
        <v>294</v>
      </c>
      <c r="L88">
        <v>1E-4</v>
      </c>
      <c r="M88">
        <v>39.166699999999999</v>
      </c>
      <c r="N88">
        <v>2.3599999999999999E-2</v>
      </c>
      <c r="O88">
        <v>49.432000000000002</v>
      </c>
      <c r="P88" t="s">
        <v>297</v>
      </c>
      <c r="Q88" t="s">
        <v>294</v>
      </c>
      <c r="R88">
        <v>1E-4</v>
      </c>
      <c r="S88">
        <v>34</v>
      </c>
      <c r="T88">
        <v>2.3E-2</v>
      </c>
      <c r="U88">
        <v>45.956600000000002</v>
      </c>
      <c r="V88" t="s">
        <v>296</v>
      </c>
      <c r="W88" t="s">
        <v>294</v>
      </c>
      <c r="X88">
        <v>2.0000000000000001E-4</v>
      </c>
      <c r="Y88">
        <v>18.718800000000002</v>
      </c>
      <c r="Z88">
        <v>4.5499999999999999E-2</v>
      </c>
      <c r="AA88">
        <v>31.200299999999999</v>
      </c>
      <c r="AB88" t="s">
        <v>298</v>
      </c>
      <c r="AC88" t="s">
        <v>294</v>
      </c>
      <c r="AD88">
        <v>1E-4</v>
      </c>
      <c r="AE88">
        <v>39.833300000000001</v>
      </c>
      <c r="AF88">
        <v>1.89E-2</v>
      </c>
      <c r="AG88">
        <v>59.382199999999997</v>
      </c>
      <c r="AH88" t="s">
        <v>296</v>
      </c>
      <c r="AI88" t="s">
        <v>294</v>
      </c>
      <c r="AJ88">
        <v>1E-4</v>
      </c>
      <c r="AK88">
        <v>38</v>
      </c>
      <c r="AL88">
        <v>2.1700000000000001E-2</v>
      </c>
      <c r="AM88">
        <v>57.064300000000003</v>
      </c>
      <c r="AN88" t="s">
        <v>299</v>
      </c>
      <c r="AO88" t="s">
        <v>294</v>
      </c>
      <c r="AP88">
        <v>0</v>
      </c>
      <c r="AQ88">
        <v>52.857100000000003</v>
      </c>
      <c r="AR88">
        <v>1.32E-2</v>
      </c>
      <c r="AS88">
        <v>60.607500000000002</v>
      </c>
      <c r="AT88">
        <v>1E-4</v>
      </c>
      <c r="AU88">
        <v>0</v>
      </c>
    </row>
    <row r="89" spans="1:47" x14ac:dyDescent="0.25">
      <c r="A89">
        <v>0</v>
      </c>
      <c r="B89" t="s">
        <v>300</v>
      </c>
      <c r="C89" t="s">
        <v>19</v>
      </c>
      <c r="D89" t="s">
        <v>301</v>
      </c>
      <c r="E89" t="s">
        <v>300</v>
      </c>
      <c r="F89">
        <v>0</v>
      </c>
      <c r="G89">
        <v>85</v>
      </c>
      <c r="H89">
        <v>1.6500000000000001E-2</v>
      </c>
      <c r="I89">
        <v>69.111699999999999</v>
      </c>
      <c r="J89" t="s">
        <v>301</v>
      </c>
      <c r="K89" t="s">
        <v>300</v>
      </c>
      <c r="L89">
        <v>0</v>
      </c>
      <c r="M89">
        <v>85</v>
      </c>
      <c r="N89">
        <v>2.47E-2</v>
      </c>
      <c r="O89">
        <v>47.052700000000002</v>
      </c>
      <c r="P89" t="s">
        <v>301</v>
      </c>
      <c r="Q89" t="s">
        <v>300</v>
      </c>
      <c r="R89">
        <v>0</v>
      </c>
      <c r="S89">
        <v>85</v>
      </c>
      <c r="T89">
        <v>1.9900000000000001E-2</v>
      </c>
      <c r="U89">
        <v>53.1004</v>
      </c>
      <c r="V89" t="s">
        <v>302</v>
      </c>
      <c r="W89" t="s">
        <v>300</v>
      </c>
      <c r="X89">
        <v>0</v>
      </c>
      <c r="Y89">
        <v>60</v>
      </c>
      <c r="Z89">
        <v>1.7899999999999999E-2</v>
      </c>
      <c r="AA89">
        <v>70.0351</v>
      </c>
      <c r="AB89" t="s">
        <v>303</v>
      </c>
      <c r="AC89" t="s">
        <v>300</v>
      </c>
      <c r="AD89">
        <v>0</v>
      </c>
      <c r="AE89">
        <v>90</v>
      </c>
      <c r="AF89">
        <v>1.7000000000000001E-2</v>
      </c>
      <c r="AG89">
        <v>63.157400000000003</v>
      </c>
      <c r="AH89" t="s">
        <v>301</v>
      </c>
      <c r="AI89" t="s">
        <v>300</v>
      </c>
      <c r="AJ89">
        <v>0</v>
      </c>
      <c r="AK89">
        <v>85</v>
      </c>
      <c r="AL89">
        <v>2.0799999999999999E-2</v>
      </c>
      <c r="AM89">
        <v>58.750900000000001</v>
      </c>
      <c r="AN89" t="s">
        <v>301</v>
      </c>
      <c r="AO89" t="s">
        <v>300</v>
      </c>
      <c r="AP89">
        <v>0</v>
      </c>
      <c r="AQ89">
        <v>100</v>
      </c>
      <c r="AR89">
        <v>9.1000000000000004E-3</v>
      </c>
      <c r="AS89">
        <v>73.1327</v>
      </c>
      <c r="AT89">
        <v>0</v>
      </c>
      <c r="AU89">
        <v>0</v>
      </c>
    </row>
    <row r="90" spans="1:47" x14ac:dyDescent="0.25">
      <c r="A90">
        <v>0</v>
      </c>
      <c r="B90" t="s">
        <v>304</v>
      </c>
      <c r="C90" t="s">
        <v>19</v>
      </c>
      <c r="D90" t="s">
        <v>305</v>
      </c>
      <c r="E90" t="s">
        <v>304</v>
      </c>
      <c r="F90">
        <v>4.0000000000000002E-4</v>
      </c>
      <c r="G90">
        <v>17.515599999999999</v>
      </c>
      <c r="H90">
        <v>5.9799999999999999E-2</v>
      </c>
      <c r="I90">
        <v>21.650300000000001</v>
      </c>
      <c r="J90" t="s">
        <v>305</v>
      </c>
      <c r="K90" t="s">
        <v>304</v>
      </c>
      <c r="L90">
        <v>2.0000000000000001E-4</v>
      </c>
      <c r="M90">
        <v>31.666699999999999</v>
      </c>
      <c r="N90">
        <v>2.87E-2</v>
      </c>
      <c r="O90">
        <v>39.158499999999997</v>
      </c>
      <c r="P90" t="s">
        <v>305</v>
      </c>
      <c r="Q90" t="s">
        <v>304</v>
      </c>
      <c r="R90">
        <v>2.0000000000000001E-4</v>
      </c>
      <c r="S90">
        <v>29.8125</v>
      </c>
      <c r="T90">
        <v>2.7099999999999999E-2</v>
      </c>
      <c r="U90">
        <v>38.199300000000001</v>
      </c>
      <c r="V90" t="s">
        <v>305</v>
      </c>
      <c r="W90" t="s">
        <v>304</v>
      </c>
      <c r="X90">
        <v>0</v>
      </c>
      <c r="Y90">
        <v>46.5</v>
      </c>
      <c r="Z90">
        <v>2.5000000000000001E-2</v>
      </c>
      <c r="AA90">
        <v>55.807899999999997</v>
      </c>
      <c r="AB90" t="s">
        <v>305</v>
      </c>
      <c r="AC90" t="s">
        <v>304</v>
      </c>
      <c r="AD90">
        <v>4.0000000000000002E-4</v>
      </c>
      <c r="AE90">
        <v>22.96</v>
      </c>
      <c r="AF90">
        <v>5.2499999999999998E-2</v>
      </c>
      <c r="AG90">
        <v>26.178599999999999</v>
      </c>
      <c r="AH90" t="s">
        <v>305</v>
      </c>
      <c r="AI90" t="s">
        <v>304</v>
      </c>
      <c r="AJ90">
        <v>5.0000000000000001E-4</v>
      </c>
      <c r="AK90">
        <v>23.017900000000001</v>
      </c>
      <c r="AL90">
        <v>5.0200000000000002E-2</v>
      </c>
      <c r="AM90">
        <v>27.944600000000001</v>
      </c>
      <c r="AN90" t="s">
        <v>306</v>
      </c>
      <c r="AO90" t="s">
        <v>304</v>
      </c>
      <c r="AP90">
        <v>4.0000000000000002E-4</v>
      </c>
      <c r="AQ90">
        <v>23.7273</v>
      </c>
      <c r="AR90">
        <v>4.0300000000000002E-2</v>
      </c>
      <c r="AS90">
        <v>26.553899999999999</v>
      </c>
      <c r="AT90">
        <v>2.9999999999999997E-4</v>
      </c>
      <c r="AU90">
        <v>0</v>
      </c>
    </row>
    <row r="91" spans="1:47" x14ac:dyDescent="0.25">
      <c r="A91">
        <v>0</v>
      </c>
      <c r="B91" t="s">
        <v>307</v>
      </c>
      <c r="C91" t="s">
        <v>19</v>
      </c>
      <c r="D91" t="s">
        <v>308</v>
      </c>
      <c r="E91" t="s">
        <v>307</v>
      </c>
      <c r="F91">
        <v>0</v>
      </c>
      <c r="G91">
        <v>70</v>
      </c>
      <c r="H91">
        <v>7.0000000000000001E-3</v>
      </c>
      <c r="I91">
        <v>93.0137</v>
      </c>
      <c r="J91" t="s">
        <v>308</v>
      </c>
      <c r="K91" t="s">
        <v>307</v>
      </c>
      <c r="L91">
        <v>0</v>
      </c>
      <c r="M91">
        <v>56.875</v>
      </c>
      <c r="N91">
        <v>1.1299999999999999E-2</v>
      </c>
      <c r="O91">
        <v>86.593999999999994</v>
      </c>
      <c r="P91" t="s">
        <v>308</v>
      </c>
      <c r="Q91" t="s">
        <v>307</v>
      </c>
      <c r="R91">
        <v>0</v>
      </c>
      <c r="S91">
        <v>50.5</v>
      </c>
      <c r="T91">
        <v>1.0500000000000001E-2</v>
      </c>
      <c r="U91">
        <v>82.636700000000005</v>
      </c>
      <c r="V91" t="e">
        <f>-GPVHLPRP</f>
        <v>#NAME?</v>
      </c>
      <c r="W91" t="s">
        <v>307</v>
      </c>
      <c r="X91">
        <v>0</v>
      </c>
      <c r="Y91">
        <v>80</v>
      </c>
      <c r="Z91">
        <v>7.9000000000000008E-3</v>
      </c>
      <c r="AA91">
        <v>94.037999999999997</v>
      </c>
      <c r="AB91" t="s">
        <v>308</v>
      </c>
      <c r="AC91" t="s">
        <v>307</v>
      </c>
      <c r="AD91">
        <v>0</v>
      </c>
      <c r="AE91">
        <v>67.5</v>
      </c>
      <c r="AF91">
        <v>8.0999999999999996E-3</v>
      </c>
      <c r="AG91">
        <v>85.646900000000002</v>
      </c>
      <c r="AH91" t="s">
        <v>308</v>
      </c>
      <c r="AI91" t="s">
        <v>307</v>
      </c>
      <c r="AJ91">
        <v>0</v>
      </c>
      <c r="AK91">
        <v>75</v>
      </c>
      <c r="AL91">
        <v>8.8999999999999999E-3</v>
      </c>
      <c r="AM91">
        <v>87.2072</v>
      </c>
      <c r="AN91" t="s">
        <v>308</v>
      </c>
      <c r="AO91" t="s">
        <v>307</v>
      </c>
      <c r="AP91">
        <v>0</v>
      </c>
      <c r="AQ91">
        <v>75</v>
      </c>
      <c r="AR91">
        <v>4.7999999999999996E-3</v>
      </c>
      <c r="AS91">
        <v>89.572000000000003</v>
      </c>
      <c r="AT91">
        <v>0</v>
      </c>
      <c r="AU91">
        <v>0</v>
      </c>
    </row>
    <row r="92" spans="1:47" x14ac:dyDescent="0.25">
      <c r="A92">
        <v>0</v>
      </c>
      <c r="B92" t="s">
        <v>309</v>
      </c>
      <c r="C92" t="s">
        <v>19</v>
      </c>
      <c r="D92" t="s">
        <v>310</v>
      </c>
      <c r="E92" t="s">
        <v>309</v>
      </c>
      <c r="F92">
        <v>0</v>
      </c>
      <c r="G92">
        <v>85</v>
      </c>
      <c r="H92">
        <v>9.1999999999999998E-3</v>
      </c>
      <c r="I92">
        <v>87.715400000000002</v>
      </c>
      <c r="J92" t="s">
        <v>310</v>
      </c>
      <c r="K92" t="s">
        <v>309</v>
      </c>
      <c r="L92">
        <v>0</v>
      </c>
      <c r="M92">
        <v>73.75</v>
      </c>
      <c r="N92">
        <v>1.3299999999999999E-2</v>
      </c>
      <c r="O92">
        <v>80.009900000000002</v>
      </c>
      <c r="P92" t="s">
        <v>310</v>
      </c>
      <c r="Q92" t="s">
        <v>309</v>
      </c>
      <c r="R92">
        <v>0</v>
      </c>
      <c r="S92">
        <v>80</v>
      </c>
      <c r="T92">
        <v>1.0699999999999999E-2</v>
      </c>
      <c r="U92">
        <v>81.998599999999996</v>
      </c>
      <c r="V92" t="e">
        <f>-GQCTFQGP</f>
        <v>#NAME?</v>
      </c>
      <c r="W92" t="s">
        <v>309</v>
      </c>
      <c r="X92">
        <v>0</v>
      </c>
      <c r="Y92">
        <v>80</v>
      </c>
      <c r="Z92">
        <v>1.01E-2</v>
      </c>
      <c r="AA92">
        <v>89.278800000000004</v>
      </c>
      <c r="AB92" t="s">
        <v>310</v>
      </c>
      <c r="AC92" t="s">
        <v>309</v>
      </c>
      <c r="AD92">
        <v>0</v>
      </c>
      <c r="AE92">
        <v>90</v>
      </c>
      <c r="AF92">
        <v>7.0000000000000001E-3</v>
      </c>
      <c r="AG92">
        <v>88.936499999999995</v>
      </c>
      <c r="AH92" t="s">
        <v>310</v>
      </c>
      <c r="AI92" t="s">
        <v>309</v>
      </c>
      <c r="AJ92">
        <v>0</v>
      </c>
      <c r="AK92">
        <v>85</v>
      </c>
      <c r="AL92">
        <v>8.6E-3</v>
      </c>
      <c r="AM92">
        <v>88.001599999999996</v>
      </c>
      <c r="AN92" t="s">
        <v>310</v>
      </c>
      <c r="AO92" t="s">
        <v>309</v>
      </c>
      <c r="AP92">
        <v>0</v>
      </c>
      <c r="AQ92">
        <v>85</v>
      </c>
      <c r="AR92">
        <v>5.8999999999999999E-3</v>
      </c>
      <c r="AS92">
        <v>85.091999999999999</v>
      </c>
      <c r="AT92">
        <v>0</v>
      </c>
      <c r="AU92">
        <v>0</v>
      </c>
    </row>
    <row r="93" spans="1:47" x14ac:dyDescent="0.25">
      <c r="A93">
        <v>0</v>
      </c>
      <c r="B93" t="s">
        <v>311</v>
      </c>
      <c r="C93" t="s">
        <v>19</v>
      </c>
      <c r="D93" t="s">
        <v>312</v>
      </c>
      <c r="E93" t="s">
        <v>311</v>
      </c>
      <c r="F93">
        <v>0</v>
      </c>
      <c r="G93">
        <v>42.333300000000001</v>
      </c>
      <c r="H93">
        <v>2.18E-2</v>
      </c>
      <c r="I93">
        <v>57.838700000000003</v>
      </c>
      <c r="J93" t="s">
        <v>313</v>
      </c>
      <c r="K93" t="s">
        <v>311</v>
      </c>
      <c r="L93">
        <v>1E-4</v>
      </c>
      <c r="M93">
        <v>46.75</v>
      </c>
      <c r="N93">
        <v>1.7000000000000001E-2</v>
      </c>
      <c r="O93">
        <v>67.802400000000006</v>
      </c>
      <c r="P93" t="s">
        <v>312</v>
      </c>
      <c r="Q93" t="s">
        <v>311</v>
      </c>
      <c r="R93">
        <v>0</v>
      </c>
      <c r="S93">
        <v>54</v>
      </c>
      <c r="T93">
        <v>1.2999999999999999E-2</v>
      </c>
      <c r="U93">
        <v>73.798100000000005</v>
      </c>
      <c r="V93" t="s">
        <v>312</v>
      </c>
      <c r="W93" t="s">
        <v>311</v>
      </c>
      <c r="X93">
        <v>0</v>
      </c>
      <c r="Y93">
        <v>62.5</v>
      </c>
      <c r="Z93">
        <v>1.2500000000000001E-2</v>
      </c>
      <c r="AA93">
        <v>83.348100000000002</v>
      </c>
      <c r="AB93" t="s">
        <v>313</v>
      </c>
      <c r="AC93" t="s">
        <v>311</v>
      </c>
      <c r="AD93">
        <v>2.0000000000000001E-4</v>
      </c>
      <c r="AE93">
        <v>26.428599999999999</v>
      </c>
      <c r="AF93">
        <v>3.1600000000000003E-2</v>
      </c>
      <c r="AG93">
        <v>41.5702</v>
      </c>
      <c r="AH93" t="s">
        <v>313</v>
      </c>
      <c r="AI93" t="s">
        <v>311</v>
      </c>
      <c r="AJ93">
        <v>5.9999999999999995E-4</v>
      </c>
      <c r="AK93">
        <v>21.441600000000001</v>
      </c>
      <c r="AL93">
        <v>4.3799999999999999E-2</v>
      </c>
      <c r="AM93">
        <v>32.215800000000002</v>
      </c>
      <c r="AN93" t="s">
        <v>313</v>
      </c>
      <c r="AO93" t="s">
        <v>311</v>
      </c>
      <c r="AP93">
        <v>0</v>
      </c>
      <c r="AQ93">
        <v>48.5</v>
      </c>
      <c r="AR93">
        <v>1.2800000000000001E-2</v>
      </c>
      <c r="AS93">
        <v>61.768799999999999</v>
      </c>
      <c r="AT93">
        <v>1E-4</v>
      </c>
      <c r="AU93">
        <v>0</v>
      </c>
    </row>
    <row r="94" spans="1:47" x14ac:dyDescent="0.25">
      <c r="A94">
        <v>0</v>
      </c>
      <c r="B94" t="s">
        <v>314</v>
      </c>
      <c r="C94" t="s">
        <v>19</v>
      </c>
      <c r="D94" t="s">
        <v>315</v>
      </c>
      <c r="E94" t="s">
        <v>314</v>
      </c>
      <c r="F94">
        <v>0</v>
      </c>
      <c r="G94">
        <v>46</v>
      </c>
      <c r="H94">
        <v>9.2999999999999992E-3</v>
      </c>
      <c r="I94">
        <v>87.665800000000004</v>
      </c>
      <c r="J94" t="e">
        <f>-PVHLPRPH</f>
        <v>#NAME?</v>
      </c>
      <c r="K94" t="s">
        <v>314</v>
      </c>
      <c r="L94">
        <v>0</v>
      </c>
      <c r="M94">
        <v>65</v>
      </c>
      <c r="N94">
        <v>7.6E-3</v>
      </c>
      <c r="O94">
        <v>95.3904</v>
      </c>
      <c r="P94" t="s">
        <v>316</v>
      </c>
      <c r="Q94" t="s">
        <v>314</v>
      </c>
      <c r="R94">
        <v>0</v>
      </c>
      <c r="S94">
        <v>60</v>
      </c>
      <c r="T94">
        <v>7.4999999999999997E-3</v>
      </c>
      <c r="U94">
        <v>92.442300000000003</v>
      </c>
      <c r="V94" t="e">
        <f>-PVHLPRPH</f>
        <v>#NAME?</v>
      </c>
      <c r="W94" t="s">
        <v>314</v>
      </c>
      <c r="X94">
        <v>0</v>
      </c>
      <c r="Y94">
        <v>60</v>
      </c>
      <c r="Z94">
        <v>1.17E-2</v>
      </c>
      <c r="AA94">
        <v>85.411100000000005</v>
      </c>
      <c r="AB94" t="s">
        <v>316</v>
      </c>
      <c r="AC94" t="s">
        <v>314</v>
      </c>
      <c r="AD94">
        <v>0</v>
      </c>
      <c r="AE94">
        <v>80</v>
      </c>
      <c r="AF94">
        <v>4.8999999999999998E-3</v>
      </c>
      <c r="AG94">
        <v>94.637600000000006</v>
      </c>
      <c r="AH94" t="s">
        <v>316</v>
      </c>
      <c r="AI94" t="s">
        <v>314</v>
      </c>
      <c r="AJ94">
        <v>0</v>
      </c>
      <c r="AK94">
        <v>77.5</v>
      </c>
      <c r="AL94">
        <v>5.1999999999999998E-3</v>
      </c>
      <c r="AM94">
        <v>95.566999999999993</v>
      </c>
      <c r="AN94" t="s">
        <v>315</v>
      </c>
      <c r="AO94" t="s">
        <v>314</v>
      </c>
      <c r="AP94">
        <v>0</v>
      </c>
      <c r="AQ94">
        <v>85</v>
      </c>
      <c r="AR94">
        <v>3.5000000000000001E-3</v>
      </c>
      <c r="AS94">
        <v>94.281999999999996</v>
      </c>
      <c r="AT94">
        <v>0</v>
      </c>
      <c r="AU94">
        <v>0</v>
      </c>
    </row>
    <row r="95" spans="1:47" x14ac:dyDescent="0.25">
      <c r="A95">
        <v>0</v>
      </c>
      <c r="B95" t="s">
        <v>317</v>
      </c>
      <c r="C95" t="s">
        <v>19</v>
      </c>
      <c r="D95" t="s">
        <v>318</v>
      </c>
      <c r="E95" t="s">
        <v>317</v>
      </c>
      <c r="F95">
        <v>0</v>
      </c>
      <c r="G95">
        <v>75</v>
      </c>
      <c r="H95">
        <v>1.7399999999999999E-2</v>
      </c>
      <c r="I95">
        <v>66.889700000000005</v>
      </c>
      <c r="J95" t="s">
        <v>318</v>
      </c>
      <c r="K95" t="s">
        <v>317</v>
      </c>
      <c r="L95">
        <v>0</v>
      </c>
      <c r="M95">
        <v>66.25</v>
      </c>
      <c r="N95">
        <v>2.64E-2</v>
      </c>
      <c r="O95">
        <v>43.537399999999998</v>
      </c>
      <c r="P95" t="s">
        <v>318</v>
      </c>
      <c r="Q95" t="s">
        <v>317</v>
      </c>
      <c r="R95">
        <v>0</v>
      </c>
      <c r="S95">
        <v>65</v>
      </c>
      <c r="T95">
        <v>2.07E-2</v>
      </c>
      <c r="U95">
        <v>50.969700000000003</v>
      </c>
      <c r="V95" t="s">
        <v>319</v>
      </c>
      <c r="W95" t="s">
        <v>317</v>
      </c>
      <c r="X95">
        <v>0</v>
      </c>
      <c r="Y95">
        <v>80</v>
      </c>
      <c r="Z95">
        <v>1.8100000000000002E-2</v>
      </c>
      <c r="AA95">
        <v>69.6083</v>
      </c>
      <c r="AB95" t="s">
        <v>318</v>
      </c>
      <c r="AC95" t="s">
        <v>317</v>
      </c>
      <c r="AD95">
        <v>0</v>
      </c>
      <c r="AE95">
        <v>57</v>
      </c>
      <c r="AF95">
        <v>2.5000000000000001E-2</v>
      </c>
      <c r="AG95">
        <v>49.558599999999998</v>
      </c>
      <c r="AH95" t="s">
        <v>318</v>
      </c>
      <c r="AI95" t="s">
        <v>317</v>
      </c>
      <c r="AJ95">
        <v>0</v>
      </c>
      <c r="AK95">
        <v>46</v>
      </c>
      <c r="AL95">
        <v>3.2399999999999998E-2</v>
      </c>
      <c r="AM95">
        <v>42.2059</v>
      </c>
      <c r="AN95" t="s">
        <v>318</v>
      </c>
      <c r="AO95" t="s">
        <v>317</v>
      </c>
      <c r="AP95">
        <v>0</v>
      </c>
      <c r="AQ95">
        <v>65</v>
      </c>
      <c r="AR95">
        <v>1.5900000000000001E-2</v>
      </c>
      <c r="AS95">
        <v>54.296399999999998</v>
      </c>
      <c r="AT95">
        <v>0</v>
      </c>
      <c r="AU95">
        <v>0</v>
      </c>
    </row>
    <row r="96" spans="1:47" x14ac:dyDescent="0.25">
      <c r="A96">
        <v>0</v>
      </c>
      <c r="B96" t="s">
        <v>320</v>
      </c>
      <c r="C96" t="s">
        <v>19</v>
      </c>
      <c r="D96" t="s">
        <v>321</v>
      </c>
      <c r="E96" t="s">
        <v>320</v>
      </c>
      <c r="F96">
        <v>1E-4</v>
      </c>
      <c r="G96">
        <v>33.428600000000003</v>
      </c>
      <c r="H96">
        <v>2.2499999999999999E-2</v>
      </c>
      <c r="I96">
        <v>56.598399999999998</v>
      </c>
      <c r="J96" t="s">
        <v>321</v>
      </c>
      <c r="K96" t="s">
        <v>320</v>
      </c>
      <c r="L96">
        <v>2.0000000000000001E-4</v>
      </c>
      <c r="M96">
        <v>31</v>
      </c>
      <c r="N96">
        <v>2.0400000000000001E-2</v>
      </c>
      <c r="O96">
        <v>57.683100000000003</v>
      </c>
      <c r="P96" t="s">
        <v>321</v>
      </c>
      <c r="Q96" t="s">
        <v>320</v>
      </c>
      <c r="R96">
        <v>2.0000000000000001E-4</v>
      </c>
      <c r="S96">
        <v>28.470600000000001</v>
      </c>
      <c r="T96">
        <v>2.0199999999999999E-2</v>
      </c>
      <c r="U96">
        <v>52.356999999999999</v>
      </c>
      <c r="V96" t="s">
        <v>321</v>
      </c>
      <c r="W96" t="s">
        <v>320</v>
      </c>
      <c r="X96">
        <v>1E-4</v>
      </c>
      <c r="Y96">
        <v>30</v>
      </c>
      <c r="Z96">
        <v>2.7400000000000001E-2</v>
      </c>
      <c r="AA96">
        <v>51.865600000000001</v>
      </c>
      <c r="AB96" t="s">
        <v>321</v>
      </c>
      <c r="AC96" t="s">
        <v>320</v>
      </c>
      <c r="AD96">
        <v>2.9999999999999997E-4</v>
      </c>
      <c r="AE96">
        <v>24.6389</v>
      </c>
      <c r="AF96">
        <v>2.69E-2</v>
      </c>
      <c r="AG96">
        <v>47.025799999999997</v>
      </c>
      <c r="AH96" t="s">
        <v>321</v>
      </c>
      <c r="AI96" t="s">
        <v>320</v>
      </c>
      <c r="AJ96">
        <v>8.0000000000000004E-4</v>
      </c>
      <c r="AK96">
        <v>19.678899999999999</v>
      </c>
      <c r="AL96">
        <v>3.0499999999999999E-2</v>
      </c>
      <c r="AM96">
        <v>44.340499999999999</v>
      </c>
      <c r="AN96" t="s">
        <v>321</v>
      </c>
      <c r="AO96" t="s">
        <v>320</v>
      </c>
      <c r="AP96">
        <v>1E-4</v>
      </c>
      <c r="AQ96">
        <v>34.1</v>
      </c>
      <c r="AR96">
        <v>1.83E-2</v>
      </c>
      <c r="AS96">
        <v>49.487699999999997</v>
      </c>
      <c r="AT96">
        <v>2.0000000000000001E-4</v>
      </c>
      <c r="AU96">
        <v>0</v>
      </c>
    </row>
    <row r="97" spans="1:47" x14ac:dyDescent="0.25">
      <c r="A97">
        <v>0</v>
      </c>
      <c r="B97" t="s">
        <v>322</v>
      </c>
      <c r="C97" t="s">
        <v>19</v>
      </c>
      <c r="D97" t="s">
        <v>323</v>
      </c>
      <c r="E97" t="s">
        <v>322</v>
      </c>
      <c r="F97">
        <v>0</v>
      </c>
      <c r="G97">
        <v>67.5</v>
      </c>
      <c r="H97">
        <v>8.2000000000000007E-3</v>
      </c>
      <c r="I97">
        <v>90.322699999999998</v>
      </c>
      <c r="J97" t="s">
        <v>323</v>
      </c>
      <c r="K97" t="s">
        <v>322</v>
      </c>
      <c r="L97">
        <v>2.0000000000000001E-4</v>
      </c>
      <c r="M97">
        <v>28.1111</v>
      </c>
      <c r="N97">
        <v>1.6899999999999998E-2</v>
      </c>
      <c r="O97">
        <v>67.963899999999995</v>
      </c>
      <c r="P97" t="s">
        <v>323</v>
      </c>
      <c r="Q97" t="s">
        <v>322</v>
      </c>
      <c r="R97">
        <v>2.0000000000000001E-4</v>
      </c>
      <c r="S97">
        <v>30.066700000000001</v>
      </c>
      <c r="T97">
        <v>1.6799999999999999E-2</v>
      </c>
      <c r="U97">
        <v>61.581400000000002</v>
      </c>
      <c r="V97" t="s">
        <v>323</v>
      </c>
      <c r="W97" t="s">
        <v>322</v>
      </c>
      <c r="X97">
        <v>2.0000000000000001E-4</v>
      </c>
      <c r="Y97">
        <v>19.535699999999999</v>
      </c>
      <c r="Z97">
        <v>4.1700000000000001E-2</v>
      </c>
      <c r="AA97">
        <v>34.436700000000002</v>
      </c>
      <c r="AB97" t="s">
        <v>323</v>
      </c>
      <c r="AC97" t="s">
        <v>322</v>
      </c>
      <c r="AD97">
        <v>0</v>
      </c>
      <c r="AE97">
        <v>62.5</v>
      </c>
      <c r="AF97">
        <v>9.7999999999999997E-3</v>
      </c>
      <c r="AG97">
        <v>80.872299999999996</v>
      </c>
      <c r="AH97" t="s">
        <v>324</v>
      </c>
      <c r="AI97" t="s">
        <v>322</v>
      </c>
      <c r="AJ97">
        <v>0</v>
      </c>
      <c r="AK97">
        <v>55</v>
      </c>
      <c r="AL97">
        <v>1.15E-2</v>
      </c>
      <c r="AM97">
        <v>79.891800000000003</v>
      </c>
      <c r="AN97" t="s">
        <v>323</v>
      </c>
      <c r="AO97" t="s">
        <v>322</v>
      </c>
      <c r="AP97">
        <v>0</v>
      </c>
      <c r="AQ97">
        <v>52.142899999999997</v>
      </c>
      <c r="AR97">
        <v>7.1000000000000004E-3</v>
      </c>
      <c r="AS97">
        <v>80.375500000000002</v>
      </c>
      <c r="AT97">
        <v>1E-4</v>
      </c>
      <c r="AU97">
        <v>0</v>
      </c>
    </row>
    <row r="98" spans="1:47" x14ac:dyDescent="0.25">
      <c r="A98">
        <v>0</v>
      </c>
      <c r="B98" t="s">
        <v>325</v>
      </c>
      <c r="C98" t="s">
        <v>19</v>
      </c>
      <c r="D98" t="s">
        <v>326</v>
      </c>
      <c r="E98" t="s">
        <v>325</v>
      </c>
      <c r="F98">
        <v>4.0000000000000002E-4</v>
      </c>
      <c r="G98">
        <v>18.913799999999998</v>
      </c>
      <c r="H98">
        <v>5.28E-2</v>
      </c>
      <c r="I98">
        <v>25.1678</v>
      </c>
      <c r="J98" t="s">
        <v>327</v>
      </c>
      <c r="K98" t="s">
        <v>325</v>
      </c>
      <c r="L98">
        <v>1E-4</v>
      </c>
      <c r="M98">
        <v>45</v>
      </c>
      <c r="N98">
        <v>1.7100000000000001E-2</v>
      </c>
      <c r="O98">
        <v>67.580699999999993</v>
      </c>
      <c r="P98" t="s">
        <v>327</v>
      </c>
      <c r="Q98" t="s">
        <v>325</v>
      </c>
      <c r="R98">
        <v>1E-4</v>
      </c>
      <c r="S98">
        <v>43.6</v>
      </c>
      <c r="T98">
        <v>2.0799999999999999E-2</v>
      </c>
      <c r="U98">
        <v>50.8279</v>
      </c>
      <c r="V98" t="s">
        <v>328</v>
      </c>
      <c r="W98" t="s">
        <v>325</v>
      </c>
      <c r="X98">
        <v>1E-4</v>
      </c>
      <c r="Y98">
        <v>34</v>
      </c>
      <c r="Z98">
        <v>3.5799999999999998E-2</v>
      </c>
      <c r="AA98">
        <v>40.658299999999997</v>
      </c>
      <c r="AB98" t="s">
        <v>327</v>
      </c>
      <c r="AC98" t="s">
        <v>325</v>
      </c>
      <c r="AD98">
        <v>2.9999999999999997E-4</v>
      </c>
      <c r="AE98">
        <v>25.281199999999998</v>
      </c>
      <c r="AF98">
        <v>4.6699999999999998E-2</v>
      </c>
      <c r="AG98">
        <v>29.442</v>
      </c>
      <c r="AH98" t="s">
        <v>327</v>
      </c>
      <c r="AI98" t="s">
        <v>325</v>
      </c>
      <c r="AJ98">
        <v>2.0000000000000001E-4</v>
      </c>
      <c r="AK98">
        <v>31.944400000000002</v>
      </c>
      <c r="AL98">
        <v>3.3300000000000003E-2</v>
      </c>
      <c r="AM98">
        <v>41.240299999999998</v>
      </c>
      <c r="AN98" t="s">
        <v>327</v>
      </c>
      <c r="AO98" t="s">
        <v>325</v>
      </c>
      <c r="AP98">
        <v>1E-4</v>
      </c>
      <c r="AQ98">
        <v>39.5</v>
      </c>
      <c r="AR98">
        <v>2.53E-2</v>
      </c>
      <c r="AS98">
        <v>39.257100000000001</v>
      </c>
      <c r="AT98">
        <v>1E-4</v>
      </c>
      <c r="AU98">
        <v>0</v>
      </c>
    </row>
    <row r="99" spans="1:47" x14ac:dyDescent="0.25">
      <c r="A99">
        <v>0</v>
      </c>
      <c r="B99" t="s">
        <v>329</v>
      </c>
      <c r="C99" t="s">
        <v>19</v>
      </c>
      <c r="D99" t="s">
        <v>330</v>
      </c>
      <c r="E99" t="s">
        <v>329</v>
      </c>
      <c r="F99">
        <v>2.0000000000000001E-4</v>
      </c>
      <c r="G99">
        <v>22.392900000000001</v>
      </c>
      <c r="H99">
        <v>2.4199999999999999E-2</v>
      </c>
      <c r="I99">
        <v>53.675699999999999</v>
      </c>
      <c r="J99" t="s">
        <v>330</v>
      </c>
      <c r="K99" t="s">
        <v>329</v>
      </c>
      <c r="L99">
        <v>6.7999999999999996E-3</v>
      </c>
      <c r="M99">
        <v>4.6006999999999998</v>
      </c>
      <c r="N99">
        <v>4.5199999999999997E-2</v>
      </c>
      <c r="O99">
        <v>19.457699999999999</v>
      </c>
      <c r="P99" t="s">
        <v>330</v>
      </c>
      <c r="Q99" t="s">
        <v>329</v>
      </c>
      <c r="R99">
        <v>4.1000000000000003E-3</v>
      </c>
      <c r="S99">
        <v>6.6647999999999996</v>
      </c>
      <c r="T99">
        <v>3.7499999999999999E-2</v>
      </c>
      <c r="U99">
        <v>24.7301</v>
      </c>
      <c r="V99" t="s">
        <v>331</v>
      </c>
      <c r="W99" t="s">
        <v>329</v>
      </c>
      <c r="X99">
        <v>2.0000000000000001E-4</v>
      </c>
      <c r="Y99">
        <v>21.95</v>
      </c>
      <c r="Z99">
        <v>3.2300000000000002E-2</v>
      </c>
      <c r="AA99">
        <v>44.910499999999999</v>
      </c>
      <c r="AB99" t="s">
        <v>330</v>
      </c>
      <c r="AC99" t="s">
        <v>329</v>
      </c>
      <c r="AD99">
        <v>2E-3</v>
      </c>
      <c r="AE99">
        <v>11.995799999999999</v>
      </c>
      <c r="AF99">
        <v>5.2699999999999997E-2</v>
      </c>
      <c r="AG99">
        <v>26.108799999999999</v>
      </c>
      <c r="AH99" t="e">
        <f>-APSKAPSI</f>
        <v>#NAME?</v>
      </c>
      <c r="AI99" t="s">
        <v>329</v>
      </c>
      <c r="AJ99">
        <v>2E-3</v>
      </c>
      <c r="AK99">
        <v>13.637600000000001</v>
      </c>
      <c r="AL99">
        <v>5.6000000000000001E-2</v>
      </c>
      <c r="AM99">
        <v>24.8627</v>
      </c>
      <c r="AN99" t="e">
        <f>-APSKAPSI</f>
        <v>#NAME?</v>
      </c>
      <c r="AO99" t="s">
        <v>329</v>
      </c>
      <c r="AP99">
        <v>1.4E-3</v>
      </c>
      <c r="AQ99">
        <v>15.324199999999999</v>
      </c>
      <c r="AR99">
        <v>4.4999999999999998E-2</v>
      </c>
      <c r="AS99">
        <v>23.914400000000001</v>
      </c>
      <c r="AT99">
        <v>2.3999999999999998E-3</v>
      </c>
      <c r="AU99">
        <v>0</v>
      </c>
    </row>
    <row r="100" spans="1:47" x14ac:dyDescent="0.25">
      <c r="A100">
        <v>0</v>
      </c>
      <c r="B100" t="s">
        <v>332</v>
      </c>
      <c r="C100" t="s">
        <v>19</v>
      </c>
      <c r="D100" t="s">
        <v>333</v>
      </c>
      <c r="E100" t="s">
        <v>332</v>
      </c>
      <c r="F100">
        <v>2.5000000000000001E-3</v>
      </c>
      <c r="G100">
        <v>8.4352999999999998</v>
      </c>
      <c r="H100">
        <v>6.0499999999999998E-2</v>
      </c>
      <c r="I100">
        <v>21.329499999999999</v>
      </c>
      <c r="J100" t="s">
        <v>334</v>
      </c>
      <c r="K100" t="s">
        <v>332</v>
      </c>
      <c r="L100">
        <v>2.4500000000000001E-2</v>
      </c>
      <c r="M100">
        <v>1.8785000000000001</v>
      </c>
      <c r="N100">
        <v>9.0999999999999998E-2</v>
      </c>
      <c r="O100">
        <v>3.5095000000000001</v>
      </c>
      <c r="P100" t="s">
        <v>334</v>
      </c>
      <c r="Q100" t="s">
        <v>332</v>
      </c>
      <c r="R100">
        <v>2.3800000000000002E-2</v>
      </c>
      <c r="S100">
        <v>2.0969000000000002</v>
      </c>
      <c r="T100">
        <v>8.5199999999999998E-2</v>
      </c>
      <c r="U100">
        <v>4.8116000000000003</v>
      </c>
      <c r="V100" t="s">
        <v>334</v>
      </c>
      <c r="W100" t="s">
        <v>332</v>
      </c>
      <c r="X100">
        <v>7.0000000000000001E-3</v>
      </c>
      <c r="Y100">
        <v>3.6913</v>
      </c>
      <c r="Z100">
        <v>0.12659999999999999</v>
      </c>
      <c r="AA100">
        <v>6.5151000000000003</v>
      </c>
      <c r="AB100" t="s">
        <v>333</v>
      </c>
      <c r="AC100" t="s">
        <v>332</v>
      </c>
      <c r="AD100">
        <v>9.4000000000000004E-3</v>
      </c>
      <c r="AE100">
        <v>6.0069999999999997</v>
      </c>
      <c r="AF100">
        <v>7.9799999999999996E-2</v>
      </c>
      <c r="AG100">
        <v>16.211500000000001</v>
      </c>
      <c r="AH100" t="s">
        <v>334</v>
      </c>
      <c r="AI100" t="s">
        <v>332</v>
      </c>
      <c r="AJ100">
        <v>1.4200000000000001E-2</v>
      </c>
      <c r="AK100">
        <v>5.2904</v>
      </c>
      <c r="AL100">
        <v>8.77E-2</v>
      </c>
      <c r="AM100">
        <v>14.091799999999999</v>
      </c>
      <c r="AN100" t="s">
        <v>335</v>
      </c>
      <c r="AO100" t="s">
        <v>332</v>
      </c>
      <c r="AP100">
        <v>4.2799999999999998E-2</v>
      </c>
      <c r="AQ100">
        <v>3.2488999999999999</v>
      </c>
      <c r="AR100">
        <v>0.13339999999999999</v>
      </c>
      <c r="AS100">
        <v>6.1622000000000003</v>
      </c>
      <c r="AT100">
        <v>1.77E-2</v>
      </c>
      <c r="AU100">
        <v>1</v>
      </c>
    </row>
    <row r="101" spans="1:47" x14ac:dyDescent="0.25">
      <c r="A101">
        <v>0</v>
      </c>
      <c r="B101" t="s">
        <v>336</v>
      </c>
      <c r="C101" t="s">
        <v>19</v>
      </c>
      <c r="D101" t="e">
        <f>-TFQGPIHX</f>
        <v>#NAME?</v>
      </c>
      <c r="E101" t="s">
        <v>336</v>
      </c>
      <c r="F101">
        <v>0</v>
      </c>
      <c r="G101">
        <v>38</v>
      </c>
      <c r="H101">
        <v>2.1000000000000001E-2</v>
      </c>
      <c r="I101">
        <v>59.305999999999997</v>
      </c>
      <c r="J101" t="s">
        <v>337</v>
      </c>
      <c r="K101" t="s">
        <v>336</v>
      </c>
      <c r="L101">
        <v>3.2000000000000002E-3</v>
      </c>
      <c r="M101">
        <v>7.3381999999999996</v>
      </c>
      <c r="N101">
        <v>3.6799999999999999E-2</v>
      </c>
      <c r="O101">
        <v>27.550699999999999</v>
      </c>
      <c r="P101" t="s">
        <v>337</v>
      </c>
      <c r="Q101" t="s">
        <v>336</v>
      </c>
      <c r="R101">
        <v>3.3E-3</v>
      </c>
      <c r="S101">
        <v>7.6357999999999997</v>
      </c>
      <c r="T101">
        <v>3.6499999999999998E-2</v>
      </c>
      <c r="U101">
        <v>25.7531</v>
      </c>
      <c r="V101" t="s">
        <v>338</v>
      </c>
      <c r="W101" t="s">
        <v>336</v>
      </c>
      <c r="X101">
        <v>4.0000000000000002E-4</v>
      </c>
      <c r="Y101">
        <v>15.9091</v>
      </c>
      <c r="Z101">
        <v>3.6799999999999999E-2</v>
      </c>
      <c r="AA101">
        <v>39.569400000000002</v>
      </c>
      <c r="AB101" t="e">
        <f>-TFQGPIHX</f>
        <v>#NAME?</v>
      </c>
      <c r="AC101" t="s">
        <v>336</v>
      </c>
      <c r="AD101">
        <v>2.9999999999999997E-4</v>
      </c>
      <c r="AE101">
        <v>23.475000000000001</v>
      </c>
      <c r="AF101">
        <v>3.2399999999999998E-2</v>
      </c>
      <c r="AG101">
        <v>40.775399999999998</v>
      </c>
      <c r="AH101" t="e">
        <f>-TFQGPIHX</f>
        <v>#NAME?</v>
      </c>
      <c r="AI101" t="s">
        <v>336</v>
      </c>
      <c r="AJ101">
        <v>2.9999999999999997E-4</v>
      </c>
      <c r="AK101">
        <v>26.722200000000001</v>
      </c>
      <c r="AL101">
        <v>2.69E-2</v>
      </c>
      <c r="AM101">
        <v>48.854300000000002</v>
      </c>
      <c r="AN101" t="e">
        <f>-TFQGPIHX</f>
        <v>#NAME?</v>
      </c>
      <c r="AO101" t="s">
        <v>336</v>
      </c>
      <c r="AP101">
        <v>1E-4</v>
      </c>
      <c r="AQ101">
        <v>37.571399999999997</v>
      </c>
      <c r="AR101">
        <v>1.6899999999999998E-2</v>
      </c>
      <c r="AS101">
        <v>52.390500000000003</v>
      </c>
      <c r="AT101">
        <v>1.1000000000000001E-3</v>
      </c>
      <c r="AU101">
        <v>0</v>
      </c>
    </row>
    <row r="102" spans="1:47" x14ac:dyDescent="0.25">
      <c r="A102">
        <v>0</v>
      </c>
      <c r="B102" t="s">
        <v>339</v>
      </c>
      <c r="C102" t="s">
        <v>19</v>
      </c>
      <c r="D102" t="s">
        <v>340</v>
      </c>
      <c r="E102" t="s">
        <v>339</v>
      </c>
      <c r="F102">
        <v>0</v>
      </c>
      <c r="G102">
        <v>60</v>
      </c>
      <c r="H102">
        <v>7.3000000000000001E-3</v>
      </c>
      <c r="I102">
        <v>92.441599999999994</v>
      </c>
      <c r="J102" t="s">
        <v>340</v>
      </c>
      <c r="K102" t="s">
        <v>339</v>
      </c>
      <c r="L102">
        <v>0</v>
      </c>
      <c r="M102">
        <v>73.75</v>
      </c>
      <c r="N102">
        <v>8.2000000000000007E-3</v>
      </c>
      <c r="O102">
        <v>95.003</v>
      </c>
      <c r="P102" t="s">
        <v>340</v>
      </c>
      <c r="Q102" t="s">
        <v>339</v>
      </c>
      <c r="R102">
        <v>0</v>
      </c>
      <c r="S102">
        <v>70</v>
      </c>
      <c r="T102">
        <v>7.6E-3</v>
      </c>
      <c r="U102">
        <v>91.943700000000007</v>
      </c>
      <c r="V102" t="s">
        <v>340</v>
      </c>
      <c r="W102" t="s">
        <v>339</v>
      </c>
      <c r="X102">
        <v>0</v>
      </c>
      <c r="Y102">
        <v>80</v>
      </c>
      <c r="Z102">
        <v>6.3E-3</v>
      </c>
      <c r="AA102">
        <v>95.748000000000005</v>
      </c>
      <c r="AB102" t="s">
        <v>340</v>
      </c>
      <c r="AC102" t="s">
        <v>339</v>
      </c>
      <c r="AD102">
        <v>0</v>
      </c>
      <c r="AE102">
        <v>53.333300000000001</v>
      </c>
      <c r="AF102">
        <v>9.9000000000000008E-3</v>
      </c>
      <c r="AG102">
        <v>80.594999999999999</v>
      </c>
      <c r="AH102" t="s">
        <v>340</v>
      </c>
      <c r="AI102" t="s">
        <v>339</v>
      </c>
      <c r="AJ102">
        <v>0</v>
      </c>
      <c r="AK102">
        <v>54.545499999999997</v>
      </c>
      <c r="AL102">
        <v>1.0999999999999999E-2</v>
      </c>
      <c r="AM102">
        <v>81.241</v>
      </c>
      <c r="AN102" t="s">
        <v>340</v>
      </c>
      <c r="AO102" t="s">
        <v>339</v>
      </c>
      <c r="AP102">
        <v>0</v>
      </c>
      <c r="AQ102">
        <v>85</v>
      </c>
      <c r="AR102">
        <v>3.8E-3</v>
      </c>
      <c r="AS102">
        <v>93.167500000000004</v>
      </c>
      <c r="AT102">
        <v>0</v>
      </c>
      <c r="AU102">
        <v>0</v>
      </c>
    </row>
    <row r="103" spans="1:47" x14ac:dyDescent="0.25">
      <c r="A103">
        <v>0</v>
      </c>
      <c r="B103" t="s">
        <v>341</v>
      </c>
      <c r="C103" t="s">
        <v>19</v>
      </c>
      <c r="D103" t="s">
        <v>342</v>
      </c>
      <c r="E103" t="s">
        <v>341</v>
      </c>
      <c r="F103">
        <v>8.0000000000000004E-4</v>
      </c>
      <c r="G103">
        <v>13.821</v>
      </c>
      <c r="H103">
        <v>4.02E-2</v>
      </c>
      <c r="I103">
        <v>34.003500000000003</v>
      </c>
      <c r="J103" t="s">
        <v>342</v>
      </c>
      <c r="K103" t="s">
        <v>341</v>
      </c>
      <c r="L103">
        <v>6.4999999999999997E-3</v>
      </c>
      <c r="M103">
        <v>4.7115999999999998</v>
      </c>
      <c r="N103">
        <v>7.85E-2</v>
      </c>
      <c r="O103">
        <v>5.4048999999999996</v>
      </c>
      <c r="P103" t="s">
        <v>342</v>
      </c>
      <c r="Q103" t="s">
        <v>341</v>
      </c>
      <c r="R103">
        <v>1.24E-2</v>
      </c>
      <c r="S103">
        <v>3.3582999999999998</v>
      </c>
      <c r="T103">
        <v>8.5599999999999996E-2</v>
      </c>
      <c r="U103">
        <v>4.7633999999999999</v>
      </c>
      <c r="V103" t="s">
        <v>342</v>
      </c>
      <c r="W103" t="s">
        <v>341</v>
      </c>
      <c r="X103">
        <v>5.9999999999999995E-4</v>
      </c>
      <c r="Y103">
        <v>12.9528</v>
      </c>
      <c r="Z103">
        <v>5.7099999999999998E-2</v>
      </c>
      <c r="AA103">
        <v>23.6007</v>
      </c>
      <c r="AB103" t="s">
        <v>342</v>
      </c>
      <c r="AC103" t="s">
        <v>341</v>
      </c>
      <c r="AD103">
        <v>4.7999999999999996E-3</v>
      </c>
      <c r="AE103">
        <v>8.2790999999999997</v>
      </c>
      <c r="AF103">
        <v>8.5999999999999993E-2</v>
      </c>
      <c r="AG103">
        <v>14.6876</v>
      </c>
      <c r="AH103" t="s">
        <v>342</v>
      </c>
      <c r="AI103" t="s">
        <v>341</v>
      </c>
      <c r="AJ103">
        <v>3.3999999999999998E-3</v>
      </c>
      <c r="AK103">
        <v>10.898999999999999</v>
      </c>
      <c r="AL103">
        <v>7.3599999999999999E-2</v>
      </c>
      <c r="AM103">
        <v>17.892800000000001</v>
      </c>
      <c r="AN103" t="s">
        <v>343</v>
      </c>
      <c r="AO103" t="s">
        <v>341</v>
      </c>
      <c r="AP103">
        <v>1.8E-3</v>
      </c>
      <c r="AQ103">
        <v>13.9826</v>
      </c>
      <c r="AR103">
        <v>5.8400000000000001E-2</v>
      </c>
      <c r="AS103">
        <v>18.4497</v>
      </c>
      <c r="AT103">
        <v>4.3E-3</v>
      </c>
      <c r="AU103">
        <v>0</v>
      </c>
    </row>
    <row r="104" spans="1:47" x14ac:dyDescent="0.25">
      <c r="A104">
        <v>0</v>
      </c>
      <c r="B104" t="s">
        <v>344</v>
      </c>
      <c r="C104" t="s">
        <v>19</v>
      </c>
      <c r="D104" t="s">
        <v>345</v>
      </c>
      <c r="E104" t="s">
        <v>344</v>
      </c>
      <c r="F104">
        <v>0.19969999999999999</v>
      </c>
      <c r="G104">
        <v>0.47960000000000003</v>
      </c>
      <c r="H104">
        <v>0.20749999999999999</v>
      </c>
      <c r="I104">
        <v>2.6568000000000001</v>
      </c>
      <c r="J104" t="s">
        <v>345</v>
      </c>
      <c r="K104" t="s">
        <v>344</v>
      </c>
      <c r="L104">
        <v>3.7400000000000003E-2</v>
      </c>
      <c r="M104">
        <v>1.377</v>
      </c>
      <c r="N104">
        <v>7.7299999999999994E-2</v>
      </c>
      <c r="O104">
        <v>5.6524999999999999</v>
      </c>
      <c r="P104" t="s">
        <v>345</v>
      </c>
      <c r="Q104" t="s">
        <v>344</v>
      </c>
      <c r="R104">
        <v>4.0099999999999997E-2</v>
      </c>
      <c r="S104">
        <v>1.3308</v>
      </c>
      <c r="T104">
        <v>8.3699999999999997E-2</v>
      </c>
      <c r="U104">
        <v>5.0282999999999998</v>
      </c>
      <c r="V104" t="s">
        <v>345</v>
      </c>
      <c r="W104" t="s">
        <v>344</v>
      </c>
      <c r="X104">
        <v>4.19E-2</v>
      </c>
      <c r="Y104">
        <v>1.1115999999999999</v>
      </c>
      <c r="Z104">
        <v>0.1784</v>
      </c>
      <c r="AA104">
        <v>3.2362000000000002</v>
      </c>
      <c r="AB104" t="s">
        <v>345</v>
      </c>
      <c r="AC104" t="s">
        <v>344</v>
      </c>
      <c r="AD104">
        <v>1.04E-2</v>
      </c>
      <c r="AE104">
        <v>5.7129000000000003</v>
      </c>
      <c r="AF104">
        <v>7.3200000000000001E-2</v>
      </c>
      <c r="AG104">
        <v>18.048999999999999</v>
      </c>
      <c r="AH104" t="s">
        <v>345</v>
      </c>
      <c r="AI104" t="s">
        <v>344</v>
      </c>
      <c r="AJ104">
        <v>1.7500000000000002E-2</v>
      </c>
      <c r="AK104">
        <v>4.6707999999999998</v>
      </c>
      <c r="AL104">
        <v>7.5499999999999998E-2</v>
      </c>
      <c r="AM104">
        <v>17.2684</v>
      </c>
      <c r="AN104" t="s">
        <v>345</v>
      </c>
      <c r="AO104" t="s">
        <v>344</v>
      </c>
      <c r="AP104">
        <v>8.0699999999999994E-2</v>
      </c>
      <c r="AQ104">
        <v>2.1225999999999998</v>
      </c>
      <c r="AR104">
        <v>0.1212</v>
      </c>
      <c r="AS104">
        <v>7.1849999999999996</v>
      </c>
      <c r="AT104">
        <v>6.1100000000000002E-2</v>
      </c>
      <c r="AU104">
        <v>4</v>
      </c>
    </row>
    <row r="105" spans="1:47" x14ac:dyDescent="0.25">
      <c r="A105">
        <v>0</v>
      </c>
      <c r="B105" t="s">
        <v>346</v>
      </c>
      <c r="C105" t="s">
        <v>19</v>
      </c>
      <c r="D105" t="s">
        <v>347</v>
      </c>
      <c r="E105" t="s">
        <v>346</v>
      </c>
      <c r="F105">
        <v>9.7000000000000003E-3</v>
      </c>
      <c r="G105">
        <v>4.3704999999999998</v>
      </c>
      <c r="H105">
        <v>8.6099999999999996E-2</v>
      </c>
      <c r="I105">
        <v>13.1753</v>
      </c>
      <c r="J105" t="s">
        <v>347</v>
      </c>
      <c r="K105" t="s">
        <v>346</v>
      </c>
      <c r="L105">
        <v>4.4999999999999997E-3</v>
      </c>
      <c r="M105">
        <v>5.9298999999999999</v>
      </c>
      <c r="N105">
        <v>4.2900000000000001E-2</v>
      </c>
      <c r="O105">
        <v>21.3919</v>
      </c>
      <c r="P105" t="s">
        <v>348</v>
      </c>
      <c r="Q105" t="s">
        <v>346</v>
      </c>
      <c r="R105">
        <v>1.17E-2</v>
      </c>
      <c r="S105">
        <v>3.4697</v>
      </c>
      <c r="T105">
        <v>4.4499999999999998E-2</v>
      </c>
      <c r="U105">
        <v>18.968699999999998</v>
      </c>
      <c r="V105" t="s">
        <v>347</v>
      </c>
      <c r="W105" t="s">
        <v>346</v>
      </c>
      <c r="X105">
        <v>1.9099999999999999E-2</v>
      </c>
      <c r="Y105">
        <v>1.964</v>
      </c>
      <c r="Z105">
        <v>0.12379999999999999</v>
      </c>
      <c r="AA105">
        <v>6.7961</v>
      </c>
      <c r="AB105" t="s">
        <v>347</v>
      </c>
      <c r="AC105" t="s">
        <v>346</v>
      </c>
      <c r="AD105">
        <v>2E-3</v>
      </c>
      <c r="AE105">
        <v>11.976699999999999</v>
      </c>
      <c r="AF105">
        <v>5.1700000000000003E-2</v>
      </c>
      <c r="AG105">
        <v>26.607800000000001</v>
      </c>
      <c r="AH105" t="e">
        <f>-SKAPSISF</f>
        <v>#NAME?</v>
      </c>
      <c r="AI105" t="s">
        <v>346</v>
      </c>
      <c r="AJ105">
        <v>2.3E-3</v>
      </c>
      <c r="AK105">
        <v>12.685600000000001</v>
      </c>
      <c r="AL105">
        <v>5.2999999999999999E-2</v>
      </c>
      <c r="AM105">
        <v>26.396000000000001</v>
      </c>
      <c r="AN105" t="e">
        <f>-SKAPSISF</f>
        <v>#NAME?</v>
      </c>
      <c r="AO105" t="s">
        <v>346</v>
      </c>
      <c r="AP105">
        <v>2E-3</v>
      </c>
      <c r="AQ105">
        <v>13.6625</v>
      </c>
      <c r="AR105">
        <v>3.6700000000000003E-2</v>
      </c>
      <c r="AS105">
        <v>28.945599999999999</v>
      </c>
      <c r="AT105">
        <v>7.3000000000000001E-3</v>
      </c>
      <c r="AU105">
        <v>1</v>
      </c>
    </row>
    <row r="106" spans="1:47" x14ac:dyDescent="0.25">
      <c r="A106">
        <v>0</v>
      </c>
      <c r="B106" t="s">
        <v>349</v>
      </c>
      <c r="C106" t="s">
        <v>19</v>
      </c>
      <c r="D106" t="e">
        <f>-PRPHPLVS</f>
        <v>#NAME?</v>
      </c>
      <c r="E106" t="s">
        <v>349</v>
      </c>
      <c r="F106">
        <v>0</v>
      </c>
      <c r="G106">
        <v>62.5</v>
      </c>
      <c r="H106">
        <v>9.9000000000000008E-3</v>
      </c>
      <c r="I106">
        <v>85.950400000000002</v>
      </c>
      <c r="J106" t="s">
        <v>350</v>
      </c>
      <c r="K106" t="s">
        <v>349</v>
      </c>
      <c r="L106">
        <v>0</v>
      </c>
      <c r="M106">
        <v>48.333300000000001</v>
      </c>
      <c r="N106">
        <v>1.38E-2</v>
      </c>
      <c r="O106">
        <v>78.404799999999994</v>
      </c>
      <c r="P106" t="s">
        <v>350</v>
      </c>
      <c r="Q106" t="s">
        <v>349</v>
      </c>
      <c r="R106">
        <v>0</v>
      </c>
      <c r="S106">
        <v>49</v>
      </c>
      <c r="T106">
        <v>1.24E-2</v>
      </c>
      <c r="U106">
        <v>76.039100000000005</v>
      </c>
      <c r="V106" t="s">
        <v>350</v>
      </c>
      <c r="W106" t="s">
        <v>349</v>
      </c>
      <c r="X106">
        <v>0</v>
      </c>
      <c r="Y106">
        <v>43</v>
      </c>
      <c r="Z106">
        <v>2.1499999999999998E-2</v>
      </c>
      <c r="AA106">
        <v>62.491</v>
      </c>
      <c r="AB106" t="e">
        <f>-PRPHPLVS</f>
        <v>#NAME?</v>
      </c>
      <c r="AC106" t="s">
        <v>349</v>
      </c>
      <c r="AD106">
        <v>0</v>
      </c>
      <c r="AE106">
        <v>67.5</v>
      </c>
      <c r="AF106">
        <v>9.4999999999999998E-3</v>
      </c>
      <c r="AG106">
        <v>81.681100000000001</v>
      </c>
      <c r="AH106" t="e">
        <f>-PRPHPLVS</f>
        <v>#NAME?</v>
      </c>
      <c r="AI106" t="s">
        <v>349</v>
      </c>
      <c r="AJ106">
        <v>0</v>
      </c>
      <c r="AK106">
        <v>75</v>
      </c>
      <c r="AL106">
        <v>8.6E-3</v>
      </c>
      <c r="AM106">
        <v>87.909400000000005</v>
      </c>
      <c r="AN106" t="e">
        <f>-PRPHPLVS</f>
        <v>#NAME?</v>
      </c>
      <c r="AO106" t="s">
        <v>349</v>
      </c>
      <c r="AP106">
        <v>0</v>
      </c>
      <c r="AQ106">
        <v>75</v>
      </c>
      <c r="AR106">
        <v>5.4000000000000003E-3</v>
      </c>
      <c r="AS106">
        <v>87.296000000000006</v>
      </c>
      <c r="AT106">
        <v>0</v>
      </c>
      <c r="AU106">
        <v>0</v>
      </c>
    </row>
    <row r="107" spans="1:47" x14ac:dyDescent="0.25">
      <c r="A107">
        <v>0</v>
      </c>
      <c r="B107" t="s">
        <v>351</v>
      </c>
      <c r="C107" t="s">
        <v>19</v>
      </c>
      <c r="D107" t="s">
        <v>352</v>
      </c>
      <c r="E107" t="s">
        <v>351</v>
      </c>
      <c r="F107">
        <v>0</v>
      </c>
      <c r="G107">
        <v>75</v>
      </c>
      <c r="H107">
        <v>1.0500000000000001E-2</v>
      </c>
      <c r="I107">
        <v>84.306200000000004</v>
      </c>
      <c r="J107" t="s">
        <v>353</v>
      </c>
      <c r="K107" t="s">
        <v>351</v>
      </c>
      <c r="L107">
        <v>1E-4</v>
      </c>
      <c r="M107">
        <v>42</v>
      </c>
      <c r="N107">
        <v>2.1000000000000001E-2</v>
      </c>
      <c r="O107">
        <v>56.0627</v>
      </c>
      <c r="P107" t="s">
        <v>354</v>
      </c>
      <c r="Q107" t="s">
        <v>351</v>
      </c>
      <c r="R107">
        <v>0</v>
      </c>
      <c r="S107">
        <v>57.142899999999997</v>
      </c>
      <c r="T107">
        <v>1.7899999999999999E-2</v>
      </c>
      <c r="U107">
        <v>58.454099999999997</v>
      </c>
      <c r="V107" t="s">
        <v>352</v>
      </c>
      <c r="W107" t="s">
        <v>351</v>
      </c>
      <c r="X107">
        <v>0</v>
      </c>
      <c r="Y107">
        <v>50</v>
      </c>
      <c r="Z107">
        <v>1.9099999999999999E-2</v>
      </c>
      <c r="AA107">
        <v>67.558000000000007</v>
      </c>
      <c r="AB107" t="s">
        <v>354</v>
      </c>
      <c r="AC107" t="s">
        <v>351</v>
      </c>
      <c r="AD107">
        <v>0</v>
      </c>
      <c r="AE107">
        <v>65</v>
      </c>
      <c r="AF107">
        <v>1.14E-2</v>
      </c>
      <c r="AG107">
        <v>76.406199999999998</v>
      </c>
      <c r="AH107" t="s">
        <v>352</v>
      </c>
      <c r="AI107" t="s">
        <v>351</v>
      </c>
      <c r="AJ107">
        <v>0</v>
      </c>
      <c r="AK107">
        <v>52.7273</v>
      </c>
      <c r="AL107">
        <v>1.54E-2</v>
      </c>
      <c r="AM107">
        <v>69.932500000000005</v>
      </c>
      <c r="AN107" t="s">
        <v>352</v>
      </c>
      <c r="AO107" t="s">
        <v>351</v>
      </c>
      <c r="AP107">
        <v>0</v>
      </c>
      <c r="AQ107">
        <v>70</v>
      </c>
      <c r="AR107">
        <v>8.9999999999999993E-3</v>
      </c>
      <c r="AS107">
        <v>73.522599999999997</v>
      </c>
      <c r="AT107">
        <v>0</v>
      </c>
      <c r="AU107">
        <v>0</v>
      </c>
    </row>
    <row r="108" spans="1:47" x14ac:dyDescent="0.25">
      <c r="A108">
        <v>0</v>
      </c>
      <c r="B108" t="s">
        <v>355</v>
      </c>
      <c r="C108" t="s">
        <v>19</v>
      </c>
      <c r="D108" t="s">
        <v>356</v>
      </c>
      <c r="E108" t="s">
        <v>355</v>
      </c>
      <c r="F108">
        <v>1.4E-3</v>
      </c>
      <c r="G108">
        <v>10.912100000000001</v>
      </c>
      <c r="H108">
        <v>5.1700000000000003E-2</v>
      </c>
      <c r="I108">
        <v>25.8202</v>
      </c>
      <c r="J108" t="s">
        <v>357</v>
      </c>
      <c r="K108" t="s">
        <v>355</v>
      </c>
      <c r="L108">
        <v>4.0000000000000002E-4</v>
      </c>
      <c r="M108">
        <v>20.48</v>
      </c>
      <c r="N108">
        <v>2.58E-2</v>
      </c>
      <c r="O108">
        <v>44.651400000000002</v>
      </c>
      <c r="P108" t="s">
        <v>358</v>
      </c>
      <c r="Q108" t="s">
        <v>355</v>
      </c>
      <c r="R108">
        <v>2.0000000000000001E-4</v>
      </c>
      <c r="S108">
        <v>28.529399999999999</v>
      </c>
      <c r="T108">
        <v>2.6599999999999999E-2</v>
      </c>
      <c r="U108">
        <v>39.079599999999999</v>
      </c>
      <c r="V108" t="s">
        <v>357</v>
      </c>
      <c r="W108" t="s">
        <v>355</v>
      </c>
      <c r="X108">
        <v>4.0000000000000002E-4</v>
      </c>
      <c r="Y108">
        <v>15.1273</v>
      </c>
      <c r="Z108">
        <v>4.82E-2</v>
      </c>
      <c r="AA108">
        <v>29.1327</v>
      </c>
      <c r="AB108" t="s">
        <v>356</v>
      </c>
      <c r="AC108" t="s">
        <v>355</v>
      </c>
      <c r="AD108">
        <v>4.0000000000000002E-4</v>
      </c>
      <c r="AE108">
        <v>22.02</v>
      </c>
      <c r="AF108">
        <v>4.2999999999999997E-2</v>
      </c>
      <c r="AG108">
        <v>31.9361</v>
      </c>
      <c r="AH108" t="s">
        <v>358</v>
      </c>
      <c r="AI108" t="s">
        <v>355</v>
      </c>
      <c r="AJ108">
        <v>5.9999999999999995E-4</v>
      </c>
      <c r="AK108">
        <v>21.857099999999999</v>
      </c>
      <c r="AL108">
        <v>4.3299999999999998E-2</v>
      </c>
      <c r="AM108">
        <v>32.604900000000001</v>
      </c>
      <c r="AN108" t="s">
        <v>358</v>
      </c>
      <c r="AO108" t="s">
        <v>355</v>
      </c>
      <c r="AP108">
        <v>2.9999999999999997E-4</v>
      </c>
      <c r="AQ108">
        <v>26.064499999999999</v>
      </c>
      <c r="AR108">
        <v>2.8899999999999999E-2</v>
      </c>
      <c r="AS108">
        <v>35.369999999999997</v>
      </c>
      <c r="AT108">
        <v>5.0000000000000001E-4</v>
      </c>
      <c r="AU108">
        <v>0</v>
      </c>
    </row>
    <row r="109" spans="1:47" x14ac:dyDescent="0.25">
      <c r="A109">
        <v>0</v>
      </c>
      <c r="B109" t="s">
        <v>359</v>
      </c>
      <c r="C109" t="s">
        <v>19</v>
      </c>
      <c r="D109" t="s">
        <v>360</v>
      </c>
      <c r="E109" t="s">
        <v>359</v>
      </c>
      <c r="F109">
        <v>1E-4</v>
      </c>
      <c r="G109">
        <v>36.6</v>
      </c>
      <c r="H109">
        <v>1.5800000000000002E-2</v>
      </c>
      <c r="I109">
        <v>70.624399999999994</v>
      </c>
      <c r="J109" t="s">
        <v>361</v>
      </c>
      <c r="K109" t="s">
        <v>359</v>
      </c>
      <c r="L109">
        <v>1E-3</v>
      </c>
      <c r="M109">
        <v>13.6792</v>
      </c>
      <c r="N109">
        <v>3.0200000000000001E-2</v>
      </c>
      <c r="O109">
        <v>36.7288</v>
      </c>
      <c r="P109" t="s">
        <v>362</v>
      </c>
      <c r="Q109" t="s">
        <v>359</v>
      </c>
      <c r="R109">
        <v>8.9999999999999998E-4</v>
      </c>
      <c r="S109">
        <v>15.0168</v>
      </c>
      <c r="T109">
        <v>2.5000000000000001E-2</v>
      </c>
      <c r="U109">
        <v>41.824800000000003</v>
      </c>
      <c r="V109" t="e">
        <f>-RPHPLVST</f>
        <v>#NAME?</v>
      </c>
      <c r="W109" t="s">
        <v>359</v>
      </c>
      <c r="X109">
        <v>1E-4</v>
      </c>
      <c r="Y109">
        <v>30.428599999999999</v>
      </c>
      <c r="Z109">
        <v>2.98E-2</v>
      </c>
      <c r="AA109">
        <v>48.344200000000001</v>
      </c>
      <c r="AB109" t="s">
        <v>360</v>
      </c>
      <c r="AC109" t="s">
        <v>359</v>
      </c>
      <c r="AD109">
        <v>1E-4</v>
      </c>
      <c r="AE109">
        <v>31.214300000000001</v>
      </c>
      <c r="AF109">
        <v>2.4299999999999999E-2</v>
      </c>
      <c r="AG109">
        <v>50.666800000000002</v>
      </c>
      <c r="AH109" t="s">
        <v>363</v>
      </c>
      <c r="AI109" t="s">
        <v>359</v>
      </c>
      <c r="AJ109">
        <v>1E-4</v>
      </c>
      <c r="AK109">
        <v>34.928600000000003</v>
      </c>
      <c r="AL109">
        <v>2.3900000000000001E-2</v>
      </c>
      <c r="AM109">
        <v>53.4617</v>
      </c>
      <c r="AN109" t="s">
        <v>363</v>
      </c>
      <c r="AO109" t="s">
        <v>359</v>
      </c>
      <c r="AP109">
        <v>1E-4</v>
      </c>
      <c r="AQ109">
        <v>36</v>
      </c>
      <c r="AR109">
        <v>1.5100000000000001E-2</v>
      </c>
      <c r="AS109">
        <v>56.1843</v>
      </c>
      <c r="AT109">
        <v>2.9999999999999997E-4</v>
      </c>
      <c r="AU109">
        <v>0</v>
      </c>
    </row>
    <row r="110" spans="1:47" x14ac:dyDescent="0.25">
      <c r="A110">
        <v>0</v>
      </c>
      <c r="B110" t="s">
        <v>364</v>
      </c>
      <c r="C110" t="s">
        <v>19</v>
      </c>
      <c r="D110" t="s">
        <v>365</v>
      </c>
      <c r="E110" t="s">
        <v>364</v>
      </c>
      <c r="F110">
        <v>1E-4</v>
      </c>
      <c r="G110">
        <v>30.555599999999998</v>
      </c>
      <c r="H110">
        <v>2.9600000000000001E-2</v>
      </c>
      <c r="I110">
        <v>45.4084</v>
      </c>
      <c r="J110" t="s">
        <v>365</v>
      </c>
      <c r="K110" t="s">
        <v>364</v>
      </c>
      <c r="L110">
        <v>1.6999999999999999E-3</v>
      </c>
      <c r="M110">
        <v>10.366300000000001</v>
      </c>
      <c r="N110">
        <v>5.9299999999999999E-2</v>
      </c>
      <c r="O110">
        <v>11.0746</v>
      </c>
      <c r="P110" t="s">
        <v>365</v>
      </c>
      <c r="Q110" t="s">
        <v>364</v>
      </c>
      <c r="R110">
        <v>1.8E-3</v>
      </c>
      <c r="S110">
        <v>10.6471</v>
      </c>
      <c r="T110">
        <v>6.0499999999999998E-2</v>
      </c>
      <c r="U110">
        <v>10.685700000000001</v>
      </c>
      <c r="V110" t="s">
        <v>366</v>
      </c>
      <c r="W110" t="s">
        <v>364</v>
      </c>
      <c r="X110">
        <v>2.9999999999999997E-4</v>
      </c>
      <c r="Y110">
        <v>18.531199999999998</v>
      </c>
      <c r="Z110">
        <v>5.8700000000000002E-2</v>
      </c>
      <c r="AA110">
        <v>22.761399999999998</v>
      </c>
      <c r="AB110" t="s">
        <v>365</v>
      </c>
      <c r="AC110" t="s">
        <v>364</v>
      </c>
      <c r="AD110">
        <v>4.0000000000000002E-4</v>
      </c>
      <c r="AE110">
        <v>22.44</v>
      </c>
      <c r="AF110">
        <v>4.5900000000000003E-2</v>
      </c>
      <c r="AG110">
        <v>30.018799999999999</v>
      </c>
      <c r="AH110" t="e">
        <f>-GPIHXFPL</f>
        <v>#NAME?</v>
      </c>
      <c r="AI110" t="s">
        <v>364</v>
      </c>
      <c r="AJ110">
        <v>5.0000000000000001E-4</v>
      </c>
      <c r="AK110">
        <v>22.779399999999999</v>
      </c>
      <c r="AL110">
        <v>4.4499999999999998E-2</v>
      </c>
      <c r="AM110">
        <v>31.7255</v>
      </c>
      <c r="AN110" t="s">
        <v>365</v>
      </c>
      <c r="AO110" t="s">
        <v>364</v>
      </c>
      <c r="AP110">
        <v>1.1999999999999999E-3</v>
      </c>
      <c r="AQ110">
        <v>16.202000000000002</v>
      </c>
      <c r="AR110">
        <v>5.0200000000000002E-2</v>
      </c>
      <c r="AS110">
        <v>21.550899999999999</v>
      </c>
      <c r="AT110">
        <v>8.0000000000000004E-4</v>
      </c>
      <c r="AU110">
        <v>0</v>
      </c>
    </row>
    <row r="111" spans="1:47" x14ac:dyDescent="0.25">
      <c r="A111">
        <v>0</v>
      </c>
      <c r="B111" t="s">
        <v>367</v>
      </c>
      <c r="C111" t="s">
        <v>19</v>
      </c>
      <c r="D111" t="s">
        <v>368</v>
      </c>
      <c r="E111" t="s">
        <v>367</v>
      </c>
      <c r="F111">
        <v>0</v>
      </c>
      <c r="G111">
        <v>57.5</v>
      </c>
      <c r="H111">
        <v>1.11E-2</v>
      </c>
      <c r="I111">
        <v>82.653099999999995</v>
      </c>
      <c r="J111" t="s">
        <v>368</v>
      </c>
      <c r="K111" t="s">
        <v>367</v>
      </c>
      <c r="L111">
        <v>2.0000000000000001E-4</v>
      </c>
      <c r="M111">
        <v>27.3</v>
      </c>
      <c r="N111">
        <v>2.2100000000000002E-2</v>
      </c>
      <c r="O111">
        <v>53.035600000000002</v>
      </c>
      <c r="P111" t="s">
        <v>368</v>
      </c>
      <c r="Q111" t="s">
        <v>367</v>
      </c>
      <c r="R111">
        <v>2.0000000000000001E-4</v>
      </c>
      <c r="S111">
        <v>27.473700000000001</v>
      </c>
      <c r="T111">
        <v>1.89E-2</v>
      </c>
      <c r="U111">
        <v>55.553100000000001</v>
      </c>
      <c r="V111" t="e">
        <f>-APSISFHC</f>
        <v>#NAME?</v>
      </c>
      <c r="W111" t="s">
        <v>367</v>
      </c>
      <c r="X111">
        <v>0</v>
      </c>
      <c r="Y111">
        <v>55</v>
      </c>
      <c r="Z111">
        <v>1.54E-2</v>
      </c>
      <c r="AA111">
        <v>76.134100000000004</v>
      </c>
      <c r="AB111" t="s">
        <v>368</v>
      </c>
      <c r="AC111" t="s">
        <v>367</v>
      </c>
      <c r="AD111">
        <v>0</v>
      </c>
      <c r="AE111">
        <v>43.75</v>
      </c>
      <c r="AF111">
        <v>1.5900000000000001E-2</v>
      </c>
      <c r="AG111">
        <v>65.485699999999994</v>
      </c>
      <c r="AH111" t="e">
        <f>-APSISFHC</f>
        <v>#NAME?</v>
      </c>
      <c r="AI111" t="s">
        <v>367</v>
      </c>
      <c r="AJ111">
        <v>0</v>
      </c>
      <c r="AK111">
        <v>49.666699999999999</v>
      </c>
      <c r="AL111">
        <v>1.7600000000000001E-2</v>
      </c>
      <c r="AM111">
        <v>64.981899999999996</v>
      </c>
      <c r="AN111" t="s">
        <v>368</v>
      </c>
      <c r="AO111" t="s">
        <v>367</v>
      </c>
      <c r="AP111">
        <v>0</v>
      </c>
      <c r="AQ111">
        <v>52.142899999999997</v>
      </c>
      <c r="AR111">
        <v>1.4E-2</v>
      </c>
      <c r="AS111">
        <v>58.749400000000001</v>
      </c>
      <c r="AT111">
        <v>1E-4</v>
      </c>
      <c r="AU111">
        <v>0</v>
      </c>
    </row>
    <row r="112" spans="1:47" x14ac:dyDescent="0.25">
      <c r="A112">
        <v>0</v>
      </c>
      <c r="B112" t="s">
        <v>369</v>
      </c>
      <c r="C112" t="s">
        <v>19</v>
      </c>
      <c r="D112" t="e">
        <f>-PHPLVSTA</f>
        <v>#NAME?</v>
      </c>
      <c r="E112" t="s">
        <v>369</v>
      </c>
      <c r="F112">
        <v>0</v>
      </c>
      <c r="G112">
        <v>58.75</v>
      </c>
      <c r="H112">
        <v>1.1599999999999999E-2</v>
      </c>
      <c r="I112">
        <v>81.398399999999995</v>
      </c>
      <c r="J112" t="e">
        <f>-PHPLVSTA</f>
        <v>#NAME?</v>
      </c>
      <c r="K112" t="s">
        <v>369</v>
      </c>
      <c r="L112">
        <v>2.0000000000000001E-4</v>
      </c>
      <c r="M112">
        <v>29.133299999999998</v>
      </c>
      <c r="N112">
        <v>1.5800000000000002E-2</v>
      </c>
      <c r="O112">
        <v>71.655600000000007</v>
      </c>
      <c r="P112" t="e">
        <f>-PHPLVSTA</f>
        <v>#NAME?</v>
      </c>
      <c r="Q112" t="s">
        <v>369</v>
      </c>
      <c r="R112">
        <v>1E-4</v>
      </c>
      <c r="S112">
        <v>32.636400000000002</v>
      </c>
      <c r="T112">
        <v>1.3899999999999999E-2</v>
      </c>
      <c r="U112">
        <v>70.848200000000006</v>
      </c>
      <c r="V112" t="s">
        <v>370</v>
      </c>
      <c r="W112" t="s">
        <v>369</v>
      </c>
      <c r="X112">
        <v>0</v>
      </c>
      <c r="Y112">
        <v>40.5</v>
      </c>
      <c r="Z112">
        <v>2.47E-2</v>
      </c>
      <c r="AA112">
        <v>56.453800000000001</v>
      </c>
      <c r="AB112" t="e">
        <f>-PHPLVSTA</f>
        <v>#NAME?</v>
      </c>
      <c r="AC112" t="s">
        <v>369</v>
      </c>
      <c r="AD112">
        <v>0</v>
      </c>
      <c r="AE112">
        <v>55</v>
      </c>
      <c r="AF112">
        <v>1.0699999999999999E-2</v>
      </c>
      <c r="AG112">
        <v>78.321399999999997</v>
      </c>
      <c r="AH112" t="e">
        <f>-PHPLVSTA</f>
        <v>#NAME?</v>
      </c>
      <c r="AI112" t="s">
        <v>369</v>
      </c>
      <c r="AJ112">
        <v>0</v>
      </c>
      <c r="AK112">
        <v>66.25</v>
      </c>
      <c r="AL112">
        <v>9.7000000000000003E-3</v>
      </c>
      <c r="AM112">
        <v>85.056899999999999</v>
      </c>
      <c r="AN112" t="e">
        <f>-PHPLVSTA</f>
        <v>#NAME?</v>
      </c>
      <c r="AO112" t="s">
        <v>369</v>
      </c>
      <c r="AP112">
        <v>0</v>
      </c>
      <c r="AQ112">
        <v>54.285699999999999</v>
      </c>
      <c r="AR112">
        <v>7.7000000000000002E-3</v>
      </c>
      <c r="AS112">
        <v>78.020600000000002</v>
      </c>
      <c r="AT112">
        <v>1E-4</v>
      </c>
      <c r="AU112">
        <v>0</v>
      </c>
    </row>
    <row r="113" spans="1:47" x14ac:dyDescent="0.25">
      <c r="A113">
        <v>0</v>
      </c>
      <c r="B113" t="s">
        <v>371</v>
      </c>
      <c r="C113" t="s">
        <v>19</v>
      </c>
      <c r="D113" t="s">
        <v>372</v>
      </c>
      <c r="E113" t="s">
        <v>371</v>
      </c>
      <c r="F113">
        <v>0</v>
      </c>
      <c r="G113">
        <v>75</v>
      </c>
      <c r="H113">
        <v>1.03E-2</v>
      </c>
      <c r="I113">
        <v>85.036600000000007</v>
      </c>
      <c r="J113" t="e">
        <f>-PIHXFPLP</f>
        <v>#NAME?</v>
      </c>
      <c r="K113" t="s">
        <v>371</v>
      </c>
      <c r="L113">
        <v>0</v>
      </c>
      <c r="M113">
        <v>67.5</v>
      </c>
      <c r="N113">
        <v>1.11E-2</v>
      </c>
      <c r="O113">
        <v>87.254099999999994</v>
      </c>
      <c r="P113" t="e">
        <f>-PIHXFPLP</f>
        <v>#NAME?</v>
      </c>
      <c r="Q113" t="s">
        <v>371</v>
      </c>
      <c r="R113">
        <v>0</v>
      </c>
      <c r="S113">
        <v>58.571399999999997</v>
      </c>
      <c r="T113">
        <v>1.11E-2</v>
      </c>
      <c r="U113">
        <v>80.417299999999997</v>
      </c>
      <c r="V113" t="s">
        <v>372</v>
      </c>
      <c r="W113" t="s">
        <v>371</v>
      </c>
      <c r="X113">
        <v>0</v>
      </c>
      <c r="Y113">
        <v>75</v>
      </c>
      <c r="Z113">
        <v>1.18E-2</v>
      </c>
      <c r="AA113">
        <v>85.144199999999998</v>
      </c>
      <c r="AB113" t="s">
        <v>373</v>
      </c>
      <c r="AC113" t="s">
        <v>371</v>
      </c>
      <c r="AD113">
        <v>0</v>
      </c>
      <c r="AE113">
        <v>67.5</v>
      </c>
      <c r="AF113">
        <v>1.0200000000000001E-2</v>
      </c>
      <c r="AG113">
        <v>79.675299999999993</v>
      </c>
      <c r="AH113" t="s">
        <v>372</v>
      </c>
      <c r="AI113" t="s">
        <v>371</v>
      </c>
      <c r="AJ113">
        <v>0</v>
      </c>
      <c r="AK113">
        <v>68.75</v>
      </c>
      <c r="AL113">
        <v>9.7000000000000003E-3</v>
      </c>
      <c r="AM113">
        <v>84.947199999999995</v>
      </c>
      <c r="AN113" t="s">
        <v>374</v>
      </c>
      <c r="AO113" t="s">
        <v>371</v>
      </c>
      <c r="AP113">
        <v>0</v>
      </c>
      <c r="AQ113">
        <v>75</v>
      </c>
      <c r="AR113">
        <v>7.0000000000000001E-3</v>
      </c>
      <c r="AS113">
        <v>80.608699999999999</v>
      </c>
      <c r="AT113">
        <v>0</v>
      </c>
      <c r="AU113">
        <v>0</v>
      </c>
    </row>
    <row r="114" spans="1:47" x14ac:dyDescent="0.25">
      <c r="A114">
        <v>0</v>
      </c>
      <c r="B114" t="s">
        <v>375</v>
      </c>
      <c r="C114" t="s">
        <v>19</v>
      </c>
      <c r="D114" t="s">
        <v>376</v>
      </c>
      <c r="E114" t="s">
        <v>375</v>
      </c>
      <c r="F114">
        <v>1E-4</v>
      </c>
      <c r="G114">
        <v>29.363600000000002</v>
      </c>
      <c r="H114">
        <v>3.0700000000000002E-2</v>
      </c>
      <c r="I114">
        <v>44.081499999999998</v>
      </c>
      <c r="J114" t="e">
        <f>-PSISFHCL</f>
        <v>#NAME?</v>
      </c>
      <c r="K114" t="s">
        <v>375</v>
      </c>
      <c r="L114">
        <v>5.0000000000000001E-4</v>
      </c>
      <c r="M114">
        <v>20.079999999999998</v>
      </c>
      <c r="N114">
        <v>3.7499999999999999E-2</v>
      </c>
      <c r="O114">
        <v>26.710599999999999</v>
      </c>
      <c r="P114" t="s">
        <v>376</v>
      </c>
      <c r="Q114" t="s">
        <v>375</v>
      </c>
      <c r="R114">
        <v>1.1000000000000001E-3</v>
      </c>
      <c r="S114">
        <v>13.533300000000001</v>
      </c>
      <c r="T114">
        <v>3.5700000000000003E-2</v>
      </c>
      <c r="U114">
        <v>26.633400000000002</v>
      </c>
      <c r="V114" t="s">
        <v>377</v>
      </c>
      <c r="W114" t="s">
        <v>375</v>
      </c>
      <c r="X114">
        <v>1E-4</v>
      </c>
      <c r="Y114">
        <v>28.875</v>
      </c>
      <c r="Z114">
        <v>3.7499999999999999E-2</v>
      </c>
      <c r="AA114">
        <v>38.771700000000003</v>
      </c>
      <c r="AB114" t="s">
        <v>378</v>
      </c>
      <c r="AC114" t="s">
        <v>375</v>
      </c>
      <c r="AD114">
        <v>1.2999999999999999E-3</v>
      </c>
      <c r="AE114">
        <v>14.217000000000001</v>
      </c>
      <c r="AF114">
        <v>6.0499999999999998E-2</v>
      </c>
      <c r="AG114">
        <v>22.575299999999999</v>
      </c>
      <c r="AH114" t="s">
        <v>376</v>
      </c>
      <c r="AI114" t="s">
        <v>375</v>
      </c>
      <c r="AJ114">
        <v>1.6999999999999999E-3</v>
      </c>
      <c r="AK114">
        <v>14.433999999999999</v>
      </c>
      <c r="AL114">
        <v>5.6899999999999999E-2</v>
      </c>
      <c r="AM114">
        <v>24.4206</v>
      </c>
      <c r="AN114" t="s">
        <v>378</v>
      </c>
      <c r="AO114" t="s">
        <v>375</v>
      </c>
      <c r="AP114">
        <v>1.1999999999999999E-3</v>
      </c>
      <c r="AQ114">
        <v>16.318200000000001</v>
      </c>
      <c r="AR114">
        <v>4.3299999999999998E-2</v>
      </c>
      <c r="AS114">
        <v>24.861899999999999</v>
      </c>
      <c r="AT114">
        <v>8.0000000000000004E-4</v>
      </c>
      <c r="AU114">
        <v>0</v>
      </c>
    </row>
    <row r="115" spans="1:47" x14ac:dyDescent="0.25">
      <c r="A115">
        <v>0</v>
      </c>
      <c r="B115" t="s">
        <v>379</v>
      </c>
      <c r="C115" t="s">
        <v>19</v>
      </c>
      <c r="D115" t="s">
        <v>380</v>
      </c>
      <c r="E115" t="s">
        <v>379</v>
      </c>
      <c r="F115">
        <v>0</v>
      </c>
      <c r="G115">
        <v>70</v>
      </c>
      <c r="H115">
        <v>1.1599999999999999E-2</v>
      </c>
      <c r="I115">
        <v>81.411900000000003</v>
      </c>
      <c r="J115" t="s">
        <v>380</v>
      </c>
      <c r="K115" t="s">
        <v>379</v>
      </c>
      <c r="L115">
        <v>1E-4</v>
      </c>
      <c r="M115">
        <v>46.75</v>
      </c>
      <c r="N115">
        <v>0.02</v>
      </c>
      <c r="O115">
        <v>58.659799999999997</v>
      </c>
      <c r="P115" t="s">
        <v>380</v>
      </c>
      <c r="Q115" t="s">
        <v>379</v>
      </c>
      <c r="R115">
        <v>0</v>
      </c>
      <c r="S115">
        <v>45.5</v>
      </c>
      <c r="T115">
        <v>1.77E-2</v>
      </c>
      <c r="U115">
        <v>58.796999999999997</v>
      </c>
      <c r="V115" t="e">
        <f>-HPLVSTAS</f>
        <v>#NAME?</v>
      </c>
      <c r="W115" t="s">
        <v>379</v>
      </c>
      <c r="X115">
        <v>0</v>
      </c>
      <c r="Y115">
        <v>60</v>
      </c>
      <c r="Z115">
        <v>1.95E-2</v>
      </c>
      <c r="AA115">
        <v>66.6083</v>
      </c>
      <c r="AB115" t="s">
        <v>380</v>
      </c>
      <c r="AC115" t="s">
        <v>379</v>
      </c>
      <c r="AD115">
        <v>0</v>
      </c>
      <c r="AE115">
        <v>72.5</v>
      </c>
      <c r="AF115">
        <v>1.11E-2</v>
      </c>
      <c r="AG115">
        <v>77.184899999999999</v>
      </c>
      <c r="AH115" t="s">
        <v>380</v>
      </c>
      <c r="AI115" t="s">
        <v>379</v>
      </c>
      <c r="AJ115">
        <v>0</v>
      </c>
      <c r="AK115">
        <v>72.5</v>
      </c>
      <c r="AL115">
        <v>1.1599999999999999E-2</v>
      </c>
      <c r="AM115">
        <v>79.767300000000006</v>
      </c>
      <c r="AN115" t="s">
        <v>380</v>
      </c>
      <c r="AO115" t="s">
        <v>379</v>
      </c>
      <c r="AP115">
        <v>0</v>
      </c>
      <c r="AQ115">
        <v>60</v>
      </c>
      <c r="AR115">
        <v>7.3000000000000001E-3</v>
      </c>
      <c r="AS115">
        <v>79.440799999999996</v>
      </c>
      <c r="AT115">
        <v>0</v>
      </c>
      <c r="AU115">
        <v>0</v>
      </c>
    </row>
    <row r="116" spans="1:47" x14ac:dyDescent="0.25">
      <c r="A116">
        <v>0</v>
      </c>
      <c r="B116" t="s">
        <v>381</v>
      </c>
      <c r="C116" t="s">
        <v>19</v>
      </c>
      <c r="D116" t="s">
        <v>382</v>
      </c>
      <c r="E116" t="s">
        <v>381</v>
      </c>
      <c r="F116">
        <v>0</v>
      </c>
      <c r="G116">
        <v>39.333300000000001</v>
      </c>
      <c r="H116">
        <v>2.4799999999999999E-2</v>
      </c>
      <c r="I116">
        <v>52.587499999999999</v>
      </c>
      <c r="J116" t="s">
        <v>383</v>
      </c>
      <c r="K116" t="s">
        <v>381</v>
      </c>
      <c r="L116">
        <v>1E-4</v>
      </c>
      <c r="M116">
        <v>31.916699999999999</v>
      </c>
      <c r="N116">
        <v>2.5100000000000001E-2</v>
      </c>
      <c r="O116">
        <v>46.030799999999999</v>
      </c>
      <c r="P116" t="s">
        <v>384</v>
      </c>
      <c r="Q116" t="s">
        <v>381</v>
      </c>
      <c r="R116">
        <v>1E-4</v>
      </c>
      <c r="S116">
        <v>32.363599999999998</v>
      </c>
      <c r="T116">
        <v>2.4500000000000001E-2</v>
      </c>
      <c r="U116">
        <v>42.744399999999999</v>
      </c>
      <c r="V116" t="s">
        <v>384</v>
      </c>
      <c r="W116" t="s">
        <v>381</v>
      </c>
      <c r="X116">
        <v>5.9999999999999995E-4</v>
      </c>
      <c r="Y116">
        <v>12.735799999999999</v>
      </c>
      <c r="Z116">
        <v>7.17E-2</v>
      </c>
      <c r="AA116">
        <v>17.036300000000001</v>
      </c>
      <c r="AB116" t="s">
        <v>384</v>
      </c>
      <c r="AC116" t="s">
        <v>381</v>
      </c>
      <c r="AD116">
        <v>1E-4</v>
      </c>
      <c r="AE116">
        <v>40.4</v>
      </c>
      <c r="AF116">
        <v>1.6199999999999999E-2</v>
      </c>
      <c r="AG116">
        <v>64.705399999999997</v>
      </c>
      <c r="AH116" t="s">
        <v>385</v>
      </c>
      <c r="AI116" t="s">
        <v>381</v>
      </c>
      <c r="AJ116">
        <v>1E-4</v>
      </c>
      <c r="AK116">
        <v>37.299999999999997</v>
      </c>
      <c r="AL116">
        <v>1.5599999999999999E-2</v>
      </c>
      <c r="AM116">
        <v>69.335899999999995</v>
      </c>
      <c r="AN116" t="s">
        <v>382</v>
      </c>
      <c r="AO116" t="s">
        <v>381</v>
      </c>
      <c r="AP116">
        <v>0</v>
      </c>
      <c r="AQ116">
        <v>57.5</v>
      </c>
      <c r="AR116">
        <v>1.21E-2</v>
      </c>
      <c r="AS116">
        <v>63.637099999999997</v>
      </c>
      <c r="AT116">
        <v>2.0000000000000001E-4</v>
      </c>
      <c r="AU116">
        <v>0</v>
      </c>
    </row>
    <row r="117" spans="1:47" x14ac:dyDescent="0.25">
      <c r="A117">
        <v>0</v>
      </c>
      <c r="B117" t="s">
        <v>386</v>
      </c>
      <c r="C117" t="s">
        <v>19</v>
      </c>
      <c r="D117" t="s">
        <v>387</v>
      </c>
      <c r="E117" t="s">
        <v>386</v>
      </c>
      <c r="F117">
        <v>2.0000000000000001E-4</v>
      </c>
      <c r="G117">
        <v>22.678599999999999</v>
      </c>
      <c r="H117">
        <v>7.6399999999999996E-2</v>
      </c>
      <c r="I117">
        <v>15.6365</v>
      </c>
      <c r="J117" t="s">
        <v>388</v>
      </c>
      <c r="K117" t="s">
        <v>386</v>
      </c>
      <c r="L117">
        <v>4.0000000000000002E-4</v>
      </c>
      <c r="M117">
        <v>21.186</v>
      </c>
      <c r="N117">
        <v>5.8400000000000001E-2</v>
      </c>
      <c r="O117">
        <v>11.476900000000001</v>
      </c>
      <c r="P117" t="s">
        <v>387</v>
      </c>
      <c r="Q117" t="s">
        <v>386</v>
      </c>
      <c r="R117">
        <v>6.9999999999999999E-4</v>
      </c>
      <c r="S117">
        <v>16.8384</v>
      </c>
      <c r="T117">
        <v>6.5799999999999997E-2</v>
      </c>
      <c r="U117">
        <v>8.9480000000000004</v>
      </c>
      <c r="V117" t="s">
        <v>389</v>
      </c>
      <c r="W117" t="s">
        <v>386</v>
      </c>
      <c r="X117">
        <v>1E-4</v>
      </c>
      <c r="Y117">
        <v>30</v>
      </c>
      <c r="Z117">
        <v>5.67E-2</v>
      </c>
      <c r="AA117">
        <v>23.776700000000002</v>
      </c>
      <c r="AB117" t="s">
        <v>387</v>
      </c>
      <c r="AC117" t="s">
        <v>386</v>
      </c>
      <c r="AD117">
        <v>4.8999999999999998E-3</v>
      </c>
      <c r="AE117">
        <v>8.1783000000000001</v>
      </c>
      <c r="AF117">
        <v>0.17180000000000001</v>
      </c>
      <c r="AG117">
        <v>5.0537999999999998</v>
      </c>
      <c r="AH117" t="s">
        <v>387</v>
      </c>
      <c r="AI117" t="s">
        <v>386</v>
      </c>
      <c r="AJ117">
        <v>3.8999999999999998E-3</v>
      </c>
      <c r="AK117">
        <v>10.2319</v>
      </c>
      <c r="AL117">
        <v>0.1454</v>
      </c>
      <c r="AM117">
        <v>6.1292</v>
      </c>
      <c r="AN117" t="s">
        <v>387</v>
      </c>
      <c r="AO117" t="s">
        <v>386</v>
      </c>
      <c r="AP117">
        <v>2.7000000000000001E-3</v>
      </c>
      <c r="AQ117">
        <v>12.114800000000001</v>
      </c>
      <c r="AR117">
        <v>9.1200000000000003E-2</v>
      </c>
      <c r="AS117">
        <v>10.8226</v>
      </c>
      <c r="AT117">
        <v>1.8E-3</v>
      </c>
      <c r="AU117">
        <v>0</v>
      </c>
    </row>
    <row r="118" spans="1:47" x14ac:dyDescent="0.25">
      <c r="A118">
        <v>0</v>
      </c>
      <c r="B118" t="s">
        <v>390</v>
      </c>
      <c r="C118" t="s">
        <v>19</v>
      </c>
      <c r="D118" t="e">
        <f>-PLVSTASC</f>
        <v>#NAME?</v>
      </c>
      <c r="E118" t="s">
        <v>390</v>
      </c>
      <c r="F118">
        <v>0</v>
      </c>
      <c r="G118">
        <v>85</v>
      </c>
      <c r="H118">
        <v>7.3000000000000001E-3</v>
      </c>
      <c r="I118">
        <v>92.551500000000004</v>
      </c>
      <c r="J118" t="e">
        <f>-PLVSTASC</f>
        <v>#NAME?</v>
      </c>
      <c r="K118" t="s">
        <v>390</v>
      </c>
      <c r="L118">
        <v>0</v>
      </c>
      <c r="M118">
        <v>73.75</v>
      </c>
      <c r="N118">
        <v>1.17E-2</v>
      </c>
      <c r="O118">
        <v>85.314400000000006</v>
      </c>
      <c r="P118" t="e">
        <f>-PLVSTASC</f>
        <v>#NAME?</v>
      </c>
      <c r="Q118" t="s">
        <v>390</v>
      </c>
      <c r="R118">
        <v>0</v>
      </c>
      <c r="S118">
        <v>72.5</v>
      </c>
      <c r="T118">
        <v>9.7999999999999997E-3</v>
      </c>
      <c r="U118">
        <v>85.114500000000007</v>
      </c>
      <c r="V118" t="s">
        <v>391</v>
      </c>
      <c r="W118" t="s">
        <v>390</v>
      </c>
      <c r="X118">
        <v>0</v>
      </c>
      <c r="Y118">
        <v>90</v>
      </c>
      <c r="Z118">
        <v>8.5000000000000006E-3</v>
      </c>
      <c r="AA118">
        <v>92.730400000000003</v>
      </c>
      <c r="AB118" t="e">
        <f>-PLVSTASC</f>
        <v>#NAME?</v>
      </c>
      <c r="AC118" t="s">
        <v>390</v>
      </c>
      <c r="AD118">
        <v>0</v>
      </c>
      <c r="AE118">
        <v>90</v>
      </c>
      <c r="AF118">
        <v>7.0000000000000001E-3</v>
      </c>
      <c r="AG118">
        <v>88.927700000000002</v>
      </c>
      <c r="AH118" t="s">
        <v>391</v>
      </c>
      <c r="AI118" t="s">
        <v>390</v>
      </c>
      <c r="AJ118">
        <v>0</v>
      </c>
      <c r="AK118">
        <v>80</v>
      </c>
      <c r="AL118">
        <v>7.4999999999999997E-3</v>
      </c>
      <c r="AM118">
        <v>90.784099999999995</v>
      </c>
      <c r="AN118" t="s">
        <v>392</v>
      </c>
      <c r="AO118" t="s">
        <v>390</v>
      </c>
      <c r="AP118">
        <v>0</v>
      </c>
      <c r="AQ118">
        <v>85</v>
      </c>
      <c r="AR118">
        <v>6.3E-3</v>
      </c>
      <c r="AS118">
        <v>83.486199999999997</v>
      </c>
      <c r="AT118">
        <v>0</v>
      </c>
      <c r="AU118">
        <v>0</v>
      </c>
    </row>
    <row r="119" spans="1:47" x14ac:dyDescent="0.25">
      <c r="A119">
        <v>0</v>
      </c>
      <c r="B119" t="s">
        <v>393</v>
      </c>
      <c r="C119" t="s">
        <v>19</v>
      </c>
      <c r="D119" t="s">
        <v>394</v>
      </c>
      <c r="E119" t="s">
        <v>393</v>
      </c>
      <c r="F119">
        <v>2.3E-3</v>
      </c>
      <c r="G119">
        <v>8.8041</v>
      </c>
      <c r="H119">
        <v>4.7899999999999998E-2</v>
      </c>
      <c r="I119">
        <v>28.191299999999998</v>
      </c>
      <c r="J119" t="s">
        <v>395</v>
      </c>
      <c r="K119" t="s">
        <v>393</v>
      </c>
      <c r="L119">
        <v>1.6999999999999999E-3</v>
      </c>
      <c r="M119">
        <v>10.3597</v>
      </c>
      <c r="N119">
        <v>2.9399999999999999E-2</v>
      </c>
      <c r="O119">
        <v>37.926099999999998</v>
      </c>
      <c r="P119" t="s">
        <v>395</v>
      </c>
      <c r="Q119" t="s">
        <v>393</v>
      </c>
      <c r="R119">
        <v>4.3E-3</v>
      </c>
      <c r="S119">
        <v>6.5380000000000003</v>
      </c>
      <c r="T119">
        <v>4.2099999999999999E-2</v>
      </c>
      <c r="U119">
        <v>20.736499999999999</v>
      </c>
      <c r="V119" t="s">
        <v>396</v>
      </c>
      <c r="W119" t="s">
        <v>393</v>
      </c>
      <c r="X119">
        <v>6.9999999999999999E-4</v>
      </c>
      <c r="Y119">
        <v>12.009399999999999</v>
      </c>
      <c r="Z119">
        <v>4.9099999999999998E-2</v>
      </c>
      <c r="AA119">
        <v>28.481999999999999</v>
      </c>
      <c r="AB119" t="s">
        <v>397</v>
      </c>
      <c r="AC119" t="s">
        <v>393</v>
      </c>
      <c r="AD119">
        <v>1.77E-2</v>
      </c>
      <c r="AE119">
        <v>4.3201000000000001</v>
      </c>
      <c r="AF119">
        <v>9.0499999999999997E-2</v>
      </c>
      <c r="AG119">
        <v>13.7004</v>
      </c>
      <c r="AH119" t="s">
        <v>397</v>
      </c>
      <c r="AI119" t="s">
        <v>393</v>
      </c>
      <c r="AJ119">
        <v>4.1999999999999997E-3</v>
      </c>
      <c r="AK119">
        <v>9.8066999999999993</v>
      </c>
      <c r="AL119">
        <v>5.21E-2</v>
      </c>
      <c r="AM119">
        <v>26.921600000000002</v>
      </c>
      <c r="AN119" t="s">
        <v>397</v>
      </c>
      <c r="AO119" t="s">
        <v>393</v>
      </c>
      <c r="AP119">
        <v>7.1000000000000004E-3</v>
      </c>
      <c r="AQ119">
        <v>8.0953999999999997</v>
      </c>
      <c r="AR119">
        <v>5.5E-2</v>
      </c>
      <c r="AS119">
        <v>19.6374</v>
      </c>
      <c r="AT119">
        <v>5.4000000000000003E-3</v>
      </c>
      <c r="AU119">
        <v>0</v>
      </c>
    </row>
    <row r="120" spans="1:47" x14ac:dyDescent="0.25">
      <c r="A120">
        <v>0</v>
      </c>
      <c r="B120" t="s">
        <v>398</v>
      </c>
      <c r="C120" t="s">
        <v>19</v>
      </c>
      <c r="D120" t="s">
        <v>399</v>
      </c>
      <c r="E120" t="s">
        <v>398</v>
      </c>
      <c r="F120">
        <v>4.0000000000000002E-4</v>
      </c>
      <c r="G120">
        <v>18.189699999999998</v>
      </c>
      <c r="H120">
        <v>8.6099999999999996E-2</v>
      </c>
      <c r="I120">
        <v>13.1798</v>
      </c>
      <c r="J120" t="s">
        <v>399</v>
      </c>
      <c r="K120" t="s">
        <v>398</v>
      </c>
      <c r="L120">
        <v>1E-4</v>
      </c>
      <c r="M120">
        <v>41.6</v>
      </c>
      <c r="N120">
        <v>4.0399999999999998E-2</v>
      </c>
      <c r="O120">
        <v>23.650700000000001</v>
      </c>
      <c r="P120" t="s">
        <v>399</v>
      </c>
      <c r="Q120" t="s">
        <v>398</v>
      </c>
      <c r="R120">
        <v>2.9999999999999997E-4</v>
      </c>
      <c r="S120">
        <v>24.413799999999998</v>
      </c>
      <c r="T120">
        <v>5.4600000000000003E-2</v>
      </c>
      <c r="U120">
        <v>13.0715</v>
      </c>
      <c r="V120" t="s">
        <v>399</v>
      </c>
      <c r="W120" t="s">
        <v>398</v>
      </c>
      <c r="X120">
        <v>0</v>
      </c>
      <c r="Y120">
        <v>36.666699999999999</v>
      </c>
      <c r="Z120">
        <v>5.4699999999999999E-2</v>
      </c>
      <c r="AA120">
        <v>24.95</v>
      </c>
      <c r="AB120" t="s">
        <v>399</v>
      </c>
      <c r="AC120" t="s">
        <v>398</v>
      </c>
      <c r="AD120">
        <v>4.3E-3</v>
      </c>
      <c r="AE120">
        <v>8.7239000000000004</v>
      </c>
      <c r="AF120">
        <v>0.1394</v>
      </c>
      <c r="AG120">
        <v>7.2000999999999999</v>
      </c>
      <c r="AH120" t="s">
        <v>399</v>
      </c>
      <c r="AI120" t="s">
        <v>398</v>
      </c>
      <c r="AJ120">
        <v>1.5E-3</v>
      </c>
      <c r="AK120">
        <v>14.9861</v>
      </c>
      <c r="AL120">
        <v>8.5300000000000001E-2</v>
      </c>
      <c r="AM120">
        <v>14.6755</v>
      </c>
      <c r="AN120" t="s">
        <v>399</v>
      </c>
      <c r="AO120" t="s">
        <v>398</v>
      </c>
      <c r="AP120">
        <v>2.9999999999999997E-4</v>
      </c>
      <c r="AQ120">
        <v>25.8611</v>
      </c>
      <c r="AR120">
        <v>5.79E-2</v>
      </c>
      <c r="AS120">
        <v>18.611599999999999</v>
      </c>
      <c r="AT120">
        <v>1E-3</v>
      </c>
      <c r="AU120">
        <v>0</v>
      </c>
    </row>
    <row r="121" spans="1:47" x14ac:dyDescent="0.25">
      <c r="A121">
        <v>0</v>
      </c>
      <c r="B121" t="s">
        <v>400</v>
      </c>
      <c r="C121" t="s">
        <v>19</v>
      </c>
      <c r="D121" t="s">
        <v>401</v>
      </c>
      <c r="E121" t="s">
        <v>400</v>
      </c>
      <c r="F121">
        <v>0</v>
      </c>
      <c r="G121">
        <v>100</v>
      </c>
      <c r="H121">
        <v>1.3899999999999999E-2</v>
      </c>
      <c r="I121">
        <v>75.459400000000002</v>
      </c>
      <c r="J121" t="s">
        <v>401</v>
      </c>
      <c r="K121" t="s">
        <v>400</v>
      </c>
      <c r="L121">
        <v>0</v>
      </c>
      <c r="M121">
        <v>90</v>
      </c>
      <c r="N121">
        <v>1.43E-2</v>
      </c>
      <c r="O121">
        <v>76.731300000000005</v>
      </c>
      <c r="P121" t="s">
        <v>401</v>
      </c>
      <c r="Q121" t="s">
        <v>400</v>
      </c>
      <c r="R121">
        <v>0</v>
      </c>
      <c r="S121">
        <v>95</v>
      </c>
      <c r="T121">
        <v>9.1000000000000004E-3</v>
      </c>
      <c r="U121">
        <v>87.417500000000004</v>
      </c>
      <c r="V121" t="s">
        <v>401</v>
      </c>
      <c r="W121" t="s">
        <v>400</v>
      </c>
      <c r="X121">
        <v>0</v>
      </c>
      <c r="Y121">
        <v>100</v>
      </c>
      <c r="Z121">
        <v>8.9999999999999993E-3</v>
      </c>
      <c r="AA121">
        <v>91.749099999999999</v>
      </c>
      <c r="AB121" t="s">
        <v>401</v>
      </c>
      <c r="AC121" t="s">
        <v>400</v>
      </c>
      <c r="AD121">
        <v>0</v>
      </c>
      <c r="AE121">
        <v>100</v>
      </c>
      <c r="AF121">
        <v>1.0500000000000001E-2</v>
      </c>
      <c r="AG121">
        <v>78.841499999999996</v>
      </c>
      <c r="AH121" t="s">
        <v>401</v>
      </c>
      <c r="AI121" t="s">
        <v>400</v>
      </c>
      <c r="AJ121">
        <v>0</v>
      </c>
      <c r="AK121">
        <v>80</v>
      </c>
      <c r="AL121">
        <v>1.67E-2</v>
      </c>
      <c r="AM121">
        <v>67.023899999999998</v>
      </c>
      <c r="AN121" t="s">
        <v>401</v>
      </c>
      <c r="AO121" t="s">
        <v>400</v>
      </c>
      <c r="AP121">
        <v>0</v>
      </c>
      <c r="AQ121">
        <v>100</v>
      </c>
      <c r="AR121">
        <v>6.7000000000000002E-3</v>
      </c>
      <c r="AS121">
        <v>82.039500000000004</v>
      </c>
      <c r="AT121">
        <v>0</v>
      </c>
      <c r="AU121">
        <v>0</v>
      </c>
    </row>
    <row r="122" spans="1:47" x14ac:dyDescent="0.25">
      <c r="A122">
        <v>0</v>
      </c>
      <c r="B122" t="s">
        <v>402</v>
      </c>
      <c r="C122" t="s">
        <v>19</v>
      </c>
      <c r="D122" t="s">
        <v>403</v>
      </c>
      <c r="E122" t="s">
        <v>402</v>
      </c>
      <c r="F122">
        <v>0</v>
      </c>
      <c r="G122">
        <v>62.5</v>
      </c>
      <c r="H122">
        <v>0.01</v>
      </c>
      <c r="I122">
        <v>85.644900000000007</v>
      </c>
      <c r="J122" t="s">
        <v>403</v>
      </c>
      <c r="K122" t="s">
        <v>402</v>
      </c>
      <c r="L122">
        <v>5.0000000000000001E-4</v>
      </c>
      <c r="M122">
        <v>19.666699999999999</v>
      </c>
      <c r="N122">
        <v>2.75E-2</v>
      </c>
      <c r="O122">
        <v>41.4422</v>
      </c>
      <c r="P122" t="s">
        <v>403</v>
      </c>
      <c r="Q122" t="s">
        <v>402</v>
      </c>
      <c r="R122">
        <v>5.9999999999999995E-4</v>
      </c>
      <c r="S122">
        <v>17.8293</v>
      </c>
      <c r="T122">
        <v>2.5899999999999999E-2</v>
      </c>
      <c r="U122">
        <v>40.218200000000003</v>
      </c>
      <c r="V122" t="s">
        <v>403</v>
      </c>
      <c r="W122" t="s">
        <v>402</v>
      </c>
      <c r="X122">
        <v>2.0000000000000001E-4</v>
      </c>
      <c r="Y122">
        <v>22.6875</v>
      </c>
      <c r="Z122">
        <v>3.6700000000000003E-2</v>
      </c>
      <c r="AA122">
        <v>39.6935</v>
      </c>
      <c r="AB122" t="s">
        <v>403</v>
      </c>
      <c r="AC122" t="s">
        <v>402</v>
      </c>
      <c r="AD122">
        <v>0</v>
      </c>
      <c r="AE122">
        <v>52.777799999999999</v>
      </c>
      <c r="AF122">
        <v>9.7999999999999997E-3</v>
      </c>
      <c r="AG122">
        <v>80.753900000000002</v>
      </c>
      <c r="AH122" t="s">
        <v>403</v>
      </c>
      <c r="AI122" t="s">
        <v>402</v>
      </c>
      <c r="AJ122">
        <v>0</v>
      </c>
      <c r="AK122">
        <v>63</v>
      </c>
      <c r="AL122">
        <v>1.03E-2</v>
      </c>
      <c r="AM122">
        <v>83.139899999999997</v>
      </c>
      <c r="AN122" t="s">
        <v>403</v>
      </c>
      <c r="AO122" t="s">
        <v>402</v>
      </c>
      <c r="AP122">
        <v>0</v>
      </c>
      <c r="AQ122">
        <v>51.428600000000003</v>
      </c>
      <c r="AR122">
        <v>7.6E-3</v>
      </c>
      <c r="AS122">
        <v>78.631299999999996</v>
      </c>
      <c r="AT122">
        <v>2.0000000000000001E-4</v>
      </c>
      <c r="AU122">
        <v>0</v>
      </c>
    </row>
    <row r="123" spans="1:47" x14ac:dyDescent="0.25">
      <c r="A123">
        <v>0</v>
      </c>
      <c r="B123" t="s">
        <v>404</v>
      </c>
      <c r="C123" t="s">
        <v>19</v>
      </c>
      <c r="D123" t="e">
        <f>-SFHCLVXH</f>
        <v>#NAME?</v>
      </c>
      <c r="E123" t="s">
        <v>404</v>
      </c>
      <c r="F123">
        <v>0</v>
      </c>
      <c r="G123">
        <v>55</v>
      </c>
      <c r="H123">
        <v>1.9E-2</v>
      </c>
      <c r="I123">
        <v>63.521599999999999</v>
      </c>
      <c r="J123" t="s">
        <v>405</v>
      </c>
      <c r="K123" t="s">
        <v>404</v>
      </c>
      <c r="L123">
        <v>1E-4</v>
      </c>
      <c r="M123">
        <v>43.5</v>
      </c>
      <c r="N123">
        <v>2.3800000000000002E-2</v>
      </c>
      <c r="O123">
        <v>48.9129</v>
      </c>
      <c r="P123" t="s">
        <v>405</v>
      </c>
      <c r="Q123" t="s">
        <v>404</v>
      </c>
      <c r="R123">
        <v>1E-4</v>
      </c>
      <c r="S123">
        <v>38</v>
      </c>
      <c r="T123">
        <v>2.58E-2</v>
      </c>
      <c r="U123">
        <v>40.455300000000001</v>
      </c>
      <c r="V123" t="s">
        <v>406</v>
      </c>
      <c r="W123" t="s">
        <v>404</v>
      </c>
      <c r="X123">
        <v>2.0000000000000001E-4</v>
      </c>
      <c r="Y123">
        <v>18.781199999999998</v>
      </c>
      <c r="Z123">
        <v>5.8200000000000002E-2</v>
      </c>
      <c r="AA123">
        <v>23.0181</v>
      </c>
      <c r="AB123" t="e">
        <f>-SFHCLVXH</f>
        <v>#NAME?</v>
      </c>
      <c r="AC123" t="s">
        <v>404</v>
      </c>
      <c r="AD123">
        <v>0</v>
      </c>
      <c r="AE123">
        <v>72.5</v>
      </c>
      <c r="AF123">
        <v>1.26E-2</v>
      </c>
      <c r="AG123">
        <v>73.105599999999995</v>
      </c>
      <c r="AH123" t="s">
        <v>406</v>
      </c>
      <c r="AI123" t="s">
        <v>404</v>
      </c>
      <c r="AJ123">
        <v>0</v>
      </c>
      <c r="AK123">
        <v>77.5</v>
      </c>
      <c r="AL123">
        <v>1.06E-2</v>
      </c>
      <c r="AM123">
        <v>82.490300000000005</v>
      </c>
      <c r="AN123" t="e">
        <f>-SFHCLVXH</f>
        <v>#NAME?</v>
      </c>
      <c r="AO123" t="s">
        <v>404</v>
      </c>
      <c r="AP123">
        <v>0</v>
      </c>
      <c r="AQ123">
        <v>70</v>
      </c>
      <c r="AR123">
        <v>1.0200000000000001E-2</v>
      </c>
      <c r="AS123">
        <v>69.537499999999994</v>
      </c>
      <c r="AT123">
        <v>1E-4</v>
      </c>
      <c r="AU123">
        <v>0</v>
      </c>
    </row>
    <row r="124" spans="1:47" x14ac:dyDescent="0.25">
      <c r="A124">
        <v>0</v>
      </c>
      <c r="B124" t="s">
        <v>407</v>
      </c>
      <c r="C124" t="s">
        <v>19</v>
      </c>
      <c r="D124" t="s">
        <v>408</v>
      </c>
      <c r="E124" t="s">
        <v>407</v>
      </c>
      <c r="F124">
        <v>2.0000000000000001E-4</v>
      </c>
      <c r="G124">
        <v>25.684200000000001</v>
      </c>
      <c r="H124">
        <v>6.6799999999999998E-2</v>
      </c>
      <c r="I124">
        <v>18.7422</v>
      </c>
      <c r="J124" t="s">
        <v>408</v>
      </c>
      <c r="K124" t="s">
        <v>407</v>
      </c>
      <c r="L124">
        <v>1E-4</v>
      </c>
      <c r="M124">
        <v>31.916699999999999</v>
      </c>
      <c r="N124">
        <v>4.5600000000000002E-2</v>
      </c>
      <c r="O124">
        <v>19.128299999999999</v>
      </c>
      <c r="P124" t="s">
        <v>408</v>
      </c>
      <c r="Q124" t="s">
        <v>407</v>
      </c>
      <c r="R124">
        <v>2.0000000000000001E-4</v>
      </c>
      <c r="S124">
        <v>27.052600000000002</v>
      </c>
      <c r="T124">
        <v>4.0899999999999999E-2</v>
      </c>
      <c r="U124">
        <v>21.694099999999999</v>
      </c>
      <c r="V124" t="s">
        <v>408</v>
      </c>
      <c r="W124" t="s">
        <v>407</v>
      </c>
      <c r="X124">
        <v>0</v>
      </c>
      <c r="Y124">
        <v>45</v>
      </c>
      <c r="Z124">
        <v>4.2700000000000002E-2</v>
      </c>
      <c r="AA124">
        <v>33.604900000000001</v>
      </c>
      <c r="AB124" t="s">
        <v>408</v>
      </c>
      <c r="AC124" t="s">
        <v>407</v>
      </c>
      <c r="AD124">
        <v>4.0000000000000002E-4</v>
      </c>
      <c r="AE124">
        <v>23.05</v>
      </c>
      <c r="AF124">
        <v>8.6499999999999994E-2</v>
      </c>
      <c r="AG124">
        <v>14.5785</v>
      </c>
      <c r="AH124" t="s">
        <v>408</v>
      </c>
      <c r="AI124" t="s">
        <v>407</v>
      </c>
      <c r="AJ124">
        <v>2.0999999999999999E-3</v>
      </c>
      <c r="AK124">
        <v>13.1152</v>
      </c>
      <c r="AL124">
        <v>0.1203</v>
      </c>
      <c r="AM124">
        <v>8.6516000000000002</v>
      </c>
      <c r="AN124" t="s">
        <v>408</v>
      </c>
      <c r="AO124" t="s">
        <v>407</v>
      </c>
      <c r="AP124">
        <v>2.0000000000000001E-4</v>
      </c>
      <c r="AQ124">
        <v>27.931000000000001</v>
      </c>
      <c r="AR124">
        <v>4.6899999999999997E-2</v>
      </c>
      <c r="AS124">
        <v>23.013100000000001</v>
      </c>
      <c r="AT124">
        <v>5.0000000000000001E-4</v>
      </c>
      <c r="AU124">
        <v>0</v>
      </c>
    </row>
    <row r="125" spans="1:47" x14ac:dyDescent="0.25">
      <c r="A125">
        <v>0</v>
      </c>
      <c r="B125" t="s">
        <v>409</v>
      </c>
      <c r="C125" t="s">
        <v>19</v>
      </c>
      <c r="D125" t="s">
        <v>410</v>
      </c>
      <c r="E125" t="s">
        <v>409</v>
      </c>
      <c r="F125">
        <v>2.9999999999999997E-4</v>
      </c>
      <c r="G125">
        <v>20.692299999999999</v>
      </c>
      <c r="H125">
        <v>3.15E-2</v>
      </c>
      <c r="I125">
        <v>42.990299999999998</v>
      </c>
      <c r="J125" t="s">
        <v>410</v>
      </c>
      <c r="K125" t="s">
        <v>409</v>
      </c>
      <c r="L125">
        <v>6.1000000000000004E-3</v>
      </c>
      <c r="M125">
        <v>4.9359999999999999</v>
      </c>
      <c r="N125">
        <v>4.5100000000000001E-2</v>
      </c>
      <c r="O125">
        <v>19.520299999999999</v>
      </c>
      <c r="P125" t="s">
        <v>410</v>
      </c>
      <c r="Q125" t="s">
        <v>409</v>
      </c>
      <c r="R125">
        <v>8.3999999999999995E-3</v>
      </c>
      <c r="S125">
        <v>4.3204000000000002</v>
      </c>
      <c r="T125">
        <v>4.8300000000000003E-2</v>
      </c>
      <c r="U125">
        <v>16.4374</v>
      </c>
      <c r="V125" t="s">
        <v>411</v>
      </c>
      <c r="W125" t="s">
        <v>409</v>
      </c>
      <c r="X125">
        <v>5.9999999999999995E-4</v>
      </c>
      <c r="Y125">
        <v>12.764200000000001</v>
      </c>
      <c r="Z125">
        <v>5.1499999999999997E-2</v>
      </c>
      <c r="AA125">
        <v>26.908799999999999</v>
      </c>
      <c r="AB125" t="s">
        <v>410</v>
      </c>
      <c r="AC125" t="s">
        <v>409</v>
      </c>
      <c r="AD125">
        <v>2.9999999999999997E-4</v>
      </c>
      <c r="AE125">
        <v>23.8</v>
      </c>
      <c r="AF125">
        <v>3.1099999999999999E-2</v>
      </c>
      <c r="AG125">
        <v>42.139600000000002</v>
      </c>
      <c r="AH125" t="s">
        <v>410</v>
      </c>
      <c r="AI125" t="s">
        <v>409</v>
      </c>
      <c r="AJ125">
        <v>4.0000000000000002E-4</v>
      </c>
      <c r="AK125">
        <v>24.42</v>
      </c>
      <c r="AL125">
        <v>2.81E-2</v>
      </c>
      <c r="AM125">
        <v>47.366100000000003</v>
      </c>
      <c r="AN125" t="s">
        <v>410</v>
      </c>
      <c r="AO125" t="s">
        <v>409</v>
      </c>
      <c r="AP125">
        <v>2.9999999999999997E-4</v>
      </c>
      <c r="AQ125">
        <v>24.863600000000002</v>
      </c>
      <c r="AR125">
        <v>2.3300000000000001E-2</v>
      </c>
      <c r="AS125">
        <v>41.630099999999999</v>
      </c>
      <c r="AT125">
        <v>2.3E-3</v>
      </c>
      <c r="AU125">
        <v>0</v>
      </c>
    </row>
    <row r="126" spans="1:47" x14ac:dyDescent="0.25">
      <c r="A126">
        <v>0</v>
      </c>
      <c r="B126" t="s">
        <v>412</v>
      </c>
      <c r="C126" t="s">
        <v>19</v>
      </c>
      <c r="D126" t="s">
        <v>413</v>
      </c>
      <c r="E126" t="s">
        <v>412</v>
      </c>
      <c r="F126">
        <v>0</v>
      </c>
      <c r="G126">
        <v>67.5</v>
      </c>
      <c r="H126">
        <v>1.32E-2</v>
      </c>
      <c r="I126">
        <v>77.319800000000001</v>
      </c>
      <c r="J126" t="s">
        <v>413</v>
      </c>
      <c r="K126" t="s">
        <v>412</v>
      </c>
      <c r="L126">
        <v>2.0000000000000001E-4</v>
      </c>
      <c r="M126">
        <v>29.533300000000001</v>
      </c>
      <c r="N126">
        <v>2.1100000000000001E-2</v>
      </c>
      <c r="O126">
        <v>55.743600000000001</v>
      </c>
      <c r="P126" t="s">
        <v>413</v>
      </c>
      <c r="Q126" t="s">
        <v>412</v>
      </c>
      <c r="R126">
        <v>2.0000000000000001E-4</v>
      </c>
      <c r="S126">
        <v>29.1875</v>
      </c>
      <c r="T126">
        <v>2.2100000000000002E-2</v>
      </c>
      <c r="U126">
        <v>47.807499999999997</v>
      </c>
      <c r="V126" t="s">
        <v>413</v>
      </c>
      <c r="W126" t="s">
        <v>412</v>
      </c>
      <c r="X126">
        <v>2.9999999999999997E-4</v>
      </c>
      <c r="Y126">
        <v>17.600000000000001</v>
      </c>
      <c r="Z126">
        <v>5.6300000000000003E-2</v>
      </c>
      <c r="AA126">
        <v>24.014199999999999</v>
      </c>
      <c r="AB126" t="s">
        <v>413</v>
      </c>
      <c r="AC126" t="s">
        <v>412</v>
      </c>
      <c r="AD126">
        <v>0</v>
      </c>
      <c r="AE126">
        <v>80</v>
      </c>
      <c r="AF126">
        <v>8.3999999999999995E-3</v>
      </c>
      <c r="AG126">
        <v>84.734300000000005</v>
      </c>
      <c r="AH126" t="s">
        <v>413</v>
      </c>
      <c r="AI126" t="s">
        <v>412</v>
      </c>
      <c r="AJ126">
        <v>0</v>
      </c>
      <c r="AK126">
        <v>65</v>
      </c>
      <c r="AL126">
        <v>1.0500000000000001E-2</v>
      </c>
      <c r="AM126">
        <v>82.676299999999998</v>
      </c>
      <c r="AN126" t="s">
        <v>413</v>
      </c>
      <c r="AO126" t="s">
        <v>412</v>
      </c>
      <c r="AP126">
        <v>0</v>
      </c>
      <c r="AQ126">
        <v>60</v>
      </c>
      <c r="AR126">
        <v>7.4999999999999997E-3</v>
      </c>
      <c r="AS126">
        <v>78.763800000000003</v>
      </c>
      <c r="AT126">
        <v>1E-4</v>
      </c>
      <c r="AU126">
        <v>0</v>
      </c>
    </row>
    <row r="127" spans="1:47" x14ac:dyDescent="0.25">
      <c r="A127">
        <v>0</v>
      </c>
      <c r="B127" t="s">
        <v>414</v>
      </c>
      <c r="C127" t="s">
        <v>19</v>
      </c>
      <c r="D127" t="s">
        <v>415</v>
      </c>
      <c r="E127" t="s">
        <v>414</v>
      </c>
      <c r="F127">
        <v>0</v>
      </c>
      <c r="G127">
        <v>46.5</v>
      </c>
      <c r="H127">
        <v>2.5499999999999998E-2</v>
      </c>
      <c r="I127">
        <v>51.423400000000001</v>
      </c>
      <c r="J127" t="s">
        <v>416</v>
      </c>
      <c r="K127" t="s">
        <v>414</v>
      </c>
      <c r="L127">
        <v>0</v>
      </c>
      <c r="M127">
        <v>65</v>
      </c>
      <c r="N127">
        <v>0.02</v>
      </c>
      <c r="O127">
        <v>58.6432</v>
      </c>
      <c r="P127" t="s">
        <v>417</v>
      </c>
      <c r="Q127" t="s">
        <v>414</v>
      </c>
      <c r="R127">
        <v>0</v>
      </c>
      <c r="S127">
        <v>66.25</v>
      </c>
      <c r="T127">
        <v>1.43E-2</v>
      </c>
      <c r="U127">
        <v>69.581500000000005</v>
      </c>
      <c r="V127" t="s">
        <v>415</v>
      </c>
      <c r="W127" t="s">
        <v>414</v>
      </c>
      <c r="X127">
        <v>0</v>
      </c>
      <c r="Y127">
        <v>58.333300000000001</v>
      </c>
      <c r="Z127">
        <v>1.72E-2</v>
      </c>
      <c r="AA127">
        <v>71.696299999999994</v>
      </c>
      <c r="AB127" t="s">
        <v>415</v>
      </c>
      <c r="AC127" t="s">
        <v>414</v>
      </c>
      <c r="AD127">
        <v>0</v>
      </c>
      <c r="AE127">
        <v>42.5</v>
      </c>
      <c r="AF127">
        <v>2.6100000000000002E-2</v>
      </c>
      <c r="AG127">
        <v>48.138100000000001</v>
      </c>
      <c r="AH127" t="s">
        <v>418</v>
      </c>
      <c r="AI127" t="s">
        <v>414</v>
      </c>
      <c r="AJ127">
        <v>1E-4</v>
      </c>
      <c r="AK127">
        <v>44.8</v>
      </c>
      <c r="AL127">
        <v>3.49E-2</v>
      </c>
      <c r="AM127">
        <v>39.683599999999998</v>
      </c>
      <c r="AN127" t="s">
        <v>416</v>
      </c>
      <c r="AO127" t="s">
        <v>414</v>
      </c>
      <c r="AP127">
        <v>0</v>
      </c>
      <c r="AQ127">
        <v>56.25</v>
      </c>
      <c r="AR127">
        <v>1.43E-2</v>
      </c>
      <c r="AS127">
        <v>57.984400000000001</v>
      </c>
      <c r="AT127">
        <v>0</v>
      </c>
      <c r="AU127">
        <v>0</v>
      </c>
    </row>
    <row r="128" spans="1:47" x14ac:dyDescent="0.25">
      <c r="A128">
        <v>0</v>
      </c>
      <c r="B128" t="s">
        <v>419</v>
      </c>
      <c r="C128" t="s">
        <v>19</v>
      </c>
      <c r="D128" t="s">
        <v>420</v>
      </c>
      <c r="E128" t="s">
        <v>419</v>
      </c>
      <c r="F128">
        <v>0</v>
      </c>
      <c r="G128">
        <v>85</v>
      </c>
      <c r="H128">
        <v>5.8999999999999999E-3</v>
      </c>
      <c r="I128">
        <v>95.254900000000006</v>
      </c>
      <c r="J128" t="s">
        <v>420</v>
      </c>
      <c r="K128" t="s">
        <v>419</v>
      </c>
      <c r="L128">
        <v>0</v>
      </c>
      <c r="M128">
        <v>65</v>
      </c>
      <c r="N128">
        <v>1.06E-2</v>
      </c>
      <c r="O128">
        <v>88.599000000000004</v>
      </c>
      <c r="P128" t="e">
        <f>-PLPRVTXG</f>
        <v>#NAME?</v>
      </c>
      <c r="Q128" t="s">
        <v>419</v>
      </c>
      <c r="R128">
        <v>0</v>
      </c>
      <c r="S128">
        <v>70</v>
      </c>
      <c r="T128">
        <v>8.6999999999999994E-3</v>
      </c>
      <c r="U128">
        <v>88.663300000000007</v>
      </c>
      <c r="V128" t="s">
        <v>420</v>
      </c>
      <c r="W128" t="s">
        <v>419</v>
      </c>
      <c r="X128">
        <v>0</v>
      </c>
      <c r="Y128">
        <v>90</v>
      </c>
      <c r="Z128">
        <v>8.3999999999999995E-3</v>
      </c>
      <c r="AA128">
        <v>92.913799999999995</v>
      </c>
      <c r="AB128" t="e">
        <f>-PLPRVTXG</f>
        <v>#NAME?</v>
      </c>
      <c r="AC128" t="s">
        <v>419</v>
      </c>
      <c r="AD128">
        <v>0</v>
      </c>
      <c r="AE128">
        <v>90</v>
      </c>
      <c r="AF128">
        <v>5.4000000000000003E-3</v>
      </c>
      <c r="AG128">
        <v>93.333299999999994</v>
      </c>
      <c r="AH128" t="s">
        <v>420</v>
      </c>
      <c r="AI128" t="s">
        <v>419</v>
      </c>
      <c r="AJ128">
        <v>0</v>
      </c>
      <c r="AK128">
        <v>80</v>
      </c>
      <c r="AL128">
        <v>6.6E-3</v>
      </c>
      <c r="AM128">
        <v>92.977699999999999</v>
      </c>
      <c r="AN128" t="s">
        <v>420</v>
      </c>
      <c r="AO128" t="s">
        <v>419</v>
      </c>
      <c r="AP128">
        <v>0</v>
      </c>
      <c r="AQ128">
        <v>100</v>
      </c>
      <c r="AR128">
        <v>3.8999999999999998E-3</v>
      </c>
      <c r="AS128">
        <v>93.066599999999994</v>
      </c>
      <c r="AT128">
        <v>0</v>
      </c>
      <c r="AU128">
        <v>0</v>
      </c>
    </row>
    <row r="129" spans="1:47" x14ac:dyDescent="0.25">
      <c r="A129">
        <v>0</v>
      </c>
      <c r="B129" t="s">
        <v>421</v>
      </c>
      <c r="C129" t="s">
        <v>19</v>
      </c>
      <c r="D129" t="s">
        <v>422</v>
      </c>
      <c r="E129" t="s">
        <v>421</v>
      </c>
      <c r="F129">
        <v>0</v>
      </c>
      <c r="G129">
        <v>56.25</v>
      </c>
      <c r="H129">
        <v>1.15E-2</v>
      </c>
      <c r="I129">
        <v>81.666700000000006</v>
      </c>
      <c r="J129" t="s">
        <v>422</v>
      </c>
      <c r="K129" t="s">
        <v>421</v>
      </c>
      <c r="L129">
        <v>1E-4</v>
      </c>
      <c r="M129">
        <v>42.8</v>
      </c>
      <c r="N129">
        <v>1.5299999999999999E-2</v>
      </c>
      <c r="O129">
        <v>73.185100000000006</v>
      </c>
      <c r="P129" t="s">
        <v>422</v>
      </c>
      <c r="Q129" t="s">
        <v>421</v>
      </c>
      <c r="R129">
        <v>2.0000000000000001E-4</v>
      </c>
      <c r="S129">
        <v>29.9375</v>
      </c>
      <c r="T129">
        <v>1.5599999999999999E-2</v>
      </c>
      <c r="U129">
        <v>65.296199999999999</v>
      </c>
      <c r="V129" t="e">
        <f>-HCLVXHEA</f>
        <v>#NAME?</v>
      </c>
      <c r="W129" t="s">
        <v>421</v>
      </c>
      <c r="X129">
        <v>0</v>
      </c>
      <c r="Y129">
        <v>48</v>
      </c>
      <c r="Z129">
        <v>2.06E-2</v>
      </c>
      <c r="AA129">
        <v>64.190299999999993</v>
      </c>
      <c r="AB129" t="s">
        <v>422</v>
      </c>
      <c r="AC129" t="s">
        <v>421</v>
      </c>
      <c r="AD129">
        <v>1E-4</v>
      </c>
      <c r="AE129">
        <v>35.9</v>
      </c>
      <c r="AF129">
        <v>1.7500000000000002E-2</v>
      </c>
      <c r="AG129">
        <v>62.1372</v>
      </c>
      <c r="AH129" t="s">
        <v>422</v>
      </c>
      <c r="AI129" t="s">
        <v>421</v>
      </c>
      <c r="AJ129">
        <v>0</v>
      </c>
      <c r="AK129">
        <v>48.75</v>
      </c>
      <c r="AL129">
        <v>1.5900000000000001E-2</v>
      </c>
      <c r="AM129">
        <v>68.779799999999994</v>
      </c>
      <c r="AN129" t="s">
        <v>422</v>
      </c>
      <c r="AO129" t="s">
        <v>421</v>
      </c>
      <c r="AP129">
        <v>0</v>
      </c>
      <c r="AQ129">
        <v>40.4</v>
      </c>
      <c r="AR129">
        <v>9.4000000000000004E-3</v>
      </c>
      <c r="AS129">
        <v>72.270899999999997</v>
      </c>
      <c r="AT129">
        <v>1E-4</v>
      </c>
      <c r="AU129">
        <v>0</v>
      </c>
    </row>
    <row r="130" spans="1:47" x14ac:dyDescent="0.25">
      <c r="A130">
        <v>0</v>
      </c>
      <c r="B130" t="s">
        <v>423</v>
      </c>
      <c r="C130" t="s">
        <v>19</v>
      </c>
      <c r="D130" t="s">
        <v>424</v>
      </c>
      <c r="E130" t="s">
        <v>423</v>
      </c>
      <c r="F130">
        <v>0</v>
      </c>
      <c r="G130">
        <v>75</v>
      </c>
      <c r="H130">
        <v>2.69E-2</v>
      </c>
      <c r="I130">
        <v>49.183300000000003</v>
      </c>
      <c r="J130" t="s">
        <v>424</v>
      </c>
      <c r="K130" t="s">
        <v>423</v>
      </c>
      <c r="L130">
        <v>0</v>
      </c>
      <c r="M130">
        <v>77.5</v>
      </c>
      <c r="N130">
        <v>1.46E-2</v>
      </c>
      <c r="O130">
        <v>75.761899999999997</v>
      </c>
      <c r="P130" t="s">
        <v>424</v>
      </c>
      <c r="Q130" t="s">
        <v>423</v>
      </c>
      <c r="R130">
        <v>0</v>
      </c>
      <c r="S130">
        <v>85</v>
      </c>
      <c r="T130">
        <v>1.2200000000000001E-2</v>
      </c>
      <c r="U130">
        <v>76.530699999999996</v>
      </c>
      <c r="V130" t="s">
        <v>424</v>
      </c>
      <c r="W130" t="s">
        <v>423</v>
      </c>
      <c r="X130">
        <v>0</v>
      </c>
      <c r="Y130">
        <v>90</v>
      </c>
      <c r="Z130">
        <v>1.2699999999999999E-2</v>
      </c>
      <c r="AA130">
        <v>82.822599999999994</v>
      </c>
      <c r="AB130" t="s">
        <v>425</v>
      </c>
      <c r="AC130" t="s">
        <v>423</v>
      </c>
      <c r="AD130">
        <v>0</v>
      </c>
      <c r="AE130">
        <v>72.5</v>
      </c>
      <c r="AF130">
        <v>1.6199999999999999E-2</v>
      </c>
      <c r="AG130">
        <v>64.693600000000004</v>
      </c>
      <c r="AH130" t="s">
        <v>425</v>
      </c>
      <c r="AI130" t="s">
        <v>423</v>
      </c>
      <c r="AJ130">
        <v>0</v>
      </c>
      <c r="AK130">
        <v>47</v>
      </c>
      <c r="AL130">
        <v>2.1299999999999999E-2</v>
      </c>
      <c r="AM130">
        <v>57.858400000000003</v>
      </c>
      <c r="AN130" t="s">
        <v>425</v>
      </c>
      <c r="AO130" t="s">
        <v>423</v>
      </c>
      <c r="AP130">
        <v>0</v>
      </c>
      <c r="AQ130">
        <v>75</v>
      </c>
      <c r="AR130">
        <v>9.9000000000000008E-3</v>
      </c>
      <c r="AS130">
        <v>70.451400000000007</v>
      </c>
      <c r="AT130">
        <v>0</v>
      </c>
      <c r="AU130">
        <v>0</v>
      </c>
    </row>
    <row r="131" spans="1:47" x14ac:dyDescent="0.25">
      <c r="A131">
        <v>0</v>
      </c>
      <c r="B131" t="s">
        <v>426</v>
      </c>
      <c r="C131" t="s">
        <v>19</v>
      </c>
      <c r="D131" t="s">
        <v>427</v>
      </c>
      <c r="E131" t="s">
        <v>426</v>
      </c>
      <c r="F131">
        <v>0</v>
      </c>
      <c r="G131">
        <v>75</v>
      </c>
      <c r="H131">
        <v>1.9099999999999999E-2</v>
      </c>
      <c r="I131">
        <v>63.367899999999999</v>
      </c>
      <c r="J131" t="s">
        <v>427</v>
      </c>
      <c r="K131" t="s">
        <v>426</v>
      </c>
      <c r="L131">
        <v>0</v>
      </c>
      <c r="M131">
        <v>48.333300000000001</v>
      </c>
      <c r="N131">
        <v>2.8500000000000001E-2</v>
      </c>
      <c r="O131">
        <v>39.503500000000003</v>
      </c>
      <c r="P131" t="s">
        <v>427</v>
      </c>
      <c r="Q131" t="s">
        <v>426</v>
      </c>
      <c r="R131">
        <v>0</v>
      </c>
      <c r="S131">
        <v>52</v>
      </c>
      <c r="T131">
        <v>2.53E-2</v>
      </c>
      <c r="U131">
        <v>41.32</v>
      </c>
      <c r="V131" t="s">
        <v>428</v>
      </c>
      <c r="W131" t="s">
        <v>426</v>
      </c>
      <c r="X131">
        <v>0</v>
      </c>
      <c r="Y131">
        <v>65</v>
      </c>
      <c r="Z131">
        <v>1.9599999999999999E-2</v>
      </c>
      <c r="AA131">
        <v>66.339200000000005</v>
      </c>
      <c r="AB131" t="s">
        <v>427</v>
      </c>
      <c r="AC131" t="s">
        <v>426</v>
      </c>
      <c r="AD131">
        <v>0</v>
      </c>
      <c r="AE131">
        <v>65</v>
      </c>
      <c r="AF131">
        <v>1.5800000000000002E-2</v>
      </c>
      <c r="AG131">
        <v>65.526600000000002</v>
      </c>
      <c r="AH131" t="s">
        <v>427</v>
      </c>
      <c r="AI131" t="s">
        <v>426</v>
      </c>
      <c r="AJ131">
        <v>0</v>
      </c>
      <c r="AK131">
        <v>72.5</v>
      </c>
      <c r="AL131">
        <v>1.5299999999999999E-2</v>
      </c>
      <c r="AM131">
        <v>70.116200000000006</v>
      </c>
      <c r="AN131" t="s">
        <v>427</v>
      </c>
      <c r="AO131" t="s">
        <v>426</v>
      </c>
      <c r="AP131">
        <v>0</v>
      </c>
      <c r="AQ131">
        <v>67.5</v>
      </c>
      <c r="AR131">
        <v>1.0200000000000001E-2</v>
      </c>
      <c r="AS131">
        <v>69.328100000000006</v>
      </c>
      <c r="AT131">
        <v>0</v>
      </c>
      <c r="AU131">
        <v>0</v>
      </c>
    </row>
    <row r="132" spans="1:47" x14ac:dyDescent="0.25">
      <c r="A132">
        <v>0</v>
      </c>
      <c r="B132" t="s">
        <v>429</v>
      </c>
      <c r="C132" t="s">
        <v>19</v>
      </c>
      <c r="D132" t="s">
        <v>430</v>
      </c>
      <c r="E132" t="s">
        <v>429</v>
      </c>
      <c r="F132">
        <v>0</v>
      </c>
      <c r="G132">
        <v>39.666699999999999</v>
      </c>
      <c r="H132">
        <v>2.7E-2</v>
      </c>
      <c r="I132">
        <v>49.157600000000002</v>
      </c>
      <c r="J132" t="s">
        <v>431</v>
      </c>
      <c r="K132" t="s">
        <v>429</v>
      </c>
      <c r="L132">
        <v>0</v>
      </c>
      <c r="M132">
        <v>62.5</v>
      </c>
      <c r="N132">
        <v>1.67E-2</v>
      </c>
      <c r="O132">
        <v>68.568700000000007</v>
      </c>
      <c r="P132" t="s">
        <v>432</v>
      </c>
      <c r="Q132" t="s">
        <v>429</v>
      </c>
      <c r="R132">
        <v>0</v>
      </c>
      <c r="S132">
        <v>66.25</v>
      </c>
      <c r="T132">
        <v>1.4E-2</v>
      </c>
      <c r="U132">
        <v>70.515100000000004</v>
      </c>
      <c r="V132" t="s">
        <v>433</v>
      </c>
      <c r="W132" t="s">
        <v>429</v>
      </c>
      <c r="X132">
        <v>0</v>
      </c>
      <c r="Y132">
        <v>42.5</v>
      </c>
      <c r="Z132">
        <v>3.3599999999999998E-2</v>
      </c>
      <c r="AA132">
        <v>43.256900000000002</v>
      </c>
      <c r="AB132" t="s">
        <v>432</v>
      </c>
      <c r="AC132" t="s">
        <v>429</v>
      </c>
      <c r="AD132">
        <v>0</v>
      </c>
      <c r="AE132">
        <v>67.5</v>
      </c>
      <c r="AF132">
        <v>1.15E-2</v>
      </c>
      <c r="AG132">
        <v>76.0732</v>
      </c>
      <c r="AH132" t="s">
        <v>432</v>
      </c>
      <c r="AI132" t="s">
        <v>429</v>
      </c>
      <c r="AJ132">
        <v>0</v>
      </c>
      <c r="AK132">
        <v>67.5</v>
      </c>
      <c r="AL132">
        <v>1.29E-2</v>
      </c>
      <c r="AM132">
        <v>76.228399999999993</v>
      </c>
      <c r="AN132" t="s">
        <v>433</v>
      </c>
      <c r="AO132" t="s">
        <v>429</v>
      </c>
      <c r="AP132">
        <v>0</v>
      </c>
      <c r="AQ132">
        <v>57.5</v>
      </c>
      <c r="AR132">
        <v>1.0999999999999999E-2</v>
      </c>
      <c r="AS132">
        <v>66.996899999999997</v>
      </c>
      <c r="AT132">
        <v>0</v>
      </c>
      <c r="AU132">
        <v>0</v>
      </c>
    </row>
    <row r="133" spans="1:47" x14ac:dyDescent="0.25">
      <c r="A133">
        <v>0</v>
      </c>
      <c r="B133" t="s">
        <v>434</v>
      </c>
      <c r="C133" t="s">
        <v>19</v>
      </c>
      <c r="D133" t="s">
        <v>435</v>
      </c>
      <c r="E133" t="s">
        <v>434</v>
      </c>
      <c r="F133">
        <v>2.0000000000000001E-4</v>
      </c>
      <c r="G133">
        <v>23.478300000000001</v>
      </c>
      <c r="H133">
        <v>6.0199999999999997E-2</v>
      </c>
      <c r="I133">
        <v>21.426300000000001</v>
      </c>
      <c r="J133" t="s">
        <v>436</v>
      </c>
      <c r="K133" t="s">
        <v>434</v>
      </c>
      <c r="L133">
        <v>1E-4</v>
      </c>
      <c r="M133">
        <v>39</v>
      </c>
      <c r="N133">
        <v>3.2199999999999999E-2</v>
      </c>
      <c r="O133">
        <v>33.694800000000001</v>
      </c>
      <c r="P133" t="s">
        <v>436</v>
      </c>
      <c r="Q133" t="s">
        <v>434</v>
      </c>
      <c r="R133">
        <v>1E-4</v>
      </c>
      <c r="S133">
        <v>37.666699999999999</v>
      </c>
      <c r="T133">
        <v>3.0599999999999999E-2</v>
      </c>
      <c r="U133">
        <v>32.951700000000002</v>
      </c>
      <c r="V133" t="s">
        <v>436</v>
      </c>
      <c r="W133" t="s">
        <v>434</v>
      </c>
      <c r="X133">
        <v>0</v>
      </c>
      <c r="Y133">
        <v>39.666699999999999</v>
      </c>
      <c r="Z133">
        <v>2.81E-2</v>
      </c>
      <c r="AA133">
        <v>50.750100000000003</v>
      </c>
      <c r="AB133" t="s">
        <v>435</v>
      </c>
      <c r="AC133" t="s">
        <v>434</v>
      </c>
      <c r="AD133">
        <v>4.0000000000000001E-3</v>
      </c>
      <c r="AE133">
        <v>9.0431000000000008</v>
      </c>
      <c r="AF133">
        <v>0.13070000000000001</v>
      </c>
      <c r="AG133">
        <v>8.0173000000000005</v>
      </c>
      <c r="AH133" t="s">
        <v>437</v>
      </c>
      <c r="AI133" t="s">
        <v>434</v>
      </c>
      <c r="AJ133">
        <v>3.5000000000000001E-3</v>
      </c>
      <c r="AK133">
        <v>10.782400000000001</v>
      </c>
      <c r="AL133">
        <v>0.1125</v>
      </c>
      <c r="AM133">
        <v>9.6623999999999999</v>
      </c>
      <c r="AN133" t="s">
        <v>435</v>
      </c>
      <c r="AO133" t="s">
        <v>434</v>
      </c>
      <c r="AP133">
        <v>8.0000000000000004E-4</v>
      </c>
      <c r="AQ133">
        <v>18.525200000000002</v>
      </c>
      <c r="AR133">
        <v>5.0999999999999997E-2</v>
      </c>
      <c r="AS133">
        <v>21.217199999999998</v>
      </c>
      <c r="AT133">
        <v>1.1999999999999999E-3</v>
      </c>
      <c r="AU133">
        <v>0</v>
      </c>
    </row>
    <row r="134" spans="1:47" x14ac:dyDescent="0.25">
      <c r="A134">
        <v>0</v>
      </c>
      <c r="B134" t="s">
        <v>438</v>
      </c>
      <c r="C134" t="s">
        <v>19</v>
      </c>
      <c r="D134" t="e">
        <f>-PRVTXGPF</f>
        <v>#NAME?</v>
      </c>
      <c r="E134" t="s">
        <v>438</v>
      </c>
      <c r="F134">
        <v>0</v>
      </c>
      <c r="G134">
        <v>50</v>
      </c>
      <c r="H134">
        <v>2.5399999999999999E-2</v>
      </c>
      <c r="I134">
        <v>51.648000000000003</v>
      </c>
      <c r="J134" t="s">
        <v>439</v>
      </c>
      <c r="K134" t="s">
        <v>438</v>
      </c>
      <c r="L134">
        <v>1E-4</v>
      </c>
      <c r="M134">
        <v>37.285699999999999</v>
      </c>
      <c r="N134">
        <v>3.3099999999999997E-2</v>
      </c>
      <c r="O134">
        <v>32.350999999999999</v>
      </c>
      <c r="P134" t="s">
        <v>439</v>
      </c>
      <c r="Q134" t="s">
        <v>438</v>
      </c>
      <c r="R134">
        <v>1E-4</v>
      </c>
      <c r="S134">
        <v>36.625</v>
      </c>
      <c r="T134">
        <v>2.7099999999999999E-2</v>
      </c>
      <c r="U134">
        <v>38.241900000000001</v>
      </c>
      <c r="V134" t="s">
        <v>439</v>
      </c>
      <c r="W134" t="s">
        <v>438</v>
      </c>
      <c r="X134">
        <v>5.9999999999999995E-4</v>
      </c>
      <c r="Y134">
        <v>12.1981</v>
      </c>
      <c r="Z134">
        <v>6.1899999999999997E-2</v>
      </c>
      <c r="AA134">
        <v>21.1768</v>
      </c>
      <c r="AB134" t="s">
        <v>439</v>
      </c>
      <c r="AC134" t="s">
        <v>438</v>
      </c>
      <c r="AD134">
        <v>0</v>
      </c>
      <c r="AE134">
        <v>75</v>
      </c>
      <c r="AF134">
        <v>1.0699999999999999E-2</v>
      </c>
      <c r="AG134">
        <v>78.258099999999999</v>
      </c>
      <c r="AH134" t="s">
        <v>439</v>
      </c>
      <c r="AI134" t="s">
        <v>438</v>
      </c>
      <c r="AJ134">
        <v>0</v>
      </c>
      <c r="AK134">
        <v>67.5</v>
      </c>
      <c r="AL134">
        <v>1.34E-2</v>
      </c>
      <c r="AM134">
        <v>74.839299999999994</v>
      </c>
      <c r="AN134" t="e">
        <f>-PRVTXGPF</f>
        <v>#NAME?</v>
      </c>
      <c r="AO134" t="s">
        <v>438</v>
      </c>
      <c r="AP134">
        <v>0</v>
      </c>
      <c r="AQ134">
        <v>65</v>
      </c>
      <c r="AR134">
        <v>8.8999999999999999E-3</v>
      </c>
      <c r="AS134">
        <v>73.898799999999994</v>
      </c>
      <c r="AT134">
        <v>1E-4</v>
      </c>
      <c r="AU134">
        <v>0</v>
      </c>
    </row>
    <row r="135" spans="1:47" x14ac:dyDescent="0.25">
      <c r="A135">
        <v>0</v>
      </c>
      <c r="B135" t="s">
        <v>440</v>
      </c>
      <c r="C135" t="s">
        <v>19</v>
      </c>
      <c r="D135" t="s">
        <v>441</v>
      </c>
      <c r="E135" t="s">
        <v>440</v>
      </c>
      <c r="F135">
        <v>0</v>
      </c>
      <c r="G135">
        <v>54</v>
      </c>
      <c r="H135">
        <v>1.7500000000000002E-2</v>
      </c>
      <c r="I135">
        <v>66.746700000000004</v>
      </c>
      <c r="J135" t="s">
        <v>441</v>
      </c>
      <c r="K135" t="s">
        <v>440</v>
      </c>
      <c r="L135">
        <v>0</v>
      </c>
      <c r="M135">
        <v>62.5</v>
      </c>
      <c r="N135">
        <v>1.38E-2</v>
      </c>
      <c r="O135">
        <v>78.238100000000003</v>
      </c>
      <c r="P135" t="s">
        <v>441</v>
      </c>
      <c r="Q135" t="s">
        <v>440</v>
      </c>
      <c r="R135">
        <v>0</v>
      </c>
      <c r="S135">
        <v>58.571399999999997</v>
      </c>
      <c r="T135">
        <v>1.15E-2</v>
      </c>
      <c r="U135">
        <v>78.960899999999995</v>
      </c>
      <c r="V135" t="s">
        <v>441</v>
      </c>
      <c r="W135" t="s">
        <v>440</v>
      </c>
      <c r="X135">
        <v>0</v>
      </c>
      <c r="Y135">
        <v>75</v>
      </c>
      <c r="Z135">
        <v>1.1299999999999999E-2</v>
      </c>
      <c r="AA135">
        <v>86.305300000000003</v>
      </c>
      <c r="AB135" t="s">
        <v>441</v>
      </c>
      <c r="AC135" t="s">
        <v>440</v>
      </c>
      <c r="AD135">
        <v>0</v>
      </c>
      <c r="AE135">
        <v>53.8889</v>
      </c>
      <c r="AF135">
        <v>1.55E-2</v>
      </c>
      <c r="AG135">
        <v>66.241500000000002</v>
      </c>
      <c r="AH135" t="s">
        <v>441</v>
      </c>
      <c r="AI135" t="s">
        <v>440</v>
      </c>
      <c r="AJ135">
        <v>0</v>
      </c>
      <c r="AK135">
        <v>47</v>
      </c>
      <c r="AL135">
        <v>1.78E-2</v>
      </c>
      <c r="AM135">
        <v>64.535600000000002</v>
      </c>
      <c r="AN135" t="s">
        <v>441</v>
      </c>
      <c r="AO135" t="s">
        <v>440</v>
      </c>
      <c r="AP135">
        <v>0</v>
      </c>
      <c r="AQ135">
        <v>48</v>
      </c>
      <c r="AR135">
        <v>1.24E-2</v>
      </c>
      <c r="AS135">
        <v>62.809100000000001</v>
      </c>
      <c r="AT135">
        <v>0</v>
      </c>
      <c r="AU135">
        <v>0</v>
      </c>
    </row>
    <row r="136" spans="1:47" x14ac:dyDescent="0.25">
      <c r="A136">
        <v>0</v>
      </c>
      <c r="B136" t="s">
        <v>442</v>
      </c>
      <c r="C136" t="s">
        <v>19</v>
      </c>
      <c r="D136" t="s">
        <v>443</v>
      </c>
      <c r="E136" t="s">
        <v>442</v>
      </c>
      <c r="F136">
        <v>2.9999999999999997E-4</v>
      </c>
      <c r="G136">
        <v>21.156199999999998</v>
      </c>
      <c r="H136">
        <v>2.6599999999999999E-2</v>
      </c>
      <c r="I136">
        <v>49.724200000000003</v>
      </c>
      <c r="J136" t="s">
        <v>444</v>
      </c>
      <c r="K136" t="s">
        <v>442</v>
      </c>
      <c r="L136">
        <v>2.3699999999999999E-2</v>
      </c>
      <c r="M136">
        <v>1.9224000000000001</v>
      </c>
      <c r="N136">
        <v>6.9000000000000006E-2</v>
      </c>
      <c r="O136">
        <v>7.6601999999999997</v>
      </c>
      <c r="P136" t="s">
        <v>444</v>
      </c>
      <c r="Q136" t="s">
        <v>442</v>
      </c>
      <c r="R136">
        <v>4.8999999999999998E-3</v>
      </c>
      <c r="S136">
        <v>6.0376000000000003</v>
      </c>
      <c r="T136">
        <v>4.5900000000000003E-2</v>
      </c>
      <c r="U136">
        <v>17.981100000000001</v>
      </c>
      <c r="V136" t="s">
        <v>445</v>
      </c>
      <c r="W136" t="s">
        <v>442</v>
      </c>
      <c r="X136">
        <v>2.0000000000000001E-4</v>
      </c>
      <c r="Y136">
        <v>21.7</v>
      </c>
      <c r="Z136">
        <v>3.49E-2</v>
      </c>
      <c r="AA136">
        <v>41.764000000000003</v>
      </c>
      <c r="AB136" t="s">
        <v>443</v>
      </c>
      <c r="AC136" t="s">
        <v>442</v>
      </c>
      <c r="AD136">
        <v>4.7000000000000002E-3</v>
      </c>
      <c r="AE136">
        <v>8.3239999999999998</v>
      </c>
      <c r="AF136">
        <v>6.9000000000000006E-2</v>
      </c>
      <c r="AG136">
        <v>19.4008</v>
      </c>
      <c r="AH136" t="s">
        <v>444</v>
      </c>
      <c r="AI136" t="s">
        <v>442</v>
      </c>
      <c r="AJ136">
        <v>5.5399999999999998E-2</v>
      </c>
      <c r="AK136">
        <v>2.2254</v>
      </c>
      <c r="AL136">
        <v>0.1201</v>
      </c>
      <c r="AM136">
        <v>8.6737000000000002</v>
      </c>
      <c r="AN136" t="s">
        <v>443</v>
      </c>
      <c r="AO136" t="s">
        <v>442</v>
      </c>
      <c r="AP136">
        <v>8.3999999999999995E-3</v>
      </c>
      <c r="AQ136">
        <v>7.4981999999999998</v>
      </c>
      <c r="AR136">
        <v>5.9499999999999997E-2</v>
      </c>
      <c r="AS136">
        <v>18.064</v>
      </c>
      <c r="AT136">
        <v>1.3899999999999999E-2</v>
      </c>
      <c r="AU136">
        <v>1</v>
      </c>
    </row>
    <row r="137" spans="1:47" x14ac:dyDescent="0.25">
      <c r="A137">
        <v>0</v>
      </c>
      <c r="B137" t="s">
        <v>446</v>
      </c>
      <c r="C137" t="s">
        <v>19</v>
      </c>
      <c r="D137" t="s">
        <v>447</v>
      </c>
      <c r="E137" t="s">
        <v>446</v>
      </c>
      <c r="F137">
        <v>1.7600000000000001E-2</v>
      </c>
      <c r="G137">
        <v>3.1284999999999998</v>
      </c>
      <c r="H137">
        <v>0.12970000000000001</v>
      </c>
      <c r="I137">
        <v>6.8346</v>
      </c>
      <c r="J137" t="s">
        <v>448</v>
      </c>
      <c r="K137" t="s">
        <v>446</v>
      </c>
      <c r="L137">
        <v>5.7000000000000002E-3</v>
      </c>
      <c r="M137">
        <v>5.1317000000000004</v>
      </c>
      <c r="N137">
        <v>7.8899999999999998E-2</v>
      </c>
      <c r="O137">
        <v>5.3318000000000003</v>
      </c>
      <c r="P137" t="s">
        <v>448</v>
      </c>
      <c r="Q137" t="s">
        <v>446</v>
      </c>
      <c r="R137">
        <v>6.1000000000000004E-3</v>
      </c>
      <c r="S137">
        <v>5.2892000000000001</v>
      </c>
      <c r="T137">
        <v>7.4399999999999994E-2</v>
      </c>
      <c r="U137">
        <v>6.7370999999999999</v>
      </c>
      <c r="V137" t="e">
        <f>-RVTXGPFF</f>
        <v>#NAME?</v>
      </c>
      <c r="W137" t="s">
        <v>446</v>
      </c>
      <c r="X137">
        <v>4.0000000000000001E-3</v>
      </c>
      <c r="Y137">
        <v>4.9682000000000004</v>
      </c>
      <c r="Z137">
        <v>0.12280000000000001</v>
      </c>
      <c r="AA137">
        <v>6.8929999999999998</v>
      </c>
      <c r="AB137" t="s">
        <v>448</v>
      </c>
      <c r="AC137" t="s">
        <v>446</v>
      </c>
      <c r="AD137">
        <v>1.6500000000000001E-2</v>
      </c>
      <c r="AE137">
        <v>4.468</v>
      </c>
      <c r="AF137">
        <v>0.13320000000000001</v>
      </c>
      <c r="AG137">
        <v>7.7675000000000001</v>
      </c>
      <c r="AH137" t="s">
        <v>448</v>
      </c>
      <c r="AI137" t="s">
        <v>446</v>
      </c>
      <c r="AJ137">
        <v>2.8400000000000002E-2</v>
      </c>
      <c r="AK137">
        <v>3.5188999999999999</v>
      </c>
      <c r="AL137">
        <v>0.153</v>
      </c>
      <c r="AM137">
        <v>5.5726000000000004</v>
      </c>
      <c r="AN137" t="s">
        <v>449</v>
      </c>
      <c r="AO137" t="s">
        <v>446</v>
      </c>
      <c r="AP137">
        <v>2.1399999999999999E-2</v>
      </c>
      <c r="AQ137">
        <v>4.7857000000000003</v>
      </c>
      <c r="AR137">
        <v>0.11550000000000001</v>
      </c>
      <c r="AS137">
        <v>7.7535999999999996</v>
      </c>
      <c r="AT137">
        <v>1.4200000000000001E-2</v>
      </c>
      <c r="AU137">
        <v>0</v>
      </c>
    </row>
    <row r="138" spans="1:47" x14ac:dyDescent="0.25">
      <c r="A138">
        <v>0</v>
      </c>
      <c r="B138" t="s">
        <v>450</v>
      </c>
      <c r="C138" t="s">
        <v>19</v>
      </c>
      <c r="D138" t="s">
        <v>451</v>
      </c>
      <c r="E138" t="s">
        <v>450</v>
      </c>
      <c r="F138">
        <v>0</v>
      </c>
      <c r="G138">
        <v>62.5</v>
      </c>
      <c r="H138">
        <v>1.18E-2</v>
      </c>
      <c r="I138">
        <v>80.929500000000004</v>
      </c>
      <c r="J138" t="s">
        <v>451</v>
      </c>
      <c r="K138" t="s">
        <v>450</v>
      </c>
      <c r="L138">
        <v>0</v>
      </c>
      <c r="M138">
        <v>58.125</v>
      </c>
      <c r="N138">
        <v>1.26E-2</v>
      </c>
      <c r="O138">
        <v>82.403199999999998</v>
      </c>
      <c r="P138" t="s">
        <v>451</v>
      </c>
      <c r="Q138" t="s">
        <v>450</v>
      </c>
      <c r="R138">
        <v>0</v>
      </c>
      <c r="S138">
        <v>51.5</v>
      </c>
      <c r="T138">
        <v>1.23E-2</v>
      </c>
      <c r="U138">
        <v>76.373800000000003</v>
      </c>
      <c r="V138" t="s">
        <v>451</v>
      </c>
      <c r="W138" t="s">
        <v>450</v>
      </c>
      <c r="X138">
        <v>0</v>
      </c>
      <c r="Y138">
        <v>62.5</v>
      </c>
      <c r="Z138">
        <v>1.7500000000000002E-2</v>
      </c>
      <c r="AA138">
        <v>71.033299999999997</v>
      </c>
      <c r="AB138" t="s">
        <v>452</v>
      </c>
      <c r="AC138" t="s">
        <v>450</v>
      </c>
      <c r="AD138">
        <v>0</v>
      </c>
      <c r="AE138">
        <v>63.75</v>
      </c>
      <c r="AF138">
        <v>9.9000000000000008E-3</v>
      </c>
      <c r="AG138">
        <v>80.577699999999993</v>
      </c>
      <c r="AH138" t="s">
        <v>451</v>
      </c>
      <c r="AI138" t="s">
        <v>450</v>
      </c>
      <c r="AJ138">
        <v>0</v>
      </c>
      <c r="AK138">
        <v>60</v>
      </c>
      <c r="AL138">
        <v>1.21E-2</v>
      </c>
      <c r="AM138">
        <v>78.219700000000003</v>
      </c>
      <c r="AN138" t="s">
        <v>453</v>
      </c>
      <c r="AO138" t="s">
        <v>450</v>
      </c>
      <c r="AP138">
        <v>0</v>
      </c>
      <c r="AQ138">
        <v>75</v>
      </c>
      <c r="AR138">
        <v>6.1000000000000004E-3</v>
      </c>
      <c r="AS138">
        <v>84.486199999999997</v>
      </c>
      <c r="AT138">
        <v>0</v>
      </c>
      <c r="AU138">
        <v>0</v>
      </c>
    </row>
    <row r="139" spans="1:47" x14ac:dyDescent="0.25">
      <c r="A139">
        <v>0</v>
      </c>
      <c r="B139" t="s">
        <v>454</v>
      </c>
      <c r="C139" t="s">
        <v>19</v>
      </c>
      <c r="D139" t="s">
        <v>455</v>
      </c>
      <c r="E139" t="s">
        <v>454</v>
      </c>
      <c r="F139">
        <v>0</v>
      </c>
      <c r="G139">
        <v>60</v>
      </c>
      <c r="H139">
        <v>1.2800000000000001E-2</v>
      </c>
      <c r="I139">
        <v>78.236000000000004</v>
      </c>
      <c r="J139" t="s">
        <v>456</v>
      </c>
      <c r="K139" t="s">
        <v>454</v>
      </c>
      <c r="L139">
        <v>0</v>
      </c>
      <c r="M139">
        <v>54.545499999999997</v>
      </c>
      <c r="N139">
        <v>1.8100000000000002E-2</v>
      </c>
      <c r="O139">
        <v>64.204800000000006</v>
      </c>
      <c r="P139" t="s">
        <v>456</v>
      </c>
      <c r="Q139" t="s">
        <v>454</v>
      </c>
      <c r="R139">
        <v>0</v>
      </c>
      <c r="S139">
        <v>52</v>
      </c>
      <c r="T139">
        <v>1.4999999999999999E-2</v>
      </c>
      <c r="U139">
        <v>67.195800000000006</v>
      </c>
      <c r="V139" t="s">
        <v>455</v>
      </c>
      <c r="W139" t="s">
        <v>454</v>
      </c>
      <c r="X139">
        <v>0</v>
      </c>
      <c r="Y139">
        <v>46</v>
      </c>
      <c r="Z139">
        <v>1.8800000000000001E-2</v>
      </c>
      <c r="AA139">
        <v>68.094099999999997</v>
      </c>
      <c r="AB139" t="s">
        <v>455</v>
      </c>
      <c r="AC139" t="s">
        <v>454</v>
      </c>
      <c r="AD139">
        <v>0</v>
      </c>
      <c r="AE139">
        <v>63.75</v>
      </c>
      <c r="AF139">
        <v>1.1599999999999999E-2</v>
      </c>
      <c r="AG139">
        <v>75.775999999999996</v>
      </c>
      <c r="AH139" t="e">
        <f>-CDMRPILH</f>
        <v>#NAME?</v>
      </c>
      <c r="AI139" t="s">
        <v>454</v>
      </c>
      <c r="AJ139">
        <v>0</v>
      </c>
      <c r="AK139">
        <v>47</v>
      </c>
      <c r="AL139">
        <v>1.7399999999999999E-2</v>
      </c>
      <c r="AM139">
        <v>65.407499999999999</v>
      </c>
      <c r="AN139" t="s">
        <v>455</v>
      </c>
      <c r="AO139" t="s">
        <v>454</v>
      </c>
      <c r="AP139">
        <v>0</v>
      </c>
      <c r="AQ139">
        <v>65</v>
      </c>
      <c r="AR139">
        <v>8.0999999999999996E-3</v>
      </c>
      <c r="AS139">
        <v>76.534199999999998</v>
      </c>
      <c r="AT139">
        <v>0</v>
      </c>
      <c r="AU139">
        <v>0</v>
      </c>
    </row>
    <row r="140" spans="1:47" x14ac:dyDescent="0.25">
      <c r="A140">
        <v>0</v>
      </c>
      <c r="B140" t="s">
        <v>457</v>
      </c>
      <c r="C140" t="s">
        <v>19</v>
      </c>
      <c r="D140" t="s">
        <v>458</v>
      </c>
      <c r="E140" t="s">
        <v>457</v>
      </c>
      <c r="F140">
        <v>2.9999999999999997E-4</v>
      </c>
      <c r="G140">
        <v>21.343800000000002</v>
      </c>
      <c r="H140">
        <v>4.2900000000000001E-2</v>
      </c>
      <c r="I140">
        <v>31.8109</v>
      </c>
      <c r="J140" t="s">
        <v>458</v>
      </c>
      <c r="K140" t="s">
        <v>457</v>
      </c>
      <c r="L140">
        <v>2.0000000000000001E-4</v>
      </c>
      <c r="M140">
        <v>27.7</v>
      </c>
      <c r="N140">
        <v>2.7099999999999999E-2</v>
      </c>
      <c r="O140">
        <v>42.041499999999999</v>
      </c>
      <c r="P140" t="s">
        <v>458</v>
      </c>
      <c r="Q140" t="s">
        <v>457</v>
      </c>
      <c r="R140">
        <v>2.9999999999999997E-4</v>
      </c>
      <c r="S140">
        <v>25.538499999999999</v>
      </c>
      <c r="T140">
        <v>2.93E-2</v>
      </c>
      <c r="U140">
        <v>34.808</v>
      </c>
      <c r="V140" t="s">
        <v>458</v>
      </c>
      <c r="W140" t="s">
        <v>457</v>
      </c>
      <c r="X140">
        <v>0</v>
      </c>
      <c r="Y140">
        <v>46</v>
      </c>
      <c r="Z140">
        <v>2.2700000000000001E-2</v>
      </c>
      <c r="AA140">
        <v>60.027900000000002</v>
      </c>
      <c r="AB140" t="s">
        <v>458</v>
      </c>
      <c r="AC140" t="s">
        <v>457</v>
      </c>
      <c r="AD140">
        <v>3.5000000000000001E-3</v>
      </c>
      <c r="AE140">
        <v>9.5585000000000004</v>
      </c>
      <c r="AF140">
        <v>0.1024</v>
      </c>
      <c r="AG140">
        <v>11.6006</v>
      </c>
      <c r="AH140" t="s">
        <v>458</v>
      </c>
      <c r="AI140" t="s">
        <v>457</v>
      </c>
      <c r="AJ140">
        <v>2.8E-3</v>
      </c>
      <c r="AK140">
        <v>11.764099999999999</v>
      </c>
      <c r="AL140">
        <v>8.6199999999999999E-2</v>
      </c>
      <c r="AM140">
        <v>14.4621</v>
      </c>
      <c r="AN140" t="s">
        <v>458</v>
      </c>
      <c r="AO140" t="s">
        <v>457</v>
      </c>
      <c r="AP140">
        <v>8.0000000000000004E-4</v>
      </c>
      <c r="AQ140">
        <v>18.561199999999999</v>
      </c>
      <c r="AR140">
        <v>4.9099999999999998E-2</v>
      </c>
      <c r="AS140">
        <v>22.012</v>
      </c>
      <c r="AT140">
        <v>1.1000000000000001E-3</v>
      </c>
      <c r="AU140">
        <v>0</v>
      </c>
    </row>
    <row r="141" spans="1:47" x14ac:dyDescent="0.25">
      <c r="A141">
        <v>0</v>
      </c>
      <c r="B141" t="s">
        <v>459</v>
      </c>
      <c r="C141" t="s">
        <v>19</v>
      </c>
      <c r="D141" t="e">
        <f>-XHEAHSSL</f>
        <v>#NAME?</v>
      </c>
      <c r="E141" t="s">
        <v>459</v>
      </c>
      <c r="F141">
        <v>0</v>
      </c>
      <c r="G141">
        <v>42.333300000000001</v>
      </c>
      <c r="H141">
        <v>1.9599999999999999E-2</v>
      </c>
      <c r="I141">
        <v>62.140799999999999</v>
      </c>
      <c r="J141" t="s">
        <v>460</v>
      </c>
      <c r="K141" t="s">
        <v>459</v>
      </c>
      <c r="L141">
        <v>1.15E-2</v>
      </c>
      <c r="M141">
        <v>3.2645</v>
      </c>
      <c r="N141">
        <v>6.6100000000000006E-2</v>
      </c>
      <c r="O141">
        <v>8.5168999999999997</v>
      </c>
      <c r="P141" t="s">
        <v>460</v>
      </c>
      <c r="Q141" t="s">
        <v>459</v>
      </c>
      <c r="R141">
        <v>5.7999999999999996E-3</v>
      </c>
      <c r="S141">
        <v>5.4558999999999997</v>
      </c>
      <c r="T141">
        <v>4.8800000000000003E-2</v>
      </c>
      <c r="U141">
        <v>16.1221</v>
      </c>
      <c r="V141" t="s">
        <v>460</v>
      </c>
      <c r="W141" t="s">
        <v>459</v>
      </c>
      <c r="X141">
        <v>1.4E-3</v>
      </c>
      <c r="Y141">
        <v>8.3805999999999994</v>
      </c>
      <c r="Z141">
        <v>9.11E-2</v>
      </c>
      <c r="AA141">
        <v>11.6999</v>
      </c>
      <c r="AB141" t="s">
        <v>461</v>
      </c>
      <c r="AC141" t="s">
        <v>459</v>
      </c>
      <c r="AD141">
        <v>1E-4</v>
      </c>
      <c r="AE141">
        <v>31.785699999999999</v>
      </c>
      <c r="AF141">
        <v>2.4799999999999999E-2</v>
      </c>
      <c r="AG141">
        <v>49.936500000000002</v>
      </c>
      <c r="AH141" t="s">
        <v>460</v>
      </c>
      <c r="AI141" t="s">
        <v>459</v>
      </c>
      <c r="AJ141">
        <v>5.9999999999999995E-4</v>
      </c>
      <c r="AK141">
        <v>21.454499999999999</v>
      </c>
      <c r="AL141">
        <v>3.95E-2</v>
      </c>
      <c r="AM141">
        <v>35.581299999999999</v>
      </c>
      <c r="AN141" t="s">
        <v>462</v>
      </c>
      <c r="AO141" t="s">
        <v>459</v>
      </c>
      <c r="AP141">
        <v>2.0000000000000001E-4</v>
      </c>
      <c r="AQ141">
        <v>26.967700000000001</v>
      </c>
      <c r="AR141">
        <v>2.9600000000000001E-2</v>
      </c>
      <c r="AS141">
        <v>34.677399999999999</v>
      </c>
      <c r="AT141">
        <v>2.8E-3</v>
      </c>
      <c r="AU141">
        <v>0</v>
      </c>
    </row>
    <row r="142" spans="1:47" x14ac:dyDescent="0.25">
      <c r="A142">
        <v>0</v>
      </c>
      <c r="B142" t="s">
        <v>463</v>
      </c>
      <c r="C142" t="s">
        <v>19</v>
      </c>
      <c r="D142" t="s">
        <v>464</v>
      </c>
      <c r="E142" t="s">
        <v>463</v>
      </c>
      <c r="F142">
        <v>0</v>
      </c>
      <c r="G142">
        <v>49</v>
      </c>
      <c r="H142">
        <v>1.3299999999999999E-2</v>
      </c>
      <c r="I142">
        <v>77.055800000000005</v>
      </c>
      <c r="J142" t="s">
        <v>464</v>
      </c>
      <c r="K142" t="s">
        <v>463</v>
      </c>
      <c r="L142">
        <v>1E-4</v>
      </c>
      <c r="M142">
        <v>46.5</v>
      </c>
      <c r="N142">
        <v>1.2699999999999999E-2</v>
      </c>
      <c r="O142">
        <v>81.9041</v>
      </c>
      <c r="P142" t="s">
        <v>464</v>
      </c>
      <c r="Q142" t="s">
        <v>463</v>
      </c>
      <c r="R142">
        <v>1E-4</v>
      </c>
      <c r="S142">
        <v>39.166699999999999</v>
      </c>
      <c r="T142">
        <v>1.2500000000000001E-2</v>
      </c>
      <c r="U142">
        <v>75.446299999999994</v>
      </c>
      <c r="V142" t="s">
        <v>464</v>
      </c>
      <c r="W142" t="s">
        <v>463</v>
      </c>
      <c r="X142">
        <v>0</v>
      </c>
      <c r="Y142">
        <v>40</v>
      </c>
      <c r="Z142">
        <v>1.9199999999999998E-2</v>
      </c>
      <c r="AA142">
        <v>67.181600000000003</v>
      </c>
      <c r="AB142" t="s">
        <v>464</v>
      </c>
      <c r="AC142" t="s">
        <v>463</v>
      </c>
      <c r="AD142">
        <v>0</v>
      </c>
      <c r="AE142">
        <v>55</v>
      </c>
      <c r="AF142">
        <v>1.01E-2</v>
      </c>
      <c r="AG142">
        <v>80.020200000000003</v>
      </c>
      <c r="AH142" t="s">
        <v>464</v>
      </c>
      <c r="AI142" t="s">
        <v>463</v>
      </c>
      <c r="AJ142">
        <v>0</v>
      </c>
      <c r="AK142">
        <v>52.7273</v>
      </c>
      <c r="AL142">
        <v>1.04E-2</v>
      </c>
      <c r="AM142">
        <v>83.095500000000001</v>
      </c>
      <c r="AN142" t="s">
        <v>464</v>
      </c>
      <c r="AO142" t="s">
        <v>463</v>
      </c>
      <c r="AP142">
        <v>0</v>
      </c>
      <c r="AQ142">
        <v>57.5</v>
      </c>
      <c r="AR142">
        <v>7.7000000000000002E-3</v>
      </c>
      <c r="AS142">
        <v>78.075800000000001</v>
      </c>
      <c r="AT142">
        <v>0</v>
      </c>
      <c r="AU142">
        <v>0</v>
      </c>
    </row>
    <row r="143" spans="1:47" x14ac:dyDescent="0.25">
      <c r="A143">
        <v>0</v>
      </c>
      <c r="B143" t="s">
        <v>465</v>
      </c>
      <c r="C143" t="s">
        <v>19</v>
      </c>
      <c r="D143" t="e">
        <f>-TXGPFFTL</f>
        <v>#NAME?</v>
      </c>
      <c r="E143" t="s">
        <v>465</v>
      </c>
      <c r="F143">
        <v>6.9999999999999999E-4</v>
      </c>
      <c r="G143">
        <v>14.442600000000001</v>
      </c>
      <c r="H143">
        <v>5.21E-2</v>
      </c>
      <c r="I143">
        <v>25.5458</v>
      </c>
      <c r="J143" t="s">
        <v>466</v>
      </c>
      <c r="K143" t="s">
        <v>465</v>
      </c>
      <c r="L143">
        <v>2.3999999999999998E-3</v>
      </c>
      <c r="M143">
        <v>8.6437000000000008</v>
      </c>
      <c r="N143">
        <v>4.7E-2</v>
      </c>
      <c r="O143">
        <v>18.080100000000002</v>
      </c>
      <c r="P143" t="s">
        <v>467</v>
      </c>
      <c r="Q143" t="s">
        <v>465</v>
      </c>
      <c r="R143">
        <v>5.7999999999999996E-3</v>
      </c>
      <c r="S143">
        <v>5.4623999999999997</v>
      </c>
      <c r="T143">
        <v>6.0900000000000003E-2</v>
      </c>
      <c r="U143">
        <v>10.561999999999999</v>
      </c>
      <c r="V143" t="s">
        <v>468</v>
      </c>
      <c r="W143" t="s">
        <v>465</v>
      </c>
      <c r="X143">
        <v>6.9999999999999999E-4</v>
      </c>
      <c r="Y143">
        <v>11.644399999999999</v>
      </c>
      <c r="Z143">
        <v>6.4899999999999999E-2</v>
      </c>
      <c r="AA143">
        <v>19.786000000000001</v>
      </c>
      <c r="AB143" t="e">
        <f>-TXGPFFTL</f>
        <v>#NAME?</v>
      </c>
      <c r="AC143" t="s">
        <v>465</v>
      </c>
      <c r="AD143">
        <v>2.1399999999999999E-2</v>
      </c>
      <c r="AE143">
        <v>3.8881000000000001</v>
      </c>
      <c r="AF143">
        <v>0.1386</v>
      </c>
      <c r="AG143">
        <v>7.2713000000000001</v>
      </c>
      <c r="AH143" t="e">
        <f>-TXGPFFTL</f>
        <v>#NAME?</v>
      </c>
      <c r="AI143" t="s">
        <v>465</v>
      </c>
      <c r="AJ143">
        <v>1.54E-2</v>
      </c>
      <c r="AK143">
        <v>5.0366999999999997</v>
      </c>
      <c r="AL143">
        <v>0.11559999999999999</v>
      </c>
      <c r="AM143">
        <v>9.2439999999999998</v>
      </c>
      <c r="AN143" t="e">
        <f>-TXGPFFTL</f>
        <v>#NAME?</v>
      </c>
      <c r="AO143" t="s">
        <v>465</v>
      </c>
      <c r="AP143">
        <v>2.9100000000000001E-2</v>
      </c>
      <c r="AQ143">
        <v>4.0480999999999998</v>
      </c>
      <c r="AR143">
        <v>0.14449999999999999</v>
      </c>
      <c r="AS143">
        <v>5.3808999999999996</v>
      </c>
      <c r="AT143">
        <v>1.0800000000000001E-2</v>
      </c>
      <c r="AU143">
        <v>0</v>
      </c>
    </row>
    <row r="144" spans="1:47" x14ac:dyDescent="0.25">
      <c r="A144">
        <v>0</v>
      </c>
      <c r="B144" t="s">
        <v>469</v>
      </c>
      <c r="C144" t="s">
        <v>19</v>
      </c>
      <c r="D144" t="s">
        <v>470</v>
      </c>
      <c r="E144" t="s">
        <v>469</v>
      </c>
      <c r="F144">
        <v>8.0000000000000004E-4</v>
      </c>
      <c r="G144">
        <v>13.969099999999999</v>
      </c>
      <c r="H144">
        <v>5.4100000000000002E-2</v>
      </c>
      <c r="I144">
        <v>24.434100000000001</v>
      </c>
      <c r="J144" t="s">
        <v>471</v>
      </c>
      <c r="K144" t="s">
        <v>469</v>
      </c>
      <c r="L144">
        <v>7.1999999999999998E-3</v>
      </c>
      <c r="M144">
        <v>4.4343000000000004</v>
      </c>
      <c r="N144">
        <v>8.43E-2</v>
      </c>
      <c r="O144">
        <v>4.4165999999999999</v>
      </c>
      <c r="P144" t="s">
        <v>470</v>
      </c>
      <c r="Q144" t="s">
        <v>469</v>
      </c>
      <c r="R144">
        <v>1.6000000000000001E-3</v>
      </c>
      <c r="S144">
        <v>11.386100000000001</v>
      </c>
      <c r="T144">
        <v>4.9500000000000002E-2</v>
      </c>
      <c r="U144">
        <v>15.735200000000001</v>
      </c>
      <c r="V144" t="e">
        <f>-HEAHSSLF</f>
        <v>#NAME?</v>
      </c>
      <c r="W144" t="s">
        <v>469</v>
      </c>
      <c r="X144">
        <v>8.0000000000000004E-4</v>
      </c>
      <c r="Y144">
        <v>11.1259</v>
      </c>
      <c r="Z144">
        <v>8.1199999999999994E-2</v>
      </c>
      <c r="AA144">
        <v>14.1374</v>
      </c>
      <c r="AB144" t="s">
        <v>470</v>
      </c>
      <c r="AC144" t="s">
        <v>469</v>
      </c>
      <c r="AD144">
        <v>2.0000000000000001E-4</v>
      </c>
      <c r="AE144">
        <v>26.464300000000001</v>
      </c>
      <c r="AF144">
        <v>2.9600000000000001E-2</v>
      </c>
      <c r="AG144">
        <v>43.7622</v>
      </c>
      <c r="AH144" t="s">
        <v>471</v>
      </c>
      <c r="AI144" t="s">
        <v>469</v>
      </c>
      <c r="AJ144">
        <v>1.1999999999999999E-3</v>
      </c>
      <c r="AK144">
        <v>16.469100000000001</v>
      </c>
      <c r="AL144">
        <v>5.8299999999999998E-2</v>
      </c>
      <c r="AM144">
        <v>23.733000000000001</v>
      </c>
      <c r="AN144" t="s">
        <v>470</v>
      </c>
      <c r="AO144" t="s">
        <v>469</v>
      </c>
      <c r="AP144">
        <v>1E-4</v>
      </c>
      <c r="AQ144">
        <v>34.1</v>
      </c>
      <c r="AR144">
        <v>2.53E-2</v>
      </c>
      <c r="AS144">
        <v>39.272500000000001</v>
      </c>
      <c r="AT144">
        <v>1.6999999999999999E-3</v>
      </c>
      <c r="AU144">
        <v>0</v>
      </c>
    </row>
    <row r="145" spans="1:47" x14ac:dyDescent="0.25">
      <c r="A145">
        <v>0</v>
      </c>
      <c r="B145" t="s">
        <v>472</v>
      </c>
      <c r="C145" t="s">
        <v>19</v>
      </c>
      <c r="D145" t="s">
        <v>473</v>
      </c>
      <c r="E145" t="s">
        <v>472</v>
      </c>
      <c r="F145">
        <v>3.7000000000000002E-3</v>
      </c>
      <c r="G145">
        <v>7.1651999999999996</v>
      </c>
      <c r="H145">
        <v>7.5899999999999995E-2</v>
      </c>
      <c r="I145">
        <v>15.7774</v>
      </c>
      <c r="J145" t="s">
        <v>474</v>
      </c>
      <c r="K145" t="s">
        <v>472</v>
      </c>
      <c r="L145">
        <v>0.01</v>
      </c>
      <c r="M145">
        <v>3.5640000000000001</v>
      </c>
      <c r="N145">
        <v>7.9100000000000004E-2</v>
      </c>
      <c r="O145">
        <v>5.2992999999999997</v>
      </c>
      <c r="P145" t="s">
        <v>474</v>
      </c>
      <c r="Q145" t="s">
        <v>472</v>
      </c>
      <c r="R145">
        <v>3.0200000000000001E-2</v>
      </c>
      <c r="S145">
        <v>1.7235</v>
      </c>
      <c r="T145">
        <v>9.4799999999999995E-2</v>
      </c>
      <c r="U145">
        <v>3.6476999999999999</v>
      </c>
      <c r="V145" t="s">
        <v>474</v>
      </c>
      <c r="W145" t="s">
        <v>472</v>
      </c>
      <c r="X145">
        <v>0.36940000000000001</v>
      </c>
      <c r="Y145">
        <v>0.1268</v>
      </c>
      <c r="Z145">
        <v>0.43709999999999999</v>
      </c>
      <c r="AA145">
        <v>0.19450000000000001</v>
      </c>
      <c r="AB145" t="s">
        <v>473</v>
      </c>
      <c r="AC145" t="s">
        <v>472</v>
      </c>
      <c r="AD145">
        <v>5.0000000000000001E-3</v>
      </c>
      <c r="AE145">
        <v>8.1574000000000009</v>
      </c>
      <c r="AF145">
        <v>7.2099999999999997E-2</v>
      </c>
      <c r="AG145">
        <v>18.400099999999998</v>
      </c>
      <c r="AH145" t="s">
        <v>474</v>
      </c>
      <c r="AI145" t="s">
        <v>472</v>
      </c>
      <c r="AJ145">
        <v>2.5999999999999999E-3</v>
      </c>
      <c r="AK145">
        <v>12.2637</v>
      </c>
      <c r="AL145">
        <v>5.57E-2</v>
      </c>
      <c r="AM145">
        <v>25.037400000000002</v>
      </c>
      <c r="AN145" t="s">
        <v>474</v>
      </c>
      <c r="AO145" t="s">
        <v>472</v>
      </c>
      <c r="AP145">
        <v>2.0400000000000001E-2</v>
      </c>
      <c r="AQ145">
        <v>4.8981000000000003</v>
      </c>
      <c r="AR145">
        <v>7.4300000000000005E-2</v>
      </c>
      <c r="AS145">
        <v>14.056800000000001</v>
      </c>
      <c r="AT145">
        <v>6.3E-2</v>
      </c>
      <c r="AU145">
        <v>2</v>
      </c>
    </row>
    <row r="146" spans="1:47" x14ac:dyDescent="0.25">
      <c r="A146">
        <v>0</v>
      </c>
      <c r="B146" t="s">
        <v>475</v>
      </c>
      <c r="C146" t="s">
        <v>19</v>
      </c>
      <c r="D146" t="s">
        <v>476</v>
      </c>
      <c r="E146" t="s">
        <v>475</v>
      </c>
      <c r="F146">
        <v>0</v>
      </c>
      <c r="G146">
        <v>49.5</v>
      </c>
      <c r="H146">
        <v>1.8499999999999999E-2</v>
      </c>
      <c r="I146">
        <v>64.462199999999996</v>
      </c>
      <c r="J146" t="s">
        <v>476</v>
      </c>
      <c r="K146" t="s">
        <v>475</v>
      </c>
      <c r="L146">
        <v>1E-4</v>
      </c>
      <c r="M146">
        <v>45</v>
      </c>
      <c r="N146">
        <v>2.5000000000000001E-2</v>
      </c>
      <c r="O146">
        <v>46.310600000000001</v>
      </c>
      <c r="P146" t="s">
        <v>476</v>
      </c>
      <c r="Q146" t="s">
        <v>475</v>
      </c>
      <c r="R146">
        <v>1E-4</v>
      </c>
      <c r="S146">
        <v>40.799999999999997</v>
      </c>
      <c r="T146">
        <v>2.63E-2</v>
      </c>
      <c r="U146">
        <v>39.610700000000001</v>
      </c>
      <c r="V146" t="s">
        <v>476</v>
      </c>
      <c r="W146" t="s">
        <v>475</v>
      </c>
      <c r="X146">
        <v>1E-4</v>
      </c>
      <c r="Y146">
        <v>33.200000000000003</v>
      </c>
      <c r="Z146">
        <v>2.8000000000000001E-2</v>
      </c>
      <c r="AA146">
        <v>51.043700000000001</v>
      </c>
      <c r="AB146" t="s">
        <v>476</v>
      </c>
      <c r="AC146" t="s">
        <v>475</v>
      </c>
      <c r="AD146">
        <v>0</v>
      </c>
      <c r="AE146">
        <v>56</v>
      </c>
      <c r="AF146">
        <v>1.89E-2</v>
      </c>
      <c r="AG146">
        <v>59.4998</v>
      </c>
      <c r="AH146" t="s">
        <v>476</v>
      </c>
      <c r="AI146" t="s">
        <v>475</v>
      </c>
      <c r="AJ146">
        <v>0</v>
      </c>
      <c r="AK146">
        <v>56.25</v>
      </c>
      <c r="AL146">
        <v>1.9800000000000002E-2</v>
      </c>
      <c r="AM146">
        <v>60.536799999999999</v>
      </c>
      <c r="AN146" t="s">
        <v>476</v>
      </c>
      <c r="AO146" t="s">
        <v>475</v>
      </c>
      <c r="AP146">
        <v>0</v>
      </c>
      <c r="AQ146">
        <v>56.25</v>
      </c>
      <c r="AR146">
        <v>1.4200000000000001E-2</v>
      </c>
      <c r="AS146">
        <v>58.3018</v>
      </c>
      <c r="AT146">
        <v>0</v>
      </c>
      <c r="AU146">
        <v>0</v>
      </c>
    </row>
    <row r="147" spans="1:47" x14ac:dyDescent="0.25">
      <c r="A147">
        <v>0</v>
      </c>
      <c r="B147" t="s">
        <v>477</v>
      </c>
      <c r="C147" t="s">
        <v>19</v>
      </c>
      <c r="D147" t="s">
        <v>478</v>
      </c>
      <c r="E147" t="s">
        <v>477</v>
      </c>
      <c r="F147">
        <v>0</v>
      </c>
      <c r="G147">
        <v>45.5</v>
      </c>
      <c r="H147">
        <v>2.0799999999999999E-2</v>
      </c>
      <c r="I147">
        <v>59.713900000000002</v>
      </c>
      <c r="J147" t="s">
        <v>478</v>
      </c>
      <c r="K147" t="s">
        <v>477</v>
      </c>
      <c r="L147">
        <v>0</v>
      </c>
      <c r="M147">
        <v>60.833300000000001</v>
      </c>
      <c r="N147">
        <v>1.2800000000000001E-2</v>
      </c>
      <c r="O147">
        <v>81.625100000000003</v>
      </c>
      <c r="P147" t="s">
        <v>478</v>
      </c>
      <c r="Q147" t="s">
        <v>477</v>
      </c>
      <c r="R147">
        <v>0</v>
      </c>
      <c r="S147">
        <v>56.428600000000003</v>
      </c>
      <c r="T147">
        <v>1.26E-2</v>
      </c>
      <c r="U147">
        <v>75.359099999999998</v>
      </c>
      <c r="V147" t="s">
        <v>478</v>
      </c>
      <c r="W147" t="s">
        <v>477</v>
      </c>
      <c r="X147">
        <v>0</v>
      </c>
      <c r="Y147">
        <v>60</v>
      </c>
      <c r="Z147">
        <v>1.46E-2</v>
      </c>
      <c r="AA147">
        <v>77.938699999999997</v>
      </c>
      <c r="AB147" t="s">
        <v>478</v>
      </c>
      <c r="AC147" t="s">
        <v>477</v>
      </c>
      <c r="AD147">
        <v>0</v>
      </c>
      <c r="AE147">
        <v>54.444400000000002</v>
      </c>
      <c r="AF147">
        <v>1.54E-2</v>
      </c>
      <c r="AG147">
        <v>66.609200000000001</v>
      </c>
      <c r="AH147" t="s">
        <v>478</v>
      </c>
      <c r="AI147" t="s">
        <v>477</v>
      </c>
      <c r="AJ147">
        <v>0</v>
      </c>
      <c r="AK147">
        <v>55.625</v>
      </c>
      <c r="AL147">
        <v>1.49E-2</v>
      </c>
      <c r="AM147">
        <v>71.065200000000004</v>
      </c>
      <c r="AN147" t="s">
        <v>478</v>
      </c>
      <c r="AO147" t="s">
        <v>477</v>
      </c>
      <c r="AP147">
        <v>0</v>
      </c>
      <c r="AQ147">
        <v>63.333300000000001</v>
      </c>
      <c r="AR147">
        <v>9.1999999999999998E-3</v>
      </c>
      <c r="AS147">
        <v>72.862499999999997</v>
      </c>
      <c r="AT147">
        <v>0</v>
      </c>
      <c r="AU147">
        <v>0</v>
      </c>
    </row>
    <row r="148" spans="1:47" x14ac:dyDescent="0.25">
      <c r="A148">
        <v>0</v>
      </c>
      <c r="B148" t="s">
        <v>479</v>
      </c>
      <c r="C148" t="s">
        <v>19</v>
      </c>
      <c r="D148" t="s">
        <v>480</v>
      </c>
      <c r="E148" t="s">
        <v>479</v>
      </c>
      <c r="F148">
        <v>0</v>
      </c>
      <c r="G148">
        <v>40.25</v>
      </c>
      <c r="H148">
        <v>2.3E-2</v>
      </c>
      <c r="I148">
        <v>55.662599999999998</v>
      </c>
      <c r="J148" t="s">
        <v>481</v>
      </c>
      <c r="K148" t="s">
        <v>479</v>
      </c>
      <c r="L148">
        <v>2.0000000000000001E-4</v>
      </c>
      <c r="M148">
        <v>27.8</v>
      </c>
      <c r="N148">
        <v>3.3500000000000002E-2</v>
      </c>
      <c r="O148">
        <v>31.720199999999998</v>
      </c>
      <c r="P148" t="s">
        <v>481</v>
      </c>
      <c r="Q148" t="s">
        <v>479</v>
      </c>
      <c r="R148">
        <v>2.9999999999999997E-4</v>
      </c>
      <c r="S148">
        <v>25.384599999999999</v>
      </c>
      <c r="T148">
        <v>2.8299999999999999E-2</v>
      </c>
      <c r="U148">
        <v>36.206200000000003</v>
      </c>
      <c r="V148" t="e">
        <f>-RPILHSLK</f>
        <v>#NAME?</v>
      </c>
      <c r="W148" t="s">
        <v>479</v>
      </c>
      <c r="X148">
        <v>1E-4</v>
      </c>
      <c r="Y148">
        <v>29.571400000000001</v>
      </c>
      <c r="Z148">
        <v>0.04</v>
      </c>
      <c r="AA148">
        <v>36.094700000000003</v>
      </c>
      <c r="AB148" t="s">
        <v>482</v>
      </c>
      <c r="AC148" t="s">
        <v>479</v>
      </c>
      <c r="AD148">
        <v>1E-4</v>
      </c>
      <c r="AE148">
        <v>32.153799999999997</v>
      </c>
      <c r="AF148">
        <v>2.3099999999999999E-2</v>
      </c>
      <c r="AG148">
        <v>52.517499999999998</v>
      </c>
      <c r="AH148" t="s">
        <v>482</v>
      </c>
      <c r="AI148" t="s">
        <v>479</v>
      </c>
      <c r="AJ148">
        <v>1E-4</v>
      </c>
      <c r="AK148">
        <v>36.545499999999997</v>
      </c>
      <c r="AL148">
        <v>2.4299999999999999E-2</v>
      </c>
      <c r="AM148">
        <v>52.812199999999997</v>
      </c>
      <c r="AN148" t="s">
        <v>482</v>
      </c>
      <c r="AO148" t="s">
        <v>479</v>
      </c>
      <c r="AP148">
        <v>1E-4</v>
      </c>
      <c r="AQ148">
        <v>37</v>
      </c>
      <c r="AR148">
        <v>1.24E-2</v>
      </c>
      <c r="AS148">
        <v>62.9086</v>
      </c>
      <c r="AT148">
        <v>1E-4</v>
      </c>
      <c r="AU148">
        <v>0</v>
      </c>
    </row>
    <row r="149" spans="1:47" x14ac:dyDescent="0.25">
      <c r="A149">
        <v>0</v>
      </c>
      <c r="B149" t="s">
        <v>483</v>
      </c>
      <c r="C149" t="s">
        <v>19</v>
      </c>
      <c r="D149" t="s">
        <v>484</v>
      </c>
      <c r="E149" t="s">
        <v>483</v>
      </c>
      <c r="F149">
        <v>0</v>
      </c>
      <c r="G149">
        <v>38.25</v>
      </c>
      <c r="H149">
        <v>1.3599999999999999E-2</v>
      </c>
      <c r="I149">
        <v>76.258899999999997</v>
      </c>
      <c r="J149" t="s">
        <v>485</v>
      </c>
      <c r="K149" t="s">
        <v>483</v>
      </c>
      <c r="L149">
        <v>1E-4</v>
      </c>
      <c r="M149">
        <v>45.333300000000001</v>
      </c>
      <c r="N149">
        <v>1.9199999999999998E-2</v>
      </c>
      <c r="O149">
        <v>61.100900000000003</v>
      </c>
      <c r="P149" t="s">
        <v>486</v>
      </c>
      <c r="Q149" t="s">
        <v>483</v>
      </c>
      <c r="R149">
        <v>1E-4</v>
      </c>
      <c r="S149">
        <v>36.25</v>
      </c>
      <c r="T149">
        <v>1.7100000000000001E-2</v>
      </c>
      <c r="U149">
        <v>60.548699999999997</v>
      </c>
      <c r="V149" t="s">
        <v>485</v>
      </c>
      <c r="W149" t="s">
        <v>483</v>
      </c>
      <c r="X149">
        <v>0</v>
      </c>
      <c r="Y149">
        <v>41</v>
      </c>
      <c r="Z149">
        <v>2.3199999999999998E-2</v>
      </c>
      <c r="AA149">
        <v>59.1175</v>
      </c>
      <c r="AB149" t="s">
        <v>485</v>
      </c>
      <c r="AC149" t="s">
        <v>483</v>
      </c>
      <c r="AD149">
        <v>0</v>
      </c>
      <c r="AE149">
        <v>52.777799999999999</v>
      </c>
      <c r="AF149">
        <v>1.0800000000000001E-2</v>
      </c>
      <c r="AG149">
        <v>77.872900000000001</v>
      </c>
      <c r="AH149" t="s">
        <v>485</v>
      </c>
      <c r="AI149" t="s">
        <v>483</v>
      </c>
      <c r="AJ149">
        <v>0</v>
      </c>
      <c r="AK149">
        <v>65</v>
      </c>
      <c r="AL149">
        <v>1.0800000000000001E-2</v>
      </c>
      <c r="AM149">
        <v>81.776799999999994</v>
      </c>
      <c r="AN149" t="s">
        <v>485</v>
      </c>
      <c r="AO149" t="s">
        <v>483</v>
      </c>
      <c r="AP149">
        <v>0</v>
      </c>
      <c r="AQ149">
        <v>57.5</v>
      </c>
      <c r="AR149">
        <v>8.8999999999999999E-3</v>
      </c>
      <c r="AS149">
        <v>73.891900000000007</v>
      </c>
      <c r="AT149">
        <v>0</v>
      </c>
      <c r="AU149">
        <v>0</v>
      </c>
    </row>
    <row r="150" spans="1:47" x14ac:dyDescent="0.25">
      <c r="A150">
        <v>0</v>
      </c>
      <c r="B150" t="s">
        <v>487</v>
      </c>
      <c r="C150" t="s">
        <v>19</v>
      </c>
      <c r="D150" t="s">
        <v>488</v>
      </c>
      <c r="E150" t="s">
        <v>487</v>
      </c>
      <c r="F150">
        <v>0</v>
      </c>
      <c r="G150">
        <v>67.5</v>
      </c>
      <c r="H150">
        <v>1.2E-2</v>
      </c>
      <c r="I150">
        <v>80.2547</v>
      </c>
      <c r="J150" t="s">
        <v>489</v>
      </c>
      <c r="K150" t="s">
        <v>487</v>
      </c>
      <c r="L150">
        <v>1E-4</v>
      </c>
      <c r="M150">
        <v>36.5</v>
      </c>
      <c r="N150">
        <v>1.54E-2</v>
      </c>
      <c r="O150">
        <v>73.015900000000002</v>
      </c>
      <c r="P150" t="s">
        <v>490</v>
      </c>
      <c r="Q150" t="s">
        <v>487</v>
      </c>
      <c r="R150">
        <v>0</v>
      </c>
      <c r="S150">
        <v>52.5</v>
      </c>
      <c r="T150">
        <v>1.1900000000000001E-2</v>
      </c>
      <c r="U150">
        <v>77.817300000000003</v>
      </c>
      <c r="V150" t="s">
        <v>490</v>
      </c>
      <c r="W150" t="s">
        <v>487</v>
      </c>
      <c r="X150">
        <v>0</v>
      </c>
      <c r="Y150">
        <v>38.666699999999999</v>
      </c>
      <c r="Z150">
        <v>2.64E-2</v>
      </c>
      <c r="AA150">
        <v>53.565300000000001</v>
      </c>
      <c r="AB150" t="e">
        <f>-AHSSLFEE</f>
        <v>#NAME?</v>
      </c>
      <c r="AC150" t="s">
        <v>487</v>
      </c>
      <c r="AD150">
        <v>0</v>
      </c>
      <c r="AE150">
        <v>90</v>
      </c>
      <c r="AF150">
        <v>7.9000000000000008E-3</v>
      </c>
      <c r="AG150">
        <v>86.410300000000007</v>
      </c>
      <c r="AH150" t="s">
        <v>489</v>
      </c>
      <c r="AI150" t="s">
        <v>487</v>
      </c>
      <c r="AJ150">
        <v>0</v>
      </c>
      <c r="AK150">
        <v>68.75</v>
      </c>
      <c r="AL150">
        <v>1.04E-2</v>
      </c>
      <c r="AM150">
        <v>83.1233</v>
      </c>
      <c r="AN150" t="e">
        <f>-AHSSLFEE</f>
        <v>#NAME?</v>
      </c>
      <c r="AO150" t="s">
        <v>487</v>
      </c>
      <c r="AP150">
        <v>0</v>
      </c>
      <c r="AQ150">
        <v>75</v>
      </c>
      <c r="AR150">
        <v>5.8999999999999999E-3</v>
      </c>
      <c r="AS150">
        <v>85.108000000000004</v>
      </c>
      <c r="AT150">
        <v>0</v>
      </c>
      <c r="AU150">
        <v>0</v>
      </c>
    </row>
    <row r="151" spans="1:47" x14ac:dyDescent="0.25">
      <c r="A151">
        <v>0</v>
      </c>
      <c r="B151" t="s">
        <v>491</v>
      </c>
      <c r="C151" t="s">
        <v>19</v>
      </c>
      <c r="D151" t="e">
        <f>-PILHSLKR</f>
        <v>#NAME?</v>
      </c>
      <c r="E151" t="s">
        <v>491</v>
      </c>
      <c r="F151">
        <v>0</v>
      </c>
      <c r="G151">
        <v>57.5</v>
      </c>
      <c r="H151">
        <v>8.3999999999999995E-3</v>
      </c>
      <c r="I151">
        <v>89.827699999999993</v>
      </c>
      <c r="J151" t="e">
        <f>-PILHSLKR</f>
        <v>#NAME?</v>
      </c>
      <c r="K151" t="s">
        <v>491</v>
      </c>
      <c r="L151">
        <v>0</v>
      </c>
      <c r="M151">
        <v>72.5</v>
      </c>
      <c r="N151">
        <v>7.7999999999999996E-3</v>
      </c>
      <c r="O151">
        <v>95.272599999999997</v>
      </c>
      <c r="P151" t="e">
        <f>-PILHSLKR</f>
        <v>#NAME?</v>
      </c>
      <c r="Q151" t="s">
        <v>491</v>
      </c>
      <c r="R151">
        <v>0</v>
      </c>
      <c r="S151">
        <v>67.5</v>
      </c>
      <c r="T151">
        <v>7.0000000000000001E-3</v>
      </c>
      <c r="U151">
        <v>93.847899999999996</v>
      </c>
      <c r="V151" t="e">
        <f>-PILHSLKR</f>
        <v>#NAME?</v>
      </c>
      <c r="W151" t="s">
        <v>491</v>
      </c>
      <c r="X151">
        <v>0</v>
      </c>
      <c r="Y151">
        <v>60</v>
      </c>
      <c r="Z151">
        <v>1.01E-2</v>
      </c>
      <c r="AA151">
        <v>89.406199999999998</v>
      </c>
      <c r="AB151" t="s">
        <v>492</v>
      </c>
      <c r="AC151" t="s">
        <v>491</v>
      </c>
      <c r="AD151">
        <v>0</v>
      </c>
      <c r="AE151">
        <v>72.5</v>
      </c>
      <c r="AF151">
        <v>5.0000000000000001E-3</v>
      </c>
      <c r="AG151">
        <v>94.407399999999996</v>
      </c>
      <c r="AH151" t="s">
        <v>492</v>
      </c>
      <c r="AI151" t="s">
        <v>491</v>
      </c>
      <c r="AJ151">
        <v>0</v>
      </c>
      <c r="AK151">
        <v>85</v>
      </c>
      <c r="AL151">
        <v>5.4999999999999997E-3</v>
      </c>
      <c r="AM151">
        <v>95.275800000000004</v>
      </c>
      <c r="AN151" t="e">
        <f>-PILHSLKR</f>
        <v>#NAME?</v>
      </c>
      <c r="AO151" t="s">
        <v>491</v>
      </c>
      <c r="AP151">
        <v>0</v>
      </c>
      <c r="AQ151">
        <v>63.333300000000001</v>
      </c>
      <c r="AR151">
        <v>3.8E-3</v>
      </c>
      <c r="AS151">
        <v>93.444299999999998</v>
      </c>
      <c r="AT151">
        <v>0</v>
      </c>
      <c r="AU151">
        <v>0</v>
      </c>
    </row>
    <row r="152" spans="1:47" x14ac:dyDescent="0.25">
      <c r="A152">
        <v>0</v>
      </c>
      <c r="B152" t="s">
        <v>493</v>
      </c>
      <c r="C152" t="s">
        <v>19</v>
      </c>
      <c r="D152" t="s">
        <v>494</v>
      </c>
      <c r="E152" t="s">
        <v>493</v>
      </c>
      <c r="F152">
        <v>0</v>
      </c>
      <c r="G152">
        <v>85</v>
      </c>
      <c r="H152">
        <v>6.0000000000000001E-3</v>
      </c>
      <c r="I152">
        <v>95.123800000000003</v>
      </c>
      <c r="J152" t="s">
        <v>494</v>
      </c>
      <c r="K152" t="s">
        <v>493</v>
      </c>
      <c r="L152">
        <v>0</v>
      </c>
      <c r="M152">
        <v>65</v>
      </c>
      <c r="N152">
        <v>1.1900000000000001E-2</v>
      </c>
      <c r="O152">
        <v>84.625699999999995</v>
      </c>
      <c r="P152" t="s">
        <v>494</v>
      </c>
      <c r="Q152" t="s">
        <v>493</v>
      </c>
      <c r="R152">
        <v>0</v>
      </c>
      <c r="S152">
        <v>57.142899999999997</v>
      </c>
      <c r="T152">
        <v>1.2200000000000001E-2</v>
      </c>
      <c r="U152">
        <v>76.478399999999993</v>
      </c>
      <c r="V152" t="s">
        <v>494</v>
      </c>
      <c r="W152" t="s">
        <v>493</v>
      </c>
      <c r="X152">
        <v>0</v>
      </c>
      <c r="Y152">
        <v>50</v>
      </c>
      <c r="Z152">
        <v>1.5100000000000001E-2</v>
      </c>
      <c r="AA152">
        <v>76.861900000000006</v>
      </c>
      <c r="AB152" t="s">
        <v>494</v>
      </c>
      <c r="AC152" t="s">
        <v>493</v>
      </c>
      <c r="AD152">
        <v>0</v>
      </c>
      <c r="AE152">
        <v>100</v>
      </c>
      <c r="AF152">
        <v>4.0000000000000001E-3</v>
      </c>
      <c r="AG152">
        <v>95.759699999999995</v>
      </c>
      <c r="AH152" t="s">
        <v>494</v>
      </c>
      <c r="AI152" t="s">
        <v>493</v>
      </c>
      <c r="AJ152">
        <v>0</v>
      </c>
      <c r="AK152">
        <v>100</v>
      </c>
      <c r="AL152">
        <v>3.8E-3</v>
      </c>
      <c r="AM152">
        <v>96.713899999999995</v>
      </c>
      <c r="AN152" t="s">
        <v>494</v>
      </c>
      <c r="AO152" t="s">
        <v>493</v>
      </c>
      <c r="AP152">
        <v>0</v>
      </c>
      <c r="AQ152">
        <v>100</v>
      </c>
      <c r="AR152">
        <v>2.8999999999999998E-3</v>
      </c>
      <c r="AS152">
        <v>95.698499999999996</v>
      </c>
      <c r="AT152">
        <v>0</v>
      </c>
      <c r="AU152">
        <v>0</v>
      </c>
    </row>
    <row r="153" spans="1:47" x14ac:dyDescent="0.25">
      <c r="A153">
        <v>0</v>
      </c>
      <c r="B153" t="s">
        <v>495</v>
      </c>
      <c r="C153" t="s">
        <v>19</v>
      </c>
      <c r="D153" t="s">
        <v>496</v>
      </c>
      <c r="E153" t="s">
        <v>495</v>
      </c>
      <c r="F153">
        <v>0</v>
      </c>
      <c r="G153">
        <v>48</v>
      </c>
      <c r="H153">
        <v>2.9000000000000001E-2</v>
      </c>
      <c r="I153">
        <v>46.233600000000003</v>
      </c>
      <c r="J153" t="s">
        <v>497</v>
      </c>
      <c r="K153" t="s">
        <v>495</v>
      </c>
      <c r="L153">
        <v>0</v>
      </c>
      <c r="M153">
        <v>58.125</v>
      </c>
      <c r="N153">
        <v>1.7100000000000001E-2</v>
      </c>
      <c r="O153">
        <v>67.530100000000004</v>
      </c>
      <c r="P153" t="s">
        <v>496</v>
      </c>
      <c r="Q153" t="s">
        <v>495</v>
      </c>
      <c r="R153">
        <v>1E-4</v>
      </c>
      <c r="S153">
        <v>41.2</v>
      </c>
      <c r="T153">
        <v>1.3899999999999999E-2</v>
      </c>
      <c r="U153">
        <v>70.779499999999999</v>
      </c>
      <c r="V153" t="s">
        <v>498</v>
      </c>
      <c r="W153" t="s">
        <v>495</v>
      </c>
      <c r="X153">
        <v>0</v>
      </c>
      <c r="Y153">
        <v>55</v>
      </c>
      <c r="Z153">
        <v>2.0299999999999999E-2</v>
      </c>
      <c r="AA153">
        <v>64.778599999999997</v>
      </c>
      <c r="AB153" t="s">
        <v>496</v>
      </c>
      <c r="AC153" t="s">
        <v>495</v>
      </c>
      <c r="AD153">
        <v>0</v>
      </c>
      <c r="AE153">
        <v>42.75</v>
      </c>
      <c r="AF153">
        <v>2.7099999999999999E-2</v>
      </c>
      <c r="AG153">
        <v>46.811300000000003</v>
      </c>
      <c r="AH153" t="s">
        <v>496</v>
      </c>
      <c r="AI153" t="s">
        <v>495</v>
      </c>
      <c r="AJ153">
        <v>1E-4</v>
      </c>
      <c r="AK153">
        <v>37.799999999999997</v>
      </c>
      <c r="AL153">
        <v>3.2599999999999997E-2</v>
      </c>
      <c r="AM153">
        <v>42.021900000000002</v>
      </c>
      <c r="AN153" t="s">
        <v>497</v>
      </c>
      <c r="AO153" t="s">
        <v>495</v>
      </c>
      <c r="AP153">
        <v>0</v>
      </c>
      <c r="AQ153">
        <v>53.571399999999997</v>
      </c>
      <c r="AR153">
        <v>1.38E-2</v>
      </c>
      <c r="AS153">
        <v>59.121299999999998</v>
      </c>
      <c r="AT153">
        <v>0</v>
      </c>
      <c r="AU153">
        <v>0</v>
      </c>
    </row>
    <row r="154" spans="1:47" x14ac:dyDescent="0.25">
      <c r="A154">
        <v>0</v>
      </c>
      <c r="B154" t="s">
        <v>499</v>
      </c>
      <c r="C154" t="s">
        <v>19</v>
      </c>
      <c r="D154" t="s">
        <v>500</v>
      </c>
      <c r="E154" t="s">
        <v>499</v>
      </c>
      <c r="F154">
        <v>0</v>
      </c>
      <c r="G154">
        <v>41</v>
      </c>
      <c r="H154">
        <v>1.95E-2</v>
      </c>
      <c r="I154">
        <v>62.367100000000001</v>
      </c>
      <c r="J154" t="s">
        <v>500</v>
      </c>
      <c r="K154" t="s">
        <v>499</v>
      </c>
      <c r="L154">
        <v>0</v>
      </c>
      <c r="M154">
        <v>49.5</v>
      </c>
      <c r="N154">
        <v>1.8100000000000002E-2</v>
      </c>
      <c r="O154">
        <v>64.261099999999999</v>
      </c>
      <c r="P154" t="s">
        <v>500</v>
      </c>
      <c r="Q154" t="s">
        <v>499</v>
      </c>
      <c r="R154">
        <v>0</v>
      </c>
      <c r="S154">
        <v>47</v>
      </c>
      <c r="T154">
        <v>1.54E-2</v>
      </c>
      <c r="U154">
        <v>65.9208</v>
      </c>
      <c r="V154" t="s">
        <v>501</v>
      </c>
      <c r="W154" t="s">
        <v>499</v>
      </c>
      <c r="X154">
        <v>0</v>
      </c>
      <c r="Y154">
        <v>54</v>
      </c>
      <c r="Z154">
        <v>2.1299999999999999E-2</v>
      </c>
      <c r="AA154">
        <v>62.933799999999998</v>
      </c>
      <c r="AB154" t="s">
        <v>500</v>
      </c>
      <c r="AC154" t="s">
        <v>499</v>
      </c>
      <c r="AD154">
        <v>0</v>
      </c>
      <c r="AE154">
        <v>43.25</v>
      </c>
      <c r="AF154">
        <v>1.9599999999999999E-2</v>
      </c>
      <c r="AG154">
        <v>58.160800000000002</v>
      </c>
      <c r="AH154" t="s">
        <v>500</v>
      </c>
      <c r="AI154" t="s">
        <v>499</v>
      </c>
      <c r="AJ154">
        <v>0</v>
      </c>
      <c r="AK154">
        <v>51.363599999999998</v>
      </c>
      <c r="AL154">
        <v>1.5900000000000001E-2</v>
      </c>
      <c r="AM154">
        <v>68.863100000000003</v>
      </c>
      <c r="AN154" t="s">
        <v>500</v>
      </c>
      <c r="AO154" t="s">
        <v>499</v>
      </c>
      <c r="AP154">
        <v>0</v>
      </c>
      <c r="AQ154">
        <v>45.333300000000001</v>
      </c>
      <c r="AR154">
        <v>1.1900000000000001E-2</v>
      </c>
      <c r="AS154">
        <v>64.357500000000002</v>
      </c>
      <c r="AT154">
        <v>0</v>
      </c>
      <c r="AU154">
        <v>0</v>
      </c>
    </row>
    <row r="155" spans="1:47" x14ac:dyDescent="0.25">
      <c r="A155">
        <v>0</v>
      </c>
      <c r="B155" t="s">
        <v>502</v>
      </c>
      <c r="C155" t="s">
        <v>19</v>
      </c>
      <c r="D155" t="s">
        <v>503</v>
      </c>
      <c r="E155" t="s">
        <v>502</v>
      </c>
      <c r="F155">
        <v>0</v>
      </c>
      <c r="G155">
        <v>46</v>
      </c>
      <c r="H155">
        <v>2.12E-2</v>
      </c>
      <c r="I155">
        <v>58.984900000000003</v>
      </c>
      <c r="J155" t="s">
        <v>504</v>
      </c>
      <c r="K155" t="s">
        <v>502</v>
      </c>
      <c r="L155">
        <v>2.0000000000000001E-4</v>
      </c>
      <c r="M155">
        <v>28.166699999999999</v>
      </c>
      <c r="N155">
        <v>2.64E-2</v>
      </c>
      <c r="O155">
        <v>43.5413</v>
      </c>
      <c r="P155" t="s">
        <v>504</v>
      </c>
      <c r="Q155" t="s">
        <v>502</v>
      </c>
      <c r="R155">
        <v>4.0000000000000002E-4</v>
      </c>
      <c r="S155">
        <v>21.5778</v>
      </c>
      <c r="T155">
        <v>3.09E-2</v>
      </c>
      <c r="U155">
        <v>32.5152</v>
      </c>
      <c r="V155" t="s">
        <v>505</v>
      </c>
      <c r="W155" t="s">
        <v>502</v>
      </c>
      <c r="X155">
        <v>2.0000000000000001E-4</v>
      </c>
      <c r="Y155">
        <v>20.666699999999999</v>
      </c>
      <c r="Z155">
        <v>5.9700000000000003E-2</v>
      </c>
      <c r="AA155">
        <v>22.250800000000002</v>
      </c>
      <c r="AB155" t="s">
        <v>504</v>
      </c>
      <c r="AC155" t="s">
        <v>502</v>
      </c>
      <c r="AD155">
        <v>0</v>
      </c>
      <c r="AE155">
        <v>70</v>
      </c>
      <c r="AF155">
        <v>8.0000000000000002E-3</v>
      </c>
      <c r="AG155">
        <v>86.043099999999995</v>
      </c>
      <c r="AH155" t="s">
        <v>504</v>
      </c>
      <c r="AI155" t="s">
        <v>502</v>
      </c>
      <c r="AJ155">
        <v>0</v>
      </c>
      <c r="AK155">
        <v>68.75</v>
      </c>
      <c r="AL155">
        <v>0.01</v>
      </c>
      <c r="AM155">
        <v>84.172700000000006</v>
      </c>
      <c r="AN155" t="s">
        <v>504</v>
      </c>
      <c r="AO155" t="s">
        <v>502</v>
      </c>
      <c r="AP155">
        <v>0</v>
      </c>
      <c r="AQ155">
        <v>65</v>
      </c>
      <c r="AR155">
        <v>8.3000000000000001E-3</v>
      </c>
      <c r="AS155">
        <v>75.802099999999996</v>
      </c>
      <c r="AT155">
        <v>1E-4</v>
      </c>
      <c r="AU155">
        <v>0</v>
      </c>
    </row>
    <row r="156" spans="1:47" x14ac:dyDescent="0.25">
      <c r="A156">
        <v>0</v>
      </c>
      <c r="B156" t="s">
        <v>506</v>
      </c>
      <c r="C156" t="s">
        <v>19</v>
      </c>
      <c r="D156" t="s">
        <v>507</v>
      </c>
      <c r="E156" t="s">
        <v>506</v>
      </c>
      <c r="F156">
        <v>0</v>
      </c>
      <c r="G156">
        <v>67.5</v>
      </c>
      <c r="H156">
        <v>1.6E-2</v>
      </c>
      <c r="I156">
        <v>70.342200000000005</v>
      </c>
      <c r="J156" t="s">
        <v>507</v>
      </c>
      <c r="K156" t="s">
        <v>506</v>
      </c>
      <c r="L156">
        <v>0</v>
      </c>
      <c r="M156">
        <v>70</v>
      </c>
      <c r="N156">
        <v>1.3100000000000001E-2</v>
      </c>
      <c r="O156">
        <v>80.686099999999996</v>
      </c>
      <c r="P156" t="s">
        <v>507</v>
      </c>
      <c r="Q156" t="s">
        <v>506</v>
      </c>
      <c r="R156">
        <v>0</v>
      </c>
      <c r="S156">
        <v>61.666699999999999</v>
      </c>
      <c r="T156">
        <v>9.9000000000000008E-3</v>
      </c>
      <c r="U156">
        <v>84.705500000000001</v>
      </c>
      <c r="V156" t="s">
        <v>508</v>
      </c>
      <c r="W156" t="s">
        <v>506</v>
      </c>
      <c r="X156">
        <v>0</v>
      </c>
      <c r="Y156">
        <v>80</v>
      </c>
      <c r="Z156">
        <v>1.15E-2</v>
      </c>
      <c r="AA156">
        <v>85.930300000000003</v>
      </c>
      <c r="AB156" t="s">
        <v>507</v>
      </c>
      <c r="AC156" t="s">
        <v>506</v>
      </c>
      <c r="AD156">
        <v>0</v>
      </c>
      <c r="AE156">
        <v>59</v>
      </c>
      <c r="AF156">
        <v>1.9800000000000002E-2</v>
      </c>
      <c r="AG156">
        <v>57.971200000000003</v>
      </c>
      <c r="AH156" t="s">
        <v>507</v>
      </c>
      <c r="AI156" t="s">
        <v>506</v>
      </c>
      <c r="AJ156">
        <v>1E-4</v>
      </c>
      <c r="AK156">
        <v>43</v>
      </c>
      <c r="AL156">
        <v>2.5399999999999999E-2</v>
      </c>
      <c r="AM156">
        <v>51.118899999999996</v>
      </c>
      <c r="AN156" t="s">
        <v>509</v>
      </c>
      <c r="AO156" t="s">
        <v>506</v>
      </c>
      <c r="AP156">
        <v>0</v>
      </c>
      <c r="AQ156">
        <v>56.25</v>
      </c>
      <c r="AR156">
        <v>9.2999999999999992E-3</v>
      </c>
      <c r="AS156">
        <v>72.366600000000005</v>
      </c>
      <c r="AT156">
        <v>0</v>
      </c>
      <c r="AU156">
        <v>0</v>
      </c>
    </row>
    <row r="157" spans="1:47" x14ac:dyDescent="0.25">
      <c r="A157">
        <v>0</v>
      </c>
      <c r="B157" t="s">
        <v>510</v>
      </c>
      <c r="C157" t="s">
        <v>19</v>
      </c>
      <c r="D157" t="s">
        <v>511</v>
      </c>
      <c r="E157" t="s">
        <v>510</v>
      </c>
      <c r="F157">
        <v>0</v>
      </c>
      <c r="G157">
        <v>43.5</v>
      </c>
      <c r="H157">
        <v>2.2100000000000002E-2</v>
      </c>
      <c r="I157">
        <v>57.3108</v>
      </c>
      <c r="J157" t="s">
        <v>512</v>
      </c>
      <c r="K157" t="s">
        <v>510</v>
      </c>
      <c r="L157">
        <v>8.0000000000000004E-4</v>
      </c>
      <c r="M157">
        <v>15.084099999999999</v>
      </c>
      <c r="N157">
        <v>3.9699999999999999E-2</v>
      </c>
      <c r="O157">
        <v>24.3962</v>
      </c>
      <c r="P157" t="s">
        <v>511</v>
      </c>
      <c r="Q157" t="s">
        <v>510</v>
      </c>
      <c r="R157">
        <v>8.0000000000000004E-4</v>
      </c>
      <c r="S157">
        <v>15.806699999999999</v>
      </c>
      <c r="T157">
        <v>3.4099999999999998E-2</v>
      </c>
      <c r="U157">
        <v>28.409800000000001</v>
      </c>
      <c r="V157" t="s">
        <v>511</v>
      </c>
      <c r="W157" t="s">
        <v>510</v>
      </c>
      <c r="X157">
        <v>5.9999999999999995E-4</v>
      </c>
      <c r="Y157">
        <v>12.4245</v>
      </c>
      <c r="Z157">
        <v>8.43E-2</v>
      </c>
      <c r="AA157">
        <v>13.338800000000001</v>
      </c>
      <c r="AB157" t="s">
        <v>511</v>
      </c>
      <c r="AC157" t="s">
        <v>510</v>
      </c>
      <c r="AD157">
        <v>2.0000000000000001E-4</v>
      </c>
      <c r="AE157">
        <v>26.75</v>
      </c>
      <c r="AF157">
        <v>3.1699999999999999E-2</v>
      </c>
      <c r="AG157">
        <v>41.4298</v>
      </c>
      <c r="AH157" t="s">
        <v>511</v>
      </c>
      <c r="AI157" t="s">
        <v>510</v>
      </c>
      <c r="AJ157">
        <v>2.0000000000000001E-4</v>
      </c>
      <c r="AK157">
        <v>29.28</v>
      </c>
      <c r="AL157">
        <v>3.0099999999999998E-2</v>
      </c>
      <c r="AM157">
        <v>44.770699999999998</v>
      </c>
      <c r="AN157" t="s">
        <v>511</v>
      </c>
      <c r="AO157" t="s">
        <v>510</v>
      </c>
      <c r="AP157">
        <v>0</v>
      </c>
      <c r="AQ157">
        <v>47</v>
      </c>
      <c r="AR157">
        <v>1.6500000000000001E-2</v>
      </c>
      <c r="AS157">
        <v>53.136699999999998</v>
      </c>
      <c r="AT157">
        <v>4.0000000000000002E-4</v>
      </c>
      <c r="AU157">
        <v>0</v>
      </c>
    </row>
    <row r="158" spans="1:47" x14ac:dyDescent="0.25">
      <c r="A158">
        <v>0</v>
      </c>
      <c r="B158" t="s">
        <v>513</v>
      </c>
      <c r="C158" t="s">
        <v>19</v>
      </c>
      <c r="D158" t="s">
        <v>514</v>
      </c>
      <c r="E158" t="s">
        <v>513</v>
      </c>
      <c r="F158">
        <v>2.0000000000000001E-4</v>
      </c>
      <c r="G158">
        <v>24.904800000000002</v>
      </c>
      <c r="H158">
        <v>4.07E-2</v>
      </c>
      <c r="I158">
        <v>33.575400000000002</v>
      </c>
      <c r="J158" t="s">
        <v>514</v>
      </c>
      <c r="K158" t="s">
        <v>513</v>
      </c>
      <c r="L158">
        <v>2.0000000000000001E-4</v>
      </c>
      <c r="M158">
        <v>26.958300000000001</v>
      </c>
      <c r="N158">
        <v>2.1999999999999999E-2</v>
      </c>
      <c r="O158">
        <v>53.374600000000001</v>
      </c>
      <c r="P158" t="s">
        <v>514</v>
      </c>
      <c r="Q158" t="s">
        <v>513</v>
      </c>
      <c r="R158">
        <v>5.0000000000000001E-4</v>
      </c>
      <c r="S158">
        <v>18.863600000000002</v>
      </c>
      <c r="T158">
        <v>2.2599999999999999E-2</v>
      </c>
      <c r="U158">
        <v>46.824399999999997</v>
      </c>
      <c r="V158" t="s">
        <v>514</v>
      </c>
      <c r="W158" t="s">
        <v>513</v>
      </c>
      <c r="X158">
        <v>0</v>
      </c>
      <c r="Y158">
        <v>43.5</v>
      </c>
      <c r="Z158">
        <v>2.52E-2</v>
      </c>
      <c r="AA158">
        <v>55.471299999999999</v>
      </c>
      <c r="AB158" t="s">
        <v>514</v>
      </c>
      <c r="AC158" t="s">
        <v>513</v>
      </c>
      <c r="AD158">
        <v>1.6999999999999999E-3</v>
      </c>
      <c r="AE158">
        <v>12.935</v>
      </c>
      <c r="AF158">
        <v>5.5100000000000003E-2</v>
      </c>
      <c r="AG158">
        <v>24.9298</v>
      </c>
      <c r="AH158" t="s">
        <v>514</v>
      </c>
      <c r="AI158" t="s">
        <v>513</v>
      </c>
      <c r="AJ158">
        <v>1.8E-3</v>
      </c>
      <c r="AK158">
        <v>14.003500000000001</v>
      </c>
      <c r="AL158">
        <v>4.1700000000000001E-2</v>
      </c>
      <c r="AM158">
        <v>33.790500000000002</v>
      </c>
      <c r="AN158" t="s">
        <v>514</v>
      </c>
      <c r="AO158" t="s">
        <v>513</v>
      </c>
      <c r="AP158">
        <v>2.0000000000000001E-4</v>
      </c>
      <c r="AQ158">
        <v>29.684200000000001</v>
      </c>
      <c r="AR158">
        <v>2.4199999999999999E-2</v>
      </c>
      <c r="AS158">
        <v>40.584499999999998</v>
      </c>
      <c r="AT158">
        <v>6.9999999999999999E-4</v>
      </c>
      <c r="AU158">
        <v>0</v>
      </c>
    </row>
    <row r="159" spans="1:47" x14ac:dyDescent="0.25">
      <c r="A159">
        <v>0</v>
      </c>
      <c r="B159" t="s">
        <v>515</v>
      </c>
      <c r="C159" t="s">
        <v>19</v>
      </c>
      <c r="D159" t="s">
        <v>516</v>
      </c>
      <c r="E159" t="s">
        <v>515</v>
      </c>
      <c r="F159">
        <v>0</v>
      </c>
      <c r="G159">
        <v>42</v>
      </c>
      <c r="H159">
        <v>2.1499999999999998E-2</v>
      </c>
      <c r="I159">
        <v>58.434800000000003</v>
      </c>
      <c r="J159" t="s">
        <v>517</v>
      </c>
      <c r="K159" t="s">
        <v>515</v>
      </c>
      <c r="L159">
        <v>1E-4</v>
      </c>
      <c r="M159">
        <v>33.2727</v>
      </c>
      <c r="N159">
        <v>1.6E-2</v>
      </c>
      <c r="O159">
        <v>70.842699999999994</v>
      </c>
      <c r="P159" t="s">
        <v>516</v>
      </c>
      <c r="Q159" t="s">
        <v>515</v>
      </c>
      <c r="R159">
        <v>1E-4</v>
      </c>
      <c r="S159">
        <v>38</v>
      </c>
      <c r="T159">
        <v>1.3100000000000001E-2</v>
      </c>
      <c r="U159">
        <v>73.571399999999997</v>
      </c>
      <c r="V159" t="s">
        <v>517</v>
      </c>
      <c r="W159" t="s">
        <v>515</v>
      </c>
      <c r="X159">
        <v>0</v>
      </c>
      <c r="Y159">
        <v>48</v>
      </c>
      <c r="Z159">
        <v>1.8499999999999999E-2</v>
      </c>
      <c r="AA159">
        <v>68.875299999999996</v>
      </c>
      <c r="AB159" t="s">
        <v>516</v>
      </c>
      <c r="AC159" t="s">
        <v>515</v>
      </c>
      <c r="AD159">
        <v>0</v>
      </c>
      <c r="AE159">
        <v>50.555599999999998</v>
      </c>
      <c r="AF159">
        <v>1.35E-2</v>
      </c>
      <c r="AG159">
        <v>70.865899999999996</v>
      </c>
      <c r="AH159" t="s">
        <v>516</v>
      </c>
      <c r="AI159" t="s">
        <v>515</v>
      </c>
      <c r="AJ159">
        <v>1E-4</v>
      </c>
      <c r="AK159">
        <v>39.555599999999998</v>
      </c>
      <c r="AL159">
        <v>1.83E-2</v>
      </c>
      <c r="AM159">
        <v>63.472099999999998</v>
      </c>
      <c r="AN159" t="s">
        <v>518</v>
      </c>
      <c r="AO159" t="s">
        <v>515</v>
      </c>
      <c r="AP159">
        <v>1E-4</v>
      </c>
      <c r="AQ159">
        <v>33.75</v>
      </c>
      <c r="AR159">
        <v>1.67E-2</v>
      </c>
      <c r="AS159">
        <v>52.643999999999998</v>
      </c>
      <c r="AT159">
        <v>1E-4</v>
      </c>
      <c r="AU159">
        <v>0</v>
      </c>
    </row>
    <row r="160" spans="1:47" x14ac:dyDescent="0.25">
      <c r="A160">
        <v>0</v>
      </c>
      <c r="B160" t="s">
        <v>519</v>
      </c>
      <c r="C160" t="s">
        <v>19</v>
      </c>
      <c r="D160" t="s">
        <v>520</v>
      </c>
      <c r="E160" t="s">
        <v>519</v>
      </c>
      <c r="F160">
        <v>0</v>
      </c>
      <c r="G160">
        <v>38.25</v>
      </c>
      <c r="H160">
        <v>2.63E-2</v>
      </c>
      <c r="I160">
        <v>50.110599999999998</v>
      </c>
      <c r="J160" t="s">
        <v>520</v>
      </c>
      <c r="K160" t="s">
        <v>519</v>
      </c>
      <c r="L160">
        <v>1E-4</v>
      </c>
      <c r="M160">
        <v>42</v>
      </c>
      <c r="N160">
        <v>2.0199999999999999E-2</v>
      </c>
      <c r="O160">
        <v>58.196399999999997</v>
      </c>
      <c r="P160" t="s">
        <v>520</v>
      </c>
      <c r="Q160" t="s">
        <v>519</v>
      </c>
      <c r="R160">
        <v>2.9999999999999997E-4</v>
      </c>
      <c r="S160">
        <v>25.615400000000001</v>
      </c>
      <c r="T160">
        <v>1.9599999999999999E-2</v>
      </c>
      <c r="U160">
        <v>53.8812</v>
      </c>
      <c r="V160" t="s">
        <v>520</v>
      </c>
      <c r="W160" t="s">
        <v>519</v>
      </c>
      <c r="X160">
        <v>0</v>
      </c>
      <c r="Y160">
        <v>54</v>
      </c>
      <c r="Z160">
        <v>2.4E-2</v>
      </c>
      <c r="AA160">
        <v>57.7074</v>
      </c>
      <c r="AB160" t="s">
        <v>520</v>
      </c>
      <c r="AC160" t="s">
        <v>519</v>
      </c>
      <c r="AD160">
        <v>6.9999999999999999E-4</v>
      </c>
      <c r="AE160">
        <v>18.451000000000001</v>
      </c>
      <c r="AF160">
        <v>5.04E-2</v>
      </c>
      <c r="AG160">
        <v>27.301100000000002</v>
      </c>
      <c r="AH160" t="s">
        <v>520</v>
      </c>
      <c r="AI160" t="s">
        <v>519</v>
      </c>
      <c r="AJ160">
        <v>2.9999999999999997E-4</v>
      </c>
      <c r="AK160">
        <v>26.972200000000001</v>
      </c>
      <c r="AL160">
        <v>3.5700000000000003E-2</v>
      </c>
      <c r="AM160">
        <v>38.858699999999999</v>
      </c>
      <c r="AN160" t="s">
        <v>520</v>
      </c>
      <c r="AO160" t="s">
        <v>519</v>
      </c>
      <c r="AP160">
        <v>0</v>
      </c>
      <c r="AQ160">
        <v>45.666699999999999</v>
      </c>
      <c r="AR160">
        <v>1.47E-2</v>
      </c>
      <c r="AS160">
        <v>57.209899999999998</v>
      </c>
      <c r="AT160">
        <v>2.0000000000000001E-4</v>
      </c>
      <c r="AU160">
        <v>0</v>
      </c>
    </row>
    <row r="161" spans="1:47" x14ac:dyDescent="0.25">
      <c r="A161">
        <v>0</v>
      </c>
      <c r="B161" t="s">
        <v>521</v>
      </c>
      <c r="C161" t="s">
        <v>19</v>
      </c>
      <c r="D161" t="s">
        <v>522</v>
      </c>
      <c r="E161" t="s">
        <v>521</v>
      </c>
      <c r="F161">
        <v>2.9999999999999997E-4</v>
      </c>
      <c r="G161">
        <v>20.769200000000001</v>
      </c>
      <c r="H161">
        <v>2.9499999999999998E-2</v>
      </c>
      <c r="I161">
        <v>45.550699999999999</v>
      </c>
      <c r="J161" t="s">
        <v>522</v>
      </c>
      <c r="K161" t="s">
        <v>521</v>
      </c>
      <c r="L161">
        <v>1.6999999999999999E-3</v>
      </c>
      <c r="M161">
        <v>10.4521</v>
      </c>
      <c r="N161">
        <v>3.4299999999999997E-2</v>
      </c>
      <c r="O161">
        <v>30.746099999999998</v>
      </c>
      <c r="P161" t="s">
        <v>522</v>
      </c>
      <c r="Q161" t="s">
        <v>521</v>
      </c>
      <c r="R161">
        <v>1.6000000000000001E-3</v>
      </c>
      <c r="S161">
        <v>11.212400000000001</v>
      </c>
      <c r="T161">
        <v>3.1099999999999999E-2</v>
      </c>
      <c r="U161">
        <v>32.180900000000001</v>
      </c>
      <c r="V161" t="s">
        <v>522</v>
      </c>
      <c r="W161" t="s">
        <v>521</v>
      </c>
      <c r="X161">
        <v>1E-4</v>
      </c>
      <c r="Y161">
        <v>27.5</v>
      </c>
      <c r="Z161">
        <v>3.15E-2</v>
      </c>
      <c r="AA161">
        <v>45.9178</v>
      </c>
      <c r="AB161" t="e">
        <f>-TLXREQSV</f>
        <v>#NAME?</v>
      </c>
      <c r="AC161" t="s">
        <v>521</v>
      </c>
      <c r="AD161">
        <v>3.8999999999999998E-3</v>
      </c>
      <c r="AE161">
        <v>9.1365999999999996</v>
      </c>
      <c r="AF161">
        <v>7.17E-2</v>
      </c>
      <c r="AG161">
        <v>18.525300000000001</v>
      </c>
      <c r="AH161" t="e">
        <f>-TLXREQSV</f>
        <v>#NAME?</v>
      </c>
      <c r="AI161" t="s">
        <v>521</v>
      </c>
      <c r="AJ161">
        <v>4.7000000000000002E-3</v>
      </c>
      <c r="AK161">
        <v>9.3178000000000001</v>
      </c>
      <c r="AL161">
        <v>6.5199999999999994E-2</v>
      </c>
      <c r="AM161">
        <v>20.836500000000001</v>
      </c>
      <c r="AN161" t="s">
        <v>522</v>
      </c>
      <c r="AO161" t="s">
        <v>521</v>
      </c>
      <c r="AP161">
        <v>1.6000000000000001E-3</v>
      </c>
      <c r="AQ161">
        <v>14.620900000000001</v>
      </c>
      <c r="AR161">
        <v>4.53E-2</v>
      </c>
      <c r="AS161">
        <v>23.804600000000001</v>
      </c>
      <c r="AT161">
        <v>2E-3</v>
      </c>
      <c r="AU161">
        <v>0</v>
      </c>
    </row>
    <row r="162" spans="1:47" x14ac:dyDescent="0.25">
      <c r="A162">
        <v>0</v>
      </c>
      <c r="B162" t="s">
        <v>523</v>
      </c>
      <c r="C162" t="s">
        <v>19</v>
      </c>
      <c r="D162" t="e">
        <f>-LFEESSQY</f>
        <v>#NAME?</v>
      </c>
      <c r="E162" t="s">
        <v>523</v>
      </c>
      <c r="F162">
        <v>3.3E-3</v>
      </c>
      <c r="G162">
        <v>7.4596</v>
      </c>
      <c r="H162">
        <v>7.2999999999999995E-2</v>
      </c>
      <c r="I162">
        <v>16.622199999999999</v>
      </c>
      <c r="J162" t="s">
        <v>524</v>
      </c>
      <c r="K162" t="s">
        <v>523</v>
      </c>
      <c r="L162">
        <v>6.59E-2</v>
      </c>
      <c r="M162">
        <v>0.86599999999999999</v>
      </c>
      <c r="N162">
        <v>0.1016</v>
      </c>
      <c r="O162">
        <v>2.5301999999999998</v>
      </c>
      <c r="P162" t="s">
        <v>525</v>
      </c>
      <c r="Q162" t="s">
        <v>523</v>
      </c>
      <c r="R162">
        <v>1.17E-2</v>
      </c>
      <c r="S162">
        <v>3.4657</v>
      </c>
      <c r="T162">
        <v>4.7800000000000002E-2</v>
      </c>
      <c r="U162">
        <v>16.7227</v>
      </c>
      <c r="V162" t="s">
        <v>525</v>
      </c>
      <c r="W162" t="s">
        <v>523</v>
      </c>
      <c r="X162">
        <v>6.8999999999999999E-3</v>
      </c>
      <c r="Y162">
        <v>3.7198000000000002</v>
      </c>
      <c r="Z162">
        <v>9.8900000000000002E-2</v>
      </c>
      <c r="AA162">
        <v>10.130599999999999</v>
      </c>
      <c r="AB162" t="s">
        <v>526</v>
      </c>
      <c r="AC162" t="s">
        <v>523</v>
      </c>
      <c r="AD162">
        <v>1E-4</v>
      </c>
      <c r="AE162">
        <v>42</v>
      </c>
      <c r="AF162">
        <v>1.55E-2</v>
      </c>
      <c r="AG162">
        <v>66.348200000000006</v>
      </c>
      <c r="AH162" t="s">
        <v>527</v>
      </c>
      <c r="AI162" t="s">
        <v>523</v>
      </c>
      <c r="AJ162">
        <v>5.0000000000000001E-4</v>
      </c>
      <c r="AK162">
        <v>23.482099999999999</v>
      </c>
      <c r="AL162">
        <v>2.9700000000000001E-2</v>
      </c>
      <c r="AM162">
        <v>45.284300000000002</v>
      </c>
      <c r="AN162" t="e">
        <f>-LFEESSQY</f>
        <v>#NAME?</v>
      </c>
      <c r="AO162" t="s">
        <v>523</v>
      </c>
      <c r="AP162">
        <v>2.0000000000000001E-4</v>
      </c>
      <c r="AQ162">
        <v>26.967700000000001</v>
      </c>
      <c r="AR162">
        <v>2.3900000000000001E-2</v>
      </c>
      <c r="AS162">
        <v>40.977400000000003</v>
      </c>
      <c r="AT162">
        <v>1.2699999999999999E-2</v>
      </c>
      <c r="AU162">
        <v>1</v>
      </c>
    </row>
    <row r="163" spans="1:47" x14ac:dyDescent="0.25">
      <c r="A163">
        <v>0</v>
      </c>
      <c r="B163" t="s">
        <v>528</v>
      </c>
      <c r="C163" t="s">
        <v>19</v>
      </c>
      <c r="D163" t="s">
        <v>529</v>
      </c>
      <c r="E163" t="s">
        <v>528</v>
      </c>
      <c r="F163">
        <v>8.9999999999999998E-4</v>
      </c>
      <c r="G163">
        <v>13.1235</v>
      </c>
      <c r="H163">
        <v>4.8500000000000001E-2</v>
      </c>
      <c r="I163">
        <v>27.7652</v>
      </c>
      <c r="J163" t="s">
        <v>529</v>
      </c>
      <c r="K163" t="s">
        <v>528</v>
      </c>
      <c r="L163">
        <v>2.5000000000000001E-3</v>
      </c>
      <c r="M163">
        <v>8.5100999999999996</v>
      </c>
      <c r="N163">
        <v>4.5499999999999999E-2</v>
      </c>
      <c r="O163">
        <v>19.230799999999999</v>
      </c>
      <c r="P163" t="s">
        <v>529</v>
      </c>
      <c r="Q163" t="s">
        <v>528</v>
      </c>
      <c r="R163">
        <v>1.8E-3</v>
      </c>
      <c r="S163">
        <v>10.6873</v>
      </c>
      <c r="T163">
        <v>4.1399999999999999E-2</v>
      </c>
      <c r="U163">
        <v>21.2972</v>
      </c>
      <c r="V163" t="s">
        <v>529</v>
      </c>
      <c r="W163" t="s">
        <v>528</v>
      </c>
      <c r="X163">
        <v>4.0000000000000002E-4</v>
      </c>
      <c r="Y163">
        <v>15.2182</v>
      </c>
      <c r="Z163">
        <v>5.62E-2</v>
      </c>
      <c r="AA163">
        <v>24.0807</v>
      </c>
      <c r="AB163" t="s">
        <v>529</v>
      </c>
      <c r="AC163" t="s">
        <v>528</v>
      </c>
      <c r="AD163">
        <v>5.8999999999999999E-3</v>
      </c>
      <c r="AE163">
        <v>7.5552999999999999</v>
      </c>
      <c r="AF163">
        <v>9.2499999999999999E-2</v>
      </c>
      <c r="AG163">
        <v>13.316599999999999</v>
      </c>
      <c r="AH163" t="s">
        <v>529</v>
      </c>
      <c r="AI163" t="s">
        <v>528</v>
      </c>
      <c r="AJ163">
        <v>3.3E-3</v>
      </c>
      <c r="AK163">
        <v>10.937799999999999</v>
      </c>
      <c r="AL163">
        <v>7.3999999999999996E-2</v>
      </c>
      <c r="AM163">
        <v>17.764800000000001</v>
      </c>
      <c r="AN163" t="s">
        <v>530</v>
      </c>
      <c r="AO163" t="s">
        <v>528</v>
      </c>
      <c r="AP163">
        <v>3.2000000000000002E-3</v>
      </c>
      <c r="AQ163">
        <v>11.2745</v>
      </c>
      <c r="AR163">
        <v>6.1800000000000001E-2</v>
      </c>
      <c r="AS163">
        <v>17.3476</v>
      </c>
      <c r="AT163">
        <v>2.5999999999999999E-3</v>
      </c>
      <c r="AU163">
        <v>0</v>
      </c>
    </row>
    <row r="164" spans="1:47" x14ac:dyDescent="0.25">
      <c r="A164">
        <v>0</v>
      </c>
      <c r="B164" t="s">
        <v>531</v>
      </c>
      <c r="C164" t="s">
        <v>19</v>
      </c>
      <c r="D164" t="s">
        <v>532</v>
      </c>
      <c r="E164" t="s">
        <v>531</v>
      </c>
      <c r="F164">
        <v>5.0000000000000001E-4</v>
      </c>
      <c r="G164">
        <v>16.139199999999999</v>
      </c>
      <c r="H164">
        <v>4.5199999999999997E-2</v>
      </c>
      <c r="I164">
        <v>30.039100000000001</v>
      </c>
      <c r="J164" t="s">
        <v>533</v>
      </c>
      <c r="K164" t="s">
        <v>531</v>
      </c>
      <c r="L164">
        <v>8.9999999999999998E-4</v>
      </c>
      <c r="M164">
        <v>14.921900000000001</v>
      </c>
      <c r="N164">
        <v>4.2299999999999997E-2</v>
      </c>
      <c r="O164">
        <v>21.947099999999999</v>
      </c>
      <c r="P164" t="s">
        <v>533</v>
      </c>
      <c r="Q164" t="s">
        <v>531</v>
      </c>
      <c r="R164">
        <v>1.2999999999999999E-3</v>
      </c>
      <c r="S164">
        <v>12.392200000000001</v>
      </c>
      <c r="T164">
        <v>4.1799999999999997E-2</v>
      </c>
      <c r="U164">
        <v>20.918800000000001</v>
      </c>
      <c r="V164" t="s">
        <v>533</v>
      </c>
      <c r="W164" t="s">
        <v>531</v>
      </c>
      <c r="X164">
        <v>2.9999999999999997E-4</v>
      </c>
      <c r="Y164">
        <v>18.25</v>
      </c>
      <c r="Z164">
        <v>5.0700000000000002E-2</v>
      </c>
      <c r="AA164">
        <v>27.474499999999999</v>
      </c>
      <c r="AB164" t="s">
        <v>533</v>
      </c>
      <c r="AC164" t="s">
        <v>531</v>
      </c>
      <c r="AD164">
        <v>5.0000000000000001E-4</v>
      </c>
      <c r="AE164">
        <v>19.807200000000002</v>
      </c>
      <c r="AF164">
        <v>4.6300000000000001E-2</v>
      </c>
      <c r="AG164">
        <v>29.74</v>
      </c>
      <c r="AH164" t="s">
        <v>532</v>
      </c>
      <c r="AI164" t="s">
        <v>531</v>
      </c>
      <c r="AJ164">
        <v>1.2999999999999999E-3</v>
      </c>
      <c r="AK164">
        <v>16.0412</v>
      </c>
      <c r="AL164">
        <v>4.9299999999999997E-2</v>
      </c>
      <c r="AM164">
        <v>28.514700000000001</v>
      </c>
      <c r="AN164" t="s">
        <v>534</v>
      </c>
      <c r="AO164" t="s">
        <v>531</v>
      </c>
      <c r="AP164">
        <v>2.9999999999999997E-4</v>
      </c>
      <c r="AQ164">
        <v>24.454499999999999</v>
      </c>
      <c r="AR164">
        <v>4.0599999999999997E-2</v>
      </c>
      <c r="AS164">
        <v>26.378699999999998</v>
      </c>
      <c r="AT164">
        <v>6.9999999999999999E-4</v>
      </c>
      <c r="AU164">
        <v>0</v>
      </c>
    </row>
    <row r="165" spans="1:47" x14ac:dyDescent="0.25">
      <c r="A165">
        <v>0</v>
      </c>
      <c r="B165" t="s">
        <v>535</v>
      </c>
      <c r="C165" t="s">
        <v>19</v>
      </c>
      <c r="D165" t="s">
        <v>536</v>
      </c>
      <c r="E165" t="s">
        <v>535</v>
      </c>
      <c r="F165">
        <v>0</v>
      </c>
      <c r="G165">
        <v>65</v>
      </c>
      <c r="H165">
        <v>1.32E-2</v>
      </c>
      <c r="I165">
        <v>77.182699999999997</v>
      </c>
      <c r="J165" t="e">
        <f>-FEESSQYC</f>
        <v>#NAME?</v>
      </c>
      <c r="K165" t="s">
        <v>535</v>
      </c>
      <c r="L165">
        <v>5.0000000000000001E-4</v>
      </c>
      <c r="M165">
        <v>19.277799999999999</v>
      </c>
      <c r="N165">
        <v>3.6299999999999999E-2</v>
      </c>
      <c r="O165">
        <v>28.1555</v>
      </c>
      <c r="P165" t="e">
        <f>-FEESSQYC</f>
        <v>#NAME?</v>
      </c>
      <c r="Q165" t="s">
        <v>535</v>
      </c>
      <c r="R165">
        <v>1E-4</v>
      </c>
      <c r="S165">
        <v>38.428600000000003</v>
      </c>
      <c r="T165">
        <v>2.18E-2</v>
      </c>
      <c r="U165">
        <v>48.3795</v>
      </c>
      <c r="V165" t="s">
        <v>537</v>
      </c>
      <c r="W165" t="s">
        <v>535</v>
      </c>
      <c r="X165">
        <v>0</v>
      </c>
      <c r="Y165">
        <v>49</v>
      </c>
      <c r="Z165">
        <v>2.1999999999999999E-2</v>
      </c>
      <c r="AA165">
        <v>61.561599999999999</v>
      </c>
      <c r="AB165" t="s">
        <v>537</v>
      </c>
      <c r="AC165" t="s">
        <v>535</v>
      </c>
      <c r="AD165">
        <v>0</v>
      </c>
      <c r="AE165">
        <v>67.5</v>
      </c>
      <c r="AF165">
        <v>1.29E-2</v>
      </c>
      <c r="AG165">
        <v>72.387</v>
      </c>
      <c r="AH165" t="s">
        <v>537</v>
      </c>
      <c r="AI165" t="s">
        <v>535</v>
      </c>
      <c r="AJ165">
        <v>1E-4</v>
      </c>
      <c r="AK165">
        <v>38.375</v>
      </c>
      <c r="AL165">
        <v>2.3099999999999999E-2</v>
      </c>
      <c r="AM165">
        <v>54.633800000000001</v>
      </c>
      <c r="AN165" t="s">
        <v>537</v>
      </c>
      <c r="AO165" t="s">
        <v>535</v>
      </c>
      <c r="AP165">
        <v>0</v>
      </c>
      <c r="AQ165">
        <v>58.75</v>
      </c>
      <c r="AR165">
        <v>1.3599999999999999E-2</v>
      </c>
      <c r="AS165">
        <v>59.701599999999999</v>
      </c>
      <c r="AT165">
        <v>1E-4</v>
      </c>
      <c r="AU165">
        <v>0</v>
      </c>
    </row>
    <row r="166" spans="1:47" x14ac:dyDescent="0.25">
      <c r="A166">
        <v>0</v>
      </c>
      <c r="B166" t="s">
        <v>538</v>
      </c>
      <c r="C166" t="s">
        <v>19</v>
      </c>
      <c r="D166" t="s">
        <v>539</v>
      </c>
      <c r="E166" t="s">
        <v>538</v>
      </c>
      <c r="F166">
        <v>1E-4</v>
      </c>
      <c r="G166">
        <v>36.200000000000003</v>
      </c>
      <c r="H166">
        <v>4.2200000000000001E-2</v>
      </c>
      <c r="I166">
        <v>32.353900000000003</v>
      </c>
      <c r="J166" t="s">
        <v>540</v>
      </c>
      <c r="K166" t="s">
        <v>538</v>
      </c>
      <c r="L166">
        <v>1E-4</v>
      </c>
      <c r="M166">
        <v>41.8</v>
      </c>
      <c r="N166">
        <v>3.8300000000000001E-2</v>
      </c>
      <c r="O166">
        <v>25.910699999999999</v>
      </c>
      <c r="P166" t="s">
        <v>540</v>
      </c>
      <c r="Q166" t="s">
        <v>538</v>
      </c>
      <c r="R166">
        <v>1E-4</v>
      </c>
      <c r="S166">
        <v>37.666699999999999</v>
      </c>
      <c r="T166">
        <v>4.1399999999999999E-2</v>
      </c>
      <c r="U166">
        <v>21.230799999999999</v>
      </c>
      <c r="V166" t="s">
        <v>540</v>
      </c>
      <c r="W166" t="s">
        <v>538</v>
      </c>
      <c r="X166">
        <v>1E-4</v>
      </c>
      <c r="Y166">
        <v>26.090900000000001</v>
      </c>
      <c r="Z166">
        <v>6.9000000000000006E-2</v>
      </c>
      <c r="AA166">
        <v>18.0457</v>
      </c>
      <c r="AB166" t="s">
        <v>540</v>
      </c>
      <c r="AC166" t="s">
        <v>538</v>
      </c>
      <c r="AD166">
        <v>1E-4</v>
      </c>
      <c r="AE166">
        <v>32.384599999999999</v>
      </c>
      <c r="AF166">
        <v>5.04E-2</v>
      </c>
      <c r="AG166">
        <v>27.281099999999999</v>
      </c>
      <c r="AH166" t="s">
        <v>540</v>
      </c>
      <c r="AI166" t="s">
        <v>538</v>
      </c>
      <c r="AJ166">
        <v>1E-4</v>
      </c>
      <c r="AK166">
        <v>42.8</v>
      </c>
      <c r="AL166">
        <v>3.2500000000000001E-2</v>
      </c>
      <c r="AM166">
        <v>42.087600000000002</v>
      </c>
      <c r="AN166" t="s">
        <v>540</v>
      </c>
      <c r="AO166" t="s">
        <v>538</v>
      </c>
      <c r="AP166">
        <v>0</v>
      </c>
      <c r="AQ166">
        <v>49.5</v>
      </c>
      <c r="AR166">
        <v>2.0799999999999999E-2</v>
      </c>
      <c r="AS166">
        <v>45.175899999999999</v>
      </c>
      <c r="AT166">
        <v>1E-4</v>
      </c>
      <c r="AU166">
        <v>0</v>
      </c>
    </row>
    <row r="167" spans="1:47" x14ac:dyDescent="0.25">
      <c r="A167">
        <v>0</v>
      </c>
      <c r="B167" t="s">
        <v>541</v>
      </c>
      <c r="C167" t="s">
        <v>19</v>
      </c>
      <c r="D167" t="s">
        <v>542</v>
      </c>
      <c r="E167" t="s">
        <v>541</v>
      </c>
      <c r="F167">
        <v>1E-4</v>
      </c>
      <c r="G167">
        <v>33</v>
      </c>
      <c r="H167">
        <v>2.3099999999999999E-2</v>
      </c>
      <c r="I167">
        <v>55.442999999999998</v>
      </c>
      <c r="J167" t="s">
        <v>543</v>
      </c>
      <c r="K167" t="s">
        <v>541</v>
      </c>
      <c r="L167">
        <v>2.5000000000000001E-3</v>
      </c>
      <c r="M167">
        <v>8.4681999999999995</v>
      </c>
      <c r="N167">
        <v>4.7800000000000002E-2</v>
      </c>
      <c r="O167">
        <v>17.497199999999999</v>
      </c>
      <c r="P167" t="s">
        <v>544</v>
      </c>
      <c r="Q167" t="s">
        <v>541</v>
      </c>
      <c r="R167">
        <v>3.0000000000000001E-3</v>
      </c>
      <c r="S167">
        <v>8.0915999999999997</v>
      </c>
      <c r="T167">
        <v>4.7100000000000003E-2</v>
      </c>
      <c r="U167">
        <v>17.1829</v>
      </c>
      <c r="V167" t="s">
        <v>542</v>
      </c>
      <c r="W167" t="s">
        <v>541</v>
      </c>
      <c r="X167">
        <v>2.7000000000000001E-3</v>
      </c>
      <c r="Y167">
        <v>6.0799000000000003</v>
      </c>
      <c r="Z167">
        <v>0.1045</v>
      </c>
      <c r="AA167">
        <v>9.1957000000000004</v>
      </c>
      <c r="AB167" t="s">
        <v>542</v>
      </c>
      <c r="AC167" t="s">
        <v>541</v>
      </c>
      <c r="AD167">
        <v>2.0000000000000001E-4</v>
      </c>
      <c r="AE167">
        <v>30</v>
      </c>
      <c r="AF167">
        <v>3.2500000000000001E-2</v>
      </c>
      <c r="AG167">
        <v>40.603900000000003</v>
      </c>
      <c r="AH167" t="s">
        <v>544</v>
      </c>
      <c r="AI167" t="s">
        <v>541</v>
      </c>
      <c r="AJ167">
        <v>2.9999999999999997E-4</v>
      </c>
      <c r="AK167">
        <v>27.548400000000001</v>
      </c>
      <c r="AL167">
        <v>3.85E-2</v>
      </c>
      <c r="AM167">
        <v>36.368400000000001</v>
      </c>
      <c r="AN167" t="s">
        <v>544</v>
      </c>
      <c r="AO167" t="s">
        <v>541</v>
      </c>
      <c r="AP167">
        <v>2.9999999999999997E-4</v>
      </c>
      <c r="AQ167">
        <v>24.0227</v>
      </c>
      <c r="AR167">
        <v>3.27E-2</v>
      </c>
      <c r="AS167">
        <v>31.910299999999999</v>
      </c>
      <c r="AT167">
        <v>1.2999999999999999E-3</v>
      </c>
      <c r="AU167">
        <v>0</v>
      </c>
    </row>
    <row r="168" spans="1:47" x14ac:dyDescent="0.25">
      <c r="A168">
        <v>0</v>
      </c>
      <c r="B168" t="s">
        <v>545</v>
      </c>
      <c r="C168" t="s">
        <v>19</v>
      </c>
      <c r="D168" t="s">
        <v>546</v>
      </c>
      <c r="E168" t="s">
        <v>545</v>
      </c>
      <c r="F168">
        <v>0</v>
      </c>
      <c r="G168">
        <v>85</v>
      </c>
      <c r="H168">
        <v>4.4999999999999997E-3</v>
      </c>
      <c r="I168">
        <v>96.376199999999997</v>
      </c>
      <c r="J168" t="s">
        <v>547</v>
      </c>
      <c r="K168" t="s">
        <v>545</v>
      </c>
      <c r="L168">
        <v>0</v>
      </c>
      <c r="M168">
        <v>61.666699999999999</v>
      </c>
      <c r="N168">
        <v>8.3999999999999995E-3</v>
      </c>
      <c r="O168">
        <v>94.617000000000004</v>
      </c>
      <c r="P168" t="s">
        <v>547</v>
      </c>
      <c r="Q168" t="s">
        <v>545</v>
      </c>
      <c r="R168">
        <v>0</v>
      </c>
      <c r="S168">
        <v>72.5</v>
      </c>
      <c r="T168">
        <v>5.4999999999999997E-3</v>
      </c>
      <c r="U168">
        <v>95.805700000000002</v>
      </c>
      <c r="V168" t="s">
        <v>548</v>
      </c>
      <c r="W168" t="s">
        <v>545</v>
      </c>
      <c r="X168">
        <v>0</v>
      </c>
      <c r="Y168">
        <v>70</v>
      </c>
      <c r="Z168">
        <v>7.7000000000000002E-3</v>
      </c>
      <c r="AA168">
        <v>94.530699999999996</v>
      </c>
      <c r="AB168" t="s">
        <v>547</v>
      </c>
      <c r="AC168" t="s">
        <v>545</v>
      </c>
      <c r="AD168">
        <v>0</v>
      </c>
      <c r="AE168">
        <v>90</v>
      </c>
      <c r="AF168">
        <v>3.7000000000000002E-3</v>
      </c>
      <c r="AG168">
        <v>96.141599999999997</v>
      </c>
      <c r="AH168" t="s">
        <v>547</v>
      </c>
      <c r="AI168" t="s">
        <v>545</v>
      </c>
      <c r="AJ168">
        <v>0</v>
      </c>
      <c r="AK168">
        <v>66.25</v>
      </c>
      <c r="AL168">
        <v>5.5999999999999999E-3</v>
      </c>
      <c r="AM168">
        <v>95.155500000000004</v>
      </c>
      <c r="AN168" t="s">
        <v>547</v>
      </c>
      <c r="AO168" t="s">
        <v>545</v>
      </c>
      <c r="AP168">
        <v>0</v>
      </c>
      <c r="AQ168">
        <v>85</v>
      </c>
      <c r="AR168">
        <v>2.5000000000000001E-3</v>
      </c>
      <c r="AS168">
        <v>96.206999999999994</v>
      </c>
      <c r="AT168">
        <v>0</v>
      </c>
      <c r="AU168">
        <v>0</v>
      </c>
    </row>
    <row r="169" spans="1:47" x14ac:dyDescent="0.25">
      <c r="A169">
        <v>0</v>
      </c>
      <c r="B169" t="s">
        <v>549</v>
      </c>
      <c r="C169" t="s">
        <v>19</v>
      </c>
      <c r="D169" t="s">
        <v>550</v>
      </c>
      <c r="E169" t="s">
        <v>549</v>
      </c>
      <c r="F169">
        <v>0</v>
      </c>
      <c r="G169">
        <v>62.5</v>
      </c>
      <c r="H169">
        <v>1.11E-2</v>
      </c>
      <c r="I169">
        <v>82.742500000000007</v>
      </c>
      <c r="J169" t="s">
        <v>550</v>
      </c>
      <c r="K169" t="s">
        <v>549</v>
      </c>
      <c r="L169">
        <v>0</v>
      </c>
      <c r="M169">
        <v>53.636400000000002</v>
      </c>
      <c r="N169">
        <v>1.6500000000000001E-2</v>
      </c>
      <c r="O169">
        <v>69.3065</v>
      </c>
      <c r="P169" t="s">
        <v>550</v>
      </c>
      <c r="Q169" t="s">
        <v>549</v>
      </c>
      <c r="R169">
        <v>0</v>
      </c>
      <c r="S169">
        <v>45.5</v>
      </c>
      <c r="T169">
        <v>1.6400000000000001E-2</v>
      </c>
      <c r="U169">
        <v>62.672600000000003</v>
      </c>
      <c r="V169" t="s">
        <v>550</v>
      </c>
      <c r="W169" t="s">
        <v>549</v>
      </c>
      <c r="X169">
        <v>1E-4</v>
      </c>
      <c r="Y169">
        <v>26.545500000000001</v>
      </c>
      <c r="Z169">
        <v>4.1099999999999998E-2</v>
      </c>
      <c r="AA169">
        <v>35.002899999999997</v>
      </c>
      <c r="AB169" t="s">
        <v>550</v>
      </c>
      <c r="AC169" t="s">
        <v>549</v>
      </c>
      <c r="AD169">
        <v>0</v>
      </c>
      <c r="AE169">
        <v>70</v>
      </c>
      <c r="AF169">
        <v>1.2E-2</v>
      </c>
      <c r="AG169">
        <v>74.804500000000004</v>
      </c>
      <c r="AH169" t="s">
        <v>550</v>
      </c>
      <c r="AI169" t="s">
        <v>549</v>
      </c>
      <c r="AJ169">
        <v>0</v>
      </c>
      <c r="AK169">
        <v>75</v>
      </c>
      <c r="AL169">
        <v>1.0999999999999999E-2</v>
      </c>
      <c r="AM169">
        <v>81.246499999999997</v>
      </c>
      <c r="AN169" t="s">
        <v>550</v>
      </c>
      <c r="AO169" t="s">
        <v>549</v>
      </c>
      <c r="AP169">
        <v>0</v>
      </c>
      <c r="AQ169">
        <v>70</v>
      </c>
      <c r="AR169">
        <v>7.0000000000000001E-3</v>
      </c>
      <c r="AS169">
        <v>80.584999999999994</v>
      </c>
      <c r="AT169">
        <v>0</v>
      </c>
      <c r="AU169">
        <v>0</v>
      </c>
    </row>
    <row r="170" spans="1:47" x14ac:dyDescent="0.25">
      <c r="A170">
        <v>0</v>
      </c>
      <c r="B170" t="s">
        <v>551</v>
      </c>
      <c r="C170" t="s">
        <v>19</v>
      </c>
      <c r="D170" t="s">
        <v>552</v>
      </c>
      <c r="E170" t="s">
        <v>551</v>
      </c>
      <c r="F170">
        <v>0</v>
      </c>
      <c r="G170">
        <v>42.333300000000001</v>
      </c>
      <c r="H170">
        <v>2.2800000000000001E-2</v>
      </c>
      <c r="I170">
        <v>56.066800000000001</v>
      </c>
      <c r="J170" t="s">
        <v>552</v>
      </c>
      <c r="K170" t="s">
        <v>551</v>
      </c>
      <c r="L170">
        <v>2.0999999999999999E-3</v>
      </c>
      <c r="M170">
        <v>9.2338000000000005</v>
      </c>
      <c r="N170">
        <v>5.21E-2</v>
      </c>
      <c r="O170">
        <v>14.7683</v>
      </c>
      <c r="P170" t="s">
        <v>552</v>
      </c>
      <c r="Q170" t="s">
        <v>551</v>
      </c>
      <c r="R170">
        <v>1.1999999999999999E-3</v>
      </c>
      <c r="S170">
        <v>13.0242</v>
      </c>
      <c r="T170">
        <v>4.1799999999999997E-2</v>
      </c>
      <c r="U170">
        <v>20.948699999999999</v>
      </c>
      <c r="V170" t="s">
        <v>552</v>
      </c>
      <c r="W170" t="s">
        <v>551</v>
      </c>
      <c r="X170">
        <v>1E-4</v>
      </c>
      <c r="Y170">
        <v>29.857099999999999</v>
      </c>
      <c r="Z170">
        <v>3.5999999999999997E-2</v>
      </c>
      <c r="AA170">
        <v>40.452199999999998</v>
      </c>
      <c r="AB170" t="s">
        <v>552</v>
      </c>
      <c r="AC170" t="s">
        <v>551</v>
      </c>
      <c r="AD170">
        <v>1.5E-3</v>
      </c>
      <c r="AE170">
        <v>13.645799999999999</v>
      </c>
      <c r="AF170">
        <v>6.0699999999999997E-2</v>
      </c>
      <c r="AG170">
        <v>22.5044</v>
      </c>
      <c r="AH170" t="s">
        <v>553</v>
      </c>
      <c r="AI170" t="s">
        <v>551</v>
      </c>
      <c r="AJ170">
        <v>3.3999999999999998E-3</v>
      </c>
      <c r="AK170">
        <v>10.8873</v>
      </c>
      <c r="AL170">
        <v>9.1200000000000003E-2</v>
      </c>
      <c r="AM170">
        <v>13.3454</v>
      </c>
      <c r="AN170" t="s">
        <v>554</v>
      </c>
      <c r="AO170" t="s">
        <v>551</v>
      </c>
      <c r="AP170">
        <v>2.0000000000000001E-4</v>
      </c>
      <c r="AQ170">
        <v>27.517199999999999</v>
      </c>
      <c r="AR170">
        <v>3.2899999999999999E-2</v>
      </c>
      <c r="AS170">
        <v>31.797899999999998</v>
      </c>
      <c r="AT170">
        <v>1.1999999999999999E-3</v>
      </c>
      <c r="AU170">
        <v>0</v>
      </c>
    </row>
    <row r="171" spans="1:47" x14ac:dyDescent="0.25">
      <c r="A171">
        <v>0</v>
      </c>
      <c r="B171" t="s">
        <v>555</v>
      </c>
      <c r="C171" t="s">
        <v>19</v>
      </c>
      <c r="D171" t="s">
        <v>556</v>
      </c>
      <c r="E171" t="s">
        <v>555</v>
      </c>
      <c r="F171">
        <v>0</v>
      </c>
      <c r="G171">
        <v>57.5</v>
      </c>
      <c r="H171">
        <v>1.67E-2</v>
      </c>
      <c r="I171">
        <v>68.569500000000005</v>
      </c>
      <c r="J171" t="s">
        <v>557</v>
      </c>
      <c r="K171" t="s">
        <v>555</v>
      </c>
      <c r="L171">
        <v>0</v>
      </c>
      <c r="M171">
        <v>56.875</v>
      </c>
      <c r="N171">
        <v>1.4200000000000001E-2</v>
      </c>
      <c r="O171">
        <v>77.034000000000006</v>
      </c>
      <c r="P171" t="s">
        <v>556</v>
      </c>
      <c r="Q171" t="s">
        <v>555</v>
      </c>
      <c r="R171">
        <v>0</v>
      </c>
      <c r="S171">
        <v>56.428600000000003</v>
      </c>
      <c r="T171">
        <v>1.23E-2</v>
      </c>
      <c r="U171">
        <v>76.1541</v>
      </c>
      <c r="V171" t="s">
        <v>557</v>
      </c>
      <c r="W171" t="s">
        <v>555</v>
      </c>
      <c r="X171">
        <v>0</v>
      </c>
      <c r="Y171">
        <v>70</v>
      </c>
      <c r="Z171">
        <v>1.4500000000000001E-2</v>
      </c>
      <c r="AA171">
        <v>78.290099999999995</v>
      </c>
      <c r="AB171" t="s">
        <v>556</v>
      </c>
      <c r="AC171" t="s">
        <v>555</v>
      </c>
      <c r="AD171">
        <v>0</v>
      </c>
      <c r="AE171">
        <v>47.666699999999999</v>
      </c>
      <c r="AF171">
        <v>1.8700000000000001E-2</v>
      </c>
      <c r="AG171">
        <v>59.801699999999997</v>
      </c>
      <c r="AH171" t="s">
        <v>557</v>
      </c>
      <c r="AI171" t="s">
        <v>555</v>
      </c>
      <c r="AJ171">
        <v>0</v>
      </c>
      <c r="AK171">
        <v>49.666699999999999</v>
      </c>
      <c r="AL171">
        <v>2.0299999999999999E-2</v>
      </c>
      <c r="AM171">
        <v>59.624000000000002</v>
      </c>
      <c r="AN171" t="s">
        <v>557</v>
      </c>
      <c r="AO171" t="s">
        <v>555</v>
      </c>
      <c r="AP171">
        <v>0</v>
      </c>
      <c r="AQ171">
        <v>75</v>
      </c>
      <c r="AR171">
        <v>8.0000000000000002E-3</v>
      </c>
      <c r="AS171">
        <v>77.104500000000002</v>
      </c>
      <c r="AT171">
        <v>0</v>
      </c>
      <c r="AU171">
        <v>0</v>
      </c>
    </row>
    <row r="172" spans="1:47" x14ac:dyDescent="0.25">
      <c r="A172">
        <v>0</v>
      </c>
      <c r="B172" t="s">
        <v>558</v>
      </c>
      <c r="C172" t="s">
        <v>19</v>
      </c>
      <c r="D172" t="s">
        <v>559</v>
      </c>
      <c r="E172" t="s">
        <v>558</v>
      </c>
      <c r="F172">
        <v>5.9999999999999995E-4</v>
      </c>
      <c r="G172">
        <v>15.247400000000001</v>
      </c>
      <c r="H172">
        <v>6.1899999999999997E-2</v>
      </c>
      <c r="I172">
        <v>20.694800000000001</v>
      </c>
      <c r="J172" t="s">
        <v>559</v>
      </c>
      <c r="K172" t="s">
        <v>558</v>
      </c>
      <c r="L172">
        <v>1E-4</v>
      </c>
      <c r="M172">
        <v>46.25</v>
      </c>
      <c r="N172">
        <v>1.9599999999999999E-2</v>
      </c>
      <c r="O172">
        <v>59.894599999999997</v>
      </c>
      <c r="P172" t="s">
        <v>559</v>
      </c>
      <c r="Q172" t="s">
        <v>558</v>
      </c>
      <c r="R172">
        <v>1E-4</v>
      </c>
      <c r="S172">
        <v>35.555599999999998</v>
      </c>
      <c r="T172">
        <v>2.06E-2</v>
      </c>
      <c r="U172">
        <v>51.3277</v>
      </c>
      <c r="V172" t="s">
        <v>559</v>
      </c>
      <c r="W172" t="s">
        <v>558</v>
      </c>
      <c r="X172">
        <v>0</v>
      </c>
      <c r="Y172">
        <v>44</v>
      </c>
      <c r="Z172">
        <v>2.5700000000000001E-2</v>
      </c>
      <c r="AA172">
        <v>54.6218</v>
      </c>
      <c r="AB172" t="s">
        <v>559</v>
      </c>
      <c r="AC172" t="s">
        <v>558</v>
      </c>
      <c r="AD172">
        <v>8.0000000000000004E-4</v>
      </c>
      <c r="AE172">
        <v>17.716699999999999</v>
      </c>
      <c r="AF172">
        <v>6.2899999999999998E-2</v>
      </c>
      <c r="AG172">
        <v>21.589099999999998</v>
      </c>
      <c r="AH172" t="s">
        <v>559</v>
      </c>
      <c r="AI172" t="s">
        <v>558</v>
      </c>
      <c r="AJ172">
        <v>4.0000000000000002E-4</v>
      </c>
      <c r="AK172">
        <v>25.642900000000001</v>
      </c>
      <c r="AL172">
        <v>4.2799999999999998E-2</v>
      </c>
      <c r="AM172">
        <v>32.956099999999999</v>
      </c>
      <c r="AN172" t="s">
        <v>559</v>
      </c>
      <c r="AO172" t="s">
        <v>558</v>
      </c>
      <c r="AP172">
        <v>1E-4</v>
      </c>
      <c r="AQ172">
        <v>30.833300000000001</v>
      </c>
      <c r="AR172">
        <v>2.6499999999999999E-2</v>
      </c>
      <c r="AS172">
        <v>37.892499999999998</v>
      </c>
      <c r="AT172">
        <v>2.9999999999999997E-4</v>
      </c>
      <c r="AU172">
        <v>0</v>
      </c>
    </row>
    <row r="173" spans="1:47" x14ac:dyDescent="0.25">
      <c r="A173">
        <v>0</v>
      </c>
      <c r="B173" t="s">
        <v>560</v>
      </c>
      <c r="C173" t="s">
        <v>19</v>
      </c>
      <c r="D173" t="s">
        <v>561</v>
      </c>
      <c r="E173" t="s">
        <v>560</v>
      </c>
      <c r="F173">
        <v>1.4E-3</v>
      </c>
      <c r="G173">
        <v>11.0496</v>
      </c>
      <c r="H173">
        <v>4.1599999999999998E-2</v>
      </c>
      <c r="I173">
        <v>32.917700000000004</v>
      </c>
      <c r="J173" t="s">
        <v>561</v>
      </c>
      <c r="K173" t="s">
        <v>560</v>
      </c>
      <c r="L173">
        <v>1.1000000000000001E-3</v>
      </c>
      <c r="M173">
        <v>13.459099999999999</v>
      </c>
      <c r="N173">
        <v>3.0099999999999998E-2</v>
      </c>
      <c r="O173">
        <v>36.8245</v>
      </c>
      <c r="P173" t="s">
        <v>561</v>
      </c>
      <c r="Q173" t="s">
        <v>560</v>
      </c>
      <c r="R173">
        <v>1.6000000000000001E-3</v>
      </c>
      <c r="S173">
        <v>11.2896</v>
      </c>
      <c r="T173">
        <v>3.1099999999999999E-2</v>
      </c>
      <c r="U173">
        <v>32.2224</v>
      </c>
      <c r="V173" t="s">
        <v>561</v>
      </c>
      <c r="W173" t="s">
        <v>560</v>
      </c>
      <c r="X173">
        <v>2.0000000000000001E-4</v>
      </c>
      <c r="Y173">
        <v>21.95</v>
      </c>
      <c r="Z173">
        <v>2.9499999999999998E-2</v>
      </c>
      <c r="AA173">
        <v>48.737099999999998</v>
      </c>
      <c r="AB173" t="s">
        <v>561</v>
      </c>
      <c r="AC173" t="s">
        <v>560</v>
      </c>
      <c r="AD173">
        <v>5.0000000000000001E-3</v>
      </c>
      <c r="AE173">
        <v>8.1115999999999993</v>
      </c>
      <c r="AF173">
        <v>6.1699999999999998E-2</v>
      </c>
      <c r="AG173">
        <v>22.0337</v>
      </c>
      <c r="AH173" t="s">
        <v>561</v>
      </c>
      <c r="AI173" t="s">
        <v>560</v>
      </c>
      <c r="AJ173">
        <v>3.3999999999999998E-3</v>
      </c>
      <c r="AK173">
        <v>10.803100000000001</v>
      </c>
      <c r="AL173">
        <v>4.87E-2</v>
      </c>
      <c r="AM173">
        <v>28.890499999999999</v>
      </c>
      <c r="AN173" t="s">
        <v>561</v>
      </c>
      <c r="AO173" t="s">
        <v>560</v>
      </c>
      <c r="AP173">
        <v>1.4E-3</v>
      </c>
      <c r="AQ173">
        <v>15.4922</v>
      </c>
      <c r="AR173">
        <v>4.02E-2</v>
      </c>
      <c r="AS173">
        <v>26.6538</v>
      </c>
      <c r="AT173">
        <v>2E-3</v>
      </c>
      <c r="AU173">
        <v>0</v>
      </c>
    </row>
    <row r="174" spans="1:47" x14ac:dyDescent="0.25">
      <c r="A174">
        <v>0</v>
      </c>
      <c r="B174" t="s">
        <v>562</v>
      </c>
      <c r="C174" t="s">
        <v>19</v>
      </c>
      <c r="D174" t="s">
        <v>563</v>
      </c>
      <c r="E174" t="s">
        <v>562</v>
      </c>
      <c r="F174">
        <v>1E-4</v>
      </c>
      <c r="G174">
        <v>35.799999999999997</v>
      </c>
      <c r="H174">
        <v>3.0300000000000001E-2</v>
      </c>
      <c r="I174">
        <v>44.512300000000003</v>
      </c>
      <c r="J174" t="s">
        <v>564</v>
      </c>
      <c r="K174" t="s">
        <v>562</v>
      </c>
      <c r="L174">
        <v>1E-4</v>
      </c>
      <c r="M174">
        <v>43</v>
      </c>
      <c r="N174">
        <v>3.0300000000000001E-2</v>
      </c>
      <c r="O174">
        <v>36.459299999999999</v>
      </c>
      <c r="P174" t="s">
        <v>564</v>
      </c>
      <c r="Q174" t="s">
        <v>562</v>
      </c>
      <c r="R174">
        <v>1E-4</v>
      </c>
      <c r="S174">
        <v>39</v>
      </c>
      <c r="T174">
        <v>2.7300000000000001E-2</v>
      </c>
      <c r="U174">
        <v>37.771799999999999</v>
      </c>
      <c r="V174" t="s">
        <v>564</v>
      </c>
      <c r="W174" t="s">
        <v>562</v>
      </c>
      <c r="X174">
        <v>0</v>
      </c>
      <c r="Y174">
        <v>35.5</v>
      </c>
      <c r="Z174">
        <v>2.5700000000000001E-2</v>
      </c>
      <c r="AA174">
        <v>54.632899999999999</v>
      </c>
      <c r="AB174" t="s">
        <v>563</v>
      </c>
      <c r="AC174" t="s">
        <v>562</v>
      </c>
      <c r="AD174">
        <v>2.0000000000000001E-4</v>
      </c>
      <c r="AE174">
        <v>27.708300000000001</v>
      </c>
      <c r="AF174">
        <v>4.3799999999999999E-2</v>
      </c>
      <c r="AG174">
        <v>31.342400000000001</v>
      </c>
      <c r="AH174" t="s">
        <v>564</v>
      </c>
      <c r="AI174" t="s">
        <v>562</v>
      </c>
      <c r="AJ174">
        <v>5.0000000000000001E-4</v>
      </c>
      <c r="AK174">
        <v>22.264700000000001</v>
      </c>
      <c r="AL174">
        <v>5.6599999999999998E-2</v>
      </c>
      <c r="AM174">
        <v>24.5885</v>
      </c>
      <c r="AN174" t="s">
        <v>563</v>
      </c>
      <c r="AO174" t="s">
        <v>562</v>
      </c>
      <c r="AP174">
        <v>0</v>
      </c>
      <c r="AQ174">
        <v>56.25</v>
      </c>
      <c r="AR174">
        <v>1.7100000000000001E-2</v>
      </c>
      <c r="AS174">
        <v>51.907899999999998</v>
      </c>
      <c r="AT174">
        <v>1E-4</v>
      </c>
      <c r="AU174">
        <v>0</v>
      </c>
    </row>
    <row r="175" spans="1:47" x14ac:dyDescent="0.25">
      <c r="A175">
        <v>0</v>
      </c>
      <c r="B175" t="s">
        <v>565</v>
      </c>
      <c r="C175" t="s">
        <v>19</v>
      </c>
      <c r="D175" t="s">
        <v>566</v>
      </c>
      <c r="E175" t="s">
        <v>565</v>
      </c>
      <c r="F175">
        <v>0</v>
      </c>
      <c r="G175">
        <v>39.333300000000001</v>
      </c>
      <c r="H175">
        <v>2.3800000000000002E-2</v>
      </c>
      <c r="I175">
        <v>54.260199999999998</v>
      </c>
      <c r="J175" t="s">
        <v>567</v>
      </c>
      <c r="K175" t="s">
        <v>565</v>
      </c>
      <c r="L175">
        <v>0</v>
      </c>
      <c r="M175">
        <v>58.75</v>
      </c>
      <c r="N175">
        <v>1.3100000000000001E-2</v>
      </c>
      <c r="O175">
        <v>80.804299999999998</v>
      </c>
      <c r="P175" t="s">
        <v>567</v>
      </c>
      <c r="Q175" t="s">
        <v>565</v>
      </c>
      <c r="R175">
        <v>0</v>
      </c>
      <c r="S175">
        <v>57.857100000000003</v>
      </c>
      <c r="T175">
        <v>1.14E-2</v>
      </c>
      <c r="U175">
        <v>79.292199999999994</v>
      </c>
      <c r="V175" t="s">
        <v>566</v>
      </c>
      <c r="W175" t="s">
        <v>565</v>
      </c>
      <c r="X175">
        <v>0</v>
      </c>
      <c r="Y175">
        <v>70</v>
      </c>
      <c r="Z175">
        <v>1.23E-2</v>
      </c>
      <c r="AA175">
        <v>83.980199999999996</v>
      </c>
      <c r="AB175" t="s">
        <v>567</v>
      </c>
      <c r="AC175" t="s">
        <v>565</v>
      </c>
      <c r="AD175">
        <v>0</v>
      </c>
      <c r="AE175">
        <v>46.666699999999999</v>
      </c>
      <c r="AF175">
        <v>1.9400000000000001E-2</v>
      </c>
      <c r="AG175">
        <v>58.506500000000003</v>
      </c>
      <c r="AH175" t="s">
        <v>567</v>
      </c>
      <c r="AI175" t="s">
        <v>565</v>
      </c>
      <c r="AJ175">
        <v>1E-4</v>
      </c>
      <c r="AK175">
        <v>36.636400000000002</v>
      </c>
      <c r="AL175">
        <v>2.63E-2</v>
      </c>
      <c r="AM175">
        <v>49.769599999999997</v>
      </c>
      <c r="AN175" t="s">
        <v>567</v>
      </c>
      <c r="AO175" t="s">
        <v>565</v>
      </c>
      <c r="AP175">
        <v>0</v>
      </c>
      <c r="AQ175">
        <v>50</v>
      </c>
      <c r="AR175">
        <v>1.2E-2</v>
      </c>
      <c r="AS175">
        <v>63.948900000000002</v>
      </c>
      <c r="AT175">
        <v>0</v>
      </c>
      <c r="AU175">
        <v>0</v>
      </c>
    </row>
    <row r="176" spans="1:47" x14ac:dyDescent="0.25">
      <c r="A176">
        <v>0</v>
      </c>
      <c r="B176" t="s">
        <v>568</v>
      </c>
      <c r="C176" t="s">
        <v>19</v>
      </c>
      <c r="D176" t="s">
        <v>569</v>
      </c>
      <c r="E176" t="s">
        <v>568</v>
      </c>
      <c r="F176">
        <v>0</v>
      </c>
      <c r="G176">
        <v>53</v>
      </c>
      <c r="H176">
        <v>0.02</v>
      </c>
      <c r="I176">
        <v>61.4161</v>
      </c>
      <c r="J176" t="s">
        <v>569</v>
      </c>
      <c r="K176" t="s">
        <v>568</v>
      </c>
      <c r="L176">
        <v>0</v>
      </c>
      <c r="M176">
        <v>72.5</v>
      </c>
      <c r="N176">
        <v>1.1299999999999999E-2</v>
      </c>
      <c r="O176">
        <v>86.547300000000007</v>
      </c>
      <c r="P176" t="s">
        <v>569</v>
      </c>
      <c r="Q176" t="s">
        <v>568</v>
      </c>
      <c r="R176">
        <v>0</v>
      </c>
      <c r="S176">
        <v>60</v>
      </c>
      <c r="T176">
        <v>1.2699999999999999E-2</v>
      </c>
      <c r="U176">
        <v>75.069699999999997</v>
      </c>
      <c r="V176" t="s">
        <v>570</v>
      </c>
      <c r="W176" t="s">
        <v>568</v>
      </c>
      <c r="X176">
        <v>0</v>
      </c>
      <c r="Y176">
        <v>75</v>
      </c>
      <c r="Z176">
        <v>9.9000000000000008E-3</v>
      </c>
      <c r="AA176">
        <v>89.879800000000003</v>
      </c>
      <c r="AB176" t="s">
        <v>569</v>
      </c>
      <c r="AC176" t="s">
        <v>568</v>
      </c>
      <c r="AD176">
        <v>1E-4</v>
      </c>
      <c r="AE176">
        <v>37.285699999999999</v>
      </c>
      <c r="AF176">
        <v>2.5000000000000001E-2</v>
      </c>
      <c r="AG176">
        <v>49.630299999999998</v>
      </c>
      <c r="AH176" t="s">
        <v>569</v>
      </c>
      <c r="AI176" t="s">
        <v>568</v>
      </c>
      <c r="AJ176">
        <v>0</v>
      </c>
      <c r="AK176">
        <v>56.875</v>
      </c>
      <c r="AL176">
        <v>1.7000000000000001E-2</v>
      </c>
      <c r="AM176">
        <v>66.346199999999996</v>
      </c>
      <c r="AN176" t="s">
        <v>569</v>
      </c>
      <c r="AO176" t="s">
        <v>568</v>
      </c>
      <c r="AP176">
        <v>0</v>
      </c>
      <c r="AQ176">
        <v>52.857100000000003</v>
      </c>
      <c r="AR176">
        <v>1.0999999999999999E-2</v>
      </c>
      <c r="AS176">
        <v>66.903099999999995</v>
      </c>
      <c r="AT176">
        <v>0</v>
      </c>
      <c r="AU176">
        <v>0</v>
      </c>
    </row>
    <row r="177" spans="1:47" x14ac:dyDescent="0.25">
      <c r="A177">
        <v>0</v>
      </c>
      <c r="B177" t="s">
        <v>571</v>
      </c>
      <c r="C177" t="s">
        <v>19</v>
      </c>
      <c r="D177" t="s">
        <v>572</v>
      </c>
      <c r="E177" t="s">
        <v>571</v>
      </c>
      <c r="F177">
        <v>5.0000000000000001E-4</v>
      </c>
      <c r="G177">
        <v>16.2532</v>
      </c>
      <c r="H177">
        <v>6.9000000000000006E-2</v>
      </c>
      <c r="I177">
        <v>17.967199999999998</v>
      </c>
      <c r="J177" t="s">
        <v>572</v>
      </c>
      <c r="K177" t="s">
        <v>571</v>
      </c>
      <c r="L177">
        <v>8.9999999999999998E-4</v>
      </c>
      <c r="M177">
        <v>14.640599999999999</v>
      </c>
      <c r="N177">
        <v>5.9299999999999999E-2</v>
      </c>
      <c r="O177">
        <v>11.068199999999999</v>
      </c>
      <c r="P177" t="s">
        <v>572</v>
      </c>
      <c r="Q177" t="s">
        <v>571</v>
      </c>
      <c r="R177">
        <v>1.5E-3</v>
      </c>
      <c r="S177">
        <v>11.7529</v>
      </c>
      <c r="T177">
        <v>6.0600000000000001E-2</v>
      </c>
      <c r="U177">
        <v>10.6761</v>
      </c>
      <c r="V177" t="s">
        <v>572</v>
      </c>
      <c r="W177" t="s">
        <v>571</v>
      </c>
      <c r="X177">
        <v>2.9999999999999997E-4</v>
      </c>
      <c r="Y177">
        <v>16.590900000000001</v>
      </c>
      <c r="Z177">
        <v>6.9000000000000006E-2</v>
      </c>
      <c r="AA177">
        <v>18.067299999999999</v>
      </c>
      <c r="AB177" t="s">
        <v>572</v>
      </c>
      <c r="AC177" t="s">
        <v>571</v>
      </c>
      <c r="AD177">
        <v>3.0999999999999999E-3</v>
      </c>
      <c r="AE177">
        <v>10.0063</v>
      </c>
      <c r="AF177">
        <v>0.1019</v>
      </c>
      <c r="AG177">
        <v>11.6721</v>
      </c>
      <c r="AH177" t="s">
        <v>572</v>
      </c>
      <c r="AI177" t="s">
        <v>571</v>
      </c>
      <c r="AJ177">
        <v>2.7000000000000001E-3</v>
      </c>
      <c r="AK177">
        <v>11.9419</v>
      </c>
      <c r="AL177">
        <v>9.1700000000000004E-2</v>
      </c>
      <c r="AM177">
        <v>13.247299999999999</v>
      </c>
      <c r="AN177" t="s">
        <v>572</v>
      </c>
      <c r="AO177" t="s">
        <v>571</v>
      </c>
      <c r="AP177">
        <v>1.8E-3</v>
      </c>
      <c r="AQ177">
        <v>14.006</v>
      </c>
      <c r="AR177">
        <v>7.1499999999999994E-2</v>
      </c>
      <c r="AS177">
        <v>14.740399999999999</v>
      </c>
      <c r="AT177">
        <v>1.6000000000000001E-3</v>
      </c>
      <c r="AU177">
        <v>0</v>
      </c>
    </row>
    <row r="178" spans="1:47" x14ac:dyDescent="0.25">
      <c r="A178">
        <v>0</v>
      </c>
      <c r="B178" t="s">
        <v>573</v>
      </c>
      <c r="C178" t="s">
        <v>19</v>
      </c>
      <c r="D178" t="s">
        <v>574</v>
      </c>
      <c r="E178" t="s">
        <v>573</v>
      </c>
      <c r="F178">
        <v>0.10920000000000001</v>
      </c>
      <c r="G178">
        <v>0.84370000000000001</v>
      </c>
      <c r="H178">
        <v>0.25009999999999999</v>
      </c>
      <c r="I178">
        <v>1.661</v>
      </c>
      <c r="J178" t="s">
        <v>574</v>
      </c>
      <c r="K178" t="s">
        <v>573</v>
      </c>
      <c r="L178">
        <v>3.8999999999999998E-3</v>
      </c>
      <c r="M178">
        <v>6.5377999999999998</v>
      </c>
      <c r="N178">
        <v>6.4500000000000002E-2</v>
      </c>
      <c r="O178">
        <v>9.0214999999999996</v>
      </c>
      <c r="P178" t="s">
        <v>574</v>
      </c>
      <c r="Q178" t="s">
        <v>573</v>
      </c>
      <c r="R178">
        <v>6.1999999999999998E-3</v>
      </c>
      <c r="S178">
        <v>5.2687999999999997</v>
      </c>
      <c r="T178">
        <v>6.4000000000000001E-2</v>
      </c>
      <c r="U178">
        <v>9.5007000000000001</v>
      </c>
      <c r="V178" t="s">
        <v>574</v>
      </c>
      <c r="W178" t="s">
        <v>573</v>
      </c>
      <c r="X178">
        <v>1.2999999999999999E-3</v>
      </c>
      <c r="Y178">
        <v>8.6472999999999995</v>
      </c>
      <c r="Z178">
        <v>9.3899999999999997E-2</v>
      </c>
      <c r="AA178">
        <v>11.110799999999999</v>
      </c>
      <c r="AB178" t="s">
        <v>574</v>
      </c>
      <c r="AC178" t="s">
        <v>573</v>
      </c>
      <c r="AD178">
        <v>2.2100000000000002E-2</v>
      </c>
      <c r="AE178">
        <v>3.8313999999999999</v>
      </c>
      <c r="AF178">
        <v>0.15079999999999999</v>
      </c>
      <c r="AG178">
        <v>6.3231999999999999</v>
      </c>
      <c r="AH178" t="s">
        <v>574</v>
      </c>
      <c r="AI178" t="s">
        <v>573</v>
      </c>
      <c r="AJ178">
        <v>3.3599999999999998E-2</v>
      </c>
      <c r="AK178">
        <v>3.1595</v>
      </c>
      <c r="AL178">
        <v>0.15340000000000001</v>
      </c>
      <c r="AM178">
        <v>5.5406000000000004</v>
      </c>
      <c r="AN178" t="s">
        <v>574</v>
      </c>
      <c r="AO178" t="s">
        <v>573</v>
      </c>
      <c r="AP178">
        <v>3.4299999999999997E-2</v>
      </c>
      <c r="AQ178">
        <v>3.6915</v>
      </c>
      <c r="AR178">
        <v>0.1212</v>
      </c>
      <c r="AS178">
        <v>7.1860999999999997</v>
      </c>
      <c r="AT178">
        <v>3.0099999999999998E-2</v>
      </c>
      <c r="AU178">
        <v>1</v>
      </c>
    </row>
    <row r="179" spans="1:47" x14ac:dyDescent="0.25">
      <c r="A179">
        <v>0</v>
      </c>
      <c r="B179" t="s">
        <v>575</v>
      </c>
      <c r="C179" t="s">
        <v>19</v>
      </c>
      <c r="D179" t="s">
        <v>576</v>
      </c>
      <c r="E179" t="s">
        <v>575</v>
      </c>
      <c r="F179">
        <v>1.47E-2</v>
      </c>
      <c r="G179">
        <v>3.4586000000000001</v>
      </c>
      <c r="H179">
        <v>7.3300000000000004E-2</v>
      </c>
      <c r="I179">
        <v>16.549499999999998</v>
      </c>
      <c r="J179" t="s">
        <v>576</v>
      </c>
      <c r="K179" t="s">
        <v>575</v>
      </c>
      <c r="L179">
        <v>1.9E-3</v>
      </c>
      <c r="M179">
        <v>9.8591999999999995</v>
      </c>
      <c r="N179">
        <v>3.0800000000000001E-2</v>
      </c>
      <c r="O179">
        <v>35.695399999999999</v>
      </c>
      <c r="P179" t="s">
        <v>576</v>
      </c>
      <c r="Q179" t="s">
        <v>575</v>
      </c>
      <c r="R179">
        <v>3.8E-3</v>
      </c>
      <c r="S179">
        <v>6.9814999999999996</v>
      </c>
      <c r="T179">
        <v>3.5299999999999998E-2</v>
      </c>
      <c r="U179">
        <v>27.0046</v>
      </c>
      <c r="V179" t="s">
        <v>576</v>
      </c>
      <c r="W179" t="s">
        <v>575</v>
      </c>
      <c r="X179">
        <v>5.0000000000000001E-4</v>
      </c>
      <c r="Y179">
        <v>13.6782</v>
      </c>
      <c r="Z179">
        <v>3.5400000000000001E-2</v>
      </c>
      <c r="AA179">
        <v>41.131399999999999</v>
      </c>
      <c r="AB179" t="s">
        <v>576</v>
      </c>
      <c r="AC179" t="s">
        <v>575</v>
      </c>
      <c r="AD179">
        <v>5.1000000000000004E-3</v>
      </c>
      <c r="AE179">
        <v>8.0542999999999996</v>
      </c>
      <c r="AF179">
        <v>4.2500000000000003E-2</v>
      </c>
      <c r="AG179">
        <v>32.2896</v>
      </c>
      <c r="AH179" t="s">
        <v>576</v>
      </c>
      <c r="AI179" t="s">
        <v>575</v>
      </c>
      <c r="AJ179">
        <v>2.3E-3</v>
      </c>
      <c r="AK179">
        <v>12.872199999999999</v>
      </c>
      <c r="AL179">
        <v>3.85E-2</v>
      </c>
      <c r="AM179">
        <v>36.380299999999998</v>
      </c>
      <c r="AN179" t="s">
        <v>576</v>
      </c>
      <c r="AO179" t="s">
        <v>575</v>
      </c>
      <c r="AP179">
        <v>8.6999999999999994E-3</v>
      </c>
      <c r="AQ179">
        <v>7.3811999999999998</v>
      </c>
      <c r="AR179">
        <v>4.6699999999999998E-2</v>
      </c>
      <c r="AS179">
        <v>23.107900000000001</v>
      </c>
      <c r="AT179">
        <v>5.3E-3</v>
      </c>
      <c r="AU179">
        <v>0</v>
      </c>
    </row>
    <row r="180" spans="1:47" x14ac:dyDescent="0.25">
      <c r="A180">
        <v>0</v>
      </c>
      <c r="B180" t="s">
        <v>577</v>
      </c>
      <c r="C180" t="s">
        <v>19</v>
      </c>
      <c r="D180" t="s">
        <v>578</v>
      </c>
      <c r="E180" t="s">
        <v>577</v>
      </c>
      <c r="F180">
        <v>0</v>
      </c>
      <c r="G180">
        <v>70</v>
      </c>
      <c r="H180">
        <v>1.4500000000000001E-2</v>
      </c>
      <c r="I180">
        <v>74.078400000000002</v>
      </c>
      <c r="J180" t="s">
        <v>578</v>
      </c>
      <c r="K180" t="s">
        <v>577</v>
      </c>
      <c r="L180">
        <v>2.0000000000000001E-4</v>
      </c>
      <c r="M180">
        <v>28.722200000000001</v>
      </c>
      <c r="N180">
        <v>2.18E-2</v>
      </c>
      <c r="O180">
        <v>53.997999999999998</v>
      </c>
      <c r="P180" t="s">
        <v>578</v>
      </c>
      <c r="Q180" t="s">
        <v>577</v>
      </c>
      <c r="R180">
        <v>2.9999999999999997E-4</v>
      </c>
      <c r="S180">
        <v>22.842099999999999</v>
      </c>
      <c r="T180">
        <v>2.1999999999999999E-2</v>
      </c>
      <c r="U180">
        <v>47.983400000000003</v>
      </c>
      <c r="V180" t="s">
        <v>578</v>
      </c>
      <c r="W180" t="s">
        <v>577</v>
      </c>
      <c r="X180">
        <v>2.0000000000000001E-4</v>
      </c>
      <c r="Y180">
        <v>21.25</v>
      </c>
      <c r="Z180">
        <v>4.0800000000000003E-2</v>
      </c>
      <c r="AA180">
        <v>35.250999999999998</v>
      </c>
      <c r="AB180" t="e">
        <f>-QYCXXXVS</f>
        <v>#NAME?</v>
      </c>
      <c r="AC180" t="s">
        <v>577</v>
      </c>
      <c r="AD180">
        <v>0</v>
      </c>
      <c r="AE180">
        <v>56</v>
      </c>
      <c r="AF180">
        <v>1.1599999999999999E-2</v>
      </c>
      <c r="AG180">
        <v>75.880600000000001</v>
      </c>
      <c r="AH180" t="e">
        <f>-QYCXXXVS</f>
        <v>#NAME?</v>
      </c>
      <c r="AI180" t="s">
        <v>577</v>
      </c>
      <c r="AJ180">
        <v>0</v>
      </c>
      <c r="AK180">
        <v>64</v>
      </c>
      <c r="AL180">
        <v>1.23E-2</v>
      </c>
      <c r="AM180">
        <v>77.830100000000002</v>
      </c>
      <c r="AN180" t="s">
        <v>578</v>
      </c>
      <c r="AO180" t="s">
        <v>577</v>
      </c>
      <c r="AP180">
        <v>0</v>
      </c>
      <c r="AQ180">
        <v>75</v>
      </c>
      <c r="AR180">
        <v>8.5000000000000006E-3</v>
      </c>
      <c r="AS180">
        <v>75.261200000000002</v>
      </c>
      <c r="AT180">
        <v>1E-4</v>
      </c>
      <c r="AU180">
        <v>0</v>
      </c>
    </row>
    <row r="181" spans="1:47" x14ac:dyDescent="0.25">
      <c r="A181">
        <v>0</v>
      </c>
      <c r="B181" t="s">
        <v>579</v>
      </c>
      <c r="C181" t="s">
        <v>19</v>
      </c>
      <c r="D181" t="s">
        <v>580</v>
      </c>
      <c r="E181" t="s">
        <v>579</v>
      </c>
      <c r="F181">
        <v>5.0000000000000001E-4</v>
      </c>
      <c r="G181">
        <v>16.974699999999999</v>
      </c>
      <c r="H181">
        <v>6.3200000000000006E-2</v>
      </c>
      <c r="I181">
        <v>20.138100000000001</v>
      </c>
      <c r="J181" t="s">
        <v>580</v>
      </c>
      <c r="K181" t="s">
        <v>579</v>
      </c>
      <c r="L181">
        <v>1.4E-3</v>
      </c>
      <c r="M181">
        <v>11.676500000000001</v>
      </c>
      <c r="N181">
        <v>4.7600000000000003E-2</v>
      </c>
      <c r="O181">
        <v>17.676100000000002</v>
      </c>
      <c r="P181" t="s">
        <v>580</v>
      </c>
      <c r="Q181" t="s">
        <v>579</v>
      </c>
      <c r="R181">
        <v>1.6000000000000001E-3</v>
      </c>
      <c r="S181">
        <v>11.112</v>
      </c>
      <c r="T181">
        <v>4.65E-2</v>
      </c>
      <c r="U181">
        <v>17.587</v>
      </c>
      <c r="V181" t="s">
        <v>580</v>
      </c>
      <c r="W181" t="s">
        <v>579</v>
      </c>
      <c r="X181">
        <v>1E-4</v>
      </c>
      <c r="Y181">
        <v>28.5</v>
      </c>
      <c r="Z181">
        <v>4.48E-2</v>
      </c>
      <c r="AA181">
        <v>31.751999999999999</v>
      </c>
      <c r="AB181" t="s">
        <v>580</v>
      </c>
      <c r="AC181" t="s">
        <v>579</v>
      </c>
      <c r="AD181">
        <v>2.3999999999999998E-3</v>
      </c>
      <c r="AE181">
        <v>11.158899999999999</v>
      </c>
      <c r="AF181">
        <v>9.4200000000000006E-2</v>
      </c>
      <c r="AG181">
        <v>12.9848</v>
      </c>
      <c r="AH181" t="s">
        <v>580</v>
      </c>
      <c r="AI181" t="s">
        <v>579</v>
      </c>
      <c r="AJ181">
        <v>9.4000000000000004E-3</v>
      </c>
      <c r="AK181">
        <v>6.6304999999999996</v>
      </c>
      <c r="AL181">
        <v>0.1154</v>
      </c>
      <c r="AM181">
        <v>9.2719000000000005</v>
      </c>
      <c r="AN181" t="s">
        <v>580</v>
      </c>
      <c r="AO181" t="s">
        <v>579</v>
      </c>
      <c r="AP181">
        <v>1.66E-2</v>
      </c>
      <c r="AQ181">
        <v>5.4439000000000002</v>
      </c>
      <c r="AR181">
        <v>0.12330000000000001</v>
      </c>
      <c r="AS181">
        <v>6.9866999999999999</v>
      </c>
      <c r="AT181">
        <v>4.5999999999999999E-3</v>
      </c>
      <c r="AU181">
        <v>0</v>
      </c>
    </row>
    <row r="182" spans="1:47" x14ac:dyDescent="0.25">
      <c r="A182">
        <v>0</v>
      </c>
      <c r="B182" t="s">
        <v>581</v>
      </c>
      <c r="C182" t="s">
        <v>19</v>
      </c>
      <c r="D182" t="s">
        <v>582</v>
      </c>
      <c r="E182" t="s">
        <v>581</v>
      </c>
      <c r="F182">
        <v>0</v>
      </c>
      <c r="G182">
        <v>75</v>
      </c>
      <c r="H182">
        <v>9.1000000000000004E-3</v>
      </c>
      <c r="I182">
        <v>88.039199999999994</v>
      </c>
      <c r="J182" t="s">
        <v>582</v>
      </c>
      <c r="K182" t="s">
        <v>581</v>
      </c>
      <c r="L182">
        <v>0</v>
      </c>
      <c r="M182">
        <v>68.75</v>
      </c>
      <c r="N182">
        <v>1.2800000000000001E-2</v>
      </c>
      <c r="O182">
        <v>81.638199999999998</v>
      </c>
      <c r="P182" t="s">
        <v>582</v>
      </c>
      <c r="Q182" t="s">
        <v>581</v>
      </c>
      <c r="R182">
        <v>0</v>
      </c>
      <c r="S182">
        <v>61.666699999999999</v>
      </c>
      <c r="T182">
        <v>1.3599999999999999E-2</v>
      </c>
      <c r="U182">
        <v>71.789100000000005</v>
      </c>
      <c r="V182" t="s">
        <v>582</v>
      </c>
      <c r="W182" t="s">
        <v>581</v>
      </c>
      <c r="X182">
        <v>0</v>
      </c>
      <c r="Y182">
        <v>70</v>
      </c>
      <c r="Z182">
        <v>1.01E-2</v>
      </c>
      <c r="AA182">
        <v>89.360600000000005</v>
      </c>
      <c r="AB182" t="s">
        <v>582</v>
      </c>
      <c r="AC182" t="s">
        <v>581</v>
      </c>
      <c r="AD182">
        <v>0</v>
      </c>
      <c r="AE182">
        <v>62.5</v>
      </c>
      <c r="AF182">
        <v>1.23E-2</v>
      </c>
      <c r="AG182">
        <v>73.864900000000006</v>
      </c>
      <c r="AH182" t="s">
        <v>582</v>
      </c>
      <c r="AI182" t="s">
        <v>581</v>
      </c>
      <c r="AJ182">
        <v>0</v>
      </c>
      <c r="AK182">
        <v>57.5</v>
      </c>
      <c r="AL182">
        <v>1.2200000000000001E-2</v>
      </c>
      <c r="AM182">
        <v>78.038399999999996</v>
      </c>
      <c r="AN182" t="s">
        <v>582</v>
      </c>
      <c r="AO182" t="s">
        <v>581</v>
      </c>
      <c r="AP182">
        <v>0</v>
      </c>
      <c r="AQ182">
        <v>55</v>
      </c>
      <c r="AR182">
        <v>1.23E-2</v>
      </c>
      <c r="AS182">
        <v>63.121000000000002</v>
      </c>
      <c r="AT182">
        <v>0</v>
      </c>
      <c r="AU182">
        <v>0</v>
      </c>
    </row>
    <row r="183" spans="1:47" x14ac:dyDescent="0.25">
      <c r="A183">
        <v>0</v>
      </c>
      <c r="B183" t="s">
        <v>583</v>
      </c>
      <c r="C183" t="s">
        <v>19</v>
      </c>
      <c r="D183" t="s">
        <v>584</v>
      </c>
      <c r="E183" t="s">
        <v>583</v>
      </c>
      <c r="F183">
        <v>5.9999999999999995E-4</v>
      </c>
      <c r="G183">
        <v>15.969099999999999</v>
      </c>
      <c r="H183">
        <v>5.8000000000000003E-2</v>
      </c>
      <c r="I183">
        <v>22.486599999999999</v>
      </c>
      <c r="J183" t="s">
        <v>585</v>
      </c>
      <c r="K183" t="s">
        <v>583</v>
      </c>
      <c r="L183">
        <v>2.3E-3</v>
      </c>
      <c r="M183">
        <v>8.9513999999999996</v>
      </c>
      <c r="N183">
        <v>4.5499999999999999E-2</v>
      </c>
      <c r="O183">
        <v>19.234000000000002</v>
      </c>
      <c r="P183" t="s">
        <v>584</v>
      </c>
      <c r="Q183" t="s">
        <v>583</v>
      </c>
      <c r="R183">
        <v>4.7000000000000002E-3</v>
      </c>
      <c r="S183">
        <v>6.2073999999999998</v>
      </c>
      <c r="T183">
        <v>5.5300000000000002E-2</v>
      </c>
      <c r="U183">
        <v>12.7851</v>
      </c>
      <c r="V183" t="e">
        <f>-YCXXXVSV</f>
        <v>#NAME?</v>
      </c>
      <c r="W183" t="s">
        <v>583</v>
      </c>
      <c r="X183">
        <v>4.0000000000000002E-4</v>
      </c>
      <c r="Y183">
        <v>15.7273</v>
      </c>
      <c r="Z183">
        <v>6.4199999999999993E-2</v>
      </c>
      <c r="AA183">
        <v>20.065100000000001</v>
      </c>
      <c r="AB183" t="s">
        <v>585</v>
      </c>
      <c r="AC183" t="s">
        <v>583</v>
      </c>
      <c r="AD183">
        <v>7.7000000000000002E-3</v>
      </c>
      <c r="AE183">
        <v>6.6131000000000002</v>
      </c>
      <c r="AF183">
        <v>9.6299999999999997E-2</v>
      </c>
      <c r="AG183">
        <v>12.628399999999999</v>
      </c>
      <c r="AH183" t="s">
        <v>585</v>
      </c>
      <c r="AI183" t="s">
        <v>583</v>
      </c>
      <c r="AJ183">
        <v>6.1000000000000004E-3</v>
      </c>
      <c r="AK183">
        <v>8.2316000000000003</v>
      </c>
      <c r="AL183">
        <v>8.7400000000000005E-2</v>
      </c>
      <c r="AM183">
        <v>14.1692</v>
      </c>
      <c r="AN183" t="s">
        <v>584</v>
      </c>
      <c r="AO183" t="s">
        <v>583</v>
      </c>
      <c r="AP183">
        <v>7.1999999999999998E-3</v>
      </c>
      <c r="AQ183">
        <v>8.0180000000000007</v>
      </c>
      <c r="AR183">
        <v>8.2900000000000001E-2</v>
      </c>
      <c r="AS183">
        <v>12.263299999999999</v>
      </c>
      <c r="AT183">
        <v>4.1000000000000003E-3</v>
      </c>
      <c r="AU183">
        <v>0</v>
      </c>
    </row>
    <row r="184" spans="1:47" x14ac:dyDescent="0.25">
      <c r="A184">
        <v>0</v>
      </c>
      <c r="B184" t="s">
        <v>586</v>
      </c>
      <c r="C184" t="s">
        <v>19</v>
      </c>
      <c r="D184" t="s">
        <v>587</v>
      </c>
      <c r="E184" t="s">
        <v>586</v>
      </c>
      <c r="F184">
        <v>1.17E-2</v>
      </c>
      <c r="G184">
        <v>3.9377</v>
      </c>
      <c r="H184">
        <v>0.12620000000000001</v>
      </c>
      <c r="I184">
        <v>7.1745000000000001</v>
      </c>
      <c r="J184" t="s">
        <v>588</v>
      </c>
      <c r="K184" t="s">
        <v>586</v>
      </c>
      <c r="L184">
        <v>2.3999999999999998E-3</v>
      </c>
      <c r="M184">
        <v>8.7104999999999997</v>
      </c>
      <c r="N184">
        <v>6.2600000000000003E-2</v>
      </c>
      <c r="O184">
        <v>9.6913</v>
      </c>
      <c r="P184" t="s">
        <v>587</v>
      </c>
      <c r="Q184" t="s">
        <v>586</v>
      </c>
      <c r="R184">
        <v>4.4000000000000003E-3</v>
      </c>
      <c r="S184">
        <v>6.4656000000000002</v>
      </c>
      <c r="T184">
        <v>6.3100000000000003E-2</v>
      </c>
      <c r="U184">
        <v>9.7972999999999999</v>
      </c>
      <c r="V184" t="s">
        <v>587</v>
      </c>
      <c r="W184" t="s">
        <v>586</v>
      </c>
      <c r="X184">
        <v>5.9999999999999995E-4</v>
      </c>
      <c r="Y184">
        <v>12.6981</v>
      </c>
      <c r="Z184">
        <v>7.8200000000000006E-2</v>
      </c>
      <c r="AA184">
        <v>15.018700000000001</v>
      </c>
      <c r="AB184" t="s">
        <v>588</v>
      </c>
      <c r="AC184" t="s">
        <v>586</v>
      </c>
      <c r="AD184">
        <v>2.5000000000000001E-3</v>
      </c>
      <c r="AE184">
        <v>10.9781</v>
      </c>
      <c r="AF184">
        <v>9.11E-2</v>
      </c>
      <c r="AG184">
        <v>13.589399999999999</v>
      </c>
      <c r="AH184" t="s">
        <v>588</v>
      </c>
      <c r="AI184" t="s">
        <v>586</v>
      </c>
      <c r="AJ184">
        <v>8.6999999999999994E-3</v>
      </c>
      <c r="AK184">
        <v>6.9012000000000002</v>
      </c>
      <c r="AL184">
        <v>0.1108</v>
      </c>
      <c r="AM184">
        <v>9.9214000000000002</v>
      </c>
      <c r="AN184" t="s">
        <v>589</v>
      </c>
      <c r="AO184" t="s">
        <v>586</v>
      </c>
      <c r="AP184">
        <v>9.2999999999999992E-3</v>
      </c>
      <c r="AQ184">
        <v>7.1992000000000003</v>
      </c>
      <c r="AR184">
        <v>0.1086</v>
      </c>
      <c r="AS184">
        <v>8.5040999999999993</v>
      </c>
      <c r="AT184">
        <v>5.5999999999999999E-3</v>
      </c>
      <c r="AU184">
        <v>0</v>
      </c>
    </row>
    <row r="185" spans="1:47" x14ac:dyDescent="0.25">
      <c r="A185">
        <v>0</v>
      </c>
      <c r="B185" t="s">
        <v>590</v>
      </c>
      <c r="C185" t="s">
        <v>19</v>
      </c>
      <c r="D185" t="s">
        <v>591</v>
      </c>
      <c r="E185" t="s">
        <v>590</v>
      </c>
      <c r="F185">
        <v>0</v>
      </c>
      <c r="G185">
        <v>85</v>
      </c>
      <c r="H185">
        <v>1.89E-2</v>
      </c>
      <c r="I185">
        <v>63.762500000000003</v>
      </c>
      <c r="J185" t="s">
        <v>591</v>
      </c>
      <c r="K185" t="s">
        <v>590</v>
      </c>
      <c r="L185">
        <v>0</v>
      </c>
      <c r="M185">
        <v>87.5</v>
      </c>
      <c r="N185">
        <v>2.01E-2</v>
      </c>
      <c r="O185">
        <v>58.604300000000002</v>
      </c>
      <c r="P185" t="s">
        <v>591</v>
      </c>
      <c r="Q185" t="s">
        <v>590</v>
      </c>
      <c r="R185">
        <v>0</v>
      </c>
      <c r="S185">
        <v>85</v>
      </c>
      <c r="T185">
        <v>0.02</v>
      </c>
      <c r="U185">
        <v>52.670299999999997</v>
      </c>
      <c r="V185" t="s">
        <v>591</v>
      </c>
      <c r="W185" t="s">
        <v>590</v>
      </c>
      <c r="X185">
        <v>0</v>
      </c>
      <c r="Y185">
        <v>90</v>
      </c>
      <c r="Z185">
        <v>1.7299999999999999E-2</v>
      </c>
      <c r="AA185">
        <v>71.621399999999994</v>
      </c>
      <c r="AB185" t="s">
        <v>591</v>
      </c>
      <c r="AC185" t="s">
        <v>590</v>
      </c>
      <c r="AD185">
        <v>0</v>
      </c>
      <c r="AE185">
        <v>90</v>
      </c>
      <c r="AF185">
        <v>1.47E-2</v>
      </c>
      <c r="AG185">
        <v>68.088999999999999</v>
      </c>
      <c r="AH185" t="s">
        <v>592</v>
      </c>
      <c r="AI185" t="s">
        <v>590</v>
      </c>
      <c r="AJ185">
        <v>0</v>
      </c>
      <c r="AK185">
        <v>85</v>
      </c>
      <c r="AL185">
        <v>1.5599999999999999E-2</v>
      </c>
      <c r="AM185">
        <v>69.392200000000003</v>
      </c>
      <c r="AN185" t="s">
        <v>591</v>
      </c>
      <c r="AO185" t="s">
        <v>590</v>
      </c>
      <c r="AP185">
        <v>0</v>
      </c>
      <c r="AQ185">
        <v>85</v>
      </c>
      <c r="AR185">
        <v>1.4500000000000001E-2</v>
      </c>
      <c r="AS185">
        <v>57.482199999999999</v>
      </c>
      <c r="AT185">
        <v>0</v>
      </c>
      <c r="AU185">
        <v>0</v>
      </c>
    </row>
    <row r="186" spans="1:47" x14ac:dyDescent="0.25">
      <c r="A186">
        <v>0</v>
      </c>
      <c r="B186" t="s">
        <v>593</v>
      </c>
      <c r="C186" t="s">
        <v>19</v>
      </c>
      <c r="D186" t="s">
        <v>594</v>
      </c>
      <c r="E186" t="s">
        <v>593</v>
      </c>
      <c r="F186">
        <v>4.0000000000000002E-4</v>
      </c>
      <c r="G186">
        <v>19.1111</v>
      </c>
      <c r="H186">
        <v>5.7200000000000001E-2</v>
      </c>
      <c r="I186">
        <v>22.853000000000002</v>
      </c>
      <c r="J186" t="s">
        <v>594</v>
      </c>
      <c r="K186" t="s">
        <v>593</v>
      </c>
      <c r="L186">
        <v>4.0000000000000002E-4</v>
      </c>
      <c r="M186">
        <v>21.511600000000001</v>
      </c>
      <c r="N186">
        <v>4.1200000000000001E-2</v>
      </c>
      <c r="O186">
        <v>22.896899999999999</v>
      </c>
      <c r="P186" t="s">
        <v>594</v>
      </c>
      <c r="Q186" t="s">
        <v>593</v>
      </c>
      <c r="R186">
        <v>1.1000000000000001E-3</v>
      </c>
      <c r="S186">
        <v>13.5152</v>
      </c>
      <c r="T186">
        <v>5.0599999999999999E-2</v>
      </c>
      <c r="U186">
        <v>15.1424</v>
      </c>
      <c r="V186" t="s">
        <v>594</v>
      </c>
      <c r="W186" t="s">
        <v>593</v>
      </c>
      <c r="X186">
        <v>1E-4</v>
      </c>
      <c r="Y186">
        <v>27.5</v>
      </c>
      <c r="Z186">
        <v>5.62E-2</v>
      </c>
      <c r="AA186">
        <v>24.078399999999998</v>
      </c>
      <c r="AB186" t="e">
        <f>-CXXXVSVL</f>
        <v>#NAME?</v>
      </c>
      <c r="AC186" t="s">
        <v>593</v>
      </c>
      <c r="AD186">
        <v>8.9999999999999998E-4</v>
      </c>
      <c r="AE186">
        <v>16.765499999999999</v>
      </c>
      <c r="AF186">
        <v>6.2199999999999998E-2</v>
      </c>
      <c r="AG186">
        <v>21.846699999999998</v>
      </c>
      <c r="AH186" t="s">
        <v>595</v>
      </c>
      <c r="AI186" t="s">
        <v>593</v>
      </c>
      <c r="AJ186">
        <v>1.1999999999999999E-3</v>
      </c>
      <c r="AK186">
        <v>16.386600000000001</v>
      </c>
      <c r="AL186">
        <v>6.3700000000000007E-2</v>
      </c>
      <c r="AM186">
        <v>21.454799999999999</v>
      </c>
      <c r="AN186" t="s">
        <v>594</v>
      </c>
      <c r="AO186" t="s">
        <v>593</v>
      </c>
      <c r="AP186">
        <v>1.6999999999999999E-3</v>
      </c>
      <c r="AQ186">
        <v>14.3164</v>
      </c>
      <c r="AR186">
        <v>6.8000000000000005E-2</v>
      </c>
      <c r="AS186">
        <v>15.5838</v>
      </c>
      <c r="AT186">
        <v>8.0000000000000004E-4</v>
      </c>
      <c r="AU186">
        <v>0</v>
      </c>
    </row>
    <row r="187" spans="1:47" x14ac:dyDescent="0.25">
      <c r="A187">
        <v>0</v>
      </c>
      <c r="B187" t="s">
        <v>596</v>
      </c>
      <c r="C187" t="s">
        <v>19</v>
      </c>
      <c r="D187" t="s">
        <v>597</v>
      </c>
      <c r="E187" t="s">
        <v>596</v>
      </c>
      <c r="F187">
        <v>5.96E-2</v>
      </c>
      <c r="G187">
        <v>1.3879999999999999</v>
      </c>
      <c r="H187">
        <v>0.1956</v>
      </c>
      <c r="I187">
        <v>2.9906999999999999</v>
      </c>
      <c r="J187" t="s">
        <v>597</v>
      </c>
      <c r="K187" t="s">
        <v>596</v>
      </c>
      <c r="L187">
        <v>1.1999999999999999E-3</v>
      </c>
      <c r="M187">
        <v>12.915699999999999</v>
      </c>
      <c r="N187">
        <v>4.3799999999999999E-2</v>
      </c>
      <c r="O187">
        <v>20.600300000000001</v>
      </c>
      <c r="P187" t="s">
        <v>598</v>
      </c>
      <c r="Q187" t="s">
        <v>596</v>
      </c>
      <c r="R187">
        <v>1.5E-3</v>
      </c>
      <c r="S187">
        <v>11.5174</v>
      </c>
      <c r="T187">
        <v>4.7600000000000003E-2</v>
      </c>
      <c r="U187">
        <v>16.857700000000001</v>
      </c>
      <c r="V187" t="s">
        <v>597</v>
      </c>
      <c r="W187" t="s">
        <v>596</v>
      </c>
      <c r="X187">
        <v>2.8E-3</v>
      </c>
      <c r="Y187">
        <v>5.9817999999999998</v>
      </c>
      <c r="Z187">
        <v>0.1086</v>
      </c>
      <c r="AA187">
        <v>8.6197999999999997</v>
      </c>
      <c r="AB187" t="s">
        <v>597</v>
      </c>
      <c r="AC187" t="s">
        <v>596</v>
      </c>
      <c r="AD187">
        <v>1.46E-2</v>
      </c>
      <c r="AE187">
        <v>4.8029999999999999</v>
      </c>
      <c r="AF187">
        <v>0.13320000000000001</v>
      </c>
      <c r="AG187">
        <v>7.7675999999999998</v>
      </c>
      <c r="AH187" t="s">
        <v>599</v>
      </c>
      <c r="AI187" t="s">
        <v>596</v>
      </c>
      <c r="AJ187">
        <v>1.17E-2</v>
      </c>
      <c r="AK187">
        <v>5.9119999999999999</v>
      </c>
      <c r="AL187">
        <v>0.1116</v>
      </c>
      <c r="AM187">
        <v>9.8047000000000004</v>
      </c>
      <c r="AN187" t="s">
        <v>597</v>
      </c>
      <c r="AO187" t="s">
        <v>596</v>
      </c>
      <c r="AP187">
        <v>4.8999999999999998E-3</v>
      </c>
      <c r="AQ187">
        <v>9.4740000000000002</v>
      </c>
      <c r="AR187">
        <v>8.0100000000000005E-2</v>
      </c>
      <c r="AS187">
        <v>12.829599999999999</v>
      </c>
      <c r="AT187">
        <v>1.37E-2</v>
      </c>
      <c r="AU187">
        <v>1</v>
      </c>
    </row>
    <row r="188" spans="1:47" x14ac:dyDescent="0.25">
      <c r="A188">
        <v>0</v>
      </c>
      <c r="B188" t="s">
        <v>600</v>
      </c>
      <c r="C188" t="s">
        <v>19</v>
      </c>
      <c r="D188" t="s">
        <v>601</v>
      </c>
      <c r="E188" t="s">
        <v>600</v>
      </c>
      <c r="F188">
        <v>2.0000000000000001E-4</v>
      </c>
      <c r="G188">
        <v>25.052600000000002</v>
      </c>
      <c r="H188">
        <v>8.6099999999999996E-2</v>
      </c>
      <c r="I188">
        <v>13.175599999999999</v>
      </c>
      <c r="J188" t="s">
        <v>601</v>
      </c>
      <c r="K188" t="s">
        <v>600</v>
      </c>
      <c r="L188">
        <v>1E-4</v>
      </c>
      <c r="M188">
        <v>38.714300000000001</v>
      </c>
      <c r="N188">
        <v>4.2799999999999998E-2</v>
      </c>
      <c r="O188">
        <v>21.478000000000002</v>
      </c>
      <c r="P188" t="s">
        <v>602</v>
      </c>
      <c r="Q188" t="s">
        <v>600</v>
      </c>
      <c r="R188">
        <v>2.0000000000000001E-4</v>
      </c>
      <c r="S188">
        <v>28.411799999999999</v>
      </c>
      <c r="T188">
        <v>5.16E-2</v>
      </c>
      <c r="U188">
        <v>14.6029</v>
      </c>
      <c r="V188" t="s">
        <v>603</v>
      </c>
      <c r="W188" t="s">
        <v>600</v>
      </c>
      <c r="X188">
        <v>0</v>
      </c>
      <c r="Y188">
        <v>39.333300000000001</v>
      </c>
      <c r="Z188">
        <v>4.2299999999999997E-2</v>
      </c>
      <c r="AA188">
        <v>33.956699999999998</v>
      </c>
      <c r="AB188" t="s">
        <v>601</v>
      </c>
      <c r="AC188" t="s">
        <v>600</v>
      </c>
      <c r="AD188">
        <v>2.3E-3</v>
      </c>
      <c r="AE188">
        <v>11.3538</v>
      </c>
      <c r="AF188">
        <v>0.1353</v>
      </c>
      <c r="AG188">
        <v>7.5538999999999996</v>
      </c>
      <c r="AH188" t="s">
        <v>601</v>
      </c>
      <c r="AI188" t="s">
        <v>600</v>
      </c>
      <c r="AJ188">
        <v>8.9999999999999998E-4</v>
      </c>
      <c r="AK188">
        <v>18.713200000000001</v>
      </c>
      <c r="AL188">
        <v>9.35E-2</v>
      </c>
      <c r="AM188">
        <v>12.8787</v>
      </c>
      <c r="AN188" t="s">
        <v>601</v>
      </c>
      <c r="AO188" t="s">
        <v>600</v>
      </c>
      <c r="AP188">
        <v>1.6999999999999999E-3</v>
      </c>
      <c r="AQ188">
        <v>14.349299999999999</v>
      </c>
      <c r="AR188">
        <v>8.6999999999999994E-2</v>
      </c>
      <c r="AS188">
        <v>11.5364</v>
      </c>
      <c r="AT188">
        <v>8.0000000000000004E-4</v>
      </c>
      <c r="AU188">
        <v>0</v>
      </c>
    </row>
    <row r="189" spans="1:47" x14ac:dyDescent="0.25">
      <c r="A189">
        <v>0</v>
      </c>
      <c r="B189" t="s">
        <v>604</v>
      </c>
      <c r="C189" t="s">
        <v>19</v>
      </c>
      <c r="D189" t="e">
        <f>-XXXVSVLL</f>
        <v>#NAME?</v>
      </c>
      <c r="E189" t="s">
        <v>604</v>
      </c>
      <c r="F189">
        <v>1E-4</v>
      </c>
      <c r="G189">
        <v>33.285699999999999</v>
      </c>
      <c r="H189">
        <v>2.4500000000000001E-2</v>
      </c>
      <c r="I189">
        <v>53.170400000000001</v>
      </c>
      <c r="J189" t="e">
        <f>-XXXVSVLL</f>
        <v>#NAME?</v>
      </c>
      <c r="K189" t="s">
        <v>604</v>
      </c>
      <c r="L189">
        <v>5.0000000000000001E-4</v>
      </c>
      <c r="M189">
        <v>18.906199999999998</v>
      </c>
      <c r="N189">
        <v>3.1300000000000001E-2</v>
      </c>
      <c r="O189">
        <v>34.966000000000001</v>
      </c>
      <c r="P189" t="e">
        <f>-XXXVSVLL</f>
        <v>#NAME?</v>
      </c>
      <c r="Q189" t="s">
        <v>604</v>
      </c>
      <c r="R189">
        <v>1E-3</v>
      </c>
      <c r="S189">
        <v>13.939399999999999</v>
      </c>
      <c r="T189">
        <v>3.4799999999999998E-2</v>
      </c>
      <c r="U189">
        <v>27.648299999999999</v>
      </c>
      <c r="V189" t="e">
        <f>-XXXVSVLL</f>
        <v>#NAME?</v>
      </c>
      <c r="W189" t="s">
        <v>604</v>
      </c>
      <c r="X189">
        <v>1E-4</v>
      </c>
      <c r="Y189">
        <v>33.200000000000003</v>
      </c>
      <c r="Z189">
        <v>2.64E-2</v>
      </c>
      <c r="AA189">
        <v>53.582799999999999</v>
      </c>
      <c r="AB189" t="e">
        <f>-XXXVSVLL</f>
        <v>#NAME?</v>
      </c>
      <c r="AC189" t="s">
        <v>604</v>
      </c>
      <c r="AD189">
        <v>6.9999999999999999E-4</v>
      </c>
      <c r="AE189">
        <v>18.196100000000001</v>
      </c>
      <c r="AF189">
        <v>3.9699999999999999E-2</v>
      </c>
      <c r="AG189">
        <v>34.350499999999997</v>
      </c>
      <c r="AH189" t="s">
        <v>605</v>
      </c>
      <c r="AI189" t="s">
        <v>604</v>
      </c>
      <c r="AJ189">
        <v>1.1000000000000001E-3</v>
      </c>
      <c r="AK189">
        <v>16.896899999999999</v>
      </c>
      <c r="AL189">
        <v>4.2700000000000002E-2</v>
      </c>
      <c r="AM189">
        <v>33.063600000000001</v>
      </c>
      <c r="AN189" t="e">
        <f>-XXXVSVLL</f>
        <v>#NAME?</v>
      </c>
      <c r="AO189" t="s">
        <v>604</v>
      </c>
      <c r="AP189">
        <v>1.8E-3</v>
      </c>
      <c r="AQ189">
        <v>14.1403</v>
      </c>
      <c r="AR189">
        <v>5.11E-2</v>
      </c>
      <c r="AS189">
        <v>21.201599999999999</v>
      </c>
      <c r="AT189">
        <v>8.0000000000000004E-4</v>
      </c>
      <c r="AU189">
        <v>0</v>
      </c>
    </row>
    <row r="190" spans="1:47" x14ac:dyDescent="0.25">
      <c r="A190">
        <v>0</v>
      </c>
      <c r="B190" t="s">
        <v>606</v>
      </c>
      <c r="C190" t="s">
        <v>19</v>
      </c>
      <c r="D190" t="s">
        <v>607</v>
      </c>
      <c r="E190" t="s">
        <v>606</v>
      </c>
      <c r="F190">
        <v>8.9999999999999998E-4</v>
      </c>
      <c r="G190">
        <v>13.1235</v>
      </c>
      <c r="H190">
        <v>5.8900000000000001E-2</v>
      </c>
      <c r="I190">
        <v>22.062799999999999</v>
      </c>
      <c r="J190" t="s">
        <v>608</v>
      </c>
      <c r="K190" t="s">
        <v>606</v>
      </c>
      <c r="L190">
        <v>2.9999999999999997E-4</v>
      </c>
      <c r="M190">
        <v>26.041699999999999</v>
      </c>
      <c r="N190">
        <v>4.0599999999999997E-2</v>
      </c>
      <c r="O190">
        <v>23.4727</v>
      </c>
      <c r="P190" t="s">
        <v>608</v>
      </c>
      <c r="Q190" t="s">
        <v>606</v>
      </c>
      <c r="R190">
        <v>5.0000000000000001E-4</v>
      </c>
      <c r="S190">
        <v>19.149999999999999</v>
      </c>
      <c r="T190">
        <v>3.4500000000000003E-2</v>
      </c>
      <c r="U190">
        <v>27.9908</v>
      </c>
      <c r="V190" t="s">
        <v>607</v>
      </c>
      <c r="W190" t="s">
        <v>606</v>
      </c>
      <c r="X190">
        <v>1E-4</v>
      </c>
      <c r="Y190">
        <v>23.133299999999998</v>
      </c>
      <c r="Z190">
        <v>3.5200000000000002E-2</v>
      </c>
      <c r="AA190">
        <v>41.3504</v>
      </c>
      <c r="AB190" t="s">
        <v>607</v>
      </c>
      <c r="AC190" t="s">
        <v>606</v>
      </c>
      <c r="AD190">
        <v>1.4E-3</v>
      </c>
      <c r="AE190">
        <v>13.9742</v>
      </c>
      <c r="AF190">
        <v>6.6199999999999995E-2</v>
      </c>
      <c r="AG190">
        <v>20.345300000000002</v>
      </c>
      <c r="AH190" t="s">
        <v>609</v>
      </c>
      <c r="AI190" t="s">
        <v>606</v>
      </c>
      <c r="AJ190">
        <v>2.5000000000000001E-3</v>
      </c>
      <c r="AK190">
        <v>12.369199999999999</v>
      </c>
      <c r="AL190">
        <v>7.0900000000000005E-2</v>
      </c>
      <c r="AM190">
        <v>18.777100000000001</v>
      </c>
      <c r="AN190" t="s">
        <v>607</v>
      </c>
      <c r="AO190" t="s">
        <v>606</v>
      </c>
      <c r="AP190">
        <v>5.9999999999999995E-4</v>
      </c>
      <c r="AQ190">
        <v>20.391300000000001</v>
      </c>
      <c r="AR190">
        <v>4.1300000000000003E-2</v>
      </c>
      <c r="AS190">
        <v>25.989799999999999</v>
      </c>
      <c r="AT190">
        <v>8.9999999999999998E-4</v>
      </c>
      <c r="AU190">
        <v>0</v>
      </c>
    </row>
    <row r="191" spans="1:47" x14ac:dyDescent="0.25">
      <c r="A191">
        <v>0</v>
      </c>
      <c r="B191" t="s">
        <v>610</v>
      </c>
      <c r="C191" t="s">
        <v>19</v>
      </c>
      <c r="D191" t="s">
        <v>611</v>
      </c>
      <c r="E191" t="s">
        <v>610</v>
      </c>
      <c r="F191">
        <v>0</v>
      </c>
      <c r="G191">
        <v>85</v>
      </c>
      <c r="H191">
        <v>2.41E-2</v>
      </c>
      <c r="I191">
        <v>53.872199999999999</v>
      </c>
      <c r="J191" t="s">
        <v>611</v>
      </c>
      <c r="K191" t="s">
        <v>610</v>
      </c>
      <c r="L191">
        <v>0</v>
      </c>
      <c r="M191">
        <v>90</v>
      </c>
      <c r="N191">
        <v>1.8599999999999998E-2</v>
      </c>
      <c r="O191">
        <v>62.765599999999999</v>
      </c>
      <c r="P191" t="s">
        <v>611</v>
      </c>
      <c r="Q191" t="s">
        <v>610</v>
      </c>
      <c r="R191">
        <v>0</v>
      </c>
      <c r="S191">
        <v>95</v>
      </c>
      <c r="T191">
        <v>1.66E-2</v>
      </c>
      <c r="U191">
        <v>62.142400000000002</v>
      </c>
      <c r="V191" t="s">
        <v>612</v>
      </c>
      <c r="W191" t="s">
        <v>610</v>
      </c>
      <c r="X191">
        <v>0</v>
      </c>
      <c r="Y191">
        <v>90</v>
      </c>
      <c r="Z191">
        <v>1.5100000000000001E-2</v>
      </c>
      <c r="AA191">
        <v>76.739800000000002</v>
      </c>
      <c r="AB191" t="s">
        <v>613</v>
      </c>
      <c r="AC191" t="s">
        <v>610</v>
      </c>
      <c r="AD191">
        <v>0</v>
      </c>
      <c r="AE191">
        <v>67.5</v>
      </c>
      <c r="AF191">
        <v>2.3900000000000001E-2</v>
      </c>
      <c r="AG191">
        <v>51.286200000000001</v>
      </c>
      <c r="AH191" t="s">
        <v>611</v>
      </c>
      <c r="AI191" t="s">
        <v>610</v>
      </c>
      <c r="AJ191">
        <v>0</v>
      </c>
      <c r="AK191">
        <v>47</v>
      </c>
      <c r="AL191">
        <v>2.9399999999999999E-2</v>
      </c>
      <c r="AM191">
        <v>45.606000000000002</v>
      </c>
      <c r="AN191" t="s">
        <v>611</v>
      </c>
      <c r="AO191" t="s">
        <v>610</v>
      </c>
      <c r="AP191">
        <v>0</v>
      </c>
      <c r="AQ191">
        <v>75</v>
      </c>
      <c r="AR191">
        <v>1.3299999999999999E-2</v>
      </c>
      <c r="AS191">
        <v>60.537599999999998</v>
      </c>
      <c r="AT191">
        <v>0</v>
      </c>
      <c r="AU191">
        <v>0</v>
      </c>
    </row>
    <row r="192" spans="1:47" x14ac:dyDescent="0.25">
      <c r="A192">
        <v>0</v>
      </c>
      <c r="B192" t="s">
        <v>614</v>
      </c>
      <c r="C192" t="s">
        <v>19</v>
      </c>
      <c r="D192" t="s">
        <v>615</v>
      </c>
      <c r="E192" t="s">
        <v>614</v>
      </c>
      <c r="F192">
        <v>0</v>
      </c>
      <c r="G192">
        <v>100</v>
      </c>
      <c r="H192">
        <v>5.1000000000000004E-3</v>
      </c>
      <c r="I192">
        <v>95.895600000000002</v>
      </c>
      <c r="J192" t="s">
        <v>615</v>
      </c>
      <c r="K192" t="s">
        <v>614</v>
      </c>
      <c r="L192">
        <v>0</v>
      </c>
      <c r="M192">
        <v>95</v>
      </c>
      <c r="N192">
        <v>7.4999999999999997E-3</v>
      </c>
      <c r="O192">
        <v>95.419499999999999</v>
      </c>
      <c r="P192" t="s">
        <v>615</v>
      </c>
      <c r="Q192" t="s">
        <v>614</v>
      </c>
      <c r="R192">
        <v>0</v>
      </c>
      <c r="S192">
        <v>95</v>
      </c>
      <c r="T192">
        <v>7.3000000000000001E-3</v>
      </c>
      <c r="U192">
        <v>93.0197</v>
      </c>
      <c r="V192" t="s">
        <v>615</v>
      </c>
      <c r="W192" t="s">
        <v>614</v>
      </c>
      <c r="X192">
        <v>0</v>
      </c>
      <c r="Y192">
        <v>100</v>
      </c>
      <c r="Z192">
        <v>5.0000000000000001E-3</v>
      </c>
      <c r="AA192">
        <v>96.671599999999998</v>
      </c>
      <c r="AB192" t="s">
        <v>615</v>
      </c>
      <c r="AC192" t="s">
        <v>614</v>
      </c>
      <c r="AD192">
        <v>0</v>
      </c>
      <c r="AE192">
        <v>100</v>
      </c>
      <c r="AF192">
        <v>5.0000000000000001E-3</v>
      </c>
      <c r="AG192">
        <v>94.2196</v>
      </c>
      <c r="AH192" t="s">
        <v>615</v>
      </c>
      <c r="AI192" t="s">
        <v>614</v>
      </c>
      <c r="AJ192">
        <v>0</v>
      </c>
      <c r="AK192">
        <v>100</v>
      </c>
      <c r="AL192">
        <v>4.7999999999999996E-3</v>
      </c>
      <c r="AM192">
        <v>95.845399999999998</v>
      </c>
      <c r="AN192" t="s">
        <v>615</v>
      </c>
      <c r="AO192" t="s">
        <v>614</v>
      </c>
      <c r="AP192">
        <v>0</v>
      </c>
      <c r="AQ192">
        <v>100</v>
      </c>
      <c r="AR192">
        <v>2.8E-3</v>
      </c>
      <c r="AS192">
        <v>95.837599999999995</v>
      </c>
      <c r="AT192">
        <v>0</v>
      </c>
      <c r="AU192">
        <v>0</v>
      </c>
    </row>
    <row r="193" spans="1:47" x14ac:dyDescent="0.25">
      <c r="A193">
        <v>0</v>
      </c>
      <c r="B193" t="s">
        <v>616</v>
      </c>
      <c r="C193" t="s">
        <v>19</v>
      </c>
      <c r="D193" t="s">
        <v>617</v>
      </c>
      <c r="E193" t="s">
        <v>616</v>
      </c>
      <c r="F193">
        <v>0</v>
      </c>
      <c r="G193">
        <v>45.5</v>
      </c>
      <c r="H193">
        <v>2.23E-2</v>
      </c>
      <c r="I193">
        <v>56.904800000000002</v>
      </c>
      <c r="J193" t="s">
        <v>617</v>
      </c>
      <c r="K193" t="s">
        <v>616</v>
      </c>
      <c r="L193">
        <v>1E-4</v>
      </c>
      <c r="M193">
        <v>33.454500000000003</v>
      </c>
      <c r="N193">
        <v>3.73E-2</v>
      </c>
      <c r="O193">
        <v>27.002400000000002</v>
      </c>
      <c r="P193" t="s">
        <v>617</v>
      </c>
      <c r="Q193" t="s">
        <v>616</v>
      </c>
      <c r="R193">
        <v>2.9999999999999997E-4</v>
      </c>
      <c r="S193">
        <v>25.269200000000001</v>
      </c>
      <c r="T193">
        <v>3.8100000000000002E-2</v>
      </c>
      <c r="U193">
        <v>24.2134</v>
      </c>
      <c r="V193" t="s">
        <v>617</v>
      </c>
      <c r="W193" t="s">
        <v>616</v>
      </c>
      <c r="X193">
        <v>1E-4</v>
      </c>
      <c r="Y193">
        <v>23.466699999999999</v>
      </c>
      <c r="Z193">
        <v>3.9E-2</v>
      </c>
      <c r="AA193">
        <v>37.125599999999999</v>
      </c>
      <c r="AB193" t="s">
        <v>617</v>
      </c>
      <c r="AC193" t="s">
        <v>616</v>
      </c>
      <c r="AD193">
        <v>0</v>
      </c>
      <c r="AE193">
        <v>43.5</v>
      </c>
      <c r="AF193">
        <v>2.7199999999999998E-2</v>
      </c>
      <c r="AG193">
        <v>46.688099999999999</v>
      </c>
      <c r="AH193" t="s">
        <v>617</v>
      </c>
      <c r="AI193" t="s">
        <v>616</v>
      </c>
      <c r="AJ193">
        <v>0</v>
      </c>
      <c r="AK193">
        <v>49.666699999999999</v>
      </c>
      <c r="AL193">
        <v>3.32E-2</v>
      </c>
      <c r="AM193">
        <v>41.328899999999997</v>
      </c>
      <c r="AN193" t="s">
        <v>617</v>
      </c>
      <c r="AO193" t="s">
        <v>616</v>
      </c>
      <c r="AP193">
        <v>0</v>
      </c>
      <c r="AQ193">
        <v>41.75</v>
      </c>
      <c r="AR193">
        <v>1.9300000000000001E-2</v>
      </c>
      <c r="AS193">
        <v>47.734200000000001</v>
      </c>
      <c r="AT193">
        <v>1E-4</v>
      </c>
      <c r="AU193">
        <v>0</v>
      </c>
    </row>
    <row r="194" spans="1:47" x14ac:dyDescent="0.25">
      <c r="A194">
        <v>0</v>
      </c>
      <c r="B194" t="s">
        <v>618</v>
      </c>
      <c r="C194" t="s">
        <v>19</v>
      </c>
      <c r="D194" t="s">
        <v>619</v>
      </c>
      <c r="E194" t="s">
        <v>618</v>
      </c>
      <c r="F194">
        <v>0</v>
      </c>
      <c r="G194">
        <v>41</v>
      </c>
      <c r="H194">
        <v>4.5600000000000002E-2</v>
      </c>
      <c r="I194">
        <v>29.758299999999998</v>
      </c>
      <c r="J194" t="s">
        <v>620</v>
      </c>
      <c r="K194" t="s">
        <v>618</v>
      </c>
      <c r="L194">
        <v>0</v>
      </c>
      <c r="M194">
        <v>56.25</v>
      </c>
      <c r="N194">
        <v>2.7199999999999998E-2</v>
      </c>
      <c r="O194">
        <v>41.897300000000001</v>
      </c>
      <c r="P194" t="s">
        <v>620</v>
      </c>
      <c r="Q194" t="s">
        <v>618</v>
      </c>
      <c r="R194">
        <v>0</v>
      </c>
      <c r="S194">
        <v>52.5</v>
      </c>
      <c r="T194">
        <v>3.0300000000000001E-2</v>
      </c>
      <c r="U194">
        <v>33.4026</v>
      </c>
      <c r="V194" t="s">
        <v>621</v>
      </c>
      <c r="W194" t="s">
        <v>618</v>
      </c>
      <c r="X194">
        <v>0</v>
      </c>
      <c r="Y194">
        <v>65</v>
      </c>
      <c r="Z194">
        <v>2.5399999999999999E-2</v>
      </c>
      <c r="AA194">
        <v>55.187399999999997</v>
      </c>
      <c r="AB194" t="s">
        <v>619</v>
      </c>
      <c r="AC194" t="s">
        <v>618</v>
      </c>
      <c r="AD194">
        <v>2.0000000000000001E-4</v>
      </c>
      <c r="AE194">
        <v>29.3889</v>
      </c>
      <c r="AF194">
        <v>7.2599999999999998E-2</v>
      </c>
      <c r="AG194">
        <v>18.232299999999999</v>
      </c>
      <c r="AH194" t="s">
        <v>619</v>
      </c>
      <c r="AI194" t="s">
        <v>618</v>
      </c>
      <c r="AJ194">
        <v>4.0000000000000002E-4</v>
      </c>
      <c r="AK194">
        <v>23.625</v>
      </c>
      <c r="AL194">
        <v>5.6099999999999997E-2</v>
      </c>
      <c r="AM194">
        <v>24.837700000000002</v>
      </c>
      <c r="AN194" t="s">
        <v>619</v>
      </c>
      <c r="AO194" t="s">
        <v>618</v>
      </c>
      <c r="AP194">
        <v>0</v>
      </c>
      <c r="AQ194">
        <v>46.333300000000001</v>
      </c>
      <c r="AR194">
        <v>3.2599999999999997E-2</v>
      </c>
      <c r="AS194">
        <v>31.991900000000001</v>
      </c>
      <c r="AT194">
        <v>1E-4</v>
      </c>
      <c r="AU194">
        <v>0</v>
      </c>
    </row>
    <row r="195" spans="1:47" x14ac:dyDescent="0.25">
      <c r="A195">
        <v>0</v>
      </c>
      <c r="B195" t="s">
        <v>622</v>
      </c>
      <c r="C195" t="s">
        <v>19</v>
      </c>
      <c r="D195" t="s">
        <v>623</v>
      </c>
      <c r="E195" t="s">
        <v>622</v>
      </c>
      <c r="F195">
        <v>0</v>
      </c>
      <c r="G195">
        <v>100</v>
      </c>
      <c r="H195">
        <v>5.7000000000000002E-3</v>
      </c>
      <c r="I195">
        <v>95.391599999999997</v>
      </c>
      <c r="J195" t="s">
        <v>624</v>
      </c>
      <c r="K195" t="s">
        <v>622</v>
      </c>
      <c r="L195">
        <v>0</v>
      </c>
      <c r="M195">
        <v>100</v>
      </c>
      <c r="N195">
        <v>5.8999999999999999E-3</v>
      </c>
      <c r="O195">
        <v>96.444299999999998</v>
      </c>
      <c r="P195" t="s">
        <v>624</v>
      </c>
      <c r="Q195" t="s">
        <v>622</v>
      </c>
      <c r="R195">
        <v>0</v>
      </c>
      <c r="S195">
        <v>100</v>
      </c>
      <c r="T195">
        <v>4.1000000000000003E-3</v>
      </c>
      <c r="U195">
        <v>96.838899999999995</v>
      </c>
      <c r="V195" t="s">
        <v>625</v>
      </c>
      <c r="W195" t="s">
        <v>622</v>
      </c>
      <c r="X195">
        <v>0</v>
      </c>
      <c r="Y195">
        <v>100</v>
      </c>
      <c r="Z195">
        <v>4.0000000000000001E-3</v>
      </c>
      <c r="AA195">
        <v>97.304299999999998</v>
      </c>
      <c r="AB195" t="s">
        <v>623</v>
      </c>
      <c r="AC195" t="s">
        <v>622</v>
      </c>
      <c r="AD195">
        <v>0</v>
      </c>
      <c r="AE195">
        <v>100</v>
      </c>
      <c r="AF195">
        <v>4.4000000000000003E-3</v>
      </c>
      <c r="AG195">
        <v>95.344999999999999</v>
      </c>
      <c r="AH195" t="s">
        <v>624</v>
      </c>
      <c r="AI195" t="s">
        <v>622</v>
      </c>
      <c r="AJ195">
        <v>0</v>
      </c>
      <c r="AK195">
        <v>100</v>
      </c>
      <c r="AL195">
        <v>5.4000000000000003E-3</v>
      </c>
      <c r="AM195">
        <v>95.339299999999994</v>
      </c>
      <c r="AN195" t="s">
        <v>624</v>
      </c>
      <c r="AO195" t="s">
        <v>622</v>
      </c>
      <c r="AP195">
        <v>0</v>
      </c>
      <c r="AQ195">
        <v>100</v>
      </c>
      <c r="AR195">
        <v>3.0999999999999999E-3</v>
      </c>
      <c r="AS195">
        <v>95.342500000000001</v>
      </c>
      <c r="AT195">
        <v>0</v>
      </c>
      <c r="AU195">
        <v>0</v>
      </c>
    </row>
    <row r="196" spans="1:47" x14ac:dyDescent="0.25">
      <c r="A196">
        <v>0</v>
      </c>
      <c r="B196" t="s">
        <v>626</v>
      </c>
      <c r="C196" t="s">
        <v>19</v>
      </c>
      <c r="D196" t="s">
        <v>627</v>
      </c>
      <c r="E196" t="s">
        <v>626</v>
      </c>
      <c r="F196">
        <v>0</v>
      </c>
      <c r="G196">
        <v>100</v>
      </c>
      <c r="H196">
        <v>4.3E-3</v>
      </c>
      <c r="I196">
        <v>96.550200000000004</v>
      </c>
      <c r="J196" t="s">
        <v>627</v>
      </c>
      <c r="K196" t="s">
        <v>626</v>
      </c>
      <c r="L196">
        <v>0</v>
      </c>
      <c r="M196">
        <v>66.25</v>
      </c>
      <c r="N196">
        <v>1.3299999999999999E-2</v>
      </c>
      <c r="O196">
        <v>80.098500000000001</v>
      </c>
      <c r="P196" t="s">
        <v>628</v>
      </c>
      <c r="Q196" t="s">
        <v>626</v>
      </c>
      <c r="R196">
        <v>0</v>
      </c>
      <c r="S196">
        <v>51.5</v>
      </c>
      <c r="T196">
        <v>1.54E-2</v>
      </c>
      <c r="U196">
        <v>65.759799999999998</v>
      </c>
      <c r="V196" t="s">
        <v>627</v>
      </c>
      <c r="W196" t="s">
        <v>626</v>
      </c>
      <c r="X196">
        <v>0</v>
      </c>
      <c r="Y196">
        <v>56.666699999999999</v>
      </c>
      <c r="Z196">
        <v>1.2800000000000001E-2</v>
      </c>
      <c r="AA196">
        <v>82.7029</v>
      </c>
      <c r="AB196" t="s">
        <v>628</v>
      </c>
      <c r="AC196" t="s">
        <v>626</v>
      </c>
      <c r="AD196">
        <v>0</v>
      </c>
      <c r="AE196">
        <v>100</v>
      </c>
      <c r="AF196">
        <v>4.3E-3</v>
      </c>
      <c r="AG196">
        <v>95.421000000000006</v>
      </c>
      <c r="AH196" t="s">
        <v>628</v>
      </c>
      <c r="AI196" t="s">
        <v>626</v>
      </c>
      <c r="AJ196">
        <v>0</v>
      </c>
      <c r="AK196">
        <v>100</v>
      </c>
      <c r="AL196">
        <v>4.4999999999999997E-3</v>
      </c>
      <c r="AM196">
        <v>96.132300000000001</v>
      </c>
      <c r="AN196" t="s">
        <v>628</v>
      </c>
      <c r="AO196" t="s">
        <v>626</v>
      </c>
      <c r="AP196">
        <v>0</v>
      </c>
      <c r="AQ196">
        <v>85</v>
      </c>
      <c r="AR196">
        <v>3.5999999999999999E-3</v>
      </c>
      <c r="AS196">
        <v>93.982799999999997</v>
      </c>
      <c r="AT196">
        <v>0</v>
      </c>
      <c r="AU196">
        <v>0</v>
      </c>
    </row>
    <row r="197" spans="1:47" x14ac:dyDescent="0.25">
      <c r="A197">
        <v>0</v>
      </c>
      <c r="B197" t="s">
        <v>629</v>
      </c>
      <c r="C197" t="s">
        <v>19</v>
      </c>
      <c r="D197" t="s">
        <v>630</v>
      </c>
      <c r="E197" t="s">
        <v>629</v>
      </c>
      <c r="F197">
        <v>1E-4</v>
      </c>
      <c r="G197">
        <v>34.333300000000001</v>
      </c>
      <c r="H197">
        <v>5.2900000000000003E-2</v>
      </c>
      <c r="I197">
        <v>25.091100000000001</v>
      </c>
      <c r="J197" t="s">
        <v>631</v>
      </c>
      <c r="K197" t="s">
        <v>629</v>
      </c>
      <c r="L197">
        <v>3.3E-3</v>
      </c>
      <c r="M197">
        <v>7.1763000000000003</v>
      </c>
      <c r="N197">
        <v>7.6700000000000004E-2</v>
      </c>
      <c r="O197">
        <v>5.7633000000000001</v>
      </c>
      <c r="P197" t="s">
        <v>630</v>
      </c>
      <c r="Q197" t="s">
        <v>629</v>
      </c>
      <c r="R197">
        <v>8.3000000000000001E-3</v>
      </c>
      <c r="S197">
        <v>4.3674999999999997</v>
      </c>
      <c r="T197">
        <v>8.8099999999999998E-2</v>
      </c>
      <c r="U197">
        <v>4.4313000000000002</v>
      </c>
      <c r="V197" t="s">
        <v>630</v>
      </c>
      <c r="W197" t="s">
        <v>629</v>
      </c>
      <c r="X197">
        <v>8.9999999999999998E-4</v>
      </c>
      <c r="Y197">
        <v>10.3202</v>
      </c>
      <c r="Z197">
        <v>9.5500000000000002E-2</v>
      </c>
      <c r="AA197">
        <v>10.786099999999999</v>
      </c>
      <c r="AB197" t="e">
        <f>-SFCSIGXL</f>
        <v>#NAME?</v>
      </c>
      <c r="AC197" t="s">
        <v>629</v>
      </c>
      <c r="AD197">
        <v>1E-4</v>
      </c>
      <c r="AE197">
        <v>30.666699999999999</v>
      </c>
      <c r="AF197">
        <v>7.7700000000000005E-2</v>
      </c>
      <c r="AG197">
        <v>16.782499999999999</v>
      </c>
      <c r="AH197" t="s">
        <v>630</v>
      </c>
      <c r="AI197" t="s">
        <v>629</v>
      </c>
      <c r="AJ197">
        <v>2.0000000000000001E-4</v>
      </c>
      <c r="AK197">
        <v>28.925899999999999</v>
      </c>
      <c r="AL197">
        <v>6.7500000000000004E-2</v>
      </c>
      <c r="AM197">
        <v>19.977799999999998</v>
      </c>
      <c r="AN197" t="s">
        <v>632</v>
      </c>
      <c r="AO197" t="s">
        <v>629</v>
      </c>
      <c r="AP197">
        <v>5.0000000000000001E-4</v>
      </c>
      <c r="AQ197">
        <v>21.972200000000001</v>
      </c>
      <c r="AR197">
        <v>6.5199999999999994E-2</v>
      </c>
      <c r="AS197">
        <v>16.310500000000001</v>
      </c>
      <c r="AT197">
        <v>1.9E-3</v>
      </c>
      <c r="AU197">
        <v>0</v>
      </c>
    </row>
    <row r="198" spans="1:47" x14ac:dyDescent="0.25">
      <c r="A198">
        <v>0</v>
      </c>
      <c r="B198" t="s">
        <v>633</v>
      </c>
      <c r="C198" t="s">
        <v>19</v>
      </c>
      <c r="D198" t="s">
        <v>634</v>
      </c>
      <c r="E198" t="s">
        <v>633</v>
      </c>
      <c r="F198">
        <v>4.0000000000000002E-4</v>
      </c>
      <c r="G198">
        <v>18.1724</v>
      </c>
      <c r="H198">
        <v>6.4000000000000001E-2</v>
      </c>
      <c r="I198">
        <v>19.825700000000001</v>
      </c>
      <c r="J198" t="s">
        <v>634</v>
      </c>
      <c r="K198" t="s">
        <v>633</v>
      </c>
      <c r="L198">
        <v>2.0000000000000001E-4</v>
      </c>
      <c r="M198">
        <v>29.666699999999999</v>
      </c>
      <c r="N198">
        <v>3.0200000000000001E-2</v>
      </c>
      <c r="O198">
        <v>36.702199999999998</v>
      </c>
      <c r="P198" t="s">
        <v>634</v>
      </c>
      <c r="Q198" t="s">
        <v>633</v>
      </c>
      <c r="R198">
        <v>1E-4</v>
      </c>
      <c r="S198">
        <v>33.299999999999997</v>
      </c>
      <c r="T198">
        <v>2.2700000000000001E-2</v>
      </c>
      <c r="U198">
        <v>46.4604</v>
      </c>
      <c r="V198" t="s">
        <v>634</v>
      </c>
      <c r="W198" t="s">
        <v>633</v>
      </c>
      <c r="X198">
        <v>0</v>
      </c>
      <c r="Y198">
        <v>44</v>
      </c>
      <c r="Z198">
        <v>3.2599999999999997E-2</v>
      </c>
      <c r="AA198">
        <v>44.491799999999998</v>
      </c>
      <c r="AB198" t="s">
        <v>634</v>
      </c>
      <c r="AC198" t="s">
        <v>633</v>
      </c>
      <c r="AD198">
        <v>2.9999999999999997E-4</v>
      </c>
      <c r="AE198">
        <v>24.333300000000001</v>
      </c>
      <c r="AF198">
        <v>4.2299999999999997E-2</v>
      </c>
      <c r="AG198">
        <v>32.373600000000003</v>
      </c>
      <c r="AH198" t="s">
        <v>634</v>
      </c>
      <c r="AI198" t="s">
        <v>633</v>
      </c>
      <c r="AJ198">
        <v>5.9999999999999995E-4</v>
      </c>
      <c r="AK198">
        <v>22.029399999999999</v>
      </c>
      <c r="AL198">
        <v>5.1900000000000002E-2</v>
      </c>
      <c r="AM198">
        <v>26.999500000000001</v>
      </c>
      <c r="AN198" t="s">
        <v>635</v>
      </c>
      <c r="AO198" t="s">
        <v>633</v>
      </c>
      <c r="AP198">
        <v>4.0000000000000002E-4</v>
      </c>
      <c r="AQ198">
        <v>23.7273</v>
      </c>
      <c r="AR198">
        <v>2.9700000000000001E-2</v>
      </c>
      <c r="AS198">
        <v>34.587899999999998</v>
      </c>
      <c r="AT198">
        <v>2.9999999999999997E-4</v>
      </c>
      <c r="AU198">
        <v>0</v>
      </c>
    </row>
    <row r="199" spans="1:47" x14ac:dyDescent="0.25">
      <c r="A199">
        <v>0</v>
      </c>
      <c r="B199" t="s">
        <v>636</v>
      </c>
      <c r="C199" t="s">
        <v>19</v>
      </c>
      <c r="D199" t="s">
        <v>637</v>
      </c>
      <c r="E199" t="s">
        <v>636</v>
      </c>
      <c r="F199">
        <v>2E-3</v>
      </c>
      <c r="G199">
        <v>9.3689</v>
      </c>
      <c r="H199">
        <v>0.11360000000000001</v>
      </c>
      <c r="I199">
        <v>8.5566999999999993</v>
      </c>
      <c r="J199" t="s">
        <v>637</v>
      </c>
      <c r="K199" t="s">
        <v>636</v>
      </c>
      <c r="L199">
        <v>2.7000000000000001E-3</v>
      </c>
      <c r="M199">
        <v>8.2006999999999994</v>
      </c>
      <c r="N199">
        <v>7.3800000000000004E-2</v>
      </c>
      <c r="O199">
        <v>6.4089</v>
      </c>
      <c r="P199" t="s">
        <v>637</v>
      </c>
      <c r="Q199" t="s">
        <v>636</v>
      </c>
      <c r="R199">
        <v>8.6E-3</v>
      </c>
      <c r="S199">
        <v>4.2716000000000003</v>
      </c>
      <c r="T199">
        <v>0.1168</v>
      </c>
      <c r="U199">
        <v>1.956</v>
      </c>
      <c r="V199" t="s">
        <v>637</v>
      </c>
      <c r="W199" t="s">
        <v>636</v>
      </c>
      <c r="X199">
        <v>4.7000000000000002E-3</v>
      </c>
      <c r="Y199">
        <v>4.5949999999999998</v>
      </c>
      <c r="Z199">
        <v>0.15</v>
      </c>
      <c r="AA199">
        <v>4.6749999999999998</v>
      </c>
      <c r="AB199" t="s">
        <v>637</v>
      </c>
      <c r="AC199" t="s">
        <v>636</v>
      </c>
      <c r="AD199">
        <v>3.5000000000000001E-3</v>
      </c>
      <c r="AE199">
        <v>9.5204000000000004</v>
      </c>
      <c r="AF199">
        <v>0.10780000000000001</v>
      </c>
      <c r="AG199">
        <v>10.7669</v>
      </c>
      <c r="AH199" t="s">
        <v>637</v>
      </c>
      <c r="AI199" t="s">
        <v>636</v>
      </c>
      <c r="AJ199">
        <v>3.5000000000000001E-3</v>
      </c>
      <c r="AK199">
        <v>10.737</v>
      </c>
      <c r="AL199">
        <v>7.8399999999999997E-2</v>
      </c>
      <c r="AM199">
        <v>16.399000000000001</v>
      </c>
      <c r="AN199" t="s">
        <v>637</v>
      </c>
      <c r="AO199" t="s">
        <v>636</v>
      </c>
      <c r="AP199">
        <v>5.4399999999999997E-2</v>
      </c>
      <c r="AQ199">
        <v>2.8094999999999999</v>
      </c>
      <c r="AR199">
        <v>0.21340000000000001</v>
      </c>
      <c r="AS199">
        <v>2.5507</v>
      </c>
      <c r="AT199">
        <v>1.1299999999999999E-2</v>
      </c>
      <c r="AU199">
        <v>0</v>
      </c>
    </row>
    <row r="200" spans="1:47" x14ac:dyDescent="0.25">
      <c r="A200">
        <v>0</v>
      </c>
      <c r="B200" t="s">
        <v>638</v>
      </c>
      <c r="C200" t="s">
        <v>19</v>
      </c>
      <c r="D200" t="s">
        <v>639</v>
      </c>
      <c r="E200" t="s">
        <v>638</v>
      </c>
      <c r="F200">
        <v>0</v>
      </c>
      <c r="G200">
        <v>38.25</v>
      </c>
      <c r="H200">
        <v>3.04E-2</v>
      </c>
      <c r="I200">
        <v>44.372599999999998</v>
      </c>
      <c r="J200" t="s">
        <v>639</v>
      </c>
      <c r="K200" t="s">
        <v>638</v>
      </c>
      <c r="L200">
        <v>1E-4</v>
      </c>
      <c r="M200">
        <v>39.666699999999999</v>
      </c>
      <c r="N200">
        <v>2.69E-2</v>
      </c>
      <c r="O200">
        <v>42.446599999999997</v>
      </c>
      <c r="P200" t="s">
        <v>639</v>
      </c>
      <c r="Q200" t="s">
        <v>638</v>
      </c>
      <c r="R200">
        <v>1E-4</v>
      </c>
      <c r="S200">
        <v>36.875</v>
      </c>
      <c r="T200">
        <v>2.6700000000000002E-2</v>
      </c>
      <c r="U200">
        <v>38.7836</v>
      </c>
      <c r="V200" t="s">
        <v>640</v>
      </c>
      <c r="W200" t="s">
        <v>638</v>
      </c>
      <c r="X200">
        <v>0</v>
      </c>
      <c r="Y200">
        <v>44</v>
      </c>
      <c r="Z200">
        <v>2.1899999999999999E-2</v>
      </c>
      <c r="AA200">
        <v>61.575600000000001</v>
      </c>
      <c r="AB200" t="s">
        <v>639</v>
      </c>
      <c r="AC200" t="s">
        <v>638</v>
      </c>
      <c r="AD200">
        <v>1E-4</v>
      </c>
      <c r="AE200">
        <v>33.818199999999997</v>
      </c>
      <c r="AF200">
        <v>3.1300000000000001E-2</v>
      </c>
      <c r="AG200">
        <v>41.916600000000003</v>
      </c>
      <c r="AH200" t="s">
        <v>639</v>
      </c>
      <c r="AI200" t="s">
        <v>638</v>
      </c>
      <c r="AJ200">
        <v>6.9999999999999999E-4</v>
      </c>
      <c r="AK200">
        <v>20.104199999999999</v>
      </c>
      <c r="AL200">
        <v>3.4700000000000002E-2</v>
      </c>
      <c r="AM200">
        <v>39.822699999999998</v>
      </c>
      <c r="AN200" t="s">
        <v>639</v>
      </c>
      <c r="AO200" t="s">
        <v>638</v>
      </c>
      <c r="AP200">
        <v>0</v>
      </c>
      <c r="AQ200">
        <v>46.333300000000001</v>
      </c>
      <c r="AR200">
        <v>1.8200000000000001E-2</v>
      </c>
      <c r="AS200">
        <v>49.7729</v>
      </c>
      <c r="AT200">
        <v>2.0000000000000001E-4</v>
      </c>
      <c r="AU200">
        <v>0</v>
      </c>
    </row>
    <row r="201" spans="1:47" x14ac:dyDescent="0.25">
      <c r="A201">
        <v>0</v>
      </c>
      <c r="B201" t="s">
        <v>641</v>
      </c>
      <c r="C201" t="s">
        <v>19</v>
      </c>
      <c r="D201" t="s">
        <v>642</v>
      </c>
      <c r="E201" t="s">
        <v>641</v>
      </c>
      <c r="F201">
        <v>0</v>
      </c>
      <c r="G201">
        <v>70</v>
      </c>
      <c r="H201">
        <v>1.1599999999999999E-2</v>
      </c>
      <c r="I201">
        <v>81.495900000000006</v>
      </c>
      <c r="J201" t="s">
        <v>642</v>
      </c>
      <c r="K201" t="s">
        <v>641</v>
      </c>
      <c r="L201">
        <v>0</v>
      </c>
      <c r="M201">
        <v>75</v>
      </c>
      <c r="N201">
        <v>1.06E-2</v>
      </c>
      <c r="O201">
        <v>88.543000000000006</v>
      </c>
      <c r="P201" t="s">
        <v>642</v>
      </c>
      <c r="Q201" t="s">
        <v>641</v>
      </c>
      <c r="R201">
        <v>0</v>
      </c>
      <c r="S201">
        <v>64.166700000000006</v>
      </c>
      <c r="T201">
        <v>7.7999999999999996E-3</v>
      </c>
      <c r="U201">
        <v>91.467600000000004</v>
      </c>
      <c r="V201" t="s">
        <v>642</v>
      </c>
      <c r="W201" t="s">
        <v>641</v>
      </c>
      <c r="X201">
        <v>0</v>
      </c>
      <c r="Y201">
        <v>90</v>
      </c>
      <c r="Z201">
        <v>7.4999999999999997E-3</v>
      </c>
      <c r="AA201">
        <v>95.0047</v>
      </c>
      <c r="AB201" t="s">
        <v>642</v>
      </c>
      <c r="AC201" t="s">
        <v>641</v>
      </c>
      <c r="AD201">
        <v>0</v>
      </c>
      <c r="AE201">
        <v>72.5</v>
      </c>
      <c r="AF201">
        <v>0.01</v>
      </c>
      <c r="AG201">
        <v>80.228200000000001</v>
      </c>
      <c r="AH201" t="s">
        <v>642</v>
      </c>
      <c r="AI201" t="s">
        <v>641</v>
      </c>
      <c r="AJ201">
        <v>0</v>
      </c>
      <c r="AK201">
        <v>65</v>
      </c>
      <c r="AL201">
        <v>1.37E-2</v>
      </c>
      <c r="AM201">
        <v>74.171999999999997</v>
      </c>
      <c r="AN201" t="s">
        <v>642</v>
      </c>
      <c r="AO201" t="s">
        <v>641</v>
      </c>
      <c r="AP201">
        <v>0</v>
      </c>
      <c r="AQ201">
        <v>75</v>
      </c>
      <c r="AR201">
        <v>7.3000000000000001E-3</v>
      </c>
      <c r="AS201">
        <v>79.565899999999999</v>
      </c>
      <c r="AT201">
        <v>0</v>
      </c>
      <c r="AU201">
        <v>0</v>
      </c>
    </row>
    <row r="202" spans="1:47" x14ac:dyDescent="0.25">
      <c r="A202">
        <v>0</v>
      </c>
      <c r="B202" t="s">
        <v>643</v>
      </c>
      <c r="C202" t="s">
        <v>19</v>
      </c>
      <c r="D202" t="s">
        <v>644</v>
      </c>
      <c r="E202" t="s">
        <v>643</v>
      </c>
      <c r="F202">
        <v>0</v>
      </c>
      <c r="G202">
        <v>62.5</v>
      </c>
      <c r="H202">
        <v>2.46E-2</v>
      </c>
      <c r="I202">
        <v>52.992100000000001</v>
      </c>
      <c r="J202" t="s">
        <v>645</v>
      </c>
      <c r="K202" t="s">
        <v>643</v>
      </c>
      <c r="L202">
        <v>1E-4</v>
      </c>
      <c r="M202">
        <v>44.25</v>
      </c>
      <c r="N202">
        <v>3.7400000000000003E-2</v>
      </c>
      <c r="O202">
        <v>26.872599999999998</v>
      </c>
      <c r="P202" t="s">
        <v>646</v>
      </c>
      <c r="Q202" t="s">
        <v>643</v>
      </c>
      <c r="R202">
        <v>2.0000000000000001E-4</v>
      </c>
      <c r="S202">
        <v>29.5625</v>
      </c>
      <c r="T202">
        <v>5.0299999999999997E-2</v>
      </c>
      <c r="U202">
        <v>15.274800000000001</v>
      </c>
      <c r="V202" t="s">
        <v>647</v>
      </c>
      <c r="W202" t="s">
        <v>643</v>
      </c>
      <c r="X202">
        <v>2.0000000000000001E-4</v>
      </c>
      <c r="Y202">
        <v>21.85</v>
      </c>
      <c r="Z202">
        <v>6.7599999999999993E-2</v>
      </c>
      <c r="AA202">
        <v>18.611000000000001</v>
      </c>
      <c r="AB202" t="s">
        <v>644</v>
      </c>
      <c r="AC202" t="s">
        <v>643</v>
      </c>
      <c r="AD202">
        <v>0</v>
      </c>
      <c r="AE202">
        <v>67.5</v>
      </c>
      <c r="AF202">
        <v>1.5699999999999999E-2</v>
      </c>
      <c r="AG202">
        <v>65.896500000000003</v>
      </c>
      <c r="AH202" t="s">
        <v>644</v>
      </c>
      <c r="AI202" t="s">
        <v>643</v>
      </c>
      <c r="AJ202">
        <v>0</v>
      </c>
      <c r="AK202">
        <v>70</v>
      </c>
      <c r="AL202">
        <v>1.4E-2</v>
      </c>
      <c r="AM202">
        <v>73.294600000000003</v>
      </c>
      <c r="AN202" t="s">
        <v>644</v>
      </c>
      <c r="AO202" t="s">
        <v>643</v>
      </c>
      <c r="AP202">
        <v>0</v>
      </c>
      <c r="AQ202">
        <v>63.333300000000001</v>
      </c>
      <c r="AR202">
        <v>1.3899999999999999E-2</v>
      </c>
      <c r="AS202">
        <v>59.090499999999999</v>
      </c>
      <c r="AT202">
        <v>1E-4</v>
      </c>
      <c r="AU202">
        <v>0</v>
      </c>
    </row>
    <row r="203" spans="1:47" x14ac:dyDescent="0.25">
      <c r="A203">
        <v>0</v>
      </c>
      <c r="B203" t="s">
        <v>648</v>
      </c>
      <c r="C203" t="s">
        <v>19</v>
      </c>
      <c r="D203" t="s">
        <v>649</v>
      </c>
      <c r="E203" t="s">
        <v>648</v>
      </c>
      <c r="F203">
        <v>0</v>
      </c>
      <c r="G203">
        <v>58.75</v>
      </c>
      <c r="H203">
        <v>2.5700000000000001E-2</v>
      </c>
      <c r="I203">
        <v>51.1295</v>
      </c>
      <c r="J203" t="s">
        <v>649</v>
      </c>
      <c r="K203" t="s">
        <v>648</v>
      </c>
      <c r="L203">
        <v>0</v>
      </c>
      <c r="M203">
        <v>85</v>
      </c>
      <c r="N203">
        <v>1.47E-2</v>
      </c>
      <c r="O203">
        <v>75.102000000000004</v>
      </c>
      <c r="P203" t="s">
        <v>649</v>
      </c>
      <c r="Q203" t="s">
        <v>648</v>
      </c>
      <c r="R203">
        <v>0</v>
      </c>
      <c r="S203">
        <v>80</v>
      </c>
      <c r="T203">
        <v>1.37E-2</v>
      </c>
      <c r="U203">
        <v>71.497299999999996</v>
      </c>
      <c r="V203" t="s">
        <v>649</v>
      </c>
      <c r="W203" t="s">
        <v>648</v>
      </c>
      <c r="X203">
        <v>0</v>
      </c>
      <c r="Y203">
        <v>80</v>
      </c>
      <c r="Z203">
        <v>1.2800000000000001E-2</v>
      </c>
      <c r="AA203">
        <v>82.736699999999999</v>
      </c>
      <c r="AB203" t="s">
        <v>649</v>
      </c>
      <c r="AC203" t="s">
        <v>648</v>
      </c>
      <c r="AD203">
        <v>0</v>
      </c>
      <c r="AE203">
        <v>59</v>
      </c>
      <c r="AF203">
        <v>2.75E-2</v>
      </c>
      <c r="AG203">
        <v>46.326099999999997</v>
      </c>
      <c r="AH203" t="s">
        <v>649</v>
      </c>
      <c r="AI203" t="s">
        <v>648</v>
      </c>
      <c r="AJ203">
        <v>0</v>
      </c>
      <c r="AK203">
        <v>62</v>
      </c>
      <c r="AL203">
        <v>2.35E-2</v>
      </c>
      <c r="AM203">
        <v>54.014099999999999</v>
      </c>
      <c r="AN203" t="s">
        <v>649</v>
      </c>
      <c r="AO203" t="s">
        <v>648</v>
      </c>
      <c r="AP203">
        <v>0</v>
      </c>
      <c r="AQ203">
        <v>75</v>
      </c>
      <c r="AR203">
        <v>1.18E-2</v>
      </c>
      <c r="AS203">
        <v>64.585999999999999</v>
      </c>
      <c r="AT203">
        <v>0</v>
      </c>
      <c r="AU203">
        <v>0</v>
      </c>
    </row>
    <row r="204" spans="1:47" x14ac:dyDescent="0.25">
      <c r="A204">
        <v>0</v>
      </c>
      <c r="B204" t="s">
        <v>650</v>
      </c>
      <c r="C204" t="s">
        <v>19</v>
      </c>
      <c r="D204" t="s">
        <v>651</v>
      </c>
      <c r="E204" t="s">
        <v>650</v>
      </c>
      <c r="F204">
        <v>2.0000000000000001E-4</v>
      </c>
      <c r="G204">
        <v>22</v>
      </c>
      <c r="H204">
        <v>3.3799999999999997E-2</v>
      </c>
      <c r="I204">
        <v>40.334099999999999</v>
      </c>
      <c r="J204" t="s">
        <v>652</v>
      </c>
      <c r="K204" t="s">
        <v>650</v>
      </c>
      <c r="L204">
        <v>1.1000000000000001E-3</v>
      </c>
      <c r="M204">
        <v>12.927</v>
      </c>
      <c r="N204">
        <v>4.48E-2</v>
      </c>
      <c r="O204">
        <v>19.764500000000002</v>
      </c>
      <c r="P204" t="s">
        <v>651</v>
      </c>
      <c r="Q204" t="s">
        <v>650</v>
      </c>
      <c r="R204">
        <v>1.1999999999999999E-3</v>
      </c>
      <c r="S204">
        <v>13.072699999999999</v>
      </c>
      <c r="T204">
        <v>4.0800000000000003E-2</v>
      </c>
      <c r="U204">
        <v>21.805099999999999</v>
      </c>
      <c r="V204" t="s">
        <v>651</v>
      </c>
      <c r="W204" t="s">
        <v>650</v>
      </c>
      <c r="X204">
        <v>1E-4</v>
      </c>
      <c r="Y204">
        <v>25.636399999999998</v>
      </c>
      <c r="Z204">
        <v>3.95E-2</v>
      </c>
      <c r="AA204">
        <v>36.6004</v>
      </c>
      <c r="AB204" t="s">
        <v>651</v>
      </c>
      <c r="AC204" t="s">
        <v>650</v>
      </c>
      <c r="AD204">
        <v>8.9999999999999998E-4</v>
      </c>
      <c r="AE204">
        <v>16.5517</v>
      </c>
      <c r="AF204">
        <v>5.3600000000000002E-2</v>
      </c>
      <c r="AG204">
        <v>25.6358</v>
      </c>
      <c r="AH204" t="s">
        <v>651</v>
      </c>
      <c r="AI204" t="s">
        <v>650</v>
      </c>
      <c r="AJ204">
        <v>2.2000000000000001E-3</v>
      </c>
      <c r="AK204">
        <v>12.967499999999999</v>
      </c>
      <c r="AL204">
        <v>6.8400000000000002E-2</v>
      </c>
      <c r="AM204">
        <v>19.674399999999999</v>
      </c>
      <c r="AN204" t="s">
        <v>651</v>
      </c>
      <c r="AO204" t="s">
        <v>650</v>
      </c>
      <c r="AP204">
        <v>9.4999999999999998E-3</v>
      </c>
      <c r="AQ204">
        <v>7.0987</v>
      </c>
      <c r="AR204">
        <v>0.1032</v>
      </c>
      <c r="AS204">
        <v>9.1289999999999996</v>
      </c>
      <c r="AT204">
        <v>2.2000000000000001E-3</v>
      </c>
      <c r="AU204">
        <v>0</v>
      </c>
    </row>
    <row r="205" spans="1:47" x14ac:dyDescent="0.25">
      <c r="A205">
        <v>0</v>
      </c>
      <c r="B205" t="s">
        <v>653</v>
      </c>
      <c r="C205" t="s">
        <v>19</v>
      </c>
      <c r="D205" t="s">
        <v>654</v>
      </c>
      <c r="E205" t="s">
        <v>653</v>
      </c>
      <c r="F205">
        <v>1E-3</v>
      </c>
      <c r="G205">
        <v>12.531700000000001</v>
      </c>
      <c r="H205">
        <v>5.8400000000000001E-2</v>
      </c>
      <c r="I205">
        <v>22.265699999999999</v>
      </c>
      <c r="J205" t="s">
        <v>655</v>
      </c>
      <c r="K205" t="s">
        <v>653</v>
      </c>
      <c r="L205">
        <v>1.49E-2</v>
      </c>
      <c r="M205">
        <v>2.7242999999999999</v>
      </c>
      <c r="N205">
        <v>0.1013</v>
      </c>
      <c r="O205">
        <v>2.5522</v>
      </c>
      <c r="P205" t="s">
        <v>655</v>
      </c>
      <c r="Q205" t="s">
        <v>653</v>
      </c>
      <c r="R205">
        <v>5.67E-2</v>
      </c>
      <c r="S205">
        <v>0.97140000000000004</v>
      </c>
      <c r="T205">
        <v>0.1492</v>
      </c>
      <c r="U205">
        <v>0.85780000000000001</v>
      </c>
      <c r="V205" t="s">
        <v>655</v>
      </c>
      <c r="W205" t="s">
        <v>653</v>
      </c>
      <c r="X205">
        <v>8.2600000000000007E-2</v>
      </c>
      <c r="Y205">
        <v>0.63829999999999998</v>
      </c>
      <c r="Z205">
        <v>0.2737</v>
      </c>
      <c r="AA205">
        <v>1.0278</v>
      </c>
      <c r="AB205" t="s">
        <v>655</v>
      </c>
      <c r="AC205" t="s">
        <v>653</v>
      </c>
      <c r="AD205">
        <v>1E-4</v>
      </c>
      <c r="AE205">
        <v>30.7333</v>
      </c>
      <c r="AF205">
        <v>0.03</v>
      </c>
      <c r="AG205">
        <v>43.284399999999998</v>
      </c>
      <c r="AH205" t="s">
        <v>655</v>
      </c>
      <c r="AI205" t="s">
        <v>653</v>
      </c>
      <c r="AJ205">
        <v>2.0000000000000001E-4</v>
      </c>
      <c r="AK205">
        <v>33.6</v>
      </c>
      <c r="AL205">
        <v>2.81E-2</v>
      </c>
      <c r="AM205">
        <v>47.334200000000003</v>
      </c>
      <c r="AN205" t="s">
        <v>655</v>
      </c>
      <c r="AO205" t="s">
        <v>653</v>
      </c>
      <c r="AP205">
        <v>8.0000000000000004E-4</v>
      </c>
      <c r="AQ205">
        <v>18.259</v>
      </c>
      <c r="AR205">
        <v>4.5900000000000003E-2</v>
      </c>
      <c r="AS205">
        <v>23.4954</v>
      </c>
      <c r="AT205">
        <v>2.23E-2</v>
      </c>
      <c r="AU205">
        <v>2</v>
      </c>
    </row>
    <row r="206" spans="1:47" x14ac:dyDescent="0.25">
      <c r="A206">
        <v>0</v>
      </c>
      <c r="B206" t="s">
        <v>656</v>
      </c>
      <c r="C206" t="s">
        <v>19</v>
      </c>
      <c r="D206" t="e">
        <f>-SIGXLXDL</f>
        <v>#NAME?</v>
      </c>
      <c r="E206" t="s">
        <v>656</v>
      </c>
      <c r="F206">
        <v>2.0000000000000001E-4</v>
      </c>
      <c r="G206">
        <v>23.347799999999999</v>
      </c>
      <c r="H206">
        <v>3.9399999999999998E-2</v>
      </c>
      <c r="I206">
        <v>34.709099999999999</v>
      </c>
      <c r="J206" t="s">
        <v>657</v>
      </c>
      <c r="K206" t="s">
        <v>656</v>
      </c>
      <c r="L206">
        <v>8.0000000000000004E-4</v>
      </c>
      <c r="M206">
        <v>15.4299</v>
      </c>
      <c r="N206">
        <v>3.7999999999999999E-2</v>
      </c>
      <c r="O206">
        <v>26.1922</v>
      </c>
      <c r="P206" t="s">
        <v>658</v>
      </c>
      <c r="Q206" t="s">
        <v>656</v>
      </c>
      <c r="R206">
        <v>1.1000000000000001E-3</v>
      </c>
      <c r="S206">
        <v>13.563599999999999</v>
      </c>
      <c r="T206">
        <v>3.7600000000000001E-2</v>
      </c>
      <c r="U206">
        <v>24.635400000000001</v>
      </c>
      <c r="V206" t="s">
        <v>659</v>
      </c>
      <c r="W206" t="s">
        <v>656</v>
      </c>
      <c r="X206">
        <v>1E-4</v>
      </c>
      <c r="Y206">
        <v>33.4</v>
      </c>
      <c r="Z206">
        <v>3.5299999999999998E-2</v>
      </c>
      <c r="AA206">
        <v>41.203200000000002</v>
      </c>
      <c r="AB206" t="s">
        <v>658</v>
      </c>
      <c r="AC206" t="s">
        <v>656</v>
      </c>
      <c r="AD206">
        <v>1.4E-3</v>
      </c>
      <c r="AE206">
        <v>13.988899999999999</v>
      </c>
      <c r="AF206">
        <v>7.2300000000000003E-2</v>
      </c>
      <c r="AG206">
        <v>18.333100000000002</v>
      </c>
      <c r="AH206" t="s">
        <v>658</v>
      </c>
      <c r="AI206" t="s">
        <v>656</v>
      </c>
      <c r="AJ206">
        <v>3.5999999999999999E-3</v>
      </c>
      <c r="AK206">
        <v>10.6541</v>
      </c>
      <c r="AL206">
        <v>7.7100000000000002E-2</v>
      </c>
      <c r="AM206">
        <v>16.7803</v>
      </c>
      <c r="AN206" t="s">
        <v>658</v>
      </c>
      <c r="AO206" t="s">
        <v>656</v>
      </c>
      <c r="AP206">
        <v>3.8E-3</v>
      </c>
      <c r="AQ206">
        <v>10.5998</v>
      </c>
      <c r="AR206">
        <v>7.46E-2</v>
      </c>
      <c r="AS206">
        <v>13.991899999999999</v>
      </c>
      <c r="AT206">
        <v>1.5E-3</v>
      </c>
      <c r="AU206">
        <v>0</v>
      </c>
    </row>
    <row r="207" spans="1:47" x14ac:dyDescent="0.25">
      <c r="A207">
        <v>0</v>
      </c>
      <c r="B207" t="s">
        <v>660</v>
      </c>
      <c r="C207" t="s">
        <v>19</v>
      </c>
      <c r="D207" t="s">
        <v>661</v>
      </c>
      <c r="E207" t="s">
        <v>660</v>
      </c>
      <c r="F207">
        <v>5.0000000000000001E-3</v>
      </c>
      <c r="G207">
        <v>6.2018000000000004</v>
      </c>
      <c r="H207">
        <v>7.9000000000000001E-2</v>
      </c>
      <c r="I207">
        <v>14.923999999999999</v>
      </c>
      <c r="J207" t="s">
        <v>662</v>
      </c>
      <c r="K207" t="s">
        <v>660</v>
      </c>
      <c r="L207">
        <v>2.52E-2</v>
      </c>
      <c r="M207">
        <v>1.8387</v>
      </c>
      <c r="N207">
        <v>6.83E-2</v>
      </c>
      <c r="O207">
        <v>7.8524000000000003</v>
      </c>
      <c r="P207" t="s">
        <v>662</v>
      </c>
      <c r="Q207" t="s">
        <v>660</v>
      </c>
      <c r="R207">
        <v>3.8999999999999998E-3</v>
      </c>
      <c r="S207">
        <v>6.9082999999999997</v>
      </c>
      <c r="T207">
        <v>3.5299999999999998E-2</v>
      </c>
      <c r="U207">
        <v>27.116099999999999</v>
      </c>
      <c r="V207" t="s">
        <v>663</v>
      </c>
      <c r="W207" t="s">
        <v>660</v>
      </c>
      <c r="X207">
        <v>2.2000000000000001E-3</v>
      </c>
      <c r="Y207">
        <v>6.7637999999999998</v>
      </c>
      <c r="Z207">
        <v>6.5100000000000005E-2</v>
      </c>
      <c r="AA207">
        <v>19.6828</v>
      </c>
      <c r="AB207" t="s">
        <v>661</v>
      </c>
      <c r="AC207" t="s">
        <v>660</v>
      </c>
      <c r="AD207">
        <v>5.0000000000000001E-4</v>
      </c>
      <c r="AE207">
        <v>20.376799999999999</v>
      </c>
      <c r="AF207">
        <v>2.75E-2</v>
      </c>
      <c r="AG207">
        <v>46.340200000000003</v>
      </c>
      <c r="AH207" t="s">
        <v>664</v>
      </c>
      <c r="AI207" t="s">
        <v>660</v>
      </c>
      <c r="AJ207">
        <v>8.0000000000000002E-3</v>
      </c>
      <c r="AK207">
        <v>7.2423000000000002</v>
      </c>
      <c r="AL207">
        <v>6.9900000000000004E-2</v>
      </c>
      <c r="AM207">
        <v>19.1234</v>
      </c>
      <c r="AN207" t="s">
        <v>663</v>
      </c>
      <c r="AO207" t="s">
        <v>660</v>
      </c>
      <c r="AP207">
        <v>2.8999999999999998E-3</v>
      </c>
      <c r="AQ207">
        <v>11.7431</v>
      </c>
      <c r="AR207">
        <v>5.5E-2</v>
      </c>
      <c r="AS207">
        <v>19.638500000000001</v>
      </c>
      <c r="AT207">
        <v>6.7999999999999996E-3</v>
      </c>
      <c r="AU207">
        <v>1</v>
      </c>
    </row>
    <row r="208" spans="1:47" x14ac:dyDescent="0.25">
      <c r="A208">
        <v>0</v>
      </c>
      <c r="B208" t="s">
        <v>665</v>
      </c>
      <c r="C208" t="s">
        <v>19</v>
      </c>
      <c r="D208" t="s">
        <v>666</v>
      </c>
      <c r="E208" t="s">
        <v>665</v>
      </c>
      <c r="F208">
        <v>1E-4</v>
      </c>
      <c r="G208">
        <v>30.1111</v>
      </c>
      <c r="H208">
        <v>5.8200000000000002E-2</v>
      </c>
      <c r="I208">
        <v>22.397099999999998</v>
      </c>
      <c r="J208" t="s">
        <v>666</v>
      </c>
      <c r="K208" t="s">
        <v>665</v>
      </c>
      <c r="L208">
        <v>3.3999999999999998E-3</v>
      </c>
      <c r="M208">
        <v>7.0683999999999996</v>
      </c>
      <c r="N208">
        <v>0.1258</v>
      </c>
      <c r="O208">
        <v>1.2741</v>
      </c>
      <c r="P208" t="s">
        <v>666</v>
      </c>
      <c r="Q208" t="s">
        <v>665</v>
      </c>
      <c r="R208">
        <v>1.78E-2</v>
      </c>
      <c r="S208">
        <v>2.5960000000000001</v>
      </c>
      <c r="T208">
        <v>0.1903</v>
      </c>
      <c r="U208">
        <v>0.32669999999999999</v>
      </c>
      <c r="V208" t="s">
        <v>667</v>
      </c>
      <c r="W208" t="s">
        <v>665</v>
      </c>
      <c r="X208">
        <v>2E-3</v>
      </c>
      <c r="Y208">
        <v>6.9852999999999996</v>
      </c>
      <c r="Z208">
        <v>0.13239999999999999</v>
      </c>
      <c r="AA208">
        <v>5.9762000000000004</v>
      </c>
      <c r="AB208" t="s">
        <v>668</v>
      </c>
      <c r="AC208" t="s">
        <v>665</v>
      </c>
      <c r="AD208">
        <v>4.0000000000000002E-4</v>
      </c>
      <c r="AE208">
        <v>22.5</v>
      </c>
      <c r="AF208">
        <v>7.2300000000000003E-2</v>
      </c>
      <c r="AG208">
        <v>18.3233</v>
      </c>
      <c r="AH208" t="s">
        <v>666</v>
      </c>
      <c r="AI208" t="s">
        <v>665</v>
      </c>
      <c r="AJ208">
        <v>5.0000000000000001E-4</v>
      </c>
      <c r="AK208">
        <v>22.235299999999999</v>
      </c>
      <c r="AL208">
        <v>5.2499999999999998E-2</v>
      </c>
      <c r="AM208">
        <v>26.702100000000002</v>
      </c>
      <c r="AN208" t="s">
        <v>667</v>
      </c>
      <c r="AO208" t="s">
        <v>665</v>
      </c>
      <c r="AP208">
        <v>5.9999999999999995E-4</v>
      </c>
      <c r="AQ208">
        <v>19.696100000000001</v>
      </c>
      <c r="AR208">
        <v>5.5599999999999997E-2</v>
      </c>
      <c r="AS208">
        <v>19.415099999999999</v>
      </c>
      <c r="AT208">
        <v>3.5999999999999999E-3</v>
      </c>
      <c r="AU208">
        <v>0</v>
      </c>
    </row>
    <row r="209" spans="1:47" x14ac:dyDescent="0.25">
      <c r="A209">
        <v>0</v>
      </c>
      <c r="B209" t="s">
        <v>669</v>
      </c>
      <c r="C209" t="s">
        <v>19</v>
      </c>
      <c r="D209" t="s">
        <v>670</v>
      </c>
      <c r="E209" t="s">
        <v>669</v>
      </c>
      <c r="F209">
        <v>0</v>
      </c>
      <c r="G209">
        <v>65</v>
      </c>
      <c r="H209">
        <v>1.1900000000000001E-2</v>
      </c>
      <c r="I209">
        <v>80.693799999999996</v>
      </c>
      <c r="J209" t="s">
        <v>670</v>
      </c>
      <c r="K209" t="s">
        <v>669</v>
      </c>
      <c r="L209">
        <v>0</v>
      </c>
      <c r="M209">
        <v>65</v>
      </c>
      <c r="N209">
        <v>1.4800000000000001E-2</v>
      </c>
      <c r="O209">
        <v>74.910399999999996</v>
      </c>
      <c r="P209" t="s">
        <v>670</v>
      </c>
      <c r="Q209" t="s">
        <v>669</v>
      </c>
      <c r="R209">
        <v>0</v>
      </c>
      <c r="S209">
        <v>55</v>
      </c>
      <c r="T209">
        <v>1.26E-2</v>
      </c>
      <c r="U209">
        <v>75.244100000000003</v>
      </c>
      <c r="V209" t="s">
        <v>670</v>
      </c>
      <c r="W209" t="s">
        <v>669</v>
      </c>
      <c r="X209">
        <v>0</v>
      </c>
      <c r="Y209">
        <v>65</v>
      </c>
      <c r="Z209">
        <v>1.24E-2</v>
      </c>
      <c r="AA209">
        <v>83.670699999999997</v>
      </c>
      <c r="AB209" t="s">
        <v>670</v>
      </c>
      <c r="AC209" t="s">
        <v>669</v>
      </c>
      <c r="AD209">
        <v>0</v>
      </c>
      <c r="AE209">
        <v>63.75</v>
      </c>
      <c r="AF209">
        <v>1.32E-2</v>
      </c>
      <c r="AG209">
        <v>71.668400000000005</v>
      </c>
      <c r="AH209" t="s">
        <v>670</v>
      </c>
      <c r="AI209" t="s">
        <v>669</v>
      </c>
      <c r="AJ209">
        <v>0</v>
      </c>
      <c r="AK209">
        <v>61</v>
      </c>
      <c r="AL209">
        <v>1.7000000000000001E-2</v>
      </c>
      <c r="AM209">
        <v>66.359700000000004</v>
      </c>
      <c r="AN209" t="s">
        <v>670</v>
      </c>
      <c r="AO209" t="s">
        <v>669</v>
      </c>
      <c r="AP209">
        <v>0</v>
      </c>
      <c r="AQ209">
        <v>67.5</v>
      </c>
      <c r="AR209">
        <v>8.0999999999999996E-3</v>
      </c>
      <c r="AS209">
        <v>76.515799999999999</v>
      </c>
      <c r="AT209">
        <v>0</v>
      </c>
      <c r="AU209">
        <v>0</v>
      </c>
    </row>
    <row r="210" spans="1:47" x14ac:dyDescent="0.25">
      <c r="A210">
        <v>0</v>
      </c>
      <c r="B210" t="s">
        <v>671</v>
      </c>
      <c r="C210" t="s">
        <v>19</v>
      </c>
      <c r="D210" t="s">
        <v>672</v>
      </c>
      <c r="E210" t="s">
        <v>671</v>
      </c>
      <c r="F210">
        <v>6.9999999999999999E-4</v>
      </c>
      <c r="G210">
        <v>14.3443</v>
      </c>
      <c r="H210">
        <v>3.8300000000000001E-2</v>
      </c>
      <c r="I210">
        <v>35.755200000000002</v>
      </c>
      <c r="J210" t="e">
        <f>-MDDFEIYL</f>
        <v>#NAME?</v>
      </c>
      <c r="K210" t="s">
        <v>671</v>
      </c>
      <c r="L210">
        <v>6.6299999999999998E-2</v>
      </c>
      <c r="M210">
        <v>0.86229999999999996</v>
      </c>
      <c r="N210">
        <v>0.11749999999999999</v>
      </c>
      <c r="O210">
        <v>1.5790999999999999</v>
      </c>
      <c r="P210" t="s">
        <v>672</v>
      </c>
      <c r="Q210" t="s">
        <v>671</v>
      </c>
      <c r="R210">
        <v>1.66E-2</v>
      </c>
      <c r="S210">
        <v>2.7545999999999999</v>
      </c>
      <c r="T210">
        <v>6.3899999999999998E-2</v>
      </c>
      <c r="U210">
        <v>9.5332000000000008</v>
      </c>
      <c r="V210" t="e">
        <f>-MDDFEIYL</f>
        <v>#NAME?</v>
      </c>
      <c r="W210" t="s">
        <v>671</v>
      </c>
      <c r="X210">
        <v>8.0000000000000004E-4</v>
      </c>
      <c r="Y210">
        <v>10.7921</v>
      </c>
      <c r="Z210">
        <v>5.21E-2</v>
      </c>
      <c r="AA210">
        <v>26.509599999999999</v>
      </c>
      <c r="AB210" t="s">
        <v>672</v>
      </c>
      <c r="AC210" t="s">
        <v>671</v>
      </c>
      <c r="AD210">
        <v>4.1999999999999997E-3</v>
      </c>
      <c r="AE210">
        <v>8.8348999999999993</v>
      </c>
      <c r="AF210">
        <v>5.8999999999999997E-2</v>
      </c>
      <c r="AG210">
        <v>23.210899999999999</v>
      </c>
      <c r="AH210" t="s">
        <v>672</v>
      </c>
      <c r="AI210" t="s">
        <v>671</v>
      </c>
      <c r="AJ210">
        <v>0.04</v>
      </c>
      <c r="AK210">
        <v>2.8066</v>
      </c>
      <c r="AL210">
        <v>0.13400000000000001</v>
      </c>
      <c r="AM210">
        <v>7.1116000000000001</v>
      </c>
      <c r="AN210" t="e">
        <f>-MDDFEIYL</f>
        <v>#NAME?</v>
      </c>
      <c r="AO210" t="s">
        <v>671</v>
      </c>
      <c r="AP210">
        <v>3.8399999999999997E-2</v>
      </c>
      <c r="AQ210">
        <v>3.4430000000000001</v>
      </c>
      <c r="AR210">
        <v>0.14799999999999999</v>
      </c>
      <c r="AS210">
        <v>5.1696</v>
      </c>
      <c r="AT210">
        <v>2.3900000000000001E-2</v>
      </c>
      <c r="AU210">
        <v>1</v>
      </c>
    </row>
    <row r="211" spans="1:47" x14ac:dyDescent="0.25">
      <c r="A211">
        <v>0</v>
      </c>
      <c r="B211" t="s">
        <v>673</v>
      </c>
      <c r="C211" t="s">
        <v>19</v>
      </c>
      <c r="D211" t="s">
        <v>674</v>
      </c>
      <c r="E211" t="s">
        <v>673</v>
      </c>
      <c r="F211">
        <v>2.9999999999999997E-4</v>
      </c>
      <c r="G211">
        <v>19.8</v>
      </c>
      <c r="H211">
        <v>7.5700000000000003E-2</v>
      </c>
      <c r="I211">
        <v>15.8249</v>
      </c>
      <c r="J211" t="s">
        <v>675</v>
      </c>
      <c r="K211" t="s">
        <v>673</v>
      </c>
      <c r="L211">
        <v>4.0000000000000002E-4</v>
      </c>
      <c r="M211">
        <v>22.324300000000001</v>
      </c>
      <c r="N211">
        <v>7.1199999999999999E-2</v>
      </c>
      <c r="O211">
        <v>7.0788000000000002</v>
      </c>
      <c r="P211" t="s">
        <v>675</v>
      </c>
      <c r="Q211" t="s">
        <v>673</v>
      </c>
      <c r="R211">
        <v>5.9999999999999995E-4</v>
      </c>
      <c r="S211">
        <v>18.121200000000002</v>
      </c>
      <c r="T211">
        <v>7.8899999999999998E-2</v>
      </c>
      <c r="U211">
        <v>5.8532999999999999</v>
      </c>
      <c r="V211" t="s">
        <v>676</v>
      </c>
      <c r="W211" t="s">
        <v>673</v>
      </c>
      <c r="X211">
        <v>2.9999999999999997E-4</v>
      </c>
      <c r="Y211">
        <v>16.863600000000002</v>
      </c>
      <c r="Z211">
        <v>9.2100000000000001E-2</v>
      </c>
      <c r="AA211">
        <v>11.479900000000001</v>
      </c>
      <c r="AB211" t="s">
        <v>675</v>
      </c>
      <c r="AC211" t="s">
        <v>673</v>
      </c>
      <c r="AD211">
        <v>0</v>
      </c>
      <c r="AE211">
        <v>44.75</v>
      </c>
      <c r="AF211">
        <v>3.5700000000000003E-2</v>
      </c>
      <c r="AG211">
        <v>37.6858</v>
      </c>
      <c r="AH211" t="s">
        <v>675</v>
      </c>
      <c r="AI211" t="s">
        <v>673</v>
      </c>
      <c r="AJ211">
        <v>1E-4</v>
      </c>
      <c r="AK211">
        <v>39.666699999999999</v>
      </c>
      <c r="AL211">
        <v>3.6499999999999998E-2</v>
      </c>
      <c r="AM211">
        <v>38.162799999999997</v>
      </c>
      <c r="AN211" t="s">
        <v>674</v>
      </c>
      <c r="AO211" t="s">
        <v>673</v>
      </c>
      <c r="AP211">
        <v>2.9999999999999997E-4</v>
      </c>
      <c r="AQ211">
        <v>25</v>
      </c>
      <c r="AR211">
        <v>4.7800000000000002E-2</v>
      </c>
      <c r="AS211">
        <v>22.6173</v>
      </c>
      <c r="AT211">
        <v>2.9999999999999997E-4</v>
      </c>
      <c r="AU211">
        <v>0</v>
      </c>
    </row>
    <row r="212" spans="1:47" x14ac:dyDescent="0.25">
      <c r="A212">
        <v>0</v>
      </c>
      <c r="B212" t="s">
        <v>677</v>
      </c>
      <c r="C212" t="s">
        <v>19</v>
      </c>
      <c r="D212" t="s">
        <v>678</v>
      </c>
      <c r="E212" t="s">
        <v>677</v>
      </c>
      <c r="F212">
        <v>1E-4</v>
      </c>
      <c r="G212">
        <v>31.444400000000002</v>
      </c>
      <c r="H212">
        <v>2.23E-2</v>
      </c>
      <c r="I212">
        <v>56.960099999999997</v>
      </c>
      <c r="J212" t="s">
        <v>679</v>
      </c>
      <c r="K212" t="s">
        <v>677</v>
      </c>
      <c r="L212">
        <v>5.9999999999999995E-4</v>
      </c>
      <c r="M212">
        <v>18.328099999999999</v>
      </c>
      <c r="N212">
        <v>3.1399999999999997E-2</v>
      </c>
      <c r="O212">
        <v>34.866900000000001</v>
      </c>
      <c r="P212" t="s">
        <v>679</v>
      </c>
      <c r="Q212" t="s">
        <v>677</v>
      </c>
      <c r="R212">
        <v>8.9999999999999998E-4</v>
      </c>
      <c r="S212">
        <v>15.0924</v>
      </c>
      <c r="T212">
        <v>3.1300000000000001E-2</v>
      </c>
      <c r="U212">
        <v>31.967400000000001</v>
      </c>
      <c r="V212" t="s">
        <v>679</v>
      </c>
      <c r="W212" t="s">
        <v>677</v>
      </c>
      <c r="X212">
        <v>1E-4</v>
      </c>
      <c r="Y212">
        <v>34</v>
      </c>
      <c r="Z212">
        <v>2.53E-2</v>
      </c>
      <c r="AA212">
        <v>55.311100000000003</v>
      </c>
      <c r="AB212" t="s">
        <v>679</v>
      </c>
      <c r="AC212" t="s">
        <v>677</v>
      </c>
      <c r="AD212">
        <v>2.9999999999999997E-4</v>
      </c>
      <c r="AE212">
        <v>25.0625</v>
      </c>
      <c r="AF212">
        <v>3.39E-2</v>
      </c>
      <c r="AG212">
        <v>39.288800000000002</v>
      </c>
      <c r="AH212" t="s">
        <v>679</v>
      </c>
      <c r="AI212" t="s">
        <v>677</v>
      </c>
      <c r="AJ212">
        <v>8.0000000000000004E-4</v>
      </c>
      <c r="AK212">
        <v>19.339400000000001</v>
      </c>
      <c r="AL212">
        <v>4.3799999999999999E-2</v>
      </c>
      <c r="AM212">
        <v>32.203099999999999</v>
      </c>
      <c r="AN212" t="s">
        <v>679</v>
      </c>
      <c r="AO212" t="s">
        <v>677</v>
      </c>
      <c r="AP212">
        <v>8.9999999999999998E-4</v>
      </c>
      <c r="AQ212">
        <v>17.958600000000001</v>
      </c>
      <c r="AR212">
        <v>3.9100000000000003E-2</v>
      </c>
      <c r="AS212">
        <v>27.331</v>
      </c>
      <c r="AT212">
        <v>5.0000000000000001E-4</v>
      </c>
      <c r="AU212">
        <v>0</v>
      </c>
    </row>
    <row r="213" spans="1:47" x14ac:dyDescent="0.25">
      <c r="A213">
        <v>0</v>
      </c>
      <c r="B213" t="s">
        <v>680</v>
      </c>
      <c r="C213" t="s">
        <v>19</v>
      </c>
      <c r="D213" t="s">
        <v>681</v>
      </c>
      <c r="E213" t="s">
        <v>680</v>
      </c>
      <c r="F213">
        <v>0</v>
      </c>
      <c r="G213">
        <v>75</v>
      </c>
      <c r="H213">
        <v>5.4000000000000003E-3</v>
      </c>
      <c r="I213">
        <v>95.626999999999995</v>
      </c>
      <c r="J213" t="s">
        <v>682</v>
      </c>
      <c r="K213" t="s">
        <v>680</v>
      </c>
      <c r="L213">
        <v>0</v>
      </c>
      <c r="M213">
        <v>48</v>
      </c>
      <c r="N213">
        <v>1.03E-2</v>
      </c>
      <c r="O213">
        <v>89.719800000000006</v>
      </c>
      <c r="P213" t="s">
        <v>681</v>
      </c>
      <c r="Q213" t="s">
        <v>680</v>
      </c>
      <c r="R213">
        <v>0</v>
      </c>
      <c r="S213">
        <v>64.166700000000006</v>
      </c>
      <c r="T213">
        <v>7.9000000000000008E-3</v>
      </c>
      <c r="U213">
        <v>91.214100000000002</v>
      </c>
      <c r="V213" t="s">
        <v>681</v>
      </c>
      <c r="W213" t="s">
        <v>680</v>
      </c>
      <c r="X213">
        <v>0</v>
      </c>
      <c r="Y213">
        <v>75</v>
      </c>
      <c r="Z213">
        <v>6.3E-3</v>
      </c>
      <c r="AA213">
        <v>95.795599999999993</v>
      </c>
      <c r="AB213" t="s">
        <v>683</v>
      </c>
      <c r="AC213" t="s">
        <v>680</v>
      </c>
      <c r="AD213">
        <v>0</v>
      </c>
      <c r="AE213">
        <v>70</v>
      </c>
      <c r="AF213">
        <v>5.7999999999999996E-3</v>
      </c>
      <c r="AG213">
        <v>92.222200000000001</v>
      </c>
      <c r="AH213" t="s">
        <v>683</v>
      </c>
      <c r="AI213" t="s">
        <v>680</v>
      </c>
      <c r="AJ213">
        <v>0</v>
      </c>
      <c r="AK213">
        <v>70</v>
      </c>
      <c r="AL213">
        <v>7.4000000000000003E-3</v>
      </c>
      <c r="AM213">
        <v>91.037199999999999</v>
      </c>
      <c r="AN213" t="s">
        <v>684</v>
      </c>
      <c r="AO213" t="s">
        <v>680</v>
      </c>
      <c r="AP213">
        <v>0</v>
      </c>
      <c r="AQ213">
        <v>70</v>
      </c>
      <c r="AR213">
        <v>5.0000000000000001E-3</v>
      </c>
      <c r="AS213">
        <v>88.652000000000001</v>
      </c>
      <c r="AT213">
        <v>0</v>
      </c>
      <c r="AU213">
        <v>0</v>
      </c>
    </row>
    <row r="214" spans="1:47" x14ac:dyDescent="0.25">
      <c r="A214">
        <v>0</v>
      </c>
      <c r="B214" t="s">
        <v>685</v>
      </c>
      <c r="C214" t="s">
        <v>19</v>
      </c>
      <c r="D214" t="s">
        <v>686</v>
      </c>
      <c r="E214" t="s">
        <v>685</v>
      </c>
      <c r="F214">
        <v>4.0000000000000002E-4</v>
      </c>
      <c r="G214">
        <v>18.258600000000001</v>
      </c>
      <c r="H214">
        <v>6.6100000000000006E-2</v>
      </c>
      <c r="I214">
        <v>18.959800000000001</v>
      </c>
      <c r="J214" t="s">
        <v>686</v>
      </c>
      <c r="K214" t="s">
        <v>685</v>
      </c>
      <c r="L214">
        <v>4.0000000000000002E-4</v>
      </c>
      <c r="M214">
        <v>20.440000000000001</v>
      </c>
      <c r="N214">
        <v>5.4399999999999997E-2</v>
      </c>
      <c r="O214">
        <v>13.5069</v>
      </c>
      <c r="P214" t="s">
        <v>686</v>
      </c>
      <c r="Q214" t="s">
        <v>685</v>
      </c>
      <c r="R214">
        <v>1.1000000000000001E-3</v>
      </c>
      <c r="S214">
        <v>13.818199999999999</v>
      </c>
      <c r="T214">
        <v>7.1199999999999999E-2</v>
      </c>
      <c r="U214">
        <v>7.4809000000000001</v>
      </c>
      <c r="V214" t="s">
        <v>686</v>
      </c>
      <c r="W214" t="s">
        <v>685</v>
      </c>
      <c r="X214">
        <v>1E-4</v>
      </c>
      <c r="Y214">
        <v>29.857099999999999</v>
      </c>
      <c r="Z214">
        <v>5.2499999999999998E-2</v>
      </c>
      <c r="AA214">
        <v>26.286100000000001</v>
      </c>
      <c r="AB214" t="s">
        <v>686</v>
      </c>
      <c r="AC214" t="s">
        <v>685</v>
      </c>
      <c r="AD214">
        <v>7.1999999999999995E-2</v>
      </c>
      <c r="AE214">
        <v>1.8468</v>
      </c>
      <c r="AF214">
        <v>0.26889999999999997</v>
      </c>
      <c r="AG214">
        <v>1.8671</v>
      </c>
      <c r="AH214" t="s">
        <v>686</v>
      </c>
      <c r="AI214" t="s">
        <v>685</v>
      </c>
      <c r="AJ214">
        <v>1.06E-2</v>
      </c>
      <c r="AK214">
        <v>6.2266000000000004</v>
      </c>
      <c r="AL214">
        <v>0.1414</v>
      </c>
      <c r="AM214">
        <v>6.4457000000000004</v>
      </c>
      <c r="AN214" t="s">
        <v>686</v>
      </c>
      <c r="AO214" t="s">
        <v>685</v>
      </c>
      <c r="AP214">
        <v>5.7000000000000002E-3</v>
      </c>
      <c r="AQ214">
        <v>8.8839000000000006</v>
      </c>
      <c r="AR214">
        <v>0.1062</v>
      </c>
      <c r="AS214">
        <v>8.7721</v>
      </c>
      <c r="AT214">
        <v>1.29E-2</v>
      </c>
      <c r="AU214">
        <v>1</v>
      </c>
    </row>
    <row r="215" spans="1:47" x14ac:dyDescent="0.25">
      <c r="A215">
        <v>0</v>
      </c>
      <c r="B215" t="s">
        <v>687</v>
      </c>
      <c r="C215" t="s">
        <v>19</v>
      </c>
      <c r="D215" t="s">
        <v>688</v>
      </c>
      <c r="E215" t="s">
        <v>687</v>
      </c>
      <c r="F215">
        <v>1.2999999999999999E-3</v>
      </c>
      <c r="G215">
        <v>11.5534</v>
      </c>
      <c r="H215">
        <v>6.9800000000000001E-2</v>
      </c>
      <c r="I215">
        <v>17.6737</v>
      </c>
      <c r="J215" t="s">
        <v>689</v>
      </c>
      <c r="K215" t="s">
        <v>687</v>
      </c>
      <c r="L215">
        <v>1.9E-3</v>
      </c>
      <c r="M215">
        <v>9.8735999999999997</v>
      </c>
      <c r="N215">
        <v>5.57E-2</v>
      </c>
      <c r="O215">
        <v>12.7859</v>
      </c>
      <c r="P215" t="s">
        <v>689</v>
      </c>
      <c r="Q215" t="s">
        <v>687</v>
      </c>
      <c r="R215">
        <v>1.1000000000000001E-3</v>
      </c>
      <c r="S215">
        <v>13.315200000000001</v>
      </c>
      <c r="T215">
        <v>4.7399999999999998E-2</v>
      </c>
      <c r="U215">
        <v>16.991399999999999</v>
      </c>
      <c r="V215" t="s">
        <v>689</v>
      </c>
      <c r="W215" t="s">
        <v>687</v>
      </c>
      <c r="X215">
        <v>2.0000000000000001E-4</v>
      </c>
      <c r="Y215">
        <v>21.5</v>
      </c>
      <c r="Z215">
        <v>5.67E-2</v>
      </c>
      <c r="AA215">
        <v>23.8081</v>
      </c>
      <c r="AB215" t="s">
        <v>690</v>
      </c>
      <c r="AC215" t="s">
        <v>687</v>
      </c>
      <c r="AD215">
        <v>1E-4</v>
      </c>
      <c r="AE215">
        <v>30.866700000000002</v>
      </c>
      <c r="AF215">
        <v>3.1E-2</v>
      </c>
      <c r="AG215">
        <v>42.185099999999998</v>
      </c>
      <c r="AH215" t="s">
        <v>689</v>
      </c>
      <c r="AI215" t="s">
        <v>687</v>
      </c>
      <c r="AJ215">
        <v>5.9999999999999995E-4</v>
      </c>
      <c r="AK215">
        <v>21.2468</v>
      </c>
      <c r="AL215">
        <v>4.3700000000000003E-2</v>
      </c>
      <c r="AM215">
        <v>32.301299999999998</v>
      </c>
      <c r="AN215" t="s">
        <v>690</v>
      </c>
      <c r="AO215" t="s">
        <v>687</v>
      </c>
      <c r="AP215">
        <v>1.2999999999999999E-3</v>
      </c>
      <c r="AQ215">
        <v>15.765599999999999</v>
      </c>
      <c r="AR215">
        <v>6.0299999999999999E-2</v>
      </c>
      <c r="AS215">
        <v>17.8093</v>
      </c>
      <c r="AT215">
        <v>8.9999999999999998E-4</v>
      </c>
      <c r="AU215">
        <v>0</v>
      </c>
    </row>
    <row r="216" spans="1:47" x14ac:dyDescent="0.25">
      <c r="A216">
        <v>0</v>
      </c>
      <c r="B216" t="s">
        <v>691</v>
      </c>
      <c r="C216" t="s">
        <v>19</v>
      </c>
      <c r="D216" t="s">
        <v>692</v>
      </c>
      <c r="E216" t="s">
        <v>691</v>
      </c>
      <c r="F216">
        <v>0</v>
      </c>
      <c r="G216">
        <v>37</v>
      </c>
      <c r="H216">
        <v>1.5800000000000002E-2</v>
      </c>
      <c r="I216">
        <v>70.776700000000005</v>
      </c>
      <c r="J216" t="s">
        <v>693</v>
      </c>
      <c r="K216" t="s">
        <v>691</v>
      </c>
      <c r="L216">
        <v>4.8999999999999998E-3</v>
      </c>
      <c r="M216">
        <v>5.6506999999999996</v>
      </c>
      <c r="N216">
        <v>4.8099999999999997E-2</v>
      </c>
      <c r="O216">
        <v>17.288699999999999</v>
      </c>
      <c r="P216" t="s">
        <v>693</v>
      </c>
      <c r="Q216" t="s">
        <v>691</v>
      </c>
      <c r="R216">
        <v>1.6999999999999999E-3</v>
      </c>
      <c r="S216">
        <v>10.7988</v>
      </c>
      <c r="T216">
        <v>3.0700000000000002E-2</v>
      </c>
      <c r="U216">
        <v>32.809399999999997</v>
      </c>
      <c r="V216" t="s">
        <v>693</v>
      </c>
      <c r="W216" t="s">
        <v>691</v>
      </c>
      <c r="X216">
        <v>2.0000000000000001E-4</v>
      </c>
      <c r="Y216">
        <v>18.656199999999998</v>
      </c>
      <c r="Z216">
        <v>3.6200000000000003E-2</v>
      </c>
      <c r="AA216">
        <v>40.215299999999999</v>
      </c>
      <c r="AB216" t="e">
        <f>-DFEIYLCF</f>
        <v>#NAME?</v>
      </c>
      <c r="AC216" t="s">
        <v>691</v>
      </c>
      <c r="AD216">
        <v>0</v>
      </c>
      <c r="AE216">
        <v>46.333300000000001</v>
      </c>
      <c r="AF216">
        <v>8.6999999999999994E-3</v>
      </c>
      <c r="AG216">
        <v>83.954400000000007</v>
      </c>
      <c r="AH216" t="s">
        <v>693</v>
      </c>
      <c r="AI216" t="s">
        <v>691</v>
      </c>
      <c r="AJ216">
        <v>0</v>
      </c>
      <c r="AK216">
        <v>60</v>
      </c>
      <c r="AL216">
        <v>1.01E-2</v>
      </c>
      <c r="AM216">
        <v>83.736800000000002</v>
      </c>
      <c r="AN216" t="e">
        <f>-DFEIYLCF</f>
        <v>#NAME?</v>
      </c>
      <c r="AO216" t="s">
        <v>691</v>
      </c>
      <c r="AP216">
        <v>0</v>
      </c>
      <c r="AQ216">
        <v>41.25</v>
      </c>
      <c r="AR216">
        <v>8.8000000000000005E-3</v>
      </c>
      <c r="AS216">
        <v>74.093699999999998</v>
      </c>
      <c r="AT216">
        <v>1E-3</v>
      </c>
      <c r="AU216">
        <v>0</v>
      </c>
    </row>
    <row r="217" spans="1:47" x14ac:dyDescent="0.25">
      <c r="A217">
        <v>0</v>
      </c>
      <c r="B217" t="s">
        <v>694</v>
      </c>
      <c r="C217" t="s">
        <v>19</v>
      </c>
      <c r="D217" t="s">
        <v>695</v>
      </c>
      <c r="E217" t="s">
        <v>694</v>
      </c>
      <c r="F217">
        <v>0</v>
      </c>
      <c r="G217">
        <v>55</v>
      </c>
      <c r="H217">
        <v>1.8599999999999998E-2</v>
      </c>
      <c r="I217">
        <v>64.219300000000004</v>
      </c>
      <c r="J217" t="s">
        <v>696</v>
      </c>
      <c r="K217" t="s">
        <v>694</v>
      </c>
      <c r="L217">
        <v>0</v>
      </c>
      <c r="M217">
        <v>75</v>
      </c>
      <c r="N217">
        <v>1.49E-2</v>
      </c>
      <c r="O217">
        <v>74.475800000000007</v>
      </c>
      <c r="P217" t="s">
        <v>696</v>
      </c>
      <c r="Q217" t="s">
        <v>694</v>
      </c>
      <c r="R217">
        <v>0</v>
      </c>
      <c r="S217">
        <v>58.571399999999997</v>
      </c>
      <c r="T217">
        <v>1.72E-2</v>
      </c>
      <c r="U217">
        <v>60.456200000000003</v>
      </c>
      <c r="V217" t="s">
        <v>696</v>
      </c>
      <c r="W217" t="s">
        <v>694</v>
      </c>
      <c r="X217">
        <v>0</v>
      </c>
      <c r="Y217">
        <v>62.5</v>
      </c>
      <c r="Z217">
        <v>2.1100000000000001E-2</v>
      </c>
      <c r="AA217">
        <v>63.310699999999997</v>
      </c>
      <c r="AB217" t="s">
        <v>695</v>
      </c>
      <c r="AC217" t="s">
        <v>694</v>
      </c>
      <c r="AD217">
        <v>0</v>
      </c>
      <c r="AE217">
        <v>58</v>
      </c>
      <c r="AF217">
        <v>1.7999999999999999E-2</v>
      </c>
      <c r="AG217">
        <v>61.146700000000003</v>
      </c>
      <c r="AH217" t="s">
        <v>696</v>
      </c>
      <c r="AI217" t="s">
        <v>694</v>
      </c>
      <c r="AJ217">
        <v>0</v>
      </c>
      <c r="AK217">
        <v>75</v>
      </c>
      <c r="AL217">
        <v>1.2800000000000001E-2</v>
      </c>
      <c r="AM217">
        <v>76.352800000000002</v>
      </c>
      <c r="AN217" t="s">
        <v>697</v>
      </c>
      <c r="AO217" t="s">
        <v>694</v>
      </c>
      <c r="AP217">
        <v>0</v>
      </c>
      <c r="AQ217">
        <v>61.666699999999999</v>
      </c>
      <c r="AR217">
        <v>1.14E-2</v>
      </c>
      <c r="AS217">
        <v>65.765600000000006</v>
      </c>
      <c r="AT217">
        <v>0</v>
      </c>
      <c r="AU217">
        <v>0</v>
      </c>
    </row>
    <row r="218" spans="1:47" x14ac:dyDescent="0.25">
      <c r="A218">
        <v>0</v>
      </c>
      <c r="B218" t="s">
        <v>698</v>
      </c>
      <c r="C218" t="s">
        <v>19</v>
      </c>
      <c r="D218" t="s">
        <v>699</v>
      </c>
      <c r="E218" t="s">
        <v>698</v>
      </c>
      <c r="F218">
        <v>0</v>
      </c>
      <c r="G218">
        <v>70</v>
      </c>
      <c r="H218">
        <v>1.26E-2</v>
      </c>
      <c r="I218">
        <v>78.703000000000003</v>
      </c>
      <c r="J218" t="s">
        <v>699</v>
      </c>
      <c r="K218" t="s">
        <v>698</v>
      </c>
      <c r="L218">
        <v>1E-4</v>
      </c>
      <c r="M218">
        <v>35.5</v>
      </c>
      <c r="N218">
        <v>2.5999999999999999E-2</v>
      </c>
      <c r="O218">
        <v>44.3247</v>
      </c>
      <c r="P218" t="s">
        <v>699</v>
      </c>
      <c r="Q218" t="s">
        <v>698</v>
      </c>
      <c r="R218">
        <v>0</v>
      </c>
      <c r="S218">
        <v>56.428600000000003</v>
      </c>
      <c r="T218">
        <v>1.7399999999999999E-2</v>
      </c>
      <c r="U218">
        <v>59.803600000000003</v>
      </c>
      <c r="V218" t="s">
        <v>699</v>
      </c>
      <c r="W218" t="s">
        <v>698</v>
      </c>
      <c r="X218">
        <v>0</v>
      </c>
      <c r="Y218">
        <v>75</v>
      </c>
      <c r="Z218">
        <v>1.0800000000000001E-2</v>
      </c>
      <c r="AA218">
        <v>87.644199999999998</v>
      </c>
      <c r="AB218" t="s">
        <v>700</v>
      </c>
      <c r="AC218" t="s">
        <v>698</v>
      </c>
      <c r="AD218">
        <v>0</v>
      </c>
      <c r="AE218">
        <v>62.5</v>
      </c>
      <c r="AF218">
        <v>1.7100000000000001E-2</v>
      </c>
      <c r="AG218">
        <v>62.876600000000003</v>
      </c>
      <c r="AH218" t="s">
        <v>701</v>
      </c>
      <c r="AI218" t="s">
        <v>698</v>
      </c>
      <c r="AJ218">
        <v>1E-4</v>
      </c>
      <c r="AK218">
        <v>39.333300000000001</v>
      </c>
      <c r="AL218">
        <v>3.3399999999999999E-2</v>
      </c>
      <c r="AM218">
        <v>41.157800000000002</v>
      </c>
      <c r="AN218" t="s">
        <v>699</v>
      </c>
      <c r="AO218" t="s">
        <v>698</v>
      </c>
      <c r="AP218">
        <v>0</v>
      </c>
      <c r="AQ218">
        <v>67.5</v>
      </c>
      <c r="AR218">
        <v>1.37E-2</v>
      </c>
      <c r="AS218">
        <v>59.561799999999998</v>
      </c>
      <c r="AT218">
        <v>0</v>
      </c>
      <c r="AU218">
        <v>0</v>
      </c>
    </row>
    <row r="219" spans="1:47" x14ac:dyDescent="0.25">
      <c r="A219">
        <v>0</v>
      </c>
      <c r="B219" t="s">
        <v>702</v>
      </c>
      <c r="C219" t="s">
        <v>19</v>
      </c>
      <c r="D219" t="s">
        <v>703</v>
      </c>
      <c r="E219" t="s">
        <v>702</v>
      </c>
      <c r="F219">
        <v>1E-4</v>
      </c>
      <c r="G219">
        <v>32.428600000000003</v>
      </c>
      <c r="H219">
        <v>4.6600000000000003E-2</v>
      </c>
      <c r="I219">
        <v>29.062000000000001</v>
      </c>
      <c r="J219" t="e">
        <f>-FEIYLCFL</f>
        <v>#NAME?</v>
      </c>
      <c r="K219" t="s">
        <v>702</v>
      </c>
      <c r="L219">
        <v>4.0000000000000002E-4</v>
      </c>
      <c r="M219">
        <v>21.883700000000001</v>
      </c>
      <c r="N219">
        <v>6.8099999999999994E-2</v>
      </c>
      <c r="O219">
        <v>7.9074</v>
      </c>
      <c r="P219" t="s">
        <v>703</v>
      </c>
      <c r="Q219" t="s">
        <v>702</v>
      </c>
      <c r="R219">
        <v>4.0000000000000002E-4</v>
      </c>
      <c r="S219">
        <v>20.306100000000001</v>
      </c>
      <c r="T219">
        <v>6.4500000000000002E-2</v>
      </c>
      <c r="U219">
        <v>9.3527000000000005</v>
      </c>
      <c r="V219" t="s">
        <v>703</v>
      </c>
      <c r="W219" t="s">
        <v>702</v>
      </c>
      <c r="X219">
        <v>1E-4</v>
      </c>
      <c r="Y219">
        <v>23.2667</v>
      </c>
      <c r="Z219">
        <v>5.8400000000000001E-2</v>
      </c>
      <c r="AA219">
        <v>22.885999999999999</v>
      </c>
      <c r="AB219" t="s">
        <v>703</v>
      </c>
      <c r="AC219" t="s">
        <v>702</v>
      </c>
      <c r="AD219">
        <v>1E-4</v>
      </c>
      <c r="AE219">
        <v>37</v>
      </c>
      <c r="AF219">
        <v>4.3099999999999999E-2</v>
      </c>
      <c r="AG219">
        <v>31.82</v>
      </c>
      <c r="AH219" t="s">
        <v>703</v>
      </c>
      <c r="AI219" t="s">
        <v>702</v>
      </c>
      <c r="AJ219">
        <v>1E-4</v>
      </c>
      <c r="AK219">
        <v>39.444400000000002</v>
      </c>
      <c r="AL219">
        <v>4.19E-2</v>
      </c>
      <c r="AM219">
        <v>33.64</v>
      </c>
      <c r="AN219" t="s">
        <v>703</v>
      </c>
      <c r="AO219" t="s">
        <v>702</v>
      </c>
      <c r="AP219">
        <v>2.0000000000000001E-4</v>
      </c>
      <c r="AQ219">
        <v>29.263200000000001</v>
      </c>
      <c r="AR219">
        <v>3.9199999999999999E-2</v>
      </c>
      <c r="AS219">
        <v>27.271100000000001</v>
      </c>
      <c r="AT219">
        <v>2.0000000000000001E-4</v>
      </c>
      <c r="AU219">
        <v>0</v>
      </c>
    </row>
    <row r="220" spans="1:47" x14ac:dyDescent="0.25">
      <c r="A220">
        <v>0</v>
      </c>
      <c r="B220" t="s">
        <v>704</v>
      </c>
      <c r="C220" t="s">
        <v>19</v>
      </c>
      <c r="D220" t="s">
        <v>705</v>
      </c>
      <c r="E220" t="s">
        <v>704</v>
      </c>
      <c r="F220">
        <v>0</v>
      </c>
      <c r="G220">
        <v>52</v>
      </c>
      <c r="H220">
        <v>1.83E-2</v>
      </c>
      <c r="I220">
        <v>64.842200000000005</v>
      </c>
      <c r="J220" t="s">
        <v>705</v>
      </c>
      <c r="K220" t="s">
        <v>704</v>
      </c>
      <c r="L220">
        <v>1E-4</v>
      </c>
      <c r="M220">
        <v>46.25</v>
      </c>
      <c r="N220">
        <v>2.3800000000000002E-2</v>
      </c>
      <c r="O220">
        <v>48.910699999999999</v>
      </c>
      <c r="P220" t="s">
        <v>705</v>
      </c>
      <c r="Q220" t="s">
        <v>704</v>
      </c>
      <c r="R220">
        <v>2.9999999999999997E-4</v>
      </c>
      <c r="S220">
        <v>24.5517</v>
      </c>
      <c r="T220">
        <v>3.1300000000000001E-2</v>
      </c>
      <c r="U220">
        <v>31.918600000000001</v>
      </c>
      <c r="V220" t="s">
        <v>705</v>
      </c>
      <c r="W220" t="s">
        <v>704</v>
      </c>
      <c r="X220">
        <v>1.1000000000000001E-3</v>
      </c>
      <c r="Y220">
        <v>9.6480999999999995</v>
      </c>
      <c r="Z220">
        <v>8.3799999999999999E-2</v>
      </c>
      <c r="AA220">
        <v>13.4594</v>
      </c>
      <c r="AB220" t="s">
        <v>705</v>
      </c>
      <c r="AC220" t="s">
        <v>704</v>
      </c>
      <c r="AD220">
        <v>0</v>
      </c>
      <c r="AE220">
        <v>47</v>
      </c>
      <c r="AF220">
        <v>1.61E-2</v>
      </c>
      <c r="AG220">
        <v>64.873500000000007</v>
      </c>
      <c r="AH220" t="s">
        <v>705</v>
      </c>
      <c r="AI220" t="s">
        <v>704</v>
      </c>
      <c r="AJ220">
        <v>0</v>
      </c>
      <c r="AK220">
        <v>68.75</v>
      </c>
      <c r="AL220">
        <v>1.14E-2</v>
      </c>
      <c r="AM220">
        <v>80.169300000000007</v>
      </c>
      <c r="AN220" t="s">
        <v>705</v>
      </c>
      <c r="AO220" t="s">
        <v>704</v>
      </c>
      <c r="AP220">
        <v>0</v>
      </c>
      <c r="AQ220">
        <v>45</v>
      </c>
      <c r="AR220">
        <v>1.34E-2</v>
      </c>
      <c r="AS220">
        <v>60.190899999999999</v>
      </c>
      <c r="AT220">
        <v>2.0000000000000001E-4</v>
      </c>
      <c r="AU220">
        <v>0</v>
      </c>
    </row>
    <row r="221" spans="1:47" x14ac:dyDescent="0.25">
      <c r="A221">
        <v>0</v>
      </c>
      <c r="B221" t="s">
        <v>706</v>
      </c>
      <c r="C221" t="s">
        <v>19</v>
      </c>
      <c r="D221" t="s">
        <v>707</v>
      </c>
      <c r="E221" t="s">
        <v>706</v>
      </c>
      <c r="F221">
        <v>0</v>
      </c>
      <c r="G221">
        <v>85</v>
      </c>
      <c r="H221">
        <v>1.23E-2</v>
      </c>
      <c r="I221">
        <v>79.555800000000005</v>
      </c>
      <c r="J221" t="e">
        <f>-XDLSLFPV</f>
        <v>#NAME?</v>
      </c>
      <c r="K221" t="s">
        <v>706</v>
      </c>
      <c r="L221">
        <v>1E-4</v>
      </c>
      <c r="M221">
        <v>45.666699999999999</v>
      </c>
      <c r="N221">
        <v>3.6900000000000002E-2</v>
      </c>
      <c r="O221">
        <v>27.481100000000001</v>
      </c>
      <c r="P221" t="s">
        <v>708</v>
      </c>
      <c r="Q221" t="s">
        <v>706</v>
      </c>
      <c r="R221">
        <v>0</v>
      </c>
      <c r="S221">
        <v>57.857100000000003</v>
      </c>
      <c r="T221">
        <v>2.5100000000000001E-2</v>
      </c>
      <c r="U221">
        <v>41.611400000000003</v>
      </c>
      <c r="V221" t="s">
        <v>707</v>
      </c>
      <c r="W221" t="s">
        <v>706</v>
      </c>
      <c r="X221">
        <v>0</v>
      </c>
      <c r="Y221">
        <v>90</v>
      </c>
      <c r="Z221">
        <v>1.67E-2</v>
      </c>
      <c r="AA221">
        <v>73.015500000000003</v>
      </c>
      <c r="AB221" t="e">
        <f>-XDLSLFPV</f>
        <v>#NAME?</v>
      </c>
      <c r="AC221" t="s">
        <v>706</v>
      </c>
      <c r="AD221">
        <v>0</v>
      </c>
      <c r="AE221">
        <v>61.25</v>
      </c>
      <c r="AF221">
        <v>2.7799999999999998E-2</v>
      </c>
      <c r="AG221">
        <v>45.8795</v>
      </c>
      <c r="AH221" t="e">
        <f>-XDLSLFPV</f>
        <v>#NAME?</v>
      </c>
      <c r="AI221" t="s">
        <v>706</v>
      </c>
      <c r="AJ221">
        <v>0</v>
      </c>
      <c r="AK221">
        <v>53.181800000000003</v>
      </c>
      <c r="AL221">
        <v>4.0399999999999998E-2</v>
      </c>
      <c r="AM221">
        <v>34.798699999999997</v>
      </c>
      <c r="AN221" t="s">
        <v>708</v>
      </c>
      <c r="AO221" t="s">
        <v>706</v>
      </c>
      <c r="AP221">
        <v>0</v>
      </c>
      <c r="AQ221">
        <v>61.666699999999999</v>
      </c>
      <c r="AR221">
        <v>1.83E-2</v>
      </c>
      <c r="AS221">
        <v>49.625</v>
      </c>
      <c r="AT221">
        <v>0</v>
      </c>
      <c r="AU221">
        <v>0</v>
      </c>
    </row>
    <row r="222" spans="1:47" x14ac:dyDescent="0.25">
      <c r="A222">
        <v>0</v>
      </c>
      <c r="B222" t="s">
        <v>709</v>
      </c>
      <c r="C222" t="s">
        <v>19</v>
      </c>
      <c r="D222" t="s">
        <v>710</v>
      </c>
      <c r="E222" t="s">
        <v>709</v>
      </c>
      <c r="F222">
        <v>0</v>
      </c>
      <c r="G222">
        <v>38</v>
      </c>
      <c r="H222">
        <v>2.23E-2</v>
      </c>
      <c r="I222">
        <v>56.945399999999999</v>
      </c>
      <c r="J222" t="s">
        <v>710</v>
      </c>
      <c r="K222" t="s">
        <v>709</v>
      </c>
      <c r="L222">
        <v>1E-4</v>
      </c>
      <c r="M222">
        <v>36</v>
      </c>
      <c r="N222">
        <v>3.0599999999999999E-2</v>
      </c>
      <c r="O222">
        <v>36.130099999999999</v>
      </c>
      <c r="P222" t="s">
        <v>711</v>
      </c>
      <c r="Q222" t="s">
        <v>709</v>
      </c>
      <c r="R222">
        <v>2.9999999999999997E-4</v>
      </c>
      <c r="S222">
        <v>24.620699999999999</v>
      </c>
      <c r="T222">
        <v>3.8899999999999997E-2</v>
      </c>
      <c r="U222">
        <v>23.463899999999999</v>
      </c>
      <c r="V222" t="s">
        <v>710</v>
      </c>
      <c r="W222" t="s">
        <v>709</v>
      </c>
      <c r="X222">
        <v>0</v>
      </c>
      <c r="Y222">
        <v>50</v>
      </c>
      <c r="Z222">
        <v>2.76E-2</v>
      </c>
      <c r="AA222">
        <v>51.5672</v>
      </c>
      <c r="AB222" t="s">
        <v>710</v>
      </c>
      <c r="AC222" t="s">
        <v>709</v>
      </c>
      <c r="AD222">
        <v>2.9999999999999997E-4</v>
      </c>
      <c r="AE222">
        <v>25.9375</v>
      </c>
      <c r="AF222">
        <v>3.7199999999999997E-2</v>
      </c>
      <c r="AG222">
        <v>36.355400000000003</v>
      </c>
      <c r="AH222" t="s">
        <v>710</v>
      </c>
      <c r="AI222" t="s">
        <v>709</v>
      </c>
      <c r="AJ222">
        <v>1E-4</v>
      </c>
      <c r="AK222">
        <v>37.200000000000003</v>
      </c>
      <c r="AL222">
        <v>3.0800000000000001E-2</v>
      </c>
      <c r="AM222">
        <v>43.948700000000002</v>
      </c>
      <c r="AN222" t="s">
        <v>710</v>
      </c>
      <c r="AO222" t="s">
        <v>709</v>
      </c>
      <c r="AP222">
        <v>5.9999999999999995E-4</v>
      </c>
      <c r="AQ222">
        <v>20.6739</v>
      </c>
      <c r="AR222">
        <v>3.8600000000000002E-2</v>
      </c>
      <c r="AS222">
        <v>27.6433</v>
      </c>
      <c r="AT222">
        <v>2.0000000000000001E-4</v>
      </c>
      <c r="AU222">
        <v>0</v>
      </c>
    </row>
    <row r="223" spans="1:47" x14ac:dyDescent="0.25">
      <c r="A223">
        <v>0</v>
      </c>
      <c r="B223" t="s">
        <v>712</v>
      </c>
      <c r="C223" t="s">
        <v>19</v>
      </c>
      <c r="D223" t="s">
        <v>713</v>
      </c>
      <c r="E223" t="s">
        <v>712</v>
      </c>
      <c r="F223">
        <v>1E-4</v>
      </c>
      <c r="G223">
        <v>36.200000000000003</v>
      </c>
      <c r="H223">
        <v>2.5899999999999999E-2</v>
      </c>
      <c r="I223">
        <v>50.903199999999998</v>
      </c>
      <c r="J223" t="s">
        <v>714</v>
      </c>
      <c r="K223" t="s">
        <v>712</v>
      </c>
      <c r="L223">
        <v>2.0000000000000001E-4</v>
      </c>
      <c r="M223">
        <v>29.666699999999999</v>
      </c>
      <c r="N223">
        <v>3.8300000000000001E-2</v>
      </c>
      <c r="O223">
        <v>25.866099999999999</v>
      </c>
      <c r="P223" t="s">
        <v>714</v>
      </c>
      <c r="Q223" t="s">
        <v>712</v>
      </c>
      <c r="R223">
        <v>2.9999999999999997E-4</v>
      </c>
      <c r="S223">
        <v>24.241399999999999</v>
      </c>
      <c r="T223">
        <v>4.36E-2</v>
      </c>
      <c r="U223">
        <v>19.645800000000001</v>
      </c>
      <c r="V223" t="s">
        <v>713</v>
      </c>
      <c r="W223" t="s">
        <v>712</v>
      </c>
      <c r="X223">
        <v>2.0000000000000001E-4</v>
      </c>
      <c r="Y223">
        <v>20.5</v>
      </c>
      <c r="Z223">
        <v>6.0299999999999999E-2</v>
      </c>
      <c r="AA223">
        <v>21.941199999999998</v>
      </c>
      <c r="AB223" t="s">
        <v>713</v>
      </c>
      <c r="AC223" t="s">
        <v>712</v>
      </c>
      <c r="AD223">
        <v>0</v>
      </c>
      <c r="AE223">
        <v>44</v>
      </c>
      <c r="AF223">
        <v>1.84E-2</v>
      </c>
      <c r="AG223">
        <v>60.345999999999997</v>
      </c>
      <c r="AH223" t="s">
        <v>713</v>
      </c>
      <c r="AI223" t="s">
        <v>712</v>
      </c>
      <c r="AJ223">
        <v>0</v>
      </c>
      <c r="AK223">
        <v>51.363599999999998</v>
      </c>
      <c r="AL223">
        <v>1.7299999999999999E-2</v>
      </c>
      <c r="AM223">
        <v>65.646100000000004</v>
      </c>
      <c r="AN223" t="s">
        <v>713</v>
      </c>
      <c r="AO223" t="s">
        <v>712</v>
      </c>
      <c r="AP223">
        <v>0</v>
      </c>
      <c r="AQ223">
        <v>51.428600000000003</v>
      </c>
      <c r="AR223">
        <v>1.4500000000000001E-2</v>
      </c>
      <c r="AS223">
        <v>57.558</v>
      </c>
      <c r="AT223">
        <v>1E-4</v>
      </c>
      <c r="AU223">
        <v>0</v>
      </c>
    </row>
    <row r="224" spans="1:47" x14ac:dyDescent="0.25">
      <c r="A224">
        <v>0</v>
      </c>
      <c r="B224" t="s">
        <v>715</v>
      </c>
      <c r="C224" t="s">
        <v>19</v>
      </c>
      <c r="D224" t="s">
        <v>716</v>
      </c>
      <c r="E224" t="s">
        <v>715</v>
      </c>
      <c r="F224">
        <v>0</v>
      </c>
      <c r="G224">
        <v>65</v>
      </c>
      <c r="H224">
        <v>7.9000000000000008E-3</v>
      </c>
      <c r="I224">
        <v>91.054900000000004</v>
      </c>
      <c r="J224" t="s">
        <v>717</v>
      </c>
      <c r="K224" t="s">
        <v>715</v>
      </c>
      <c r="L224">
        <v>0</v>
      </c>
      <c r="M224">
        <v>68.75</v>
      </c>
      <c r="N224">
        <v>1.09E-2</v>
      </c>
      <c r="O224">
        <v>87.870500000000007</v>
      </c>
      <c r="P224" t="s">
        <v>717</v>
      </c>
      <c r="Q224" t="s">
        <v>715</v>
      </c>
      <c r="R224">
        <v>0</v>
      </c>
      <c r="S224">
        <v>66.25</v>
      </c>
      <c r="T224">
        <v>9.4999999999999998E-3</v>
      </c>
      <c r="U224">
        <v>86.030299999999997</v>
      </c>
      <c r="V224" t="s">
        <v>718</v>
      </c>
      <c r="W224" t="s">
        <v>715</v>
      </c>
      <c r="X224">
        <v>0</v>
      </c>
      <c r="Y224">
        <v>80</v>
      </c>
      <c r="Z224">
        <v>1.12E-2</v>
      </c>
      <c r="AA224">
        <v>86.663499999999999</v>
      </c>
      <c r="AB224" t="s">
        <v>717</v>
      </c>
      <c r="AC224" t="s">
        <v>715</v>
      </c>
      <c r="AD224">
        <v>0</v>
      </c>
      <c r="AE224">
        <v>90</v>
      </c>
      <c r="AF224">
        <v>6.6E-3</v>
      </c>
      <c r="AG224">
        <v>90.052899999999994</v>
      </c>
      <c r="AH224" t="s">
        <v>717</v>
      </c>
      <c r="AI224" t="s">
        <v>715</v>
      </c>
      <c r="AJ224">
        <v>0</v>
      </c>
      <c r="AK224">
        <v>90</v>
      </c>
      <c r="AL224">
        <v>6.7999999999999996E-3</v>
      </c>
      <c r="AM224">
        <v>92.647599999999997</v>
      </c>
      <c r="AN224" t="s">
        <v>717</v>
      </c>
      <c r="AO224" t="s">
        <v>715</v>
      </c>
      <c r="AP224">
        <v>0</v>
      </c>
      <c r="AQ224">
        <v>85</v>
      </c>
      <c r="AR224">
        <v>5.4999999999999997E-3</v>
      </c>
      <c r="AS224">
        <v>86.731999999999999</v>
      </c>
      <c r="AT224">
        <v>0</v>
      </c>
      <c r="AU224">
        <v>0</v>
      </c>
    </row>
    <row r="225" spans="1:47" x14ac:dyDescent="0.25">
      <c r="A225">
        <v>0</v>
      </c>
      <c r="B225" t="s">
        <v>719</v>
      </c>
      <c r="C225" t="s">
        <v>19</v>
      </c>
      <c r="D225" t="s">
        <v>720</v>
      </c>
      <c r="E225" t="s">
        <v>719</v>
      </c>
      <c r="F225">
        <v>0</v>
      </c>
      <c r="G225">
        <v>100</v>
      </c>
      <c r="H225">
        <v>8.3000000000000001E-3</v>
      </c>
      <c r="I225">
        <v>90.228800000000007</v>
      </c>
      <c r="J225" t="s">
        <v>720</v>
      </c>
      <c r="K225" t="s">
        <v>719</v>
      </c>
      <c r="L225">
        <v>0</v>
      </c>
      <c r="M225">
        <v>61.666699999999999</v>
      </c>
      <c r="N225">
        <v>2.2100000000000002E-2</v>
      </c>
      <c r="O225">
        <v>53.048000000000002</v>
      </c>
      <c r="P225" t="s">
        <v>720</v>
      </c>
      <c r="Q225" t="s">
        <v>719</v>
      </c>
      <c r="R225">
        <v>1E-4</v>
      </c>
      <c r="S225">
        <v>41</v>
      </c>
      <c r="T225">
        <v>2.9499999999999998E-2</v>
      </c>
      <c r="U225">
        <v>34.4499</v>
      </c>
      <c r="V225" t="s">
        <v>720</v>
      </c>
      <c r="W225" t="s">
        <v>719</v>
      </c>
      <c r="X225">
        <v>0</v>
      </c>
      <c r="Y225">
        <v>42</v>
      </c>
      <c r="Z225">
        <v>2.98E-2</v>
      </c>
      <c r="AA225">
        <v>48.410600000000002</v>
      </c>
      <c r="AB225" t="s">
        <v>720</v>
      </c>
      <c r="AC225" t="s">
        <v>719</v>
      </c>
      <c r="AD225">
        <v>0</v>
      </c>
      <c r="AE225">
        <v>90</v>
      </c>
      <c r="AF225">
        <v>7.7000000000000002E-3</v>
      </c>
      <c r="AG225">
        <v>87.0047</v>
      </c>
      <c r="AH225" t="s">
        <v>720</v>
      </c>
      <c r="AI225" t="s">
        <v>719</v>
      </c>
      <c r="AJ225">
        <v>0</v>
      </c>
      <c r="AK225">
        <v>90</v>
      </c>
      <c r="AL225">
        <v>7.1999999999999998E-3</v>
      </c>
      <c r="AM225">
        <v>91.667500000000004</v>
      </c>
      <c r="AN225" t="s">
        <v>720</v>
      </c>
      <c r="AO225" t="s">
        <v>719</v>
      </c>
      <c r="AP225">
        <v>0</v>
      </c>
      <c r="AQ225">
        <v>85</v>
      </c>
      <c r="AR225">
        <v>6.1999999999999998E-3</v>
      </c>
      <c r="AS225">
        <v>83.956500000000005</v>
      </c>
      <c r="AT225">
        <v>0</v>
      </c>
      <c r="AU225">
        <v>0</v>
      </c>
    </row>
    <row r="226" spans="1:47" x14ac:dyDescent="0.25">
      <c r="A226">
        <v>0</v>
      </c>
      <c r="B226" t="s">
        <v>721</v>
      </c>
      <c r="C226" t="s">
        <v>19</v>
      </c>
      <c r="D226" t="s">
        <v>722</v>
      </c>
      <c r="E226" t="s">
        <v>721</v>
      </c>
      <c r="F226">
        <v>0</v>
      </c>
      <c r="G226">
        <v>75</v>
      </c>
      <c r="H226">
        <v>2.0299999999999999E-2</v>
      </c>
      <c r="I226">
        <v>60.8596</v>
      </c>
      <c r="J226" t="s">
        <v>722</v>
      </c>
      <c r="K226" t="s">
        <v>721</v>
      </c>
      <c r="L226">
        <v>0</v>
      </c>
      <c r="M226">
        <v>95</v>
      </c>
      <c r="N226">
        <v>1.3899999999999999E-2</v>
      </c>
      <c r="O226">
        <v>77.948999999999998</v>
      </c>
      <c r="P226" t="s">
        <v>722</v>
      </c>
      <c r="Q226" t="s">
        <v>721</v>
      </c>
      <c r="R226">
        <v>0</v>
      </c>
      <c r="S226">
        <v>95</v>
      </c>
      <c r="T226">
        <v>1.6400000000000001E-2</v>
      </c>
      <c r="U226">
        <v>62.734299999999998</v>
      </c>
      <c r="V226" t="s">
        <v>722</v>
      </c>
      <c r="W226" t="s">
        <v>721</v>
      </c>
      <c r="X226">
        <v>0</v>
      </c>
      <c r="Y226">
        <v>90</v>
      </c>
      <c r="Z226">
        <v>1.41E-2</v>
      </c>
      <c r="AA226">
        <v>79.334500000000006</v>
      </c>
      <c r="AB226" t="s">
        <v>722</v>
      </c>
      <c r="AC226" t="s">
        <v>721</v>
      </c>
      <c r="AD226">
        <v>0</v>
      </c>
      <c r="AE226">
        <v>90</v>
      </c>
      <c r="AF226">
        <v>1.35E-2</v>
      </c>
      <c r="AG226">
        <v>70.792299999999997</v>
      </c>
      <c r="AH226" t="s">
        <v>722</v>
      </c>
      <c r="AI226" t="s">
        <v>721</v>
      </c>
      <c r="AJ226">
        <v>0</v>
      </c>
      <c r="AK226">
        <v>90</v>
      </c>
      <c r="AL226">
        <v>1.12E-2</v>
      </c>
      <c r="AM226">
        <v>80.863399999999999</v>
      </c>
      <c r="AN226" t="s">
        <v>722</v>
      </c>
      <c r="AO226" t="s">
        <v>721</v>
      </c>
      <c r="AP226">
        <v>0</v>
      </c>
      <c r="AQ226">
        <v>85</v>
      </c>
      <c r="AR226">
        <v>1.2500000000000001E-2</v>
      </c>
      <c r="AS226">
        <v>62.707000000000001</v>
      </c>
      <c r="AT226">
        <v>0</v>
      </c>
      <c r="AU226">
        <v>0</v>
      </c>
    </row>
    <row r="227" spans="1:47" x14ac:dyDescent="0.25">
      <c r="A227">
        <v>0</v>
      </c>
      <c r="B227" t="s">
        <v>723</v>
      </c>
      <c r="C227" t="s">
        <v>19</v>
      </c>
      <c r="D227" t="s">
        <v>724</v>
      </c>
      <c r="E227" t="s">
        <v>723</v>
      </c>
      <c r="F227">
        <v>2.0000000000000001E-4</v>
      </c>
      <c r="G227">
        <v>22.357099999999999</v>
      </c>
      <c r="H227">
        <v>6.4699999999999994E-2</v>
      </c>
      <c r="I227">
        <v>19.5533</v>
      </c>
      <c r="J227" t="s">
        <v>724</v>
      </c>
      <c r="K227" t="s">
        <v>723</v>
      </c>
      <c r="L227">
        <v>2.0000000000000001E-4</v>
      </c>
      <c r="M227">
        <v>27.9</v>
      </c>
      <c r="N227">
        <v>4.0300000000000002E-2</v>
      </c>
      <c r="O227">
        <v>23.761700000000001</v>
      </c>
      <c r="P227" t="s">
        <v>724</v>
      </c>
      <c r="Q227" t="s">
        <v>723</v>
      </c>
      <c r="R227">
        <v>5.0000000000000001E-4</v>
      </c>
      <c r="S227">
        <v>19.2</v>
      </c>
      <c r="T227">
        <v>4.5400000000000003E-2</v>
      </c>
      <c r="U227">
        <v>18.318100000000001</v>
      </c>
      <c r="V227" t="s">
        <v>724</v>
      </c>
      <c r="W227" t="s">
        <v>723</v>
      </c>
      <c r="X227">
        <v>0</v>
      </c>
      <c r="Y227">
        <v>45</v>
      </c>
      <c r="Z227">
        <v>3.0700000000000002E-2</v>
      </c>
      <c r="AA227">
        <v>47.112499999999997</v>
      </c>
      <c r="AB227" t="s">
        <v>724</v>
      </c>
      <c r="AC227" t="s">
        <v>723</v>
      </c>
      <c r="AD227">
        <v>2.2599999999999999E-2</v>
      </c>
      <c r="AE227">
        <v>3.782</v>
      </c>
      <c r="AF227">
        <v>0.221</v>
      </c>
      <c r="AG227">
        <v>3.0209000000000001</v>
      </c>
      <c r="AH227" t="s">
        <v>724</v>
      </c>
      <c r="AI227" t="s">
        <v>723</v>
      </c>
      <c r="AJ227">
        <v>9.2999999999999992E-3</v>
      </c>
      <c r="AK227">
        <v>6.6908000000000003</v>
      </c>
      <c r="AL227">
        <v>0.1492</v>
      </c>
      <c r="AM227">
        <v>5.8426</v>
      </c>
      <c r="AN227" t="s">
        <v>724</v>
      </c>
      <c r="AO227" t="s">
        <v>723</v>
      </c>
      <c r="AP227">
        <v>8.5000000000000006E-3</v>
      </c>
      <c r="AQ227">
        <v>7.4725000000000001</v>
      </c>
      <c r="AR227">
        <v>0.1143</v>
      </c>
      <c r="AS227">
        <v>7.8733000000000004</v>
      </c>
      <c r="AT227">
        <v>5.8999999999999999E-3</v>
      </c>
      <c r="AU227">
        <v>0</v>
      </c>
    </row>
    <row r="228" spans="1:47" x14ac:dyDescent="0.25">
      <c r="A228">
        <v>0</v>
      </c>
      <c r="B228" t="s">
        <v>725</v>
      </c>
      <c r="C228" t="s">
        <v>19</v>
      </c>
      <c r="D228" t="s">
        <v>726</v>
      </c>
      <c r="E228" t="s">
        <v>725</v>
      </c>
      <c r="F228">
        <v>8.0000000000000004E-4</v>
      </c>
      <c r="G228">
        <v>13.728400000000001</v>
      </c>
      <c r="H228">
        <v>8.4099999999999994E-2</v>
      </c>
      <c r="I228">
        <v>13.6647</v>
      </c>
      <c r="J228" t="s">
        <v>726</v>
      </c>
      <c r="K228" t="s">
        <v>725</v>
      </c>
      <c r="L228">
        <v>3.7000000000000002E-3</v>
      </c>
      <c r="M228">
        <v>6.7230999999999996</v>
      </c>
      <c r="N228">
        <v>8.5500000000000007E-2</v>
      </c>
      <c r="O228">
        <v>4.2385999999999999</v>
      </c>
      <c r="P228" t="s">
        <v>726</v>
      </c>
      <c r="Q228" t="s">
        <v>725</v>
      </c>
      <c r="R228">
        <v>5.3E-3</v>
      </c>
      <c r="S228">
        <v>5.7809999999999997</v>
      </c>
      <c r="T228">
        <v>9.8000000000000004E-2</v>
      </c>
      <c r="U228">
        <v>3.3262</v>
      </c>
      <c r="V228" t="s">
        <v>726</v>
      </c>
      <c r="W228" t="s">
        <v>725</v>
      </c>
      <c r="X228">
        <v>1.9E-3</v>
      </c>
      <c r="Y228">
        <v>7.1692999999999998</v>
      </c>
      <c r="Z228">
        <v>0.1074</v>
      </c>
      <c r="AA228">
        <v>8.7802000000000007</v>
      </c>
      <c r="AB228" t="s">
        <v>726</v>
      </c>
      <c r="AC228" t="s">
        <v>725</v>
      </c>
      <c r="AD228">
        <v>3.0999999999999999E-3</v>
      </c>
      <c r="AE228">
        <v>10.0815</v>
      </c>
      <c r="AF228">
        <v>9.4299999999999995E-2</v>
      </c>
      <c r="AG228">
        <v>12.973699999999999</v>
      </c>
      <c r="AH228" t="s">
        <v>726</v>
      </c>
      <c r="AI228" t="s">
        <v>725</v>
      </c>
      <c r="AJ228">
        <v>2.0999999999999999E-3</v>
      </c>
      <c r="AK228">
        <v>13.3652</v>
      </c>
      <c r="AL228">
        <v>9.2499999999999999E-2</v>
      </c>
      <c r="AM228">
        <v>13.0853</v>
      </c>
      <c r="AN228" t="s">
        <v>726</v>
      </c>
      <c r="AO228" t="s">
        <v>725</v>
      </c>
      <c r="AP228">
        <v>2.5899999999999999E-2</v>
      </c>
      <c r="AQ228">
        <v>4.3281000000000001</v>
      </c>
      <c r="AR228">
        <v>0.19109999999999999</v>
      </c>
      <c r="AS228">
        <v>3.1939000000000002</v>
      </c>
      <c r="AT228">
        <v>6.1000000000000004E-3</v>
      </c>
      <c r="AU228">
        <v>0</v>
      </c>
    </row>
    <row r="229" spans="1:47" x14ac:dyDescent="0.25">
      <c r="A229">
        <v>0</v>
      </c>
      <c r="B229" t="s">
        <v>727</v>
      </c>
      <c r="C229" t="s">
        <v>19</v>
      </c>
      <c r="D229" t="s">
        <v>728</v>
      </c>
      <c r="E229" t="s">
        <v>727</v>
      </c>
      <c r="F229">
        <v>0</v>
      </c>
      <c r="G229">
        <v>85</v>
      </c>
      <c r="H229">
        <v>8.9999999999999993E-3</v>
      </c>
      <c r="I229">
        <v>88.305499999999995</v>
      </c>
      <c r="J229" t="s">
        <v>729</v>
      </c>
      <c r="K229" t="s">
        <v>727</v>
      </c>
      <c r="L229">
        <v>0</v>
      </c>
      <c r="M229">
        <v>52.7273</v>
      </c>
      <c r="N229">
        <v>2.4E-2</v>
      </c>
      <c r="O229">
        <v>48.613799999999998</v>
      </c>
      <c r="P229" t="s">
        <v>729</v>
      </c>
      <c r="Q229" t="s">
        <v>727</v>
      </c>
      <c r="R229">
        <v>1E-4</v>
      </c>
      <c r="S229">
        <v>41.8</v>
      </c>
      <c r="T229">
        <v>2.6700000000000002E-2</v>
      </c>
      <c r="U229">
        <v>38.7956</v>
      </c>
      <c r="V229" t="s">
        <v>730</v>
      </c>
      <c r="W229" t="s">
        <v>727</v>
      </c>
      <c r="X229">
        <v>0</v>
      </c>
      <c r="Y229">
        <v>62.5</v>
      </c>
      <c r="Z229">
        <v>2.24E-2</v>
      </c>
      <c r="AA229">
        <v>60.6721</v>
      </c>
      <c r="AB229" t="s">
        <v>729</v>
      </c>
      <c r="AC229" t="s">
        <v>727</v>
      </c>
      <c r="AD229">
        <v>0</v>
      </c>
      <c r="AE229">
        <v>100</v>
      </c>
      <c r="AF229">
        <v>7.4999999999999997E-3</v>
      </c>
      <c r="AG229">
        <v>87.572800000000001</v>
      </c>
      <c r="AH229" t="s">
        <v>729</v>
      </c>
      <c r="AI229" t="s">
        <v>727</v>
      </c>
      <c r="AJ229">
        <v>0</v>
      </c>
      <c r="AK229">
        <v>85</v>
      </c>
      <c r="AL229">
        <v>8.2000000000000007E-3</v>
      </c>
      <c r="AM229">
        <v>88.9208</v>
      </c>
      <c r="AN229" t="s">
        <v>728</v>
      </c>
      <c r="AO229" t="s">
        <v>727</v>
      </c>
      <c r="AP229">
        <v>0</v>
      </c>
      <c r="AQ229">
        <v>70</v>
      </c>
      <c r="AR229">
        <v>7.4000000000000003E-3</v>
      </c>
      <c r="AS229">
        <v>79.249499999999998</v>
      </c>
      <c r="AT229">
        <v>0</v>
      </c>
      <c r="AU229">
        <v>0</v>
      </c>
    </row>
    <row r="230" spans="1:47" x14ac:dyDescent="0.25">
      <c r="A230">
        <v>0</v>
      </c>
      <c r="B230" t="s">
        <v>731</v>
      </c>
      <c r="C230" t="s">
        <v>19</v>
      </c>
      <c r="D230" t="s">
        <v>732</v>
      </c>
      <c r="E230" t="s">
        <v>731</v>
      </c>
      <c r="F230">
        <v>1E-3</v>
      </c>
      <c r="G230">
        <v>12.5024</v>
      </c>
      <c r="H230">
        <v>7.2400000000000006E-2</v>
      </c>
      <c r="I230">
        <v>16.794499999999999</v>
      </c>
      <c r="J230" t="s">
        <v>732</v>
      </c>
      <c r="K230" t="s">
        <v>731</v>
      </c>
      <c r="L230">
        <v>1.8E-3</v>
      </c>
      <c r="M230">
        <v>10.2013</v>
      </c>
      <c r="N230">
        <v>5.0900000000000001E-2</v>
      </c>
      <c r="O230">
        <v>15.4688</v>
      </c>
      <c r="P230" t="s">
        <v>732</v>
      </c>
      <c r="Q230" t="s">
        <v>731</v>
      </c>
      <c r="R230">
        <v>4.1999999999999997E-3</v>
      </c>
      <c r="S230">
        <v>6.6139000000000001</v>
      </c>
      <c r="T230">
        <v>5.8999999999999997E-2</v>
      </c>
      <c r="U230">
        <v>11.2387</v>
      </c>
      <c r="V230" t="s">
        <v>732</v>
      </c>
      <c r="W230" t="s">
        <v>731</v>
      </c>
      <c r="X230">
        <v>4.0000000000000002E-4</v>
      </c>
      <c r="Y230">
        <v>15.8909</v>
      </c>
      <c r="Z230">
        <v>5.8000000000000003E-2</v>
      </c>
      <c r="AA230">
        <v>23.104500000000002</v>
      </c>
      <c r="AB230" t="s">
        <v>732</v>
      </c>
      <c r="AC230" t="s">
        <v>731</v>
      </c>
      <c r="AD230">
        <v>5.5999999999999999E-3</v>
      </c>
      <c r="AE230">
        <v>7.7267000000000001</v>
      </c>
      <c r="AF230">
        <v>0.111</v>
      </c>
      <c r="AG230">
        <v>10.329599999999999</v>
      </c>
      <c r="AH230" t="s">
        <v>733</v>
      </c>
      <c r="AI230" t="s">
        <v>731</v>
      </c>
      <c r="AJ230">
        <v>5.3E-3</v>
      </c>
      <c r="AK230">
        <v>8.7980999999999998</v>
      </c>
      <c r="AL230">
        <v>8.8499999999999995E-2</v>
      </c>
      <c r="AM230">
        <v>13.9259</v>
      </c>
      <c r="AN230" t="s">
        <v>732</v>
      </c>
      <c r="AO230" t="s">
        <v>731</v>
      </c>
      <c r="AP230">
        <v>1.4200000000000001E-2</v>
      </c>
      <c r="AQ230">
        <v>5.8830999999999998</v>
      </c>
      <c r="AR230">
        <v>0.10970000000000001</v>
      </c>
      <c r="AS230">
        <v>8.3866999999999994</v>
      </c>
      <c r="AT230">
        <v>4.5999999999999999E-3</v>
      </c>
      <c r="AU230">
        <v>0</v>
      </c>
    </row>
    <row r="231" spans="1:47" x14ac:dyDescent="0.25">
      <c r="A231">
        <v>0</v>
      </c>
      <c r="B231" t="s">
        <v>734</v>
      </c>
      <c r="C231" t="s">
        <v>19</v>
      </c>
      <c r="D231" t="s">
        <v>735</v>
      </c>
      <c r="E231" t="s">
        <v>734</v>
      </c>
      <c r="F231">
        <v>4.0000000000000002E-4</v>
      </c>
      <c r="G231">
        <v>18.758600000000001</v>
      </c>
      <c r="H231">
        <v>3.4299999999999997E-2</v>
      </c>
      <c r="I231">
        <v>39.826300000000003</v>
      </c>
      <c r="J231" t="s">
        <v>735</v>
      </c>
      <c r="K231" t="s">
        <v>734</v>
      </c>
      <c r="L231">
        <v>1E-4</v>
      </c>
      <c r="M231">
        <v>37.285699999999999</v>
      </c>
      <c r="N231">
        <v>2.4400000000000002E-2</v>
      </c>
      <c r="O231">
        <v>47.756</v>
      </c>
      <c r="P231" t="s">
        <v>735</v>
      </c>
      <c r="Q231" t="s">
        <v>734</v>
      </c>
      <c r="R231">
        <v>1E-4</v>
      </c>
      <c r="S231">
        <v>35.555599999999998</v>
      </c>
      <c r="T231">
        <v>2.4400000000000002E-2</v>
      </c>
      <c r="U231">
        <v>42.964799999999997</v>
      </c>
      <c r="V231" t="s">
        <v>735</v>
      </c>
      <c r="W231" t="s">
        <v>734</v>
      </c>
      <c r="X231">
        <v>0</v>
      </c>
      <c r="Y231">
        <v>41.5</v>
      </c>
      <c r="Z231">
        <v>2.53E-2</v>
      </c>
      <c r="AA231">
        <v>55.347499999999997</v>
      </c>
      <c r="AB231" t="s">
        <v>735</v>
      </c>
      <c r="AC231" t="s">
        <v>734</v>
      </c>
      <c r="AD231">
        <v>1E-4</v>
      </c>
      <c r="AE231">
        <v>35.299999999999997</v>
      </c>
      <c r="AF231">
        <v>2.2499999999999999E-2</v>
      </c>
      <c r="AG231">
        <v>53.437600000000003</v>
      </c>
      <c r="AH231" t="s">
        <v>735</v>
      </c>
      <c r="AI231" t="s">
        <v>734</v>
      </c>
      <c r="AJ231">
        <v>1E-4</v>
      </c>
      <c r="AK231">
        <v>45.5</v>
      </c>
      <c r="AL231">
        <v>2.07E-2</v>
      </c>
      <c r="AM231">
        <v>58.931800000000003</v>
      </c>
      <c r="AN231" t="s">
        <v>736</v>
      </c>
      <c r="AO231" t="s">
        <v>734</v>
      </c>
      <c r="AP231">
        <v>1E-4</v>
      </c>
      <c r="AQ231">
        <v>34.1</v>
      </c>
      <c r="AR231">
        <v>1.77E-2</v>
      </c>
      <c r="AS231">
        <v>50.748199999999997</v>
      </c>
      <c r="AT231">
        <v>1E-4</v>
      </c>
      <c r="AU231">
        <v>0</v>
      </c>
    </row>
    <row r="232" spans="1:47" x14ac:dyDescent="0.25">
      <c r="A232">
        <v>0</v>
      </c>
      <c r="B232" t="s">
        <v>737</v>
      </c>
      <c r="C232" t="s">
        <v>19</v>
      </c>
      <c r="D232" t="s">
        <v>738</v>
      </c>
      <c r="E232" t="s">
        <v>737</v>
      </c>
      <c r="F232">
        <v>0</v>
      </c>
      <c r="G232">
        <v>70</v>
      </c>
      <c r="H232">
        <v>3.9199999999999999E-2</v>
      </c>
      <c r="I232">
        <v>34.8598</v>
      </c>
      <c r="J232" t="s">
        <v>738</v>
      </c>
      <c r="K232" t="s">
        <v>737</v>
      </c>
      <c r="L232">
        <v>0</v>
      </c>
      <c r="M232">
        <v>82.5</v>
      </c>
      <c r="N232">
        <v>2.5499999999999998E-2</v>
      </c>
      <c r="O232">
        <v>45.237400000000001</v>
      </c>
      <c r="P232" t="s">
        <v>738</v>
      </c>
      <c r="Q232" t="s">
        <v>737</v>
      </c>
      <c r="R232">
        <v>0</v>
      </c>
      <c r="S232">
        <v>90</v>
      </c>
      <c r="T232">
        <v>2.1000000000000001E-2</v>
      </c>
      <c r="U232">
        <v>50.407800000000002</v>
      </c>
      <c r="V232" t="s">
        <v>738</v>
      </c>
      <c r="W232" t="s">
        <v>737</v>
      </c>
      <c r="X232">
        <v>0</v>
      </c>
      <c r="Y232">
        <v>90</v>
      </c>
      <c r="Z232">
        <v>2.7099999999999999E-2</v>
      </c>
      <c r="AA232">
        <v>52.393900000000002</v>
      </c>
      <c r="AB232" t="s">
        <v>739</v>
      </c>
      <c r="AC232" t="s">
        <v>737</v>
      </c>
      <c r="AD232">
        <v>0</v>
      </c>
      <c r="AE232">
        <v>80</v>
      </c>
      <c r="AF232">
        <v>2.6800000000000001E-2</v>
      </c>
      <c r="AG232">
        <v>47.243600000000001</v>
      </c>
      <c r="AH232" t="s">
        <v>738</v>
      </c>
      <c r="AI232" t="s">
        <v>737</v>
      </c>
      <c r="AJ232">
        <v>0</v>
      </c>
      <c r="AK232">
        <v>77.5</v>
      </c>
      <c r="AL232">
        <v>3.0099999999999998E-2</v>
      </c>
      <c r="AM232">
        <v>44.785499999999999</v>
      </c>
      <c r="AN232" t="s">
        <v>740</v>
      </c>
      <c r="AO232" t="s">
        <v>737</v>
      </c>
      <c r="AP232">
        <v>0</v>
      </c>
      <c r="AQ232">
        <v>63.333300000000001</v>
      </c>
      <c r="AR232">
        <v>2.35E-2</v>
      </c>
      <c r="AS232">
        <v>41.394100000000002</v>
      </c>
      <c r="AT232">
        <v>0</v>
      </c>
      <c r="AU232">
        <v>0</v>
      </c>
    </row>
    <row r="233" spans="1:47" x14ac:dyDescent="0.25">
      <c r="A233">
        <v>0</v>
      </c>
      <c r="B233" t="s">
        <v>741</v>
      </c>
      <c r="C233" t="s">
        <v>19</v>
      </c>
      <c r="D233" t="s">
        <v>742</v>
      </c>
      <c r="E233" t="s">
        <v>741</v>
      </c>
      <c r="F233">
        <v>0</v>
      </c>
      <c r="G233">
        <v>49.5</v>
      </c>
      <c r="H233">
        <v>1.89E-2</v>
      </c>
      <c r="I233">
        <v>63.737499999999997</v>
      </c>
      <c r="J233" t="s">
        <v>742</v>
      </c>
      <c r="K233" t="s">
        <v>741</v>
      </c>
      <c r="L233">
        <v>5.9999999999999995E-4</v>
      </c>
      <c r="M233">
        <v>17.851400000000002</v>
      </c>
      <c r="N233">
        <v>3.2500000000000001E-2</v>
      </c>
      <c r="O233">
        <v>33.256399999999999</v>
      </c>
      <c r="P233" t="s">
        <v>742</v>
      </c>
      <c r="Q233" t="s">
        <v>741</v>
      </c>
      <c r="R233">
        <v>1E-3</v>
      </c>
      <c r="S233">
        <v>14.3429</v>
      </c>
      <c r="T233">
        <v>3.44E-2</v>
      </c>
      <c r="U233">
        <v>28.043399999999998</v>
      </c>
      <c r="V233" t="s">
        <v>742</v>
      </c>
      <c r="W233" t="s">
        <v>741</v>
      </c>
      <c r="X233">
        <v>2.0000000000000001E-4</v>
      </c>
      <c r="Y233">
        <v>18.9375</v>
      </c>
      <c r="Z233">
        <v>5.4199999999999998E-2</v>
      </c>
      <c r="AA233">
        <v>25.229199999999999</v>
      </c>
      <c r="AB233" t="s">
        <v>742</v>
      </c>
      <c r="AC233" t="s">
        <v>741</v>
      </c>
      <c r="AD233">
        <v>0</v>
      </c>
      <c r="AE233">
        <v>48</v>
      </c>
      <c r="AF233">
        <v>1.1599999999999999E-2</v>
      </c>
      <c r="AG233">
        <v>75.864099999999993</v>
      </c>
      <c r="AH233" t="s">
        <v>742</v>
      </c>
      <c r="AI233" t="s">
        <v>741</v>
      </c>
      <c r="AJ233">
        <v>0</v>
      </c>
      <c r="AK233">
        <v>59.375</v>
      </c>
      <c r="AL233">
        <v>1.18E-2</v>
      </c>
      <c r="AM233">
        <v>79.242400000000004</v>
      </c>
      <c r="AN233" t="s">
        <v>742</v>
      </c>
      <c r="AO233" t="s">
        <v>741</v>
      </c>
      <c r="AP233">
        <v>0</v>
      </c>
      <c r="AQ233">
        <v>50.714300000000001</v>
      </c>
      <c r="AR233">
        <v>1.26E-2</v>
      </c>
      <c r="AS233">
        <v>62.322600000000001</v>
      </c>
      <c r="AT233">
        <v>2.9999999999999997E-4</v>
      </c>
      <c r="AU233">
        <v>0</v>
      </c>
    </row>
    <row r="234" spans="1:47" x14ac:dyDescent="0.25">
      <c r="A234">
        <v>0</v>
      </c>
      <c r="B234" t="s">
        <v>743</v>
      </c>
      <c r="C234" t="s">
        <v>19</v>
      </c>
      <c r="D234" t="s">
        <v>744</v>
      </c>
      <c r="E234" t="s">
        <v>743</v>
      </c>
      <c r="F234">
        <v>0</v>
      </c>
      <c r="G234">
        <v>85</v>
      </c>
      <c r="H234">
        <v>1.01E-2</v>
      </c>
      <c r="I234">
        <v>85.548299999999998</v>
      </c>
      <c r="J234" t="s">
        <v>745</v>
      </c>
      <c r="K234" t="s">
        <v>743</v>
      </c>
      <c r="L234">
        <v>0</v>
      </c>
      <c r="M234">
        <v>71.25</v>
      </c>
      <c r="N234">
        <v>1.7000000000000001E-2</v>
      </c>
      <c r="O234">
        <v>67.678899999999999</v>
      </c>
      <c r="P234" t="s">
        <v>745</v>
      </c>
      <c r="Q234" t="s">
        <v>743</v>
      </c>
      <c r="R234">
        <v>0</v>
      </c>
      <c r="S234">
        <v>60</v>
      </c>
      <c r="T234">
        <v>1.7100000000000001E-2</v>
      </c>
      <c r="U234">
        <v>60.521000000000001</v>
      </c>
      <c r="V234" t="s">
        <v>745</v>
      </c>
      <c r="W234" t="s">
        <v>743</v>
      </c>
      <c r="X234">
        <v>0</v>
      </c>
      <c r="Y234">
        <v>75</v>
      </c>
      <c r="Z234">
        <v>1.32E-2</v>
      </c>
      <c r="AA234">
        <v>81.638900000000007</v>
      </c>
      <c r="AB234" t="e">
        <f>-CFLLELFK</f>
        <v>#NAME?</v>
      </c>
      <c r="AC234" t="s">
        <v>743</v>
      </c>
      <c r="AD234">
        <v>0</v>
      </c>
      <c r="AE234">
        <v>90</v>
      </c>
      <c r="AF234">
        <v>6.3E-3</v>
      </c>
      <c r="AG234">
        <v>90.859800000000007</v>
      </c>
      <c r="AH234" t="s">
        <v>745</v>
      </c>
      <c r="AI234" t="s">
        <v>743</v>
      </c>
      <c r="AJ234">
        <v>0</v>
      </c>
      <c r="AK234">
        <v>90</v>
      </c>
      <c r="AL234">
        <v>5.7000000000000002E-3</v>
      </c>
      <c r="AM234">
        <v>95.126300000000001</v>
      </c>
      <c r="AN234" t="e">
        <f>-CFLLELFK</f>
        <v>#NAME?</v>
      </c>
      <c r="AO234" t="s">
        <v>743</v>
      </c>
      <c r="AP234">
        <v>0</v>
      </c>
      <c r="AQ234">
        <v>100</v>
      </c>
      <c r="AR234">
        <v>5.1000000000000004E-3</v>
      </c>
      <c r="AS234">
        <v>88.367999999999995</v>
      </c>
      <c r="AT234">
        <v>0</v>
      </c>
      <c r="AU234">
        <v>0</v>
      </c>
    </row>
    <row r="235" spans="1:47" x14ac:dyDescent="0.25">
      <c r="A235">
        <v>0</v>
      </c>
      <c r="B235" t="s">
        <v>746</v>
      </c>
      <c r="C235" t="s">
        <v>19</v>
      </c>
      <c r="D235" t="s">
        <v>747</v>
      </c>
      <c r="E235" t="s">
        <v>746</v>
      </c>
      <c r="F235">
        <v>0</v>
      </c>
      <c r="G235">
        <v>85</v>
      </c>
      <c r="H235">
        <v>1.54E-2</v>
      </c>
      <c r="I235">
        <v>71.788200000000003</v>
      </c>
      <c r="J235" t="s">
        <v>747</v>
      </c>
      <c r="K235" t="s">
        <v>746</v>
      </c>
      <c r="L235">
        <v>0</v>
      </c>
      <c r="M235">
        <v>85</v>
      </c>
      <c r="N235">
        <v>1.35E-2</v>
      </c>
      <c r="O235">
        <v>79.340100000000007</v>
      </c>
      <c r="P235" t="s">
        <v>747</v>
      </c>
      <c r="Q235" t="s">
        <v>746</v>
      </c>
      <c r="R235">
        <v>0</v>
      </c>
      <c r="S235">
        <v>90</v>
      </c>
      <c r="T235">
        <v>1.26E-2</v>
      </c>
      <c r="U235">
        <v>75.310299999999998</v>
      </c>
      <c r="V235" t="s">
        <v>747</v>
      </c>
      <c r="W235" t="s">
        <v>746</v>
      </c>
      <c r="X235">
        <v>0</v>
      </c>
      <c r="Y235">
        <v>90</v>
      </c>
      <c r="Z235">
        <v>1.2800000000000001E-2</v>
      </c>
      <c r="AA235">
        <v>82.507800000000003</v>
      </c>
      <c r="AB235" t="s">
        <v>747</v>
      </c>
      <c r="AC235" t="s">
        <v>746</v>
      </c>
      <c r="AD235">
        <v>0</v>
      </c>
      <c r="AE235">
        <v>70</v>
      </c>
      <c r="AF235">
        <v>2.0799999999999999E-2</v>
      </c>
      <c r="AG235">
        <v>56.2074</v>
      </c>
      <c r="AH235" t="s">
        <v>747</v>
      </c>
      <c r="AI235" t="s">
        <v>746</v>
      </c>
      <c r="AJ235">
        <v>0</v>
      </c>
      <c r="AK235">
        <v>75</v>
      </c>
      <c r="AL235">
        <v>2.1600000000000001E-2</v>
      </c>
      <c r="AM235">
        <v>57.355899999999998</v>
      </c>
      <c r="AN235" t="s">
        <v>747</v>
      </c>
      <c r="AO235" t="s">
        <v>746</v>
      </c>
      <c r="AP235">
        <v>0</v>
      </c>
      <c r="AQ235">
        <v>100</v>
      </c>
      <c r="AR235">
        <v>6.8999999999999999E-3</v>
      </c>
      <c r="AS235">
        <v>81.162099999999995</v>
      </c>
      <c r="AT235">
        <v>0</v>
      </c>
      <c r="AU235">
        <v>0</v>
      </c>
    </row>
    <row r="236" spans="1:47" x14ac:dyDescent="0.25">
      <c r="A236">
        <v>0</v>
      </c>
      <c r="B236" t="s">
        <v>748</v>
      </c>
      <c r="C236" t="s">
        <v>19</v>
      </c>
      <c r="D236" t="s">
        <v>749</v>
      </c>
      <c r="E236" t="s">
        <v>748</v>
      </c>
      <c r="F236">
        <v>5.7000000000000002E-3</v>
      </c>
      <c r="G236">
        <v>5.7777000000000003</v>
      </c>
      <c r="H236">
        <v>7.9200000000000007E-2</v>
      </c>
      <c r="I236">
        <v>14.8675</v>
      </c>
      <c r="J236" t="s">
        <v>749</v>
      </c>
      <c r="K236" t="s">
        <v>748</v>
      </c>
      <c r="L236">
        <v>2.1700000000000001E-2</v>
      </c>
      <c r="M236">
        <v>2.0428999999999999</v>
      </c>
      <c r="N236">
        <v>7.4200000000000002E-2</v>
      </c>
      <c r="O236">
        <v>6.3162000000000003</v>
      </c>
      <c r="P236" t="s">
        <v>749</v>
      </c>
      <c r="Q236" t="s">
        <v>748</v>
      </c>
      <c r="R236">
        <v>4.2799999999999998E-2</v>
      </c>
      <c r="S236">
        <v>1.256</v>
      </c>
      <c r="T236">
        <v>8.7400000000000005E-2</v>
      </c>
      <c r="U236">
        <v>4.5217000000000001</v>
      </c>
      <c r="V236" t="s">
        <v>749</v>
      </c>
      <c r="W236" t="s">
        <v>748</v>
      </c>
      <c r="X236">
        <v>2E-3</v>
      </c>
      <c r="Y236">
        <v>7.0255999999999998</v>
      </c>
      <c r="Z236">
        <v>8.3799999999999999E-2</v>
      </c>
      <c r="AA236">
        <v>13.4725</v>
      </c>
      <c r="AB236" t="s">
        <v>750</v>
      </c>
      <c r="AC236" t="s">
        <v>748</v>
      </c>
      <c r="AD236">
        <v>4.8999999999999998E-3</v>
      </c>
      <c r="AE236">
        <v>8.1976999999999993</v>
      </c>
      <c r="AF236">
        <v>5.7000000000000002E-2</v>
      </c>
      <c r="AG236">
        <v>24.039100000000001</v>
      </c>
      <c r="AH236" t="s">
        <v>749</v>
      </c>
      <c r="AI236" t="s">
        <v>748</v>
      </c>
      <c r="AJ236">
        <v>3.3999999999999998E-3</v>
      </c>
      <c r="AK236">
        <v>10.8718</v>
      </c>
      <c r="AL236">
        <v>4.6699999999999998E-2</v>
      </c>
      <c r="AM236">
        <v>30.175599999999999</v>
      </c>
      <c r="AN236" t="s">
        <v>749</v>
      </c>
      <c r="AO236" t="s">
        <v>748</v>
      </c>
      <c r="AP236">
        <v>1.0699999999999999E-2</v>
      </c>
      <c r="AQ236">
        <v>6.7305999999999999</v>
      </c>
      <c r="AR236">
        <v>8.0199999999999994E-2</v>
      </c>
      <c r="AS236">
        <v>12.820399999999999</v>
      </c>
      <c r="AT236">
        <v>1.2999999999999999E-2</v>
      </c>
      <c r="AU236">
        <v>1</v>
      </c>
    </row>
    <row r="237" spans="1:47" x14ac:dyDescent="0.25">
      <c r="A237">
        <v>0</v>
      </c>
      <c r="B237" t="s">
        <v>751</v>
      </c>
      <c r="C237" t="s">
        <v>19</v>
      </c>
      <c r="D237" t="s">
        <v>752</v>
      </c>
      <c r="E237" t="s">
        <v>751</v>
      </c>
      <c r="F237">
        <v>0</v>
      </c>
      <c r="G237">
        <v>47.5</v>
      </c>
      <c r="H237">
        <v>1.6199999999999999E-2</v>
      </c>
      <c r="I237">
        <v>69.840800000000002</v>
      </c>
      <c r="J237" t="s">
        <v>752</v>
      </c>
      <c r="K237" t="s">
        <v>751</v>
      </c>
      <c r="L237">
        <v>2.0000000000000001E-4</v>
      </c>
      <c r="M237">
        <v>30.066700000000001</v>
      </c>
      <c r="N237">
        <v>2.0899999999999998E-2</v>
      </c>
      <c r="O237">
        <v>56.2014</v>
      </c>
      <c r="P237" t="s">
        <v>753</v>
      </c>
      <c r="Q237" t="s">
        <v>751</v>
      </c>
      <c r="R237">
        <v>2.9999999999999997E-4</v>
      </c>
      <c r="S237">
        <v>24.862100000000002</v>
      </c>
      <c r="T237">
        <v>2.46E-2</v>
      </c>
      <c r="U237">
        <v>42.614800000000002</v>
      </c>
      <c r="V237" t="s">
        <v>754</v>
      </c>
      <c r="W237" t="s">
        <v>751</v>
      </c>
      <c r="X237">
        <v>1E-4</v>
      </c>
      <c r="Y237">
        <v>32.200000000000003</v>
      </c>
      <c r="Z237">
        <v>2.1999999999999999E-2</v>
      </c>
      <c r="AA237">
        <v>61.471899999999998</v>
      </c>
      <c r="AB237" t="s">
        <v>752</v>
      </c>
      <c r="AC237" t="s">
        <v>751</v>
      </c>
      <c r="AD237">
        <v>0</v>
      </c>
      <c r="AE237">
        <v>44</v>
      </c>
      <c r="AF237">
        <v>1.5100000000000001E-2</v>
      </c>
      <c r="AG237">
        <v>67.281000000000006</v>
      </c>
      <c r="AH237" t="s">
        <v>754</v>
      </c>
      <c r="AI237" t="s">
        <v>751</v>
      </c>
      <c r="AJ237">
        <v>1E-4</v>
      </c>
      <c r="AK237">
        <v>37.5</v>
      </c>
      <c r="AL237">
        <v>1.44E-2</v>
      </c>
      <c r="AM237">
        <v>72.459199999999996</v>
      </c>
      <c r="AN237" t="s">
        <v>752</v>
      </c>
      <c r="AO237" t="s">
        <v>751</v>
      </c>
      <c r="AP237">
        <v>2.9999999999999997E-4</v>
      </c>
      <c r="AQ237">
        <v>26.161300000000001</v>
      </c>
      <c r="AR237">
        <v>2.4199999999999999E-2</v>
      </c>
      <c r="AS237">
        <v>40.575000000000003</v>
      </c>
      <c r="AT237">
        <v>1E-4</v>
      </c>
      <c r="AU237">
        <v>0</v>
      </c>
    </row>
    <row r="238" spans="1:47" x14ac:dyDescent="0.25">
      <c r="A238">
        <v>0</v>
      </c>
      <c r="B238" t="s">
        <v>755</v>
      </c>
      <c r="C238" t="s">
        <v>19</v>
      </c>
      <c r="D238" t="s">
        <v>756</v>
      </c>
      <c r="E238" t="s">
        <v>755</v>
      </c>
      <c r="F238">
        <v>0</v>
      </c>
      <c r="G238">
        <v>56.25</v>
      </c>
      <c r="H238">
        <v>2.1499999999999998E-2</v>
      </c>
      <c r="I238">
        <v>58.3887</v>
      </c>
      <c r="J238" t="s">
        <v>756</v>
      </c>
      <c r="K238" t="s">
        <v>755</v>
      </c>
      <c r="L238">
        <v>0</v>
      </c>
      <c r="M238">
        <v>48.666699999999999</v>
      </c>
      <c r="N238">
        <v>2.9100000000000001E-2</v>
      </c>
      <c r="O238">
        <v>38.452800000000003</v>
      </c>
      <c r="P238" t="s">
        <v>756</v>
      </c>
      <c r="Q238" t="s">
        <v>755</v>
      </c>
      <c r="R238">
        <v>0</v>
      </c>
      <c r="S238">
        <v>47</v>
      </c>
      <c r="T238">
        <v>2.7900000000000001E-2</v>
      </c>
      <c r="U238">
        <v>36.934699999999999</v>
      </c>
      <c r="V238" t="s">
        <v>756</v>
      </c>
      <c r="W238" t="s">
        <v>755</v>
      </c>
      <c r="X238">
        <v>0</v>
      </c>
      <c r="Y238">
        <v>58.333300000000001</v>
      </c>
      <c r="Z238">
        <v>2.1399999999999999E-2</v>
      </c>
      <c r="AA238">
        <v>62.586799999999997</v>
      </c>
      <c r="AB238" t="s">
        <v>756</v>
      </c>
      <c r="AC238" t="s">
        <v>755</v>
      </c>
      <c r="AD238">
        <v>2.0000000000000001E-4</v>
      </c>
      <c r="AE238">
        <v>27.916699999999999</v>
      </c>
      <c r="AF238">
        <v>4.2999999999999997E-2</v>
      </c>
      <c r="AG238">
        <v>31.897400000000001</v>
      </c>
      <c r="AH238" t="s">
        <v>756</v>
      </c>
      <c r="AI238" t="s">
        <v>755</v>
      </c>
      <c r="AJ238">
        <v>2.0000000000000001E-4</v>
      </c>
      <c r="AK238">
        <v>32.411799999999999</v>
      </c>
      <c r="AL238">
        <v>5.0099999999999999E-2</v>
      </c>
      <c r="AM238">
        <v>28.058800000000002</v>
      </c>
      <c r="AN238" t="s">
        <v>756</v>
      </c>
      <c r="AO238" t="s">
        <v>755</v>
      </c>
      <c r="AP238">
        <v>1E-4</v>
      </c>
      <c r="AQ238">
        <v>39</v>
      </c>
      <c r="AR238">
        <v>2.3900000000000001E-2</v>
      </c>
      <c r="AS238">
        <v>40.870199999999997</v>
      </c>
      <c r="AT238">
        <v>1E-4</v>
      </c>
      <c r="AU238">
        <v>0</v>
      </c>
    </row>
    <row r="239" spans="1:47" x14ac:dyDescent="0.25">
      <c r="A239">
        <v>0</v>
      </c>
      <c r="B239" t="s">
        <v>757</v>
      </c>
      <c r="C239" t="s">
        <v>19</v>
      </c>
      <c r="D239" t="e">
        <f>-PVGIVQMF</f>
        <v>#NAME?</v>
      </c>
      <c r="E239" t="s">
        <v>757</v>
      </c>
      <c r="F239">
        <v>4.0000000000000002E-4</v>
      </c>
      <c r="G239">
        <v>17.656199999999998</v>
      </c>
      <c r="H239">
        <v>2.7199999999999998E-2</v>
      </c>
      <c r="I239">
        <v>48.853499999999997</v>
      </c>
      <c r="J239" t="e">
        <f>-PVGIVQMF</f>
        <v>#NAME?</v>
      </c>
      <c r="K239" t="s">
        <v>757</v>
      </c>
      <c r="L239">
        <v>5.0000000000000001E-4</v>
      </c>
      <c r="M239">
        <v>19.685199999999998</v>
      </c>
      <c r="N239">
        <v>2.46E-2</v>
      </c>
      <c r="O239">
        <v>47.307699999999997</v>
      </c>
      <c r="P239" t="e">
        <f>-PVGIVQMF</f>
        <v>#NAME?</v>
      </c>
      <c r="Q239" t="s">
        <v>757</v>
      </c>
      <c r="R239">
        <v>5.0000000000000001E-4</v>
      </c>
      <c r="S239">
        <v>19.816700000000001</v>
      </c>
      <c r="T239">
        <v>2.3099999999999999E-2</v>
      </c>
      <c r="U239">
        <v>45.635599999999997</v>
      </c>
      <c r="V239" t="e">
        <f>-PVGIVQMF</f>
        <v>#NAME?</v>
      </c>
      <c r="W239" t="s">
        <v>757</v>
      </c>
      <c r="X239">
        <v>0</v>
      </c>
      <c r="Y239">
        <v>36</v>
      </c>
      <c r="Z239">
        <v>2.1000000000000001E-2</v>
      </c>
      <c r="AA239">
        <v>63.420400000000001</v>
      </c>
      <c r="AB239" t="e">
        <f>-PVGIVQMF</f>
        <v>#NAME?</v>
      </c>
      <c r="AC239" t="s">
        <v>757</v>
      </c>
      <c r="AD239">
        <v>0</v>
      </c>
      <c r="AE239">
        <v>44.75</v>
      </c>
      <c r="AF239">
        <v>1.29E-2</v>
      </c>
      <c r="AG239">
        <v>72.554599999999994</v>
      </c>
      <c r="AH239" t="s">
        <v>758</v>
      </c>
      <c r="AI239" t="s">
        <v>757</v>
      </c>
      <c r="AJ239">
        <v>0</v>
      </c>
      <c r="AK239">
        <v>46</v>
      </c>
      <c r="AL239">
        <v>1.41E-2</v>
      </c>
      <c r="AM239">
        <v>73.180899999999994</v>
      </c>
      <c r="AN239" t="e">
        <f>-PVGIVQMF</f>
        <v>#NAME?</v>
      </c>
      <c r="AO239" t="s">
        <v>757</v>
      </c>
      <c r="AP239">
        <v>1E-4</v>
      </c>
      <c r="AQ239">
        <v>34.299999999999997</v>
      </c>
      <c r="AR239">
        <v>1.47E-2</v>
      </c>
      <c r="AS239">
        <v>57.127000000000002</v>
      </c>
      <c r="AT239">
        <v>2.0000000000000001E-4</v>
      </c>
      <c r="AU239">
        <v>0</v>
      </c>
    </row>
    <row r="240" spans="1:47" x14ac:dyDescent="0.25">
      <c r="A240">
        <v>0</v>
      </c>
      <c r="B240" t="s">
        <v>759</v>
      </c>
      <c r="C240" t="s">
        <v>19</v>
      </c>
      <c r="D240" t="s">
        <v>760</v>
      </c>
      <c r="E240" t="s">
        <v>759</v>
      </c>
      <c r="F240">
        <v>0</v>
      </c>
      <c r="G240">
        <v>85</v>
      </c>
      <c r="H240">
        <v>1.29E-2</v>
      </c>
      <c r="I240">
        <v>78.078699999999998</v>
      </c>
      <c r="J240" t="s">
        <v>760</v>
      </c>
      <c r="K240" t="s">
        <v>759</v>
      </c>
      <c r="L240">
        <v>0</v>
      </c>
      <c r="M240">
        <v>65</v>
      </c>
      <c r="N240">
        <v>2.5100000000000001E-2</v>
      </c>
      <c r="O240">
        <v>46</v>
      </c>
      <c r="P240" t="s">
        <v>760</v>
      </c>
      <c r="Q240" t="s">
        <v>759</v>
      </c>
      <c r="R240">
        <v>0</v>
      </c>
      <c r="S240">
        <v>72.5</v>
      </c>
      <c r="T240">
        <v>1.72E-2</v>
      </c>
      <c r="U240">
        <v>60.369900000000001</v>
      </c>
      <c r="V240" t="s">
        <v>761</v>
      </c>
      <c r="W240" t="s">
        <v>759</v>
      </c>
      <c r="X240">
        <v>0</v>
      </c>
      <c r="Y240">
        <v>90</v>
      </c>
      <c r="Z240">
        <v>1.61E-2</v>
      </c>
      <c r="AA240">
        <v>74.247900000000001</v>
      </c>
      <c r="AB240" t="s">
        <v>760</v>
      </c>
      <c r="AC240" t="s">
        <v>759</v>
      </c>
      <c r="AD240">
        <v>0</v>
      </c>
      <c r="AE240">
        <v>80</v>
      </c>
      <c r="AF240">
        <v>1.15E-2</v>
      </c>
      <c r="AG240">
        <v>76.133700000000005</v>
      </c>
      <c r="AH240" t="s">
        <v>762</v>
      </c>
      <c r="AI240" t="s">
        <v>759</v>
      </c>
      <c r="AJ240">
        <v>0</v>
      </c>
      <c r="AK240">
        <v>64</v>
      </c>
      <c r="AL240">
        <v>1.84E-2</v>
      </c>
      <c r="AM240">
        <v>63.427799999999998</v>
      </c>
      <c r="AN240" t="s">
        <v>761</v>
      </c>
      <c r="AO240" t="s">
        <v>759</v>
      </c>
      <c r="AP240">
        <v>0</v>
      </c>
      <c r="AQ240">
        <v>85</v>
      </c>
      <c r="AR240">
        <v>8.9999999999999993E-3</v>
      </c>
      <c r="AS240">
        <v>73.310500000000005</v>
      </c>
      <c r="AT240">
        <v>0</v>
      </c>
      <c r="AU240">
        <v>0</v>
      </c>
    </row>
    <row r="241" spans="1:47" x14ac:dyDescent="0.25">
      <c r="A241">
        <v>0</v>
      </c>
      <c r="B241" t="s">
        <v>763</v>
      </c>
      <c r="C241" t="s">
        <v>19</v>
      </c>
      <c r="D241" t="s">
        <v>764</v>
      </c>
      <c r="E241" t="s">
        <v>763</v>
      </c>
      <c r="F241">
        <v>0</v>
      </c>
      <c r="G241">
        <v>100</v>
      </c>
      <c r="H241">
        <v>1.1900000000000001E-2</v>
      </c>
      <c r="I241">
        <v>80.612499999999997</v>
      </c>
      <c r="J241" t="s">
        <v>765</v>
      </c>
      <c r="K241" t="s">
        <v>763</v>
      </c>
      <c r="L241">
        <v>0</v>
      </c>
      <c r="M241">
        <v>70</v>
      </c>
      <c r="N241">
        <v>3.1099999999999999E-2</v>
      </c>
      <c r="O241">
        <v>35.226500000000001</v>
      </c>
      <c r="P241" t="s">
        <v>765</v>
      </c>
      <c r="Q241" t="s">
        <v>763</v>
      </c>
      <c r="R241">
        <v>0</v>
      </c>
      <c r="S241">
        <v>70</v>
      </c>
      <c r="T241">
        <v>2.47E-2</v>
      </c>
      <c r="U241">
        <v>42.379600000000003</v>
      </c>
      <c r="V241" t="s">
        <v>765</v>
      </c>
      <c r="W241" t="s">
        <v>763</v>
      </c>
      <c r="X241">
        <v>0</v>
      </c>
      <c r="Y241">
        <v>75</v>
      </c>
      <c r="Z241">
        <v>1.95E-2</v>
      </c>
      <c r="AA241">
        <v>66.514200000000002</v>
      </c>
      <c r="AB241" t="s">
        <v>764</v>
      </c>
      <c r="AC241" t="s">
        <v>763</v>
      </c>
      <c r="AD241">
        <v>0</v>
      </c>
      <c r="AE241">
        <v>100</v>
      </c>
      <c r="AF241">
        <v>7.4999999999999997E-3</v>
      </c>
      <c r="AG241">
        <v>87.400899999999993</v>
      </c>
      <c r="AH241" t="s">
        <v>765</v>
      </c>
      <c r="AI241" t="s">
        <v>763</v>
      </c>
      <c r="AJ241">
        <v>0</v>
      </c>
      <c r="AK241">
        <v>100</v>
      </c>
      <c r="AL241">
        <v>8.8999999999999999E-3</v>
      </c>
      <c r="AM241">
        <v>87.085099999999997</v>
      </c>
      <c r="AN241" t="s">
        <v>766</v>
      </c>
      <c r="AO241" t="s">
        <v>763</v>
      </c>
      <c r="AP241">
        <v>0</v>
      </c>
      <c r="AQ241">
        <v>100</v>
      </c>
      <c r="AR241">
        <v>5.8999999999999999E-3</v>
      </c>
      <c r="AS241">
        <v>85.195999999999998</v>
      </c>
      <c r="AT241">
        <v>0</v>
      </c>
      <c r="AU241">
        <v>0</v>
      </c>
    </row>
    <row r="242" spans="1:47" x14ac:dyDescent="0.25">
      <c r="A242">
        <v>0</v>
      </c>
      <c r="B242" t="s">
        <v>767</v>
      </c>
      <c r="C242" t="s">
        <v>19</v>
      </c>
      <c r="D242" t="s">
        <v>768</v>
      </c>
      <c r="E242" t="s">
        <v>767</v>
      </c>
      <c r="F242">
        <v>5.0000000000000001E-4</v>
      </c>
      <c r="G242">
        <v>16.341799999999999</v>
      </c>
      <c r="H242">
        <v>5.3199999999999997E-2</v>
      </c>
      <c r="I242">
        <v>24.945499999999999</v>
      </c>
      <c r="J242" t="s">
        <v>768</v>
      </c>
      <c r="K242" t="s">
        <v>767</v>
      </c>
      <c r="L242">
        <v>1.1000000000000001E-3</v>
      </c>
      <c r="M242">
        <v>13.339600000000001</v>
      </c>
      <c r="N242">
        <v>4.7699999999999999E-2</v>
      </c>
      <c r="O242">
        <v>17.6296</v>
      </c>
      <c r="P242" t="s">
        <v>768</v>
      </c>
      <c r="Q242" t="s">
        <v>767</v>
      </c>
      <c r="R242">
        <v>3.0000000000000001E-3</v>
      </c>
      <c r="S242">
        <v>7.9869000000000003</v>
      </c>
      <c r="T242">
        <v>6.2399999999999997E-2</v>
      </c>
      <c r="U242">
        <v>10.0258</v>
      </c>
      <c r="V242" t="s">
        <v>768</v>
      </c>
      <c r="W242" t="s">
        <v>767</v>
      </c>
      <c r="X242">
        <v>4.0000000000000002E-4</v>
      </c>
      <c r="Y242">
        <v>15.0909</v>
      </c>
      <c r="Z242">
        <v>5.1999999999999998E-2</v>
      </c>
      <c r="AA242">
        <v>26.618099999999998</v>
      </c>
      <c r="AB242" t="s">
        <v>768</v>
      </c>
      <c r="AC242" t="s">
        <v>767</v>
      </c>
      <c r="AD242">
        <v>1.34E-2</v>
      </c>
      <c r="AE242">
        <v>5.0220000000000002</v>
      </c>
      <c r="AF242">
        <v>0.12280000000000001</v>
      </c>
      <c r="AG242">
        <v>8.8652999999999995</v>
      </c>
      <c r="AH242" t="s">
        <v>768</v>
      </c>
      <c r="AI242" t="s">
        <v>767</v>
      </c>
      <c r="AJ242">
        <v>4.8999999999999998E-3</v>
      </c>
      <c r="AK242">
        <v>9.0749999999999993</v>
      </c>
      <c r="AL242">
        <v>8.8200000000000001E-2</v>
      </c>
      <c r="AM242">
        <v>13.9802</v>
      </c>
      <c r="AN242" t="s">
        <v>768</v>
      </c>
      <c r="AO242" t="s">
        <v>767</v>
      </c>
      <c r="AP242">
        <v>1.38E-2</v>
      </c>
      <c r="AQ242">
        <v>5.9503000000000004</v>
      </c>
      <c r="AR242">
        <v>0.1129</v>
      </c>
      <c r="AS242">
        <v>8.0220000000000002</v>
      </c>
      <c r="AT242">
        <v>5.3E-3</v>
      </c>
      <c r="AU242">
        <v>0</v>
      </c>
    </row>
    <row r="243" spans="1:47" x14ac:dyDescent="0.25">
      <c r="A243">
        <v>0</v>
      </c>
      <c r="B243" t="s">
        <v>769</v>
      </c>
      <c r="C243" t="s">
        <v>19</v>
      </c>
      <c r="D243" t="s">
        <v>770</v>
      </c>
      <c r="E243" t="s">
        <v>769</v>
      </c>
      <c r="F243">
        <v>1E-4</v>
      </c>
      <c r="G243">
        <v>32.714300000000001</v>
      </c>
      <c r="H243">
        <v>3.2899999999999999E-2</v>
      </c>
      <c r="I243">
        <v>41.338700000000003</v>
      </c>
      <c r="J243" t="s">
        <v>770</v>
      </c>
      <c r="K243" t="s">
        <v>769</v>
      </c>
      <c r="L243">
        <v>4.0000000000000002E-4</v>
      </c>
      <c r="M243">
        <v>21.953499999999998</v>
      </c>
      <c r="N243">
        <v>4.7500000000000001E-2</v>
      </c>
      <c r="O243">
        <v>17.747900000000001</v>
      </c>
      <c r="P243" t="s">
        <v>770</v>
      </c>
      <c r="Q243" t="s">
        <v>769</v>
      </c>
      <c r="R243">
        <v>2.0000000000000001E-4</v>
      </c>
      <c r="S243">
        <v>28.647099999999998</v>
      </c>
      <c r="T243">
        <v>3.5499999999999997E-2</v>
      </c>
      <c r="U243">
        <v>26.8156</v>
      </c>
      <c r="V243" t="s">
        <v>770</v>
      </c>
      <c r="W243" t="s">
        <v>769</v>
      </c>
      <c r="X243">
        <v>1E-4</v>
      </c>
      <c r="Y243">
        <v>26.2727</v>
      </c>
      <c r="Z243">
        <v>5.3199999999999997E-2</v>
      </c>
      <c r="AA243">
        <v>25.825299999999999</v>
      </c>
      <c r="AB243" t="s">
        <v>770</v>
      </c>
      <c r="AC243" t="s">
        <v>769</v>
      </c>
      <c r="AD243">
        <v>0</v>
      </c>
      <c r="AE243">
        <v>51.1111</v>
      </c>
      <c r="AF243">
        <v>1.9300000000000001E-2</v>
      </c>
      <c r="AG243">
        <v>58.7224</v>
      </c>
      <c r="AH243" t="s">
        <v>770</v>
      </c>
      <c r="AI243" t="s">
        <v>769</v>
      </c>
      <c r="AJ243">
        <v>0</v>
      </c>
      <c r="AK243">
        <v>48.75</v>
      </c>
      <c r="AL243">
        <v>2.46E-2</v>
      </c>
      <c r="AM243">
        <v>52.283299999999997</v>
      </c>
      <c r="AN243" t="s">
        <v>770</v>
      </c>
      <c r="AO243" t="s">
        <v>769</v>
      </c>
      <c r="AP243">
        <v>0</v>
      </c>
      <c r="AQ243">
        <v>54.285699999999999</v>
      </c>
      <c r="AR243">
        <v>1.54E-2</v>
      </c>
      <c r="AS243">
        <v>55.494999999999997</v>
      </c>
      <c r="AT243">
        <v>1E-4</v>
      </c>
      <c r="AU243">
        <v>0</v>
      </c>
    </row>
    <row r="244" spans="1:47" x14ac:dyDescent="0.25">
      <c r="A244">
        <v>0</v>
      </c>
      <c r="B244" t="s">
        <v>771</v>
      </c>
      <c r="C244" t="s">
        <v>19</v>
      </c>
      <c r="D244" t="s">
        <v>772</v>
      </c>
      <c r="E244" t="s">
        <v>771</v>
      </c>
      <c r="F244">
        <v>1E-4</v>
      </c>
      <c r="G244">
        <v>32.428600000000003</v>
      </c>
      <c r="H244">
        <v>5.6399999999999999E-2</v>
      </c>
      <c r="I244">
        <v>23.266999999999999</v>
      </c>
      <c r="J244" t="e">
        <f>-WNCSNVPF</f>
        <v>#NAME?</v>
      </c>
      <c r="K244" t="s">
        <v>771</v>
      </c>
      <c r="L244">
        <v>2.0000000000000001E-4</v>
      </c>
      <c r="M244">
        <v>29.2</v>
      </c>
      <c r="N244">
        <v>7.2999999999999995E-2</v>
      </c>
      <c r="O244">
        <v>6.609</v>
      </c>
      <c r="P244" t="s">
        <v>773</v>
      </c>
      <c r="Q244" t="s">
        <v>771</v>
      </c>
      <c r="R244">
        <v>2.0000000000000001E-4</v>
      </c>
      <c r="S244">
        <v>29.5625</v>
      </c>
      <c r="T244">
        <v>6.4600000000000005E-2</v>
      </c>
      <c r="U244">
        <v>9.3240999999999996</v>
      </c>
      <c r="V244" t="s">
        <v>772</v>
      </c>
      <c r="W244" t="s">
        <v>771</v>
      </c>
      <c r="X244">
        <v>1E-4</v>
      </c>
      <c r="Y244">
        <v>28.625</v>
      </c>
      <c r="Z244">
        <v>7.8200000000000006E-2</v>
      </c>
      <c r="AA244">
        <v>15.009</v>
      </c>
      <c r="AB244" t="s">
        <v>774</v>
      </c>
      <c r="AC244" t="s">
        <v>771</v>
      </c>
      <c r="AD244">
        <v>0</v>
      </c>
      <c r="AE244">
        <v>44.5</v>
      </c>
      <c r="AF244">
        <v>4.0399999999999998E-2</v>
      </c>
      <c r="AG244">
        <v>33.841700000000003</v>
      </c>
      <c r="AH244" t="s">
        <v>774</v>
      </c>
      <c r="AI244" t="s">
        <v>771</v>
      </c>
      <c r="AJ244">
        <v>1E-4</v>
      </c>
      <c r="AK244">
        <v>38.625</v>
      </c>
      <c r="AL244">
        <v>5.2200000000000003E-2</v>
      </c>
      <c r="AM244">
        <v>26.844799999999999</v>
      </c>
      <c r="AN244" t="s">
        <v>774</v>
      </c>
      <c r="AO244" t="s">
        <v>771</v>
      </c>
      <c r="AP244">
        <v>0</v>
      </c>
      <c r="AQ244">
        <v>47.5</v>
      </c>
      <c r="AR244">
        <v>2.92E-2</v>
      </c>
      <c r="AS244">
        <v>35.110999999999997</v>
      </c>
      <c r="AT244">
        <v>1E-4</v>
      </c>
      <c r="AU244">
        <v>0</v>
      </c>
    </row>
    <row r="245" spans="1:47" x14ac:dyDescent="0.25">
      <c r="A245">
        <v>0</v>
      </c>
      <c r="B245" t="s">
        <v>775</v>
      </c>
      <c r="C245" t="s">
        <v>19</v>
      </c>
      <c r="D245" t="s">
        <v>776</v>
      </c>
      <c r="E245" t="s">
        <v>775</v>
      </c>
      <c r="F245">
        <v>2.0000000000000001E-4</v>
      </c>
      <c r="G245">
        <v>25.631599999999999</v>
      </c>
      <c r="H245">
        <v>3.2899999999999999E-2</v>
      </c>
      <c r="I245">
        <v>41.414499999999997</v>
      </c>
      <c r="J245" t="s">
        <v>776</v>
      </c>
      <c r="K245" t="s">
        <v>775</v>
      </c>
      <c r="L245">
        <v>2.0000000000000001E-4</v>
      </c>
      <c r="M245">
        <v>30.666699999999999</v>
      </c>
      <c r="N245">
        <v>2.9399999999999999E-2</v>
      </c>
      <c r="O245">
        <v>37.991799999999998</v>
      </c>
      <c r="P245" t="s">
        <v>777</v>
      </c>
      <c r="Q245" t="s">
        <v>775</v>
      </c>
      <c r="R245">
        <v>5.0000000000000001E-4</v>
      </c>
      <c r="S245">
        <v>19.2333</v>
      </c>
      <c r="T245">
        <v>3.4200000000000001E-2</v>
      </c>
      <c r="U245">
        <v>28.3307</v>
      </c>
      <c r="V245" t="s">
        <v>778</v>
      </c>
      <c r="W245" t="s">
        <v>775</v>
      </c>
      <c r="X245">
        <v>0</v>
      </c>
      <c r="Y245">
        <v>35.75</v>
      </c>
      <c r="Z245">
        <v>2.58E-2</v>
      </c>
      <c r="AA245">
        <v>54.565899999999999</v>
      </c>
      <c r="AB245" t="s">
        <v>776</v>
      </c>
      <c r="AC245" t="s">
        <v>775</v>
      </c>
      <c r="AD245">
        <v>6.9999999999999999E-4</v>
      </c>
      <c r="AE245">
        <v>18.4314</v>
      </c>
      <c r="AF245">
        <v>5.4100000000000002E-2</v>
      </c>
      <c r="AG245">
        <v>25.427700000000002</v>
      </c>
      <c r="AH245" t="s">
        <v>776</v>
      </c>
      <c r="AI245" t="s">
        <v>775</v>
      </c>
      <c r="AJ245">
        <v>8.0000000000000004E-4</v>
      </c>
      <c r="AK245">
        <v>19.412800000000001</v>
      </c>
      <c r="AL245">
        <v>4.9399999999999999E-2</v>
      </c>
      <c r="AM245">
        <v>28.4498</v>
      </c>
      <c r="AN245" t="s">
        <v>779</v>
      </c>
      <c r="AO245" t="s">
        <v>775</v>
      </c>
      <c r="AP245">
        <v>6.1000000000000004E-3</v>
      </c>
      <c r="AQ245">
        <v>8.6319999999999997</v>
      </c>
      <c r="AR245">
        <v>6.5500000000000003E-2</v>
      </c>
      <c r="AS245">
        <v>16.240500000000001</v>
      </c>
      <c r="AT245">
        <v>1.1999999999999999E-3</v>
      </c>
      <c r="AU245">
        <v>0</v>
      </c>
    </row>
    <row r="246" spans="1:47" x14ac:dyDescent="0.25">
      <c r="A246">
        <v>0</v>
      </c>
      <c r="B246" t="s">
        <v>780</v>
      </c>
      <c r="C246" t="s">
        <v>19</v>
      </c>
      <c r="D246" t="s">
        <v>781</v>
      </c>
      <c r="E246" t="s">
        <v>780</v>
      </c>
      <c r="F246">
        <v>0</v>
      </c>
      <c r="G246">
        <v>60</v>
      </c>
      <c r="H246">
        <v>1.9199999999999998E-2</v>
      </c>
      <c r="I246">
        <v>62.969299999999997</v>
      </c>
      <c r="J246" t="s">
        <v>782</v>
      </c>
      <c r="K246" t="s">
        <v>780</v>
      </c>
      <c r="L246">
        <v>1E-4</v>
      </c>
      <c r="M246">
        <v>39.666699999999999</v>
      </c>
      <c r="N246">
        <v>2.1499999999999998E-2</v>
      </c>
      <c r="O246">
        <v>54.581899999999997</v>
      </c>
      <c r="P246" t="s">
        <v>782</v>
      </c>
      <c r="Q246" t="s">
        <v>780</v>
      </c>
      <c r="R246">
        <v>1E-4</v>
      </c>
      <c r="S246">
        <v>38.285699999999999</v>
      </c>
      <c r="T246">
        <v>2.1700000000000001E-2</v>
      </c>
      <c r="U246">
        <v>48.568199999999997</v>
      </c>
      <c r="V246" t="s">
        <v>781</v>
      </c>
      <c r="W246" t="s">
        <v>780</v>
      </c>
      <c r="X246">
        <v>0</v>
      </c>
      <c r="Y246">
        <v>62.5</v>
      </c>
      <c r="Z246">
        <v>1.89E-2</v>
      </c>
      <c r="AA246">
        <v>67.965000000000003</v>
      </c>
      <c r="AB246" t="s">
        <v>781</v>
      </c>
      <c r="AC246" t="s">
        <v>780</v>
      </c>
      <c r="AD246">
        <v>0</v>
      </c>
      <c r="AE246">
        <v>67.5</v>
      </c>
      <c r="AF246">
        <v>1.21E-2</v>
      </c>
      <c r="AG246">
        <v>74.5505</v>
      </c>
      <c r="AH246" t="s">
        <v>781</v>
      </c>
      <c r="AI246" t="s">
        <v>780</v>
      </c>
      <c r="AJ246">
        <v>0</v>
      </c>
      <c r="AK246">
        <v>65</v>
      </c>
      <c r="AL246">
        <v>1.38E-2</v>
      </c>
      <c r="AM246">
        <v>73.858099999999993</v>
      </c>
      <c r="AN246" t="s">
        <v>781</v>
      </c>
      <c r="AO246" t="s">
        <v>780</v>
      </c>
      <c r="AP246">
        <v>0</v>
      </c>
      <c r="AQ246">
        <v>67.5</v>
      </c>
      <c r="AR246">
        <v>1.04E-2</v>
      </c>
      <c r="AS246">
        <v>68.831199999999995</v>
      </c>
      <c r="AT246">
        <v>0</v>
      </c>
      <c r="AU246">
        <v>0</v>
      </c>
    </row>
    <row r="247" spans="1:47" x14ac:dyDescent="0.25">
      <c r="A247">
        <v>0</v>
      </c>
      <c r="B247" t="s">
        <v>783</v>
      </c>
      <c r="C247" t="s">
        <v>19</v>
      </c>
      <c r="D247" t="s">
        <v>784</v>
      </c>
      <c r="E247" t="s">
        <v>783</v>
      </c>
      <c r="F247">
        <v>0</v>
      </c>
      <c r="G247">
        <v>85</v>
      </c>
      <c r="H247">
        <v>5.7000000000000002E-3</v>
      </c>
      <c r="I247">
        <v>95.365700000000004</v>
      </c>
      <c r="J247" t="s">
        <v>784</v>
      </c>
      <c r="K247" t="s">
        <v>783</v>
      </c>
      <c r="L247">
        <v>0</v>
      </c>
      <c r="M247">
        <v>77.5</v>
      </c>
      <c r="N247">
        <v>8.0000000000000002E-3</v>
      </c>
      <c r="O247">
        <v>95.154799999999994</v>
      </c>
      <c r="P247" t="s">
        <v>784</v>
      </c>
      <c r="Q247" t="s">
        <v>783</v>
      </c>
      <c r="R247">
        <v>0</v>
      </c>
      <c r="S247">
        <v>80</v>
      </c>
      <c r="T247">
        <v>6.4000000000000003E-3</v>
      </c>
      <c r="U247">
        <v>95.133499999999998</v>
      </c>
      <c r="V247" t="s">
        <v>784</v>
      </c>
      <c r="W247" t="s">
        <v>783</v>
      </c>
      <c r="X247">
        <v>0</v>
      </c>
      <c r="Y247">
        <v>90</v>
      </c>
      <c r="Z247">
        <v>6.8999999999999999E-3</v>
      </c>
      <c r="AA247">
        <v>95.398799999999994</v>
      </c>
      <c r="AB247" t="s">
        <v>784</v>
      </c>
      <c r="AC247" t="s">
        <v>783</v>
      </c>
      <c r="AD247">
        <v>0</v>
      </c>
      <c r="AE247">
        <v>90</v>
      </c>
      <c r="AF247">
        <v>4.7999999999999996E-3</v>
      </c>
      <c r="AG247">
        <v>94.783100000000005</v>
      </c>
      <c r="AH247" t="s">
        <v>784</v>
      </c>
      <c r="AI247" t="s">
        <v>783</v>
      </c>
      <c r="AJ247">
        <v>0</v>
      </c>
      <c r="AK247">
        <v>75</v>
      </c>
      <c r="AL247">
        <v>6.6E-3</v>
      </c>
      <c r="AM247">
        <v>92.942899999999995</v>
      </c>
      <c r="AN247" t="s">
        <v>784</v>
      </c>
      <c r="AO247" t="s">
        <v>783</v>
      </c>
      <c r="AP247">
        <v>0</v>
      </c>
      <c r="AQ247">
        <v>100</v>
      </c>
      <c r="AR247">
        <v>3.3999999999999998E-3</v>
      </c>
      <c r="AS247">
        <v>94.8018</v>
      </c>
      <c r="AT247">
        <v>0</v>
      </c>
      <c r="AU247">
        <v>0</v>
      </c>
    </row>
    <row r="248" spans="1:47" x14ac:dyDescent="0.25">
      <c r="A248">
        <v>0</v>
      </c>
      <c r="B248" t="s">
        <v>785</v>
      </c>
      <c r="C248" t="s">
        <v>19</v>
      </c>
      <c r="D248" t="s">
        <v>786</v>
      </c>
      <c r="E248" t="s">
        <v>785</v>
      </c>
      <c r="F248">
        <v>0</v>
      </c>
      <c r="G248">
        <v>58.75</v>
      </c>
      <c r="H248">
        <v>1.84E-2</v>
      </c>
      <c r="I248">
        <v>64.657399999999996</v>
      </c>
      <c r="J248" t="s">
        <v>787</v>
      </c>
      <c r="K248" t="s">
        <v>785</v>
      </c>
      <c r="L248">
        <v>0</v>
      </c>
      <c r="M248">
        <v>65</v>
      </c>
      <c r="N248">
        <v>1.9E-2</v>
      </c>
      <c r="O248">
        <v>61.4955</v>
      </c>
      <c r="P248" t="s">
        <v>786</v>
      </c>
      <c r="Q248" t="s">
        <v>785</v>
      </c>
      <c r="R248">
        <v>0</v>
      </c>
      <c r="S248">
        <v>52</v>
      </c>
      <c r="T248">
        <v>2.2200000000000001E-2</v>
      </c>
      <c r="U248">
        <v>47.571399999999997</v>
      </c>
      <c r="V248" t="s">
        <v>788</v>
      </c>
      <c r="W248" t="s">
        <v>785</v>
      </c>
      <c r="X248">
        <v>0</v>
      </c>
      <c r="Y248">
        <v>58.333300000000001</v>
      </c>
      <c r="Z248">
        <v>1.7899999999999999E-2</v>
      </c>
      <c r="AA248">
        <v>70.086699999999993</v>
      </c>
      <c r="AB248" t="s">
        <v>786</v>
      </c>
      <c r="AC248" t="s">
        <v>785</v>
      </c>
      <c r="AD248">
        <v>1E-4</v>
      </c>
      <c r="AE248">
        <v>32.307699999999997</v>
      </c>
      <c r="AF248">
        <v>4.0099999999999997E-2</v>
      </c>
      <c r="AG248">
        <v>34.082299999999996</v>
      </c>
      <c r="AH248" t="s">
        <v>787</v>
      </c>
      <c r="AI248" t="s">
        <v>785</v>
      </c>
      <c r="AJ248">
        <v>2.9999999999999997E-4</v>
      </c>
      <c r="AK248">
        <v>27.290299999999998</v>
      </c>
      <c r="AL248">
        <v>2.6800000000000001E-2</v>
      </c>
      <c r="AM248">
        <v>49.022300000000001</v>
      </c>
      <c r="AN248" t="s">
        <v>786</v>
      </c>
      <c r="AO248" t="s">
        <v>785</v>
      </c>
      <c r="AP248">
        <v>0</v>
      </c>
      <c r="AQ248">
        <v>44.666699999999999</v>
      </c>
      <c r="AR248">
        <v>2.0500000000000001E-2</v>
      </c>
      <c r="AS248">
        <v>45.634799999999998</v>
      </c>
      <c r="AT248">
        <v>1E-4</v>
      </c>
      <c r="AU248">
        <v>0</v>
      </c>
    </row>
    <row r="249" spans="1:47" x14ac:dyDescent="0.25">
      <c r="A249">
        <v>0</v>
      </c>
      <c r="B249" t="s">
        <v>789</v>
      </c>
      <c r="C249" t="s">
        <v>19</v>
      </c>
      <c r="D249" t="s">
        <v>790</v>
      </c>
      <c r="E249" t="s">
        <v>789</v>
      </c>
      <c r="F249">
        <v>0</v>
      </c>
      <c r="G249">
        <v>65</v>
      </c>
      <c r="H249">
        <v>2.3E-2</v>
      </c>
      <c r="I249">
        <v>55.634900000000002</v>
      </c>
      <c r="J249" t="s">
        <v>790</v>
      </c>
      <c r="K249" t="s">
        <v>789</v>
      </c>
      <c r="L249">
        <v>0</v>
      </c>
      <c r="M249">
        <v>50.909100000000002</v>
      </c>
      <c r="N249">
        <v>3.1800000000000002E-2</v>
      </c>
      <c r="O249">
        <v>34.173099999999998</v>
      </c>
      <c r="P249" t="s">
        <v>791</v>
      </c>
      <c r="Q249" t="s">
        <v>789</v>
      </c>
      <c r="R249">
        <v>0</v>
      </c>
      <c r="S249">
        <v>50.5</v>
      </c>
      <c r="T249">
        <v>3.1699999999999999E-2</v>
      </c>
      <c r="U249">
        <v>31.4071</v>
      </c>
      <c r="V249" t="s">
        <v>791</v>
      </c>
      <c r="W249" t="s">
        <v>789</v>
      </c>
      <c r="X249">
        <v>1E-4</v>
      </c>
      <c r="Y249">
        <v>32.4</v>
      </c>
      <c r="Z249">
        <v>6.3399999999999998E-2</v>
      </c>
      <c r="AA249">
        <v>20.437200000000001</v>
      </c>
      <c r="AB249" t="s">
        <v>792</v>
      </c>
      <c r="AC249" t="s">
        <v>789</v>
      </c>
      <c r="AD249">
        <v>0</v>
      </c>
      <c r="AE249">
        <v>80</v>
      </c>
      <c r="AF249">
        <v>1.17E-2</v>
      </c>
      <c r="AG249">
        <v>75.396299999999997</v>
      </c>
      <c r="AH249" t="s">
        <v>790</v>
      </c>
      <c r="AI249" t="s">
        <v>789</v>
      </c>
      <c r="AJ249">
        <v>0</v>
      </c>
      <c r="AK249">
        <v>77.5</v>
      </c>
      <c r="AL249">
        <v>1.14E-2</v>
      </c>
      <c r="AM249">
        <v>80.319299999999998</v>
      </c>
      <c r="AN249" t="s">
        <v>791</v>
      </c>
      <c r="AO249" t="s">
        <v>789</v>
      </c>
      <c r="AP249">
        <v>0</v>
      </c>
      <c r="AQ249">
        <v>70</v>
      </c>
      <c r="AR249">
        <v>1.09E-2</v>
      </c>
      <c r="AS249">
        <v>67.215599999999995</v>
      </c>
      <c r="AT249">
        <v>0</v>
      </c>
      <c r="AU249">
        <v>0</v>
      </c>
    </row>
    <row r="250" spans="1:47" x14ac:dyDescent="0.25">
      <c r="A250">
        <v>0</v>
      </c>
      <c r="B250" t="s">
        <v>793</v>
      </c>
      <c r="C250" t="s">
        <v>19</v>
      </c>
      <c r="D250" t="s">
        <v>794</v>
      </c>
      <c r="E250" t="s">
        <v>793</v>
      </c>
      <c r="F250">
        <v>0</v>
      </c>
      <c r="G250">
        <v>70</v>
      </c>
      <c r="H250">
        <v>2.4899999999999999E-2</v>
      </c>
      <c r="I250">
        <v>52.455399999999997</v>
      </c>
      <c r="J250" t="s">
        <v>794</v>
      </c>
      <c r="K250" t="s">
        <v>793</v>
      </c>
      <c r="L250">
        <v>0</v>
      </c>
      <c r="M250">
        <v>80</v>
      </c>
      <c r="N250">
        <v>1.55E-2</v>
      </c>
      <c r="O250">
        <v>72.743899999999996</v>
      </c>
      <c r="P250" t="s">
        <v>794</v>
      </c>
      <c r="Q250" t="s">
        <v>793</v>
      </c>
      <c r="R250">
        <v>0</v>
      </c>
      <c r="S250">
        <v>78.333299999999994</v>
      </c>
      <c r="T250">
        <v>1.35E-2</v>
      </c>
      <c r="U250">
        <v>72.0501</v>
      </c>
      <c r="V250" t="s">
        <v>795</v>
      </c>
      <c r="W250" t="s">
        <v>793</v>
      </c>
      <c r="X250">
        <v>0</v>
      </c>
      <c r="Y250">
        <v>75</v>
      </c>
      <c r="Z250">
        <v>1.43E-2</v>
      </c>
      <c r="AA250">
        <v>78.731300000000005</v>
      </c>
      <c r="AB250" t="s">
        <v>794</v>
      </c>
      <c r="AC250" t="s">
        <v>793</v>
      </c>
      <c r="AD250">
        <v>0</v>
      </c>
      <c r="AE250">
        <v>54.444400000000002</v>
      </c>
      <c r="AF250">
        <v>3.3799999999999997E-2</v>
      </c>
      <c r="AG250">
        <v>39.3949</v>
      </c>
      <c r="AH250" t="s">
        <v>794</v>
      </c>
      <c r="AI250" t="s">
        <v>793</v>
      </c>
      <c r="AJ250">
        <v>0</v>
      </c>
      <c r="AK250">
        <v>55</v>
      </c>
      <c r="AL250">
        <v>3.5499999999999997E-2</v>
      </c>
      <c r="AM250">
        <v>39.058799999999998</v>
      </c>
      <c r="AN250" t="s">
        <v>794</v>
      </c>
      <c r="AO250" t="s">
        <v>793</v>
      </c>
      <c r="AP250">
        <v>0</v>
      </c>
      <c r="AQ250">
        <v>75</v>
      </c>
      <c r="AR250">
        <v>1.1299999999999999E-2</v>
      </c>
      <c r="AS250">
        <v>65.871899999999997</v>
      </c>
      <c r="AT250">
        <v>0</v>
      </c>
      <c r="AU250">
        <v>0</v>
      </c>
    </row>
    <row r="251" spans="1:47" x14ac:dyDescent="0.25">
      <c r="A251">
        <v>0</v>
      </c>
      <c r="B251" t="s">
        <v>796</v>
      </c>
      <c r="C251" t="s">
        <v>19</v>
      </c>
      <c r="D251" t="s">
        <v>797</v>
      </c>
      <c r="E251" t="s">
        <v>796</v>
      </c>
      <c r="F251">
        <v>0</v>
      </c>
      <c r="G251">
        <v>65</v>
      </c>
      <c r="H251">
        <v>1.6899999999999998E-2</v>
      </c>
      <c r="I251">
        <v>68.197999999999993</v>
      </c>
      <c r="J251" t="s">
        <v>797</v>
      </c>
      <c r="K251" t="s">
        <v>796</v>
      </c>
      <c r="L251">
        <v>0</v>
      </c>
      <c r="M251">
        <v>82.5</v>
      </c>
      <c r="N251">
        <v>1.9400000000000001E-2</v>
      </c>
      <c r="O251">
        <v>60.359000000000002</v>
      </c>
      <c r="P251" t="s">
        <v>797</v>
      </c>
      <c r="Q251" t="s">
        <v>796</v>
      </c>
      <c r="R251">
        <v>0</v>
      </c>
      <c r="S251">
        <v>76.666700000000006</v>
      </c>
      <c r="T251">
        <v>1.6899999999999998E-2</v>
      </c>
      <c r="U251">
        <v>61.353299999999997</v>
      </c>
      <c r="V251" t="s">
        <v>797</v>
      </c>
      <c r="W251" t="s">
        <v>796</v>
      </c>
      <c r="X251">
        <v>0</v>
      </c>
      <c r="Y251">
        <v>90</v>
      </c>
      <c r="Z251">
        <v>1.6299999999999999E-2</v>
      </c>
      <c r="AA251">
        <v>73.964399999999998</v>
      </c>
      <c r="AB251" t="s">
        <v>798</v>
      </c>
      <c r="AC251" t="s">
        <v>796</v>
      </c>
      <c r="AD251">
        <v>0</v>
      </c>
      <c r="AE251">
        <v>72.5</v>
      </c>
      <c r="AF251">
        <v>1.5299999999999999E-2</v>
      </c>
      <c r="AG251">
        <v>66.686300000000003</v>
      </c>
      <c r="AH251" t="s">
        <v>797</v>
      </c>
      <c r="AI251" t="s">
        <v>796</v>
      </c>
      <c r="AJ251">
        <v>0</v>
      </c>
      <c r="AK251">
        <v>80</v>
      </c>
      <c r="AL251">
        <v>1.44E-2</v>
      </c>
      <c r="AM251">
        <v>72.254099999999994</v>
      </c>
      <c r="AN251" t="s">
        <v>798</v>
      </c>
      <c r="AO251" t="s">
        <v>796</v>
      </c>
      <c r="AP251">
        <v>0</v>
      </c>
      <c r="AQ251">
        <v>85</v>
      </c>
      <c r="AR251">
        <v>9.9000000000000008E-3</v>
      </c>
      <c r="AS251">
        <v>70.389899999999997</v>
      </c>
      <c r="AT251">
        <v>0</v>
      </c>
      <c r="AU251">
        <v>0</v>
      </c>
    </row>
    <row r="252" spans="1:47" x14ac:dyDescent="0.25">
      <c r="A252">
        <v>0</v>
      </c>
      <c r="B252" t="s">
        <v>799</v>
      </c>
      <c r="C252" t="s">
        <v>19</v>
      </c>
      <c r="D252" t="s">
        <v>800</v>
      </c>
      <c r="E252" t="s">
        <v>799</v>
      </c>
      <c r="F252">
        <v>4.0000000000000002E-4</v>
      </c>
      <c r="G252">
        <v>17.843800000000002</v>
      </c>
      <c r="H252">
        <v>5.8900000000000001E-2</v>
      </c>
      <c r="I252">
        <v>22.0672</v>
      </c>
      <c r="J252" t="s">
        <v>800</v>
      </c>
      <c r="K252" t="s">
        <v>799</v>
      </c>
      <c r="L252">
        <v>2.9999999999999997E-4</v>
      </c>
      <c r="M252">
        <v>24.407399999999999</v>
      </c>
      <c r="N252">
        <v>4.58E-2</v>
      </c>
      <c r="O252">
        <v>19.010200000000001</v>
      </c>
      <c r="P252" t="s">
        <v>800</v>
      </c>
      <c r="Q252" t="s">
        <v>799</v>
      </c>
      <c r="R252">
        <v>1.1000000000000001E-3</v>
      </c>
      <c r="S252">
        <v>13.2788</v>
      </c>
      <c r="T252">
        <v>6.0299999999999999E-2</v>
      </c>
      <c r="U252">
        <v>10.763999999999999</v>
      </c>
      <c r="V252" t="s">
        <v>801</v>
      </c>
      <c r="W252" t="s">
        <v>799</v>
      </c>
      <c r="X252">
        <v>4.1999999999999997E-3</v>
      </c>
      <c r="Y252">
        <v>4.8715000000000002</v>
      </c>
      <c r="Z252">
        <v>0.1409</v>
      </c>
      <c r="AA252">
        <v>5.3150000000000004</v>
      </c>
      <c r="AB252" t="s">
        <v>800</v>
      </c>
      <c r="AC252" t="s">
        <v>799</v>
      </c>
      <c r="AD252">
        <v>2.0000000000000001E-4</v>
      </c>
      <c r="AE252">
        <v>29.833300000000001</v>
      </c>
      <c r="AF252">
        <v>4.1099999999999998E-2</v>
      </c>
      <c r="AG252">
        <v>33.299199999999999</v>
      </c>
      <c r="AH252" t="s">
        <v>800</v>
      </c>
      <c r="AI252" t="s">
        <v>799</v>
      </c>
      <c r="AJ252">
        <v>2.0000000000000001E-4</v>
      </c>
      <c r="AK252">
        <v>31.1111</v>
      </c>
      <c r="AL252">
        <v>3.2599999999999997E-2</v>
      </c>
      <c r="AM252">
        <v>42.008800000000001</v>
      </c>
      <c r="AN252" t="s">
        <v>800</v>
      </c>
      <c r="AO252" t="s">
        <v>799</v>
      </c>
      <c r="AP252">
        <v>1E-4</v>
      </c>
      <c r="AQ252">
        <v>30.944400000000002</v>
      </c>
      <c r="AR252">
        <v>2.8500000000000001E-2</v>
      </c>
      <c r="AS252">
        <v>35.7575</v>
      </c>
      <c r="AT252">
        <v>8.9999999999999998E-4</v>
      </c>
      <c r="AU252">
        <v>0</v>
      </c>
    </row>
    <row r="253" spans="1:47" x14ac:dyDescent="0.25">
      <c r="A253">
        <v>0</v>
      </c>
      <c r="B253" t="s">
        <v>802</v>
      </c>
      <c r="C253" t="s">
        <v>19</v>
      </c>
      <c r="D253" t="s">
        <v>803</v>
      </c>
      <c r="E253" t="s">
        <v>802</v>
      </c>
      <c r="F253">
        <v>8.9999999999999998E-4</v>
      </c>
      <c r="G253">
        <v>13.524699999999999</v>
      </c>
      <c r="H253">
        <v>3.9699999999999999E-2</v>
      </c>
      <c r="I253">
        <v>34.466000000000001</v>
      </c>
      <c r="J253" t="s">
        <v>804</v>
      </c>
      <c r="K253" t="s">
        <v>802</v>
      </c>
      <c r="L253">
        <v>2.9999999999999997E-4</v>
      </c>
      <c r="M253">
        <v>25.583300000000001</v>
      </c>
      <c r="N253">
        <v>2.69E-2</v>
      </c>
      <c r="O253">
        <v>42.470399999999998</v>
      </c>
      <c r="P253" t="s">
        <v>804</v>
      </c>
      <c r="Q253" t="s">
        <v>802</v>
      </c>
      <c r="R253">
        <v>4.0000000000000002E-4</v>
      </c>
      <c r="S253">
        <v>20.183700000000002</v>
      </c>
      <c r="T253">
        <v>2.53E-2</v>
      </c>
      <c r="U253">
        <v>41.365699999999997</v>
      </c>
      <c r="V253" t="s">
        <v>803</v>
      </c>
      <c r="W253" t="s">
        <v>802</v>
      </c>
      <c r="X253">
        <v>2.9999999999999997E-4</v>
      </c>
      <c r="Y253">
        <v>16.295500000000001</v>
      </c>
      <c r="Z253">
        <v>3.7699999999999997E-2</v>
      </c>
      <c r="AA253">
        <v>38.581499999999998</v>
      </c>
      <c r="AB253" t="s">
        <v>804</v>
      </c>
      <c r="AC253" t="s">
        <v>802</v>
      </c>
      <c r="AD253">
        <v>2.0000000000000001E-4</v>
      </c>
      <c r="AE253">
        <v>27.416699999999999</v>
      </c>
      <c r="AF253">
        <v>3.3000000000000002E-2</v>
      </c>
      <c r="AG253">
        <v>40.131</v>
      </c>
      <c r="AH253" t="s">
        <v>804</v>
      </c>
      <c r="AI253" t="s">
        <v>802</v>
      </c>
      <c r="AJ253">
        <v>2.0000000000000001E-4</v>
      </c>
      <c r="AK253">
        <v>30.571400000000001</v>
      </c>
      <c r="AL253">
        <v>3.3799999999999997E-2</v>
      </c>
      <c r="AM253">
        <v>40.770699999999998</v>
      </c>
      <c r="AN253" t="s">
        <v>804</v>
      </c>
      <c r="AO253" t="s">
        <v>802</v>
      </c>
      <c r="AP253">
        <v>1E-4</v>
      </c>
      <c r="AQ253">
        <v>33.083300000000001</v>
      </c>
      <c r="AR253">
        <v>1.8499999999999999E-2</v>
      </c>
      <c r="AS253">
        <v>49.276400000000002</v>
      </c>
      <c r="AT253">
        <v>2.9999999999999997E-4</v>
      </c>
      <c r="AU253">
        <v>0</v>
      </c>
    </row>
    <row r="254" spans="1:47" x14ac:dyDescent="0.25">
      <c r="A254">
        <v>0</v>
      </c>
      <c r="B254" t="s">
        <v>805</v>
      </c>
      <c r="C254" t="s">
        <v>19</v>
      </c>
      <c r="D254" t="s">
        <v>806</v>
      </c>
      <c r="E254" t="s">
        <v>805</v>
      </c>
      <c r="F254">
        <v>0</v>
      </c>
      <c r="G254">
        <v>85</v>
      </c>
      <c r="H254">
        <v>1.3299999999999999E-2</v>
      </c>
      <c r="I254">
        <v>76.987300000000005</v>
      </c>
      <c r="J254" t="s">
        <v>806</v>
      </c>
      <c r="K254" t="s">
        <v>805</v>
      </c>
      <c r="L254">
        <v>0</v>
      </c>
      <c r="M254">
        <v>82.5</v>
      </c>
      <c r="N254">
        <v>1.41E-2</v>
      </c>
      <c r="O254">
        <v>77.363900000000001</v>
      </c>
      <c r="P254" t="s">
        <v>806</v>
      </c>
      <c r="Q254" t="s">
        <v>805</v>
      </c>
      <c r="R254">
        <v>0</v>
      </c>
      <c r="S254">
        <v>80</v>
      </c>
      <c r="T254">
        <v>1.32E-2</v>
      </c>
      <c r="U254">
        <v>73.131900000000002</v>
      </c>
      <c r="V254" t="s">
        <v>807</v>
      </c>
      <c r="W254" t="s">
        <v>805</v>
      </c>
      <c r="X254">
        <v>0</v>
      </c>
      <c r="Y254">
        <v>90</v>
      </c>
      <c r="Z254">
        <v>1.38E-2</v>
      </c>
      <c r="AA254">
        <v>80.111900000000006</v>
      </c>
      <c r="AB254" t="s">
        <v>806</v>
      </c>
      <c r="AC254" t="s">
        <v>805</v>
      </c>
      <c r="AD254">
        <v>0</v>
      </c>
      <c r="AE254">
        <v>90</v>
      </c>
      <c r="AF254">
        <v>8.6999999999999994E-3</v>
      </c>
      <c r="AG254">
        <v>84.049700000000001</v>
      </c>
      <c r="AH254" t="s">
        <v>806</v>
      </c>
      <c r="AI254" t="s">
        <v>805</v>
      </c>
      <c r="AJ254">
        <v>0</v>
      </c>
      <c r="AK254">
        <v>90</v>
      </c>
      <c r="AL254">
        <v>8.2000000000000007E-3</v>
      </c>
      <c r="AM254">
        <v>88.956100000000006</v>
      </c>
      <c r="AN254" t="s">
        <v>806</v>
      </c>
      <c r="AO254" t="s">
        <v>805</v>
      </c>
      <c r="AP254">
        <v>0</v>
      </c>
      <c r="AQ254">
        <v>100</v>
      </c>
      <c r="AR254">
        <v>7.0000000000000001E-3</v>
      </c>
      <c r="AS254">
        <v>80.786600000000007</v>
      </c>
      <c r="AT254">
        <v>0</v>
      </c>
      <c r="AU254">
        <v>0</v>
      </c>
    </row>
    <row r="255" spans="1:47" x14ac:dyDescent="0.25">
      <c r="A255">
        <v>0</v>
      </c>
      <c r="B255" t="s">
        <v>808</v>
      </c>
      <c r="C255" t="s">
        <v>19</v>
      </c>
      <c r="D255" t="s">
        <v>809</v>
      </c>
      <c r="E255" t="s">
        <v>808</v>
      </c>
      <c r="F255">
        <v>0</v>
      </c>
      <c r="G255">
        <v>39.333300000000001</v>
      </c>
      <c r="H255">
        <v>1.9099999999999999E-2</v>
      </c>
      <c r="I255">
        <v>63.365900000000003</v>
      </c>
      <c r="J255" t="s">
        <v>809</v>
      </c>
      <c r="K255" t="s">
        <v>808</v>
      </c>
      <c r="L255">
        <v>1E-4</v>
      </c>
      <c r="M255">
        <v>41.6</v>
      </c>
      <c r="N255">
        <v>2.3300000000000001E-2</v>
      </c>
      <c r="O255">
        <v>50.3018</v>
      </c>
      <c r="P255" t="s">
        <v>809</v>
      </c>
      <c r="Q255" t="s">
        <v>808</v>
      </c>
      <c r="R255">
        <v>1E-4</v>
      </c>
      <c r="S255">
        <v>41</v>
      </c>
      <c r="T255">
        <v>2.12E-2</v>
      </c>
      <c r="U255">
        <v>49.714300000000001</v>
      </c>
      <c r="V255" t="s">
        <v>810</v>
      </c>
      <c r="W255" t="s">
        <v>808</v>
      </c>
      <c r="X255">
        <v>0</v>
      </c>
      <c r="Y255">
        <v>44.5</v>
      </c>
      <c r="Z255">
        <v>2.2700000000000001E-2</v>
      </c>
      <c r="AA255">
        <v>60.0259</v>
      </c>
      <c r="AB255" t="s">
        <v>809</v>
      </c>
      <c r="AC255" t="s">
        <v>808</v>
      </c>
      <c r="AD255">
        <v>3.0000000000000001E-3</v>
      </c>
      <c r="AE255">
        <v>10.1348</v>
      </c>
      <c r="AF255">
        <v>6.5299999999999997E-2</v>
      </c>
      <c r="AG255">
        <v>20.6632</v>
      </c>
      <c r="AH255" t="s">
        <v>809</v>
      </c>
      <c r="AI255" t="s">
        <v>808</v>
      </c>
      <c r="AJ255">
        <v>1.1999999999999999E-3</v>
      </c>
      <c r="AK255">
        <v>16.659800000000001</v>
      </c>
      <c r="AL255">
        <v>5.3699999999999998E-2</v>
      </c>
      <c r="AM255">
        <v>26.043299999999999</v>
      </c>
      <c r="AN255" t="s">
        <v>811</v>
      </c>
      <c r="AO255" t="s">
        <v>808</v>
      </c>
      <c r="AP255">
        <v>2.0000000000000001E-4</v>
      </c>
      <c r="AQ255">
        <v>26.903199999999998</v>
      </c>
      <c r="AR255">
        <v>2.0400000000000001E-2</v>
      </c>
      <c r="AS255">
        <v>45.911200000000001</v>
      </c>
      <c r="AT255">
        <v>6.9999999999999999E-4</v>
      </c>
      <c r="AU255">
        <v>0</v>
      </c>
    </row>
    <row r="256" spans="1:47" x14ac:dyDescent="0.25">
      <c r="A256">
        <v>0</v>
      </c>
      <c r="B256" t="s">
        <v>812</v>
      </c>
      <c r="C256" t="s">
        <v>19</v>
      </c>
      <c r="D256" t="s">
        <v>813</v>
      </c>
      <c r="E256" t="s">
        <v>812</v>
      </c>
      <c r="F256">
        <v>1E-4</v>
      </c>
      <c r="G256">
        <v>29.181799999999999</v>
      </c>
      <c r="H256">
        <v>4.3299999999999998E-2</v>
      </c>
      <c r="I256">
        <v>31.5276</v>
      </c>
      <c r="J256" t="s">
        <v>813</v>
      </c>
      <c r="K256" t="s">
        <v>812</v>
      </c>
      <c r="L256">
        <v>3.0999999999999999E-3</v>
      </c>
      <c r="M256">
        <v>7.5537999999999998</v>
      </c>
      <c r="N256">
        <v>6.6799999999999998E-2</v>
      </c>
      <c r="O256">
        <v>8.3081999999999994</v>
      </c>
      <c r="P256" t="s">
        <v>813</v>
      </c>
      <c r="Q256" t="s">
        <v>812</v>
      </c>
      <c r="R256">
        <v>2.5000000000000001E-3</v>
      </c>
      <c r="S256">
        <v>8.8062000000000005</v>
      </c>
      <c r="T256">
        <v>6.1899999999999997E-2</v>
      </c>
      <c r="U256">
        <v>10.2257</v>
      </c>
      <c r="V256" t="s">
        <v>813</v>
      </c>
      <c r="W256" t="s">
        <v>812</v>
      </c>
      <c r="X256">
        <v>4.0000000000000002E-4</v>
      </c>
      <c r="Y256">
        <v>14.637700000000001</v>
      </c>
      <c r="Z256">
        <v>7.4499999999999997E-2</v>
      </c>
      <c r="AA256">
        <v>16.1295</v>
      </c>
      <c r="AB256" t="s">
        <v>814</v>
      </c>
      <c r="AC256" t="s">
        <v>812</v>
      </c>
      <c r="AD256">
        <v>5.9999999999999995E-4</v>
      </c>
      <c r="AE256">
        <v>19.409600000000001</v>
      </c>
      <c r="AF256">
        <v>5.4399999999999997E-2</v>
      </c>
      <c r="AG256">
        <v>25.270099999999999</v>
      </c>
      <c r="AH256" t="s">
        <v>814</v>
      </c>
      <c r="AI256" t="s">
        <v>812</v>
      </c>
      <c r="AJ256">
        <v>1.1999999999999999E-3</v>
      </c>
      <c r="AK256">
        <v>16.7835</v>
      </c>
      <c r="AL256">
        <v>6.7199999999999996E-2</v>
      </c>
      <c r="AM256">
        <v>20.103200000000001</v>
      </c>
      <c r="AN256" t="s">
        <v>815</v>
      </c>
      <c r="AO256" t="s">
        <v>812</v>
      </c>
      <c r="AP256">
        <v>3.2000000000000002E-3</v>
      </c>
      <c r="AQ256">
        <v>11.2788</v>
      </c>
      <c r="AR256">
        <v>8.0500000000000002E-2</v>
      </c>
      <c r="AS256">
        <v>12.7531</v>
      </c>
      <c r="AT256">
        <v>1.6000000000000001E-3</v>
      </c>
      <c r="AU256">
        <v>0</v>
      </c>
    </row>
    <row r="257" spans="1:47" x14ac:dyDescent="0.25">
      <c r="A257">
        <v>0</v>
      </c>
      <c r="B257" t="s">
        <v>816</v>
      </c>
      <c r="C257" t="s">
        <v>19</v>
      </c>
      <c r="D257" t="s">
        <v>817</v>
      </c>
      <c r="E257" t="s">
        <v>816</v>
      </c>
      <c r="F257">
        <v>0</v>
      </c>
      <c r="G257">
        <v>75</v>
      </c>
      <c r="H257">
        <v>1.6199999999999999E-2</v>
      </c>
      <c r="I257">
        <v>69.866200000000006</v>
      </c>
      <c r="J257" t="s">
        <v>817</v>
      </c>
      <c r="K257" t="s">
        <v>816</v>
      </c>
      <c r="L257">
        <v>1E-4</v>
      </c>
      <c r="M257">
        <v>45.666699999999999</v>
      </c>
      <c r="N257">
        <v>3.27E-2</v>
      </c>
      <c r="O257">
        <v>32.855499999999999</v>
      </c>
      <c r="P257" t="s">
        <v>818</v>
      </c>
      <c r="Q257" t="s">
        <v>816</v>
      </c>
      <c r="R257">
        <v>1E-4</v>
      </c>
      <c r="S257">
        <v>39.333300000000001</v>
      </c>
      <c r="T257">
        <v>2.8799999999999999E-2</v>
      </c>
      <c r="U257">
        <v>35.447000000000003</v>
      </c>
      <c r="V257" t="s">
        <v>819</v>
      </c>
      <c r="W257" t="s">
        <v>816</v>
      </c>
      <c r="X257">
        <v>0</v>
      </c>
      <c r="Y257">
        <v>51</v>
      </c>
      <c r="Z257">
        <v>2.86E-2</v>
      </c>
      <c r="AA257">
        <v>50.022300000000001</v>
      </c>
      <c r="AB257" t="s">
        <v>817</v>
      </c>
      <c r="AC257" t="s">
        <v>816</v>
      </c>
      <c r="AD257">
        <v>0</v>
      </c>
      <c r="AE257">
        <v>90</v>
      </c>
      <c r="AF257">
        <v>9.7999999999999997E-3</v>
      </c>
      <c r="AG257">
        <v>80.768299999999996</v>
      </c>
      <c r="AH257" t="s">
        <v>817</v>
      </c>
      <c r="AI257" t="s">
        <v>816</v>
      </c>
      <c r="AJ257">
        <v>0</v>
      </c>
      <c r="AK257">
        <v>90</v>
      </c>
      <c r="AL257">
        <v>1.11E-2</v>
      </c>
      <c r="AM257">
        <v>81.124399999999994</v>
      </c>
      <c r="AN257" t="s">
        <v>817</v>
      </c>
      <c r="AO257" t="s">
        <v>816</v>
      </c>
      <c r="AP257">
        <v>0</v>
      </c>
      <c r="AQ257">
        <v>85</v>
      </c>
      <c r="AR257">
        <v>8.5000000000000006E-3</v>
      </c>
      <c r="AS257">
        <v>75.331100000000006</v>
      </c>
      <c r="AT257">
        <v>0</v>
      </c>
      <c r="AU257">
        <v>0</v>
      </c>
    </row>
    <row r="258" spans="1:47" x14ac:dyDescent="0.25">
      <c r="A258">
        <v>0</v>
      </c>
      <c r="B258" t="s">
        <v>820</v>
      </c>
      <c r="C258" t="s">
        <v>19</v>
      </c>
      <c r="D258" t="s">
        <v>821</v>
      </c>
      <c r="E258" t="s">
        <v>820</v>
      </c>
      <c r="F258">
        <v>2.9999999999999997E-4</v>
      </c>
      <c r="G258">
        <v>19.666699999999999</v>
      </c>
      <c r="H258">
        <v>6.59E-2</v>
      </c>
      <c r="I258">
        <v>19.070599999999999</v>
      </c>
      <c r="J258" t="s">
        <v>821</v>
      </c>
      <c r="K258" t="s">
        <v>820</v>
      </c>
      <c r="L258">
        <v>0</v>
      </c>
      <c r="M258">
        <v>55</v>
      </c>
      <c r="N258">
        <v>2.5000000000000001E-2</v>
      </c>
      <c r="O258">
        <v>46.279699999999998</v>
      </c>
      <c r="P258" t="s">
        <v>821</v>
      </c>
      <c r="Q258" t="s">
        <v>820</v>
      </c>
      <c r="R258">
        <v>1E-4</v>
      </c>
      <c r="S258">
        <v>43.2</v>
      </c>
      <c r="T258">
        <v>2.8299999999999999E-2</v>
      </c>
      <c r="U258">
        <v>36.244799999999998</v>
      </c>
      <c r="V258" t="s">
        <v>821</v>
      </c>
      <c r="W258" t="s">
        <v>820</v>
      </c>
      <c r="X258">
        <v>0</v>
      </c>
      <c r="Y258">
        <v>34.75</v>
      </c>
      <c r="Z258">
        <v>4.53E-2</v>
      </c>
      <c r="AA258">
        <v>31.334399999999999</v>
      </c>
      <c r="AB258" t="s">
        <v>821</v>
      </c>
      <c r="AC258" t="s">
        <v>820</v>
      </c>
      <c r="AD258">
        <v>1.1000000000000001E-3</v>
      </c>
      <c r="AE258">
        <v>15.282500000000001</v>
      </c>
      <c r="AF258">
        <v>7.9899999999999999E-2</v>
      </c>
      <c r="AG258">
        <v>16.184000000000001</v>
      </c>
      <c r="AH258" t="s">
        <v>821</v>
      </c>
      <c r="AI258" t="s">
        <v>820</v>
      </c>
      <c r="AJ258">
        <v>2.9999999999999997E-4</v>
      </c>
      <c r="AK258">
        <v>26.3889</v>
      </c>
      <c r="AL258">
        <v>5.0099999999999999E-2</v>
      </c>
      <c r="AM258">
        <v>28.0031</v>
      </c>
      <c r="AN258" t="s">
        <v>821</v>
      </c>
      <c r="AO258" t="s">
        <v>820</v>
      </c>
      <c r="AP258">
        <v>0</v>
      </c>
      <c r="AQ258">
        <v>40.799999999999997</v>
      </c>
      <c r="AR258">
        <v>3.0700000000000002E-2</v>
      </c>
      <c r="AS258">
        <v>33.657899999999998</v>
      </c>
      <c r="AT258">
        <v>2.9999999999999997E-4</v>
      </c>
      <c r="AU258">
        <v>0</v>
      </c>
    </row>
    <row r="259" spans="1:47" x14ac:dyDescent="0.25">
      <c r="A259">
        <v>0</v>
      </c>
      <c r="B259" t="s">
        <v>822</v>
      </c>
      <c r="C259" t="s">
        <v>19</v>
      </c>
      <c r="D259" t="s">
        <v>823</v>
      </c>
      <c r="E259" t="s">
        <v>822</v>
      </c>
      <c r="F259">
        <v>0</v>
      </c>
      <c r="G259">
        <v>62.5</v>
      </c>
      <c r="H259">
        <v>1.3599999999999999E-2</v>
      </c>
      <c r="I259">
        <v>76.180199999999999</v>
      </c>
      <c r="J259" t="s">
        <v>823</v>
      </c>
      <c r="K259" t="s">
        <v>822</v>
      </c>
      <c r="L259">
        <v>0</v>
      </c>
      <c r="M259">
        <v>50.454500000000003</v>
      </c>
      <c r="N259">
        <v>2.23E-2</v>
      </c>
      <c r="O259">
        <v>52.716500000000003</v>
      </c>
      <c r="P259" t="s">
        <v>823</v>
      </c>
      <c r="Q259" t="s">
        <v>822</v>
      </c>
      <c r="R259">
        <v>0</v>
      </c>
      <c r="S259">
        <v>51.5</v>
      </c>
      <c r="T259">
        <v>2.18E-2</v>
      </c>
      <c r="U259">
        <v>48.465899999999998</v>
      </c>
      <c r="V259" t="s">
        <v>823</v>
      </c>
      <c r="W259" t="s">
        <v>822</v>
      </c>
      <c r="X259">
        <v>0</v>
      </c>
      <c r="Y259">
        <v>70</v>
      </c>
      <c r="Z259">
        <v>1.7299999999999999E-2</v>
      </c>
      <c r="AA259">
        <v>71.607299999999995</v>
      </c>
      <c r="AB259" t="s">
        <v>823</v>
      </c>
      <c r="AC259" t="s">
        <v>822</v>
      </c>
      <c r="AD259">
        <v>0</v>
      </c>
      <c r="AE259">
        <v>61.25</v>
      </c>
      <c r="AF259">
        <v>1.3899999999999999E-2</v>
      </c>
      <c r="AG259">
        <v>69.961399999999998</v>
      </c>
      <c r="AH259" t="s">
        <v>823</v>
      </c>
      <c r="AI259" t="s">
        <v>822</v>
      </c>
      <c r="AJ259">
        <v>0</v>
      </c>
      <c r="AK259">
        <v>66.25</v>
      </c>
      <c r="AL259">
        <v>1.24E-2</v>
      </c>
      <c r="AM259">
        <v>77.510800000000003</v>
      </c>
      <c r="AN259" t="s">
        <v>823</v>
      </c>
      <c r="AO259" t="s">
        <v>822</v>
      </c>
      <c r="AP259">
        <v>0</v>
      </c>
      <c r="AQ259">
        <v>63.333300000000001</v>
      </c>
      <c r="AR259">
        <v>8.9999999999999993E-3</v>
      </c>
      <c r="AS259">
        <v>73.556799999999996</v>
      </c>
      <c r="AT259">
        <v>0</v>
      </c>
      <c r="AU259">
        <v>0</v>
      </c>
    </row>
    <row r="260" spans="1:47" x14ac:dyDescent="0.25">
      <c r="A260">
        <v>0</v>
      </c>
      <c r="B260" t="s">
        <v>824</v>
      </c>
      <c r="C260" t="s">
        <v>19</v>
      </c>
      <c r="D260" t="s">
        <v>825</v>
      </c>
      <c r="E260" t="s">
        <v>824</v>
      </c>
      <c r="F260">
        <v>4.0000000000000002E-4</v>
      </c>
      <c r="G260">
        <v>19.1111</v>
      </c>
      <c r="H260">
        <v>7.6200000000000004E-2</v>
      </c>
      <c r="I260">
        <v>15.683199999999999</v>
      </c>
      <c r="J260" t="s">
        <v>825</v>
      </c>
      <c r="K260" t="s">
        <v>824</v>
      </c>
      <c r="L260">
        <v>1.6999999999999999E-3</v>
      </c>
      <c r="M260">
        <v>10.4224</v>
      </c>
      <c r="N260">
        <v>7.3300000000000004E-2</v>
      </c>
      <c r="O260">
        <v>6.5266000000000002</v>
      </c>
      <c r="P260" t="s">
        <v>825</v>
      </c>
      <c r="Q260" t="s">
        <v>824</v>
      </c>
      <c r="R260">
        <v>1.2999999999999999E-3</v>
      </c>
      <c r="S260">
        <v>12.4657</v>
      </c>
      <c r="T260">
        <v>7.0199999999999999E-2</v>
      </c>
      <c r="U260">
        <v>7.7469000000000001</v>
      </c>
      <c r="V260" t="s">
        <v>825</v>
      </c>
      <c r="W260" t="s">
        <v>824</v>
      </c>
      <c r="X260">
        <v>1E-4</v>
      </c>
      <c r="Y260">
        <v>23.533300000000001</v>
      </c>
      <c r="Z260">
        <v>7.0300000000000001E-2</v>
      </c>
      <c r="AA260">
        <v>17.561900000000001</v>
      </c>
      <c r="AB260" t="s">
        <v>825</v>
      </c>
      <c r="AC260" t="s">
        <v>824</v>
      </c>
      <c r="AD260">
        <v>2.0000000000000001E-4</v>
      </c>
      <c r="AE260">
        <v>29.833300000000001</v>
      </c>
      <c r="AF260">
        <v>4.3999999999999997E-2</v>
      </c>
      <c r="AG260">
        <v>31.228300000000001</v>
      </c>
      <c r="AH260" t="s">
        <v>825</v>
      </c>
      <c r="AI260" t="s">
        <v>824</v>
      </c>
      <c r="AJ260">
        <v>8.9999999999999998E-4</v>
      </c>
      <c r="AK260">
        <v>18.742599999999999</v>
      </c>
      <c r="AL260">
        <v>6.0299999999999999E-2</v>
      </c>
      <c r="AM260">
        <v>22.860499999999998</v>
      </c>
      <c r="AN260" t="s">
        <v>825</v>
      </c>
      <c r="AO260" t="s">
        <v>824</v>
      </c>
      <c r="AP260">
        <v>4.1000000000000003E-3</v>
      </c>
      <c r="AQ260">
        <v>10.2072</v>
      </c>
      <c r="AR260">
        <v>0.1079</v>
      </c>
      <c r="AS260">
        <v>8.58</v>
      </c>
      <c r="AT260">
        <v>1.1999999999999999E-3</v>
      </c>
      <c r="AU260">
        <v>0</v>
      </c>
    </row>
    <row r="261" spans="1:47" x14ac:dyDescent="0.25">
      <c r="A261">
        <v>0</v>
      </c>
      <c r="B261" t="s">
        <v>826</v>
      </c>
      <c r="C261" t="s">
        <v>19</v>
      </c>
      <c r="D261" t="e">
        <f>-SFXRMVEX</f>
        <v>#NAME?</v>
      </c>
      <c r="E261" t="s">
        <v>826</v>
      </c>
      <c r="F261">
        <v>4.0000000000000002E-4</v>
      </c>
      <c r="G261">
        <v>17.609400000000001</v>
      </c>
      <c r="H261">
        <v>4.53E-2</v>
      </c>
      <c r="I261">
        <v>29.9574</v>
      </c>
      <c r="J261" t="s">
        <v>827</v>
      </c>
      <c r="K261" t="s">
        <v>826</v>
      </c>
      <c r="L261">
        <v>1.1999999999999999E-3</v>
      </c>
      <c r="M261">
        <v>12.6067</v>
      </c>
      <c r="N261">
        <v>3.8199999999999998E-2</v>
      </c>
      <c r="O261">
        <v>25.9968</v>
      </c>
      <c r="P261" t="s">
        <v>827</v>
      </c>
      <c r="Q261" t="s">
        <v>826</v>
      </c>
      <c r="R261">
        <v>4.3E-3</v>
      </c>
      <c r="S261">
        <v>6.5397999999999996</v>
      </c>
      <c r="T261">
        <v>4.4400000000000002E-2</v>
      </c>
      <c r="U261">
        <v>19.078499999999998</v>
      </c>
      <c r="V261" t="s">
        <v>827</v>
      </c>
      <c r="W261" t="s">
        <v>826</v>
      </c>
      <c r="X261">
        <v>4.0000000000000002E-4</v>
      </c>
      <c r="Y261">
        <v>14.521699999999999</v>
      </c>
      <c r="Z261">
        <v>6.7500000000000004E-2</v>
      </c>
      <c r="AA261">
        <v>18.683900000000001</v>
      </c>
      <c r="AB261" t="e">
        <f>-SFXRMVEX</f>
        <v>#NAME?</v>
      </c>
      <c r="AC261" t="s">
        <v>826</v>
      </c>
      <c r="AD261">
        <v>2.3999999999999998E-3</v>
      </c>
      <c r="AE261">
        <v>11.101699999999999</v>
      </c>
      <c r="AF261">
        <v>6.5299999999999997E-2</v>
      </c>
      <c r="AG261">
        <v>20.6892</v>
      </c>
      <c r="AH261" t="e">
        <f>-SFXRMVEX</f>
        <v>#NAME?</v>
      </c>
      <c r="AI261" t="s">
        <v>826</v>
      </c>
      <c r="AJ261">
        <v>1E-3</v>
      </c>
      <c r="AK261">
        <v>17.724399999999999</v>
      </c>
      <c r="AL261">
        <v>3.9199999999999999E-2</v>
      </c>
      <c r="AM261">
        <v>35.824100000000001</v>
      </c>
      <c r="AN261" t="e">
        <f>-SFXRMVEX</f>
        <v>#NAME?</v>
      </c>
      <c r="AO261" t="s">
        <v>826</v>
      </c>
      <c r="AP261">
        <v>1E-4</v>
      </c>
      <c r="AQ261">
        <v>32.769199999999998</v>
      </c>
      <c r="AR261">
        <v>2.52E-2</v>
      </c>
      <c r="AS261">
        <v>39.376800000000003</v>
      </c>
      <c r="AT261">
        <v>1.4E-3</v>
      </c>
      <c r="AU261">
        <v>0</v>
      </c>
    </row>
    <row r="262" spans="1:47" x14ac:dyDescent="0.25">
      <c r="A262">
        <v>0</v>
      </c>
      <c r="B262" t="s">
        <v>828</v>
      </c>
      <c r="C262" t="s">
        <v>19</v>
      </c>
      <c r="D262" t="e">
        <f>-PFNGWLNE</f>
        <v>#NAME?</v>
      </c>
      <c r="E262" t="s">
        <v>828</v>
      </c>
      <c r="F262">
        <v>0</v>
      </c>
      <c r="G262">
        <v>100</v>
      </c>
      <c r="H262">
        <v>5.1000000000000004E-3</v>
      </c>
      <c r="I262">
        <v>95.843800000000002</v>
      </c>
      <c r="J262" t="s">
        <v>829</v>
      </c>
      <c r="K262" t="s">
        <v>828</v>
      </c>
      <c r="L262">
        <v>0</v>
      </c>
      <c r="M262">
        <v>67.5</v>
      </c>
      <c r="N262">
        <v>1.1599999999999999E-2</v>
      </c>
      <c r="O262">
        <v>85.566599999999994</v>
      </c>
      <c r="P262" t="s">
        <v>829</v>
      </c>
      <c r="Q262" t="s">
        <v>828</v>
      </c>
      <c r="R262">
        <v>0</v>
      </c>
      <c r="S262">
        <v>72.5</v>
      </c>
      <c r="T262">
        <v>9.1000000000000004E-3</v>
      </c>
      <c r="U262">
        <v>87.437700000000007</v>
      </c>
      <c r="V262" t="s">
        <v>829</v>
      </c>
      <c r="W262" t="s">
        <v>828</v>
      </c>
      <c r="X262">
        <v>0</v>
      </c>
      <c r="Y262">
        <v>90</v>
      </c>
      <c r="Z262">
        <v>1.04E-2</v>
      </c>
      <c r="AA262">
        <v>88.680300000000003</v>
      </c>
      <c r="AB262" t="e">
        <f>-PFNGWLNE</f>
        <v>#NAME?</v>
      </c>
      <c r="AC262" t="s">
        <v>828</v>
      </c>
      <c r="AD262">
        <v>0</v>
      </c>
      <c r="AE262">
        <v>100</v>
      </c>
      <c r="AF262">
        <v>3.8999999999999998E-3</v>
      </c>
      <c r="AG262">
        <v>95.909499999999994</v>
      </c>
      <c r="AH262" t="s">
        <v>829</v>
      </c>
      <c r="AI262" t="s">
        <v>828</v>
      </c>
      <c r="AJ262">
        <v>0</v>
      </c>
      <c r="AK262">
        <v>100</v>
      </c>
      <c r="AL262">
        <v>4.1000000000000003E-3</v>
      </c>
      <c r="AM262">
        <v>96.439899999999994</v>
      </c>
      <c r="AN262" t="e">
        <f>-PFNGWLNE</f>
        <v>#NAME?</v>
      </c>
      <c r="AO262" t="s">
        <v>828</v>
      </c>
      <c r="AP262">
        <v>0</v>
      </c>
      <c r="AQ262">
        <v>100</v>
      </c>
      <c r="AR262">
        <v>2.7000000000000001E-3</v>
      </c>
      <c r="AS262">
        <v>95.906400000000005</v>
      </c>
      <c r="AT262">
        <v>0</v>
      </c>
      <c r="AU262">
        <v>0</v>
      </c>
    </row>
    <row r="263" spans="1:47" x14ac:dyDescent="0.25">
      <c r="A263">
        <v>0</v>
      </c>
      <c r="B263" t="s">
        <v>830</v>
      </c>
      <c r="C263" t="s">
        <v>19</v>
      </c>
      <c r="D263" t="s">
        <v>831</v>
      </c>
      <c r="E263" t="s">
        <v>830</v>
      </c>
      <c r="F263">
        <v>0</v>
      </c>
      <c r="G263">
        <v>65</v>
      </c>
      <c r="H263">
        <v>1.55E-2</v>
      </c>
      <c r="I263">
        <v>71.518500000000003</v>
      </c>
      <c r="J263" t="s">
        <v>831</v>
      </c>
      <c r="K263" t="s">
        <v>830</v>
      </c>
      <c r="L263">
        <v>1E-4</v>
      </c>
      <c r="M263">
        <v>45.333300000000001</v>
      </c>
      <c r="N263">
        <v>1.52E-2</v>
      </c>
      <c r="O263">
        <v>73.533500000000004</v>
      </c>
      <c r="P263" t="s">
        <v>831</v>
      </c>
      <c r="Q263" t="s">
        <v>830</v>
      </c>
      <c r="R263">
        <v>0</v>
      </c>
      <c r="S263">
        <v>60.833300000000001</v>
      </c>
      <c r="T263">
        <v>1.0999999999999999E-2</v>
      </c>
      <c r="U263">
        <v>80.711799999999997</v>
      </c>
      <c r="V263" t="s">
        <v>831</v>
      </c>
      <c r="W263" t="s">
        <v>830</v>
      </c>
      <c r="X263">
        <v>0</v>
      </c>
      <c r="Y263">
        <v>80</v>
      </c>
      <c r="Z263">
        <v>1.06E-2</v>
      </c>
      <c r="AA263">
        <v>88.014399999999995</v>
      </c>
      <c r="AB263" t="s">
        <v>831</v>
      </c>
      <c r="AC263" t="s">
        <v>830</v>
      </c>
      <c r="AD263">
        <v>0</v>
      </c>
      <c r="AE263">
        <v>65</v>
      </c>
      <c r="AF263">
        <v>1.2E-2</v>
      </c>
      <c r="AG263">
        <v>74.822199999999995</v>
      </c>
      <c r="AH263" t="s">
        <v>831</v>
      </c>
      <c r="AI263" t="s">
        <v>830</v>
      </c>
      <c r="AJ263">
        <v>0</v>
      </c>
      <c r="AK263">
        <v>47.666699999999999</v>
      </c>
      <c r="AL263">
        <v>1.78E-2</v>
      </c>
      <c r="AM263">
        <v>64.567800000000005</v>
      </c>
      <c r="AN263" t="s">
        <v>831</v>
      </c>
      <c r="AO263" t="s">
        <v>830</v>
      </c>
      <c r="AP263">
        <v>0</v>
      </c>
      <c r="AQ263">
        <v>55</v>
      </c>
      <c r="AR263">
        <v>1.2800000000000001E-2</v>
      </c>
      <c r="AS263">
        <v>61.701599999999999</v>
      </c>
      <c r="AT263">
        <v>0</v>
      </c>
      <c r="AU263">
        <v>0</v>
      </c>
    </row>
    <row r="264" spans="1:47" x14ac:dyDescent="0.25">
      <c r="A264">
        <v>0</v>
      </c>
      <c r="B264" t="s">
        <v>832</v>
      </c>
      <c r="C264" t="s">
        <v>19</v>
      </c>
      <c r="D264" t="s">
        <v>833</v>
      </c>
      <c r="E264" t="s">
        <v>832</v>
      </c>
      <c r="F264">
        <v>0</v>
      </c>
      <c r="G264">
        <v>53</v>
      </c>
      <c r="H264">
        <v>2.1399999999999999E-2</v>
      </c>
      <c r="I264">
        <v>58.647100000000002</v>
      </c>
      <c r="J264" t="s">
        <v>833</v>
      </c>
      <c r="K264" t="s">
        <v>832</v>
      </c>
      <c r="L264">
        <v>0</v>
      </c>
      <c r="M264">
        <v>65</v>
      </c>
      <c r="N264">
        <v>1.55E-2</v>
      </c>
      <c r="O264">
        <v>72.650999999999996</v>
      </c>
      <c r="P264" t="s">
        <v>833</v>
      </c>
      <c r="Q264" t="s">
        <v>832</v>
      </c>
      <c r="R264">
        <v>0</v>
      </c>
      <c r="S264">
        <v>55</v>
      </c>
      <c r="T264">
        <v>1.7000000000000001E-2</v>
      </c>
      <c r="U264">
        <v>60.912500000000001</v>
      </c>
      <c r="V264" t="s">
        <v>834</v>
      </c>
      <c r="W264" t="s">
        <v>832</v>
      </c>
      <c r="X264">
        <v>0</v>
      </c>
      <c r="Y264">
        <v>43.5</v>
      </c>
      <c r="Z264">
        <v>2.98E-2</v>
      </c>
      <c r="AA264">
        <v>48.406199999999998</v>
      </c>
      <c r="AB264" t="s">
        <v>833</v>
      </c>
      <c r="AC264" t="s">
        <v>832</v>
      </c>
      <c r="AD264">
        <v>0</v>
      </c>
      <c r="AE264">
        <v>61.25</v>
      </c>
      <c r="AF264">
        <v>1.54E-2</v>
      </c>
      <c r="AG264">
        <v>66.475300000000004</v>
      </c>
      <c r="AH264" t="s">
        <v>833</v>
      </c>
      <c r="AI264" t="s">
        <v>832</v>
      </c>
      <c r="AJ264">
        <v>0</v>
      </c>
      <c r="AK264">
        <v>63</v>
      </c>
      <c r="AL264">
        <v>1.26E-2</v>
      </c>
      <c r="AM264">
        <v>76.904799999999994</v>
      </c>
      <c r="AN264" t="s">
        <v>833</v>
      </c>
      <c r="AO264" t="s">
        <v>832</v>
      </c>
      <c r="AP264">
        <v>0</v>
      </c>
      <c r="AQ264">
        <v>63.333300000000001</v>
      </c>
      <c r="AR264">
        <v>8.6E-3</v>
      </c>
      <c r="AS264">
        <v>74.753799999999998</v>
      </c>
      <c r="AT264">
        <v>0</v>
      </c>
      <c r="AU264">
        <v>0</v>
      </c>
    </row>
    <row r="265" spans="1:47" x14ac:dyDescent="0.25">
      <c r="A265">
        <v>0</v>
      </c>
      <c r="B265" t="s">
        <v>835</v>
      </c>
      <c r="C265" t="s">
        <v>19</v>
      </c>
      <c r="D265" t="s">
        <v>836</v>
      </c>
      <c r="E265" t="s">
        <v>835</v>
      </c>
      <c r="F265">
        <v>2E-3</v>
      </c>
      <c r="G265">
        <v>9.4323999999999995</v>
      </c>
      <c r="H265">
        <v>9.4500000000000001E-2</v>
      </c>
      <c r="I265">
        <v>11.486000000000001</v>
      </c>
      <c r="J265" t="e">
        <f>-FNGWLNEL</f>
        <v>#NAME?</v>
      </c>
      <c r="K265" t="s">
        <v>835</v>
      </c>
      <c r="L265">
        <v>2.7000000000000001E-3</v>
      </c>
      <c r="M265">
        <v>8.0785999999999998</v>
      </c>
      <c r="N265">
        <v>6.6100000000000006E-2</v>
      </c>
      <c r="O265">
        <v>8.5228999999999999</v>
      </c>
      <c r="P265" t="e">
        <f>-FNGWLNEL</f>
        <v>#NAME?</v>
      </c>
      <c r="Q265" t="s">
        <v>835</v>
      </c>
      <c r="R265">
        <v>5.0000000000000001E-3</v>
      </c>
      <c r="S265">
        <v>5.9625000000000004</v>
      </c>
      <c r="T265">
        <v>7.6399999999999996E-2</v>
      </c>
      <c r="U265">
        <v>6.3196000000000003</v>
      </c>
      <c r="V265" t="s">
        <v>836</v>
      </c>
      <c r="W265" t="s">
        <v>835</v>
      </c>
      <c r="X265">
        <v>1.4E-3</v>
      </c>
      <c r="Y265">
        <v>8.3917000000000002</v>
      </c>
      <c r="Z265">
        <v>0.10730000000000001</v>
      </c>
      <c r="AA265">
        <v>8.8061000000000007</v>
      </c>
      <c r="AB265" t="s">
        <v>837</v>
      </c>
      <c r="AC265" t="s">
        <v>835</v>
      </c>
      <c r="AD265">
        <v>9.9000000000000008E-3</v>
      </c>
      <c r="AE265">
        <v>5.8628999999999998</v>
      </c>
      <c r="AF265">
        <v>0.1176</v>
      </c>
      <c r="AG265">
        <v>9.4808000000000003</v>
      </c>
      <c r="AH265" t="s">
        <v>838</v>
      </c>
      <c r="AI265" t="s">
        <v>835</v>
      </c>
      <c r="AJ265">
        <v>7.1000000000000004E-3</v>
      </c>
      <c r="AK265">
        <v>7.6753999999999998</v>
      </c>
      <c r="AL265">
        <v>0.10059999999999999</v>
      </c>
      <c r="AM265">
        <v>11.575900000000001</v>
      </c>
      <c r="AN265" t="s">
        <v>836</v>
      </c>
      <c r="AO265" t="s">
        <v>835</v>
      </c>
      <c r="AP265">
        <v>9.5999999999999992E-3</v>
      </c>
      <c r="AQ265">
        <v>7.0690999999999997</v>
      </c>
      <c r="AR265">
        <v>9.6299999999999997E-2</v>
      </c>
      <c r="AS265">
        <v>10.0665</v>
      </c>
      <c r="AT265">
        <v>5.4000000000000003E-3</v>
      </c>
      <c r="AU265">
        <v>0</v>
      </c>
    </row>
    <row r="266" spans="1:47" x14ac:dyDescent="0.25">
      <c r="A266">
        <v>0</v>
      </c>
      <c r="B266" t="s">
        <v>839</v>
      </c>
      <c r="C266" t="s">
        <v>19</v>
      </c>
      <c r="D266" t="s">
        <v>840</v>
      </c>
      <c r="E266" t="s">
        <v>839</v>
      </c>
      <c r="F266">
        <v>1.6E-2</v>
      </c>
      <c r="G266">
        <v>3.3153999999999999</v>
      </c>
      <c r="H266">
        <v>0.13159999999999999</v>
      </c>
      <c r="I266">
        <v>6.6622000000000003</v>
      </c>
      <c r="J266" t="s">
        <v>840</v>
      </c>
      <c r="K266" t="s">
        <v>839</v>
      </c>
      <c r="L266">
        <v>0.1202</v>
      </c>
      <c r="M266">
        <v>0.50070000000000003</v>
      </c>
      <c r="N266">
        <v>0.15140000000000001</v>
      </c>
      <c r="O266">
        <v>0.68859999999999999</v>
      </c>
      <c r="P266" t="s">
        <v>840</v>
      </c>
      <c r="Q266" t="s">
        <v>839</v>
      </c>
      <c r="R266">
        <v>3.1199999999999999E-2</v>
      </c>
      <c r="S266">
        <v>1.6806000000000001</v>
      </c>
      <c r="T266">
        <v>9.2499999999999999E-2</v>
      </c>
      <c r="U266">
        <v>3.9094000000000002</v>
      </c>
      <c r="V266" t="s">
        <v>840</v>
      </c>
      <c r="W266" t="s">
        <v>839</v>
      </c>
      <c r="X266">
        <v>1.1999999999999999E-3</v>
      </c>
      <c r="Y266">
        <v>9.0320999999999998</v>
      </c>
      <c r="Z266">
        <v>7.1199999999999999E-2</v>
      </c>
      <c r="AA266">
        <v>17.251999999999999</v>
      </c>
      <c r="AB266" t="s">
        <v>840</v>
      </c>
      <c r="AC266" t="s">
        <v>839</v>
      </c>
      <c r="AD266">
        <v>1.46E-2</v>
      </c>
      <c r="AE266">
        <v>4.7944000000000004</v>
      </c>
      <c r="AF266">
        <v>0.12820000000000001</v>
      </c>
      <c r="AG266">
        <v>8.2821999999999996</v>
      </c>
      <c r="AH266" t="s">
        <v>840</v>
      </c>
      <c r="AI266" t="s">
        <v>839</v>
      </c>
      <c r="AJ266">
        <v>0.22589999999999999</v>
      </c>
      <c r="AK266">
        <v>0.57669999999999999</v>
      </c>
      <c r="AL266">
        <v>0.29699999999999999</v>
      </c>
      <c r="AM266">
        <v>1.0348999999999999</v>
      </c>
      <c r="AN266" t="s">
        <v>840</v>
      </c>
      <c r="AO266" t="s">
        <v>839</v>
      </c>
      <c r="AP266">
        <v>3.6799999999999999E-2</v>
      </c>
      <c r="AQ266">
        <v>3.5203000000000002</v>
      </c>
      <c r="AR266">
        <v>0.13339999999999999</v>
      </c>
      <c r="AS266">
        <v>6.1581999999999999</v>
      </c>
      <c r="AT266">
        <v>6.3700000000000007E-2</v>
      </c>
      <c r="AU266">
        <v>3</v>
      </c>
    </row>
    <row r="267" spans="1:47" x14ac:dyDescent="0.25">
      <c r="A267">
        <v>0</v>
      </c>
      <c r="B267" t="s">
        <v>841</v>
      </c>
      <c r="C267" t="s">
        <v>19</v>
      </c>
      <c r="D267" t="s">
        <v>842</v>
      </c>
      <c r="E267" t="s">
        <v>841</v>
      </c>
      <c r="F267">
        <v>0</v>
      </c>
      <c r="G267">
        <v>67.5</v>
      </c>
      <c r="H267">
        <v>8.6E-3</v>
      </c>
      <c r="I267">
        <v>89.4178</v>
      </c>
      <c r="J267" t="s">
        <v>842</v>
      </c>
      <c r="K267" t="s">
        <v>841</v>
      </c>
      <c r="L267">
        <v>0</v>
      </c>
      <c r="M267">
        <v>72.5</v>
      </c>
      <c r="N267">
        <v>1.2200000000000001E-2</v>
      </c>
      <c r="O267">
        <v>83.778700000000001</v>
      </c>
      <c r="P267" t="s">
        <v>842</v>
      </c>
      <c r="Q267" t="s">
        <v>841</v>
      </c>
      <c r="R267">
        <v>0</v>
      </c>
      <c r="S267">
        <v>72.5</v>
      </c>
      <c r="T267">
        <v>1.0999999999999999E-2</v>
      </c>
      <c r="U267">
        <v>80.999300000000005</v>
      </c>
      <c r="V267" t="s">
        <v>842</v>
      </c>
      <c r="W267" t="s">
        <v>841</v>
      </c>
      <c r="X267">
        <v>1E-4</v>
      </c>
      <c r="Y267">
        <v>31</v>
      </c>
      <c r="Z267">
        <v>3.5299999999999998E-2</v>
      </c>
      <c r="AA267">
        <v>41.247</v>
      </c>
      <c r="AB267" t="s">
        <v>842</v>
      </c>
      <c r="AC267" t="s">
        <v>841</v>
      </c>
      <c r="AD267">
        <v>0</v>
      </c>
      <c r="AE267">
        <v>90</v>
      </c>
      <c r="AF267">
        <v>5.5999999999999999E-3</v>
      </c>
      <c r="AG267">
        <v>92.645499999999998</v>
      </c>
      <c r="AH267" t="s">
        <v>842</v>
      </c>
      <c r="AI267" t="s">
        <v>841</v>
      </c>
      <c r="AJ267">
        <v>0</v>
      </c>
      <c r="AK267">
        <v>90</v>
      </c>
      <c r="AL267">
        <v>6.1999999999999998E-3</v>
      </c>
      <c r="AM267">
        <v>93.950400000000002</v>
      </c>
      <c r="AN267" t="s">
        <v>842</v>
      </c>
      <c r="AO267" t="s">
        <v>841</v>
      </c>
      <c r="AP267">
        <v>0</v>
      </c>
      <c r="AQ267">
        <v>85</v>
      </c>
      <c r="AR267">
        <v>4.0000000000000001E-3</v>
      </c>
      <c r="AS267">
        <v>92.412099999999995</v>
      </c>
      <c r="AT267">
        <v>0</v>
      </c>
      <c r="AU267">
        <v>0</v>
      </c>
    </row>
    <row r="268" spans="1:47" x14ac:dyDescent="0.25">
      <c r="A268">
        <v>0</v>
      </c>
      <c r="B268" t="s">
        <v>843</v>
      </c>
      <c r="C268" t="s">
        <v>19</v>
      </c>
      <c r="D268" t="s">
        <v>844</v>
      </c>
      <c r="E268" t="s">
        <v>843</v>
      </c>
      <c r="F268">
        <v>0</v>
      </c>
      <c r="G268">
        <v>70</v>
      </c>
      <c r="H268">
        <v>9.2999999999999992E-3</v>
      </c>
      <c r="I268">
        <v>87.6815</v>
      </c>
      <c r="J268" t="s">
        <v>844</v>
      </c>
      <c r="K268" t="s">
        <v>843</v>
      </c>
      <c r="L268">
        <v>0</v>
      </c>
      <c r="M268">
        <v>71.25</v>
      </c>
      <c r="N268">
        <v>1.2E-2</v>
      </c>
      <c r="O268">
        <v>84.274500000000003</v>
      </c>
      <c r="P268" t="s">
        <v>844</v>
      </c>
      <c r="Q268" t="s">
        <v>843</v>
      </c>
      <c r="R268">
        <v>0</v>
      </c>
      <c r="S268">
        <v>68.75</v>
      </c>
      <c r="T268">
        <v>1.14E-2</v>
      </c>
      <c r="U268">
        <v>79.504900000000006</v>
      </c>
      <c r="V268" t="s">
        <v>844</v>
      </c>
      <c r="W268" t="s">
        <v>843</v>
      </c>
      <c r="X268">
        <v>0</v>
      </c>
      <c r="Y268">
        <v>80</v>
      </c>
      <c r="Z268">
        <v>1.06E-2</v>
      </c>
      <c r="AA268">
        <v>88.113</v>
      </c>
      <c r="AB268" t="s">
        <v>844</v>
      </c>
      <c r="AC268" t="s">
        <v>843</v>
      </c>
      <c r="AD268">
        <v>0</v>
      </c>
      <c r="AE268">
        <v>80</v>
      </c>
      <c r="AF268">
        <v>7.3000000000000001E-3</v>
      </c>
      <c r="AG268">
        <v>88.007000000000005</v>
      </c>
      <c r="AH268" t="s">
        <v>844</v>
      </c>
      <c r="AI268" t="s">
        <v>843</v>
      </c>
      <c r="AJ268">
        <v>0</v>
      </c>
      <c r="AK268">
        <v>77.5</v>
      </c>
      <c r="AL268">
        <v>8.3000000000000001E-3</v>
      </c>
      <c r="AM268">
        <v>88.796099999999996</v>
      </c>
      <c r="AN268" t="s">
        <v>844</v>
      </c>
      <c r="AO268" t="s">
        <v>843</v>
      </c>
      <c r="AP268">
        <v>0</v>
      </c>
      <c r="AQ268">
        <v>85</v>
      </c>
      <c r="AR268">
        <v>5.1000000000000004E-3</v>
      </c>
      <c r="AS268">
        <v>88.224000000000004</v>
      </c>
      <c r="AT268">
        <v>0</v>
      </c>
      <c r="AU268">
        <v>0</v>
      </c>
    </row>
    <row r="269" spans="1:47" x14ac:dyDescent="0.25">
      <c r="A269">
        <v>0</v>
      </c>
      <c r="B269" t="s">
        <v>845</v>
      </c>
      <c r="C269" t="s">
        <v>19</v>
      </c>
      <c r="D269" t="e">
        <f>-TDGXMNFS</f>
        <v>#NAME?</v>
      </c>
      <c r="E269" t="s">
        <v>845</v>
      </c>
      <c r="F269">
        <v>0</v>
      </c>
      <c r="G269">
        <v>70</v>
      </c>
      <c r="H269">
        <v>1.06E-2</v>
      </c>
      <c r="I269">
        <v>84.016300000000001</v>
      </c>
      <c r="J269" t="e">
        <f>-TDGXMNFS</f>
        <v>#NAME?</v>
      </c>
      <c r="K269" t="s">
        <v>845</v>
      </c>
      <c r="L269">
        <v>0</v>
      </c>
      <c r="M269">
        <v>58.75</v>
      </c>
      <c r="N269">
        <v>1.7899999999999999E-2</v>
      </c>
      <c r="O269">
        <v>64.810100000000006</v>
      </c>
      <c r="P269" t="e">
        <f>-TDGXMNFS</f>
        <v>#NAME?</v>
      </c>
      <c r="Q269" t="s">
        <v>845</v>
      </c>
      <c r="R269">
        <v>0</v>
      </c>
      <c r="S269">
        <v>65</v>
      </c>
      <c r="T269">
        <v>9.9000000000000008E-3</v>
      </c>
      <c r="U269">
        <v>84.726500000000001</v>
      </c>
      <c r="V269" t="s">
        <v>846</v>
      </c>
      <c r="W269" t="s">
        <v>845</v>
      </c>
      <c r="X269">
        <v>0</v>
      </c>
      <c r="Y269">
        <v>80</v>
      </c>
      <c r="Z269">
        <v>9.1000000000000004E-3</v>
      </c>
      <c r="AA269">
        <v>91.572100000000006</v>
      </c>
      <c r="AB269" t="e">
        <f>-TDGXMNFS</f>
        <v>#NAME?</v>
      </c>
      <c r="AC269" t="s">
        <v>845</v>
      </c>
      <c r="AD269">
        <v>0</v>
      </c>
      <c r="AE269">
        <v>80</v>
      </c>
      <c r="AF269">
        <v>1.23E-2</v>
      </c>
      <c r="AG269">
        <v>73.859800000000007</v>
      </c>
      <c r="AH269" t="e">
        <f>-TDGXMNFS</f>
        <v>#NAME?</v>
      </c>
      <c r="AI269" t="s">
        <v>845</v>
      </c>
      <c r="AJ269">
        <v>0</v>
      </c>
      <c r="AK269">
        <v>54.545499999999997</v>
      </c>
      <c r="AL269">
        <v>3.0300000000000001E-2</v>
      </c>
      <c r="AM269">
        <v>44.474499999999999</v>
      </c>
      <c r="AN269" t="e">
        <f>-TDGXMNFS</f>
        <v>#NAME?</v>
      </c>
      <c r="AO269" t="s">
        <v>845</v>
      </c>
      <c r="AP269">
        <v>0</v>
      </c>
      <c r="AQ269">
        <v>67.5</v>
      </c>
      <c r="AR269">
        <v>8.6999999999999994E-3</v>
      </c>
      <c r="AS269">
        <v>74.572500000000005</v>
      </c>
      <c r="AT269">
        <v>0</v>
      </c>
      <c r="AU269">
        <v>0</v>
      </c>
    </row>
    <row r="270" spans="1:47" x14ac:dyDescent="0.25">
      <c r="A270">
        <v>0</v>
      </c>
      <c r="B270" t="s">
        <v>847</v>
      </c>
      <c r="C270" t="s">
        <v>19</v>
      </c>
      <c r="D270" t="s">
        <v>848</v>
      </c>
      <c r="E270" t="s">
        <v>847</v>
      </c>
      <c r="F270">
        <v>1E-4</v>
      </c>
      <c r="G270">
        <v>28.416699999999999</v>
      </c>
      <c r="H270">
        <v>4.2799999999999998E-2</v>
      </c>
      <c r="I270">
        <v>31.939299999999999</v>
      </c>
      <c r="J270" t="s">
        <v>848</v>
      </c>
      <c r="K270" t="s">
        <v>847</v>
      </c>
      <c r="L270">
        <v>2.9999999999999997E-4</v>
      </c>
      <c r="M270">
        <v>25.416699999999999</v>
      </c>
      <c r="N270">
        <v>3.5200000000000002E-2</v>
      </c>
      <c r="O270">
        <v>29.523700000000002</v>
      </c>
      <c r="P270" t="s">
        <v>849</v>
      </c>
      <c r="Q270" t="s">
        <v>847</v>
      </c>
      <c r="R270">
        <v>2.0000000000000001E-4</v>
      </c>
      <c r="S270">
        <v>25.692299999999999</v>
      </c>
      <c r="T270">
        <v>2.7400000000000001E-2</v>
      </c>
      <c r="U270">
        <v>37.746000000000002</v>
      </c>
      <c r="V270" t="s">
        <v>848</v>
      </c>
      <c r="W270" t="s">
        <v>847</v>
      </c>
      <c r="X270">
        <v>0</v>
      </c>
      <c r="Y270">
        <v>35.5</v>
      </c>
      <c r="Z270">
        <v>4.7500000000000001E-2</v>
      </c>
      <c r="AA270">
        <v>29.6662</v>
      </c>
      <c r="AB270" t="s">
        <v>850</v>
      </c>
      <c r="AC270" t="s">
        <v>847</v>
      </c>
      <c r="AD270">
        <v>2.0000000000000001E-4</v>
      </c>
      <c r="AE270">
        <v>28.428599999999999</v>
      </c>
      <c r="AF270">
        <v>3.8899999999999997E-2</v>
      </c>
      <c r="AG270">
        <v>34.933500000000002</v>
      </c>
      <c r="AH270" t="s">
        <v>849</v>
      </c>
      <c r="AI270" t="s">
        <v>847</v>
      </c>
      <c r="AJ270">
        <v>2.0000000000000001E-4</v>
      </c>
      <c r="AK270">
        <v>31.944400000000002</v>
      </c>
      <c r="AL270">
        <v>3.9E-2</v>
      </c>
      <c r="AM270">
        <v>35.975200000000001</v>
      </c>
      <c r="AN270" t="s">
        <v>850</v>
      </c>
      <c r="AO270" t="s">
        <v>847</v>
      </c>
      <c r="AP270">
        <v>2.9999999999999997E-4</v>
      </c>
      <c r="AQ270">
        <v>24.545500000000001</v>
      </c>
      <c r="AR270">
        <v>3.6499999999999998E-2</v>
      </c>
      <c r="AS270">
        <v>29.106300000000001</v>
      </c>
      <c r="AT270">
        <v>2.0000000000000001E-4</v>
      </c>
      <c r="AU270">
        <v>0</v>
      </c>
    </row>
    <row r="271" spans="1:47" x14ac:dyDescent="0.25">
      <c r="A271">
        <v>0</v>
      </c>
      <c r="B271" t="s">
        <v>851</v>
      </c>
      <c r="C271" t="s">
        <v>19</v>
      </c>
      <c r="D271" t="s">
        <v>852</v>
      </c>
      <c r="E271" t="s">
        <v>851</v>
      </c>
      <c r="F271">
        <v>0</v>
      </c>
      <c r="G271">
        <v>67.5</v>
      </c>
      <c r="H271">
        <v>7.1999999999999998E-3</v>
      </c>
      <c r="I271">
        <v>92.695599999999999</v>
      </c>
      <c r="J271" t="s">
        <v>852</v>
      </c>
      <c r="K271" t="s">
        <v>851</v>
      </c>
      <c r="L271">
        <v>1E-4</v>
      </c>
      <c r="M271">
        <v>42.2</v>
      </c>
      <c r="N271">
        <v>1.0200000000000001E-2</v>
      </c>
      <c r="O271">
        <v>89.978200000000001</v>
      </c>
      <c r="P271" t="s">
        <v>852</v>
      </c>
      <c r="Q271" t="s">
        <v>851</v>
      </c>
      <c r="R271">
        <v>0</v>
      </c>
      <c r="S271">
        <v>51</v>
      </c>
      <c r="T271">
        <v>1.06E-2</v>
      </c>
      <c r="U271">
        <v>82.303700000000006</v>
      </c>
      <c r="V271" t="s">
        <v>852</v>
      </c>
      <c r="W271" t="s">
        <v>851</v>
      </c>
      <c r="X271">
        <v>0</v>
      </c>
      <c r="Y271">
        <v>51</v>
      </c>
      <c r="Z271">
        <v>1.2200000000000001E-2</v>
      </c>
      <c r="AA271">
        <v>84.214399999999998</v>
      </c>
      <c r="AB271" t="s">
        <v>852</v>
      </c>
      <c r="AC271" t="s">
        <v>851</v>
      </c>
      <c r="AD271">
        <v>0</v>
      </c>
      <c r="AE271">
        <v>90</v>
      </c>
      <c r="AF271">
        <v>3.8E-3</v>
      </c>
      <c r="AG271">
        <v>95.957999999999998</v>
      </c>
      <c r="AH271" t="e">
        <f>-GWLNELQH</f>
        <v>#NAME?</v>
      </c>
      <c r="AI271" t="s">
        <v>851</v>
      </c>
      <c r="AJ271">
        <v>0</v>
      </c>
      <c r="AK271">
        <v>90</v>
      </c>
      <c r="AL271">
        <v>4.4999999999999997E-3</v>
      </c>
      <c r="AM271">
        <v>96.163200000000003</v>
      </c>
      <c r="AN271" t="s">
        <v>853</v>
      </c>
      <c r="AO271" t="s">
        <v>851</v>
      </c>
      <c r="AP271">
        <v>0</v>
      </c>
      <c r="AQ271">
        <v>75</v>
      </c>
      <c r="AR271">
        <v>3.8999999999999998E-3</v>
      </c>
      <c r="AS271">
        <v>92.853399999999993</v>
      </c>
      <c r="AT271">
        <v>0</v>
      </c>
      <c r="AU271">
        <v>0</v>
      </c>
    </row>
    <row r="272" spans="1:47" x14ac:dyDescent="0.25">
      <c r="A272">
        <v>0</v>
      </c>
      <c r="B272" t="s">
        <v>854</v>
      </c>
      <c r="C272" t="s">
        <v>19</v>
      </c>
      <c r="D272" t="s">
        <v>855</v>
      </c>
      <c r="E272" t="s">
        <v>854</v>
      </c>
      <c r="F272">
        <v>0</v>
      </c>
      <c r="G272">
        <v>58.75</v>
      </c>
      <c r="H272">
        <v>1.7899999999999999E-2</v>
      </c>
      <c r="I272">
        <v>65.726799999999997</v>
      </c>
      <c r="J272" t="s">
        <v>855</v>
      </c>
      <c r="K272" t="s">
        <v>854</v>
      </c>
      <c r="L272">
        <v>2.0000000000000001E-4</v>
      </c>
      <c r="M272">
        <v>28.833300000000001</v>
      </c>
      <c r="N272">
        <v>2.9000000000000001E-2</v>
      </c>
      <c r="O272">
        <v>38.6175</v>
      </c>
      <c r="P272" t="s">
        <v>856</v>
      </c>
      <c r="Q272" t="s">
        <v>854</v>
      </c>
      <c r="R272">
        <v>2.0000000000000001E-4</v>
      </c>
      <c r="S272">
        <v>26.130400000000002</v>
      </c>
      <c r="T272">
        <v>2.7300000000000001E-2</v>
      </c>
      <c r="U272">
        <v>37.846299999999999</v>
      </c>
      <c r="V272" t="s">
        <v>855</v>
      </c>
      <c r="W272" t="s">
        <v>854</v>
      </c>
      <c r="X272">
        <v>0</v>
      </c>
      <c r="Y272">
        <v>40</v>
      </c>
      <c r="Z272">
        <v>2.35E-2</v>
      </c>
      <c r="AA272">
        <v>58.680900000000001</v>
      </c>
      <c r="AB272" t="s">
        <v>857</v>
      </c>
      <c r="AC272" t="s">
        <v>854</v>
      </c>
      <c r="AD272">
        <v>1E-4</v>
      </c>
      <c r="AE272">
        <v>33.454500000000003</v>
      </c>
      <c r="AF272">
        <v>2.93E-2</v>
      </c>
      <c r="AG272">
        <v>44.036099999999998</v>
      </c>
      <c r="AH272" t="s">
        <v>855</v>
      </c>
      <c r="AI272" t="s">
        <v>854</v>
      </c>
      <c r="AJ272">
        <v>1E-4</v>
      </c>
      <c r="AK272">
        <v>34.714300000000001</v>
      </c>
      <c r="AL272">
        <v>2.98E-2</v>
      </c>
      <c r="AM272">
        <v>45.087299999999999</v>
      </c>
      <c r="AN272" t="s">
        <v>857</v>
      </c>
      <c r="AO272" t="s">
        <v>854</v>
      </c>
      <c r="AP272">
        <v>1E-4</v>
      </c>
      <c r="AQ272">
        <v>32.384599999999999</v>
      </c>
      <c r="AR272">
        <v>2.06E-2</v>
      </c>
      <c r="AS272">
        <v>45.547699999999999</v>
      </c>
      <c r="AT272">
        <v>1E-4</v>
      </c>
      <c r="AU272">
        <v>0</v>
      </c>
    </row>
    <row r="273" spans="1:47" x14ac:dyDescent="0.25">
      <c r="A273">
        <v>0</v>
      </c>
      <c r="B273" t="s">
        <v>858</v>
      </c>
      <c r="C273" t="s">
        <v>19</v>
      </c>
      <c r="D273" t="s">
        <v>859</v>
      </c>
      <c r="E273" t="s">
        <v>858</v>
      </c>
      <c r="F273">
        <v>0</v>
      </c>
      <c r="G273">
        <v>45.5</v>
      </c>
      <c r="H273">
        <v>3.5200000000000002E-2</v>
      </c>
      <c r="I273">
        <v>38.775500000000001</v>
      </c>
      <c r="J273" t="s">
        <v>859</v>
      </c>
      <c r="K273" t="s">
        <v>858</v>
      </c>
      <c r="L273">
        <v>1E-4</v>
      </c>
      <c r="M273">
        <v>32.545499999999997</v>
      </c>
      <c r="N273">
        <v>3.2199999999999999E-2</v>
      </c>
      <c r="O273">
        <v>33.565899999999999</v>
      </c>
      <c r="P273" t="s">
        <v>859</v>
      </c>
      <c r="Q273" t="s">
        <v>858</v>
      </c>
      <c r="R273">
        <v>0</v>
      </c>
      <c r="S273">
        <v>47</v>
      </c>
      <c r="T273">
        <v>2.12E-2</v>
      </c>
      <c r="U273">
        <v>49.896999999999998</v>
      </c>
      <c r="V273" t="s">
        <v>859</v>
      </c>
      <c r="W273" t="s">
        <v>858</v>
      </c>
      <c r="X273">
        <v>0</v>
      </c>
      <c r="Y273">
        <v>65</v>
      </c>
      <c r="Z273">
        <v>2.29E-2</v>
      </c>
      <c r="AA273">
        <v>59.663400000000003</v>
      </c>
      <c r="AB273" t="s">
        <v>860</v>
      </c>
      <c r="AC273" t="s">
        <v>858</v>
      </c>
      <c r="AD273">
        <v>1E-4</v>
      </c>
      <c r="AE273">
        <v>41.2</v>
      </c>
      <c r="AF273">
        <v>2.8799999999999999E-2</v>
      </c>
      <c r="AG273">
        <v>44.741</v>
      </c>
      <c r="AH273" t="s">
        <v>859</v>
      </c>
      <c r="AI273" t="s">
        <v>858</v>
      </c>
      <c r="AJ273">
        <v>2.0000000000000001E-4</v>
      </c>
      <c r="AK273">
        <v>30</v>
      </c>
      <c r="AL273">
        <v>4.87E-2</v>
      </c>
      <c r="AM273">
        <v>28.9162</v>
      </c>
      <c r="AN273" t="s">
        <v>859</v>
      </c>
      <c r="AO273" t="s">
        <v>858</v>
      </c>
      <c r="AP273">
        <v>0</v>
      </c>
      <c r="AQ273">
        <v>45.333300000000001</v>
      </c>
      <c r="AR273">
        <v>2.18E-2</v>
      </c>
      <c r="AS273">
        <v>43.738500000000002</v>
      </c>
      <c r="AT273">
        <v>1E-4</v>
      </c>
      <c r="AU273">
        <v>0</v>
      </c>
    </row>
    <row r="274" spans="1:47" x14ac:dyDescent="0.25">
      <c r="A274">
        <v>0</v>
      </c>
      <c r="B274" t="s">
        <v>861</v>
      </c>
      <c r="C274" t="s">
        <v>19</v>
      </c>
      <c r="D274" t="s">
        <v>862</v>
      </c>
      <c r="E274" t="s">
        <v>861</v>
      </c>
      <c r="F274">
        <v>0</v>
      </c>
      <c r="G274">
        <v>58.75</v>
      </c>
      <c r="H274">
        <v>2.5700000000000001E-2</v>
      </c>
      <c r="I274">
        <v>51.188899999999997</v>
      </c>
      <c r="J274" t="s">
        <v>862</v>
      </c>
      <c r="K274" t="s">
        <v>861</v>
      </c>
      <c r="L274">
        <v>0</v>
      </c>
      <c r="M274">
        <v>50.454500000000003</v>
      </c>
      <c r="N274">
        <v>2.23E-2</v>
      </c>
      <c r="O274">
        <v>52.763500000000001</v>
      </c>
      <c r="P274" t="s">
        <v>862</v>
      </c>
      <c r="Q274" t="s">
        <v>861</v>
      </c>
      <c r="R274">
        <v>0</v>
      </c>
      <c r="S274">
        <v>48.5</v>
      </c>
      <c r="T274">
        <v>2.0500000000000001E-2</v>
      </c>
      <c r="U274">
        <v>51.511699999999998</v>
      </c>
      <c r="V274" t="s">
        <v>862</v>
      </c>
      <c r="W274" t="s">
        <v>861</v>
      </c>
      <c r="X274">
        <v>0</v>
      </c>
      <c r="Y274">
        <v>65</v>
      </c>
      <c r="Z274">
        <v>2.2100000000000002E-2</v>
      </c>
      <c r="AA274">
        <v>61.282400000000003</v>
      </c>
      <c r="AB274" t="s">
        <v>862</v>
      </c>
      <c r="AC274" t="s">
        <v>861</v>
      </c>
      <c r="AD274">
        <v>0</v>
      </c>
      <c r="AE274">
        <v>54.444400000000002</v>
      </c>
      <c r="AF274">
        <v>1.6299999999999999E-2</v>
      </c>
      <c r="AG274">
        <v>64.468199999999996</v>
      </c>
      <c r="AH274" t="s">
        <v>862</v>
      </c>
      <c r="AI274" t="s">
        <v>861</v>
      </c>
      <c r="AJ274">
        <v>0</v>
      </c>
      <c r="AK274">
        <v>53.181800000000003</v>
      </c>
      <c r="AL274">
        <v>1.9199999999999998E-2</v>
      </c>
      <c r="AM274">
        <v>61.720999999999997</v>
      </c>
      <c r="AN274" t="s">
        <v>862</v>
      </c>
      <c r="AO274" t="s">
        <v>861</v>
      </c>
      <c r="AP274">
        <v>0</v>
      </c>
      <c r="AQ274">
        <v>53.571399999999997</v>
      </c>
      <c r="AR274">
        <v>2.0500000000000001E-2</v>
      </c>
      <c r="AS274">
        <v>45.748699999999999</v>
      </c>
      <c r="AT274">
        <v>0</v>
      </c>
      <c r="AU274">
        <v>0</v>
      </c>
    </row>
    <row r="275" spans="1:47" x14ac:dyDescent="0.25">
      <c r="A275">
        <v>0</v>
      </c>
      <c r="B275" t="s">
        <v>863</v>
      </c>
      <c r="C275" t="s">
        <v>19</v>
      </c>
      <c r="D275" t="s">
        <v>864</v>
      </c>
      <c r="E275" t="s">
        <v>863</v>
      </c>
      <c r="F275">
        <v>0</v>
      </c>
      <c r="G275">
        <v>75</v>
      </c>
      <c r="H275">
        <v>1.0699999999999999E-2</v>
      </c>
      <c r="I275">
        <v>83.983699999999999</v>
      </c>
      <c r="J275" t="s">
        <v>864</v>
      </c>
      <c r="K275" t="s">
        <v>863</v>
      </c>
      <c r="L275">
        <v>0</v>
      </c>
      <c r="M275">
        <v>75</v>
      </c>
      <c r="N275">
        <v>1.26E-2</v>
      </c>
      <c r="O275">
        <v>82.429400000000001</v>
      </c>
      <c r="P275" t="s">
        <v>864</v>
      </c>
      <c r="Q275" t="s">
        <v>863</v>
      </c>
      <c r="R275">
        <v>0</v>
      </c>
      <c r="S275">
        <v>67.5</v>
      </c>
      <c r="T275">
        <v>1.21E-2</v>
      </c>
      <c r="U275">
        <v>76.834000000000003</v>
      </c>
      <c r="V275" t="s">
        <v>864</v>
      </c>
      <c r="W275" t="s">
        <v>863</v>
      </c>
      <c r="X275">
        <v>0</v>
      </c>
      <c r="Y275">
        <v>75</v>
      </c>
      <c r="Z275">
        <v>1.18E-2</v>
      </c>
      <c r="AA275">
        <v>85.088899999999995</v>
      </c>
      <c r="AB275" t="s">
        <v>864</v>
      </c>
      <c r="AC275" t="s">
        <v>863</v>
      </c>
      <c r="AD275">
        <v>0</v>
      </c>
      <c r="AE275">
        <v>80</v>
      </c>
      <c r="AF275">
        <v>7.7999999999999996E-3</v>
      </c>
      <c r="AG275">
        <v>86.590900000000005</v>
      </c>
      <c r="AH275" t="s">
        <v>864</v>
      </c>
      <c r="AI275" t="s">
        <v>863</v>
      </c>
      <c r="AJ275">
        <v>0</v>
      </c>
      <c r="AK275">
        <v>72.5</v>
      </c>
      <c r="AL275">
        <v>9.7000000000000003E-3</v>
      </c>
      <c r="AM275">
        <v>84.988900000000001</v>
      </c>
      <c r="AN275" t="s">
        <v>864</v>
      </c>
      <c r="AO275" t="s">
        <v>863</v>
      </c>
      <c r="AP275">
        <v>0</v>
      </c>
      <c r="AQ275">
        <v>85</v>
      </c>
      <c r="AR275">
        <v>5.7999999999999996E-3</v>
      </c>
      <c r="AS275">
        <v>85.384</v>
      </c>
      <c r="AT275">
        <v>0</v>
      </c>
      <c r="AU275">
        <v>0</v>
      </c>
    </row>
    <row r="276" spans="1:47" x14ac:dyDescent="0.25">
      <c r="A276">
        <v>0</v>
      </c>
      <c r="B276" t="s">
        <v>865</v>
      </c>
      <c r="C276" t="s">
        <v>19</v>
      </c>
      <c r="D276" t="e">
        <f>-VEXTSASK</f>
        <v>#NAME?</v>
      </c>
      <c r="E276" t="s">
        <v>865</v>
      </c>
      <c r="F276">
        <v>0</v>
      </c>
      <c r="G276">
        <v>57.5</v>
      </c>
      <c r="H276">
        <v>1.3599999999999999E-2</v>
      </c>
      <c r="I276">
        <v>76.246200000000002</v>
      </c>
      <c r="J276" t="s">
        <v>866</v>
      </c>
      <c r="K276" t="s">
        <v>865</v>
      </c>
      <c r="L276">
        <v>1E-4</v>
      </c>
      <c r="M276">
        <v>46.75</v>
      </c>
      <c r="N276">
        <v>1.66E-2</v>
      </c>
      <c r="O276">
        <v>68.942400000000006</v>
      </c>
      <c r="P276" t="s">
        <v>866</v>
      </c>
      <c r="Q276" t="s">
        <v>865</v>
      </c>
      <c r="R276">
        <v>0</v>
      </c>
      <c r="S276">
        <v>47.333300000000001</v>
      </c>
      <c r="T276">
        <v>1.17E-2</v>
      </c>
      <c r="U276">
        <v>78.399600000000007</v>
      </c>
      <c r="V276" t="s">
        <v>867</v>
      </c>
      <c r="W276" t="s">
        <v>865</v>
      </c>
      <c r="X276">
        <v>0</v>
      </c>
      <c r="Y276">
        <v>56.666699999999999</v>
      </c>
      <c r="Z276">
        <v>1.5100000000000001E-2</v>
      </c>
      <c r="AA276">
        <v>76.7273</v>
      </c>
      <c r="AB276" t="s">
        <v>867</v>
      </c>
      <c r="AC276" t="s">
        <v>865</v>
      </c>
      <c r="AD276">
        <v>0</v>
      </c>
      <c r="AE276">
        <v>67.5</v>
      </c>
      <c r="AF276">
        <v>8.6999999999999994E-3</v>
      </c>
      <c r="AG276">
        <v>83.994799999999998</v>
      </c>
      <c r="AH276" t="e">
        <f>-VEXTSASK</f>
        <v>#NAME?</v>
      </c>
      <c r="AI276" t="s">
        <v>865</v>
      </c>
      <c r="AJ276">
        <v>0</v>
      </c>
      <c r="AK276">
        <v>59.375</v>
      </c>
      <c r="AL276">
        <v>1.3899999999999999E-2</v>
      </c>
      <c r="AM276">
        <v>73.482500000000002</v>
      </c>
      <c r="AN276" t="e">
        <f>-VEXTSASK</f>
        <v>#NAME?</v>
      </c>
      <c r="AO276" t="s">
        <v>865</v>
      </c>
      <c r="AP276">
        <v>0</v>
      </c>
      <c r="AQ276">
        <v>70</v>
      </c>
      <c r="AR276">
        <v>6.6E-3</v>
      </c>
      <c r="AS276">
        <v>82.458500000000001</v>
      </c>
      <c r="AT276">
        <v>0</v>
      </c>
      <c r="AU276">
        <v>0</v>
      </c>
    </row>
    <row r="277" spans="1:47" x14ac:dyDescent="0.25">
      <c r="A277">
        <v>0</v>
      </c>
      <c r="B277" t="s">
        <v>868</v>
      </c>
      <c r="C277" t="s">
        <v>19</v>
      </c>
      <c r="D277" t="s">
        <v>869</v>
      </c>
      <c r="E277" t="s">
        <v>868</v>
      </c>
      <c r="F277">
        <v>0</v>
      </c>
      <c r="G277">
        <v>85</v>
      </c>
      <c r="H277">
        <v>1.3599999999999999E-2</v>
      </c>
      <c r="I277">
        <v>76.327399999999997</v>
      </c>
      <c r="J277" t="s">
        <v>870</v>
      </c>
      <c r="K277" t="s">
        <v>868</v>
      </c>
      <c r="L277">
        <v>0</v>
      </c>
      <c r="M277">
        <v>52.7273</v>
      </c>
      <c r="N277">
        <v>2.2200000000000001E-2</v>
      </c>
      <c r="O277">
        <v>53.005899999999997</v>
      </c>
      <c r="P277" t="s">
        <v>870</v>
      </c>
      <c r="Q277" t="s">
        <v>868</v>
      </c>
      <c r="R277">
        <v>0</v>
      </c>
      <c r="S277">
        <v>51</v>
      </c>
      <c r="T277">
        <v>1.6899999999999998E-2</v>
      </c>
      <c r="U277">
        <v>61.3872</v>
      </c>
      <c r="V277" t="s">
        <v>870</v>
      </c>
      <c r="W277" t="s">
        <v>868</v>
      </c>
      <c r="X277">
        <v>0</v>
      </c>
      <c r="Y277">
        <v>70</v>
      </c>
      <c r="Z277">
        <v>1.9099999999999999E-2</v>
      </c>
      <c r="AA277">
        <v>67.505499999999998</v>
      </c>
      <c r="AB277" t="s">
        <v>870</v>
      </c>
      <c r="AC277" t="s">
        <v>868</v>
      </c>
      <c r="AD277">
        <v>0</v>
      </c>
      <c r="AE277">
        <v>75</v>
      </c>
      <c r="AF277">
        <v>1.3899999999999999E-2</v>
      </c>
      <c r="AG277">
        <v>69.952299999999994</v>
      </c>
      <c r="AH277" t="s">
        <v>870</v>
      </c>
      <c r="AI277" t="s">
        <v>868</v>
      </c>
      <c r="AJ277">
        <v>0</v>
      </c>
      <c r="AK277">
        <v>59.375</v>
      </c>
      <c r="AL277">
        <v>1.9300000000000001E-2</v>
      </c>
      <c r="AM277">
        <v>61.536000000000001</v>
      </c>
      <c r="AN277" t="e">
        <f>-MNELQHPS</f>
        <v>#NAME?</v>
      </c>
      <c r="AO277" t="s">
        <v>868</v>
      </c>
      <c r="AP277">
        <v>0</v>
      </c>
      <c r="AQ277">
        <v>85</v>
      </c>
      <c r="AR277">
        <v>7.9000000000000008E-3</v>
      </c>
      <c r="AS277">
        <v>77.409899999999993</v>
      </c>
      <c r="AT277">
        <v>0</v>
      </c>
      <c r="AU277">
        <v>0</v>
      </c>
    </row>
    <row r="278" spans="1:47" x14ac:dyDescent="0.25">
      <c r="A278">
        <v>0</v>
      </c>
      <c r="B278" t="s">
        <v>871</v>
      </c>
      <c r="C278" t="s">
        <v>19</v>
      </c>
      <c r="D278" t="s">
        <v>872</v>
      </c>
      <c r="E278" t="s">
        <v>871</v>
      </c>
      <c r="F278">
        <v>1E-4</v>
      </c>
      <c r="G278">
        <v>28.5</v>
      </c>
      <c r="H278">
        <v>4.5999999999999999E-2</v>
      </c>
      <c r="I278">
        <v>29.496400000000001</v>
      </c>
      <c r="J278" t="s">
        <v>872</v>
      </c>
      <c r="K278" t="s">
        <v>871</v>
      </c>
      <c r="L278">
        <v>8.0000000000000004E-4</v>
      </c>
      <c r="M278">
        <v>15.3178</v>
      </c>
      <c r="N278">
        <v>4.0800000000000003E-2</v>
      </c>
      <c r="O278">
        <v>23.312000000000001</v>
      </c>
      <c r="P278" t="s">
        <v>872</v>
      </c>
      <c r="Q278" t="s">
        <v>871</v>
      </c>
      <c r="R278">
        <v>1.1000000000000001E-3</v>
      </c>
      <c r="S278">
        <v>13.503</v>
      </c>
      <c r="T278">
        <v>4.3400000000000001E-2</v>
      </c>
      <c r="U278">
        <v>19.770299999999999</v>
      </c>
      <c r="V278" t="s">
        <v>872</v>
      </c>
      <c r="W278" t="s">
        <v>871</v>
      </c>
      <c r="X278">
        <v>1E-4</v>
      </c>
      <c r="Y278">
        <v>25.2727</v>
      </c>
      <c r="Z278">
        <v>4.6300000000000001E-2</v>
      </c>
      <c r="AA278">
        <v>30.5547</v>
      </c>
      <c r="AB278" t="s">
        <v>872</v>
      </c>
      <c r="AC278" t="s">
        <v>871</v>
      </c>
      <c r="AD278">
        <v>1.1000000000000001E-3</v>
      </c>
      <c r="AE278">
        <v>15.1525</v>
      </c>
      <c r="AF278">
        <v>6.54E-2</v>
      </c>
      <c r="AG278">
        <v>20.648</v>
      </c>
      <c r="AH278" t="s">
        <v>872</v>
      </c>
      <c r="AI278" t="s">
        <v>871</v>
      </c>
      <c r="AJ278">
        <v>8.9999999999999998E-4</v>
      </c>
      <c r="AK278">
        <v>18.4559</v>
      </c>
      <c r="AL278">
        <v>6.3899999999999998E-2</v>
      </c>
      <c r="AM278">
        <v>21.369399999999999</v>
      </c>
      <c r="AN278" t="s">
        <v>872</v>
      </c>
      <c r="AO278" t="s">
        <v>871</v>
      </c>
      <c r="AP278">
        <v>2.7000000000000001E-3</v>
      </c>
      <c r="AQ278">
        <v>12.0471</v>
      </c>
      <c r="AR278">
        <v>7.2499999999999995E-2</v>
      </c>
      <c r="AS278">
        <v>14.4872</v>
      </c>
      <c r="AT278">
        <v>1E-3</v>
      </c>
      <c r="AU278">
        <v>0</v>
      </c>
    </row>
    <row r="279" spans="1:47" x14ac:dyDescent="0.25">
      <c r="A279">
        <v>0</v>
      </c>
      <c r="B279" t="s">
        <v>873</v>
      </c>
      <c r="C279" t="s">
        <v>19</v>
      </c>
      <c r="D279" t="s">
        <v>874</v>
      </c>
      <c r="E279" t="s">
        <v>873</v>
      </c>
      <c r="F279">
        <v>4.0000000000000002E-4</v>
      </c>
      <c r="G279">
        <v>17.578099999999999</v>
      </c>
      <c r="H279">
        <v>2.7099999999999999E-2</v>
      </c>
      <c r="I279">
        <v>48.968600000000002</v>
      </c>
      <c r="J279" t="s">
        <v>874</v>
      </c>
      <c r="K279" t="s">
        <v>873</v>
      </c>
      <c r="L279">
        <v>5.0000000000000001E-4</v>
      </c>
      <c r="M279">
        <v>18.625</v>
      </c>
      <c r="N279">
        <v>1.9699999999999999E-2</v>
      </c>
      <c r="O279">
        <v>59.647599999999997</v>
      </c>
      <c r="P279" t="s">
        <v>874</v>
      </c>
      <c r="Q279" t="s">
        <v>873</v>
      </c>
      <c r="R279">
        <v>2.9999999999999997E-4</v>
      </c>
      <c r="S279">
        <v>25.230799999999999</v>
      </c>
      <c r="T279">
        <v>1.52E-2</v>
      </c>
      <c r="U279">
        <v>66.609800000000007</v>
      </c>
      <c r="V279" t="s">
        <v>875</v>
      </c>
      <c r="W279" t="s">
        <v>873</v>
      </c>
      <c r="X279">
        <v>0</v>
      </c>
      <c r="Y279">
        <v>37.666699999999999</v>
      </c>
      <c r="Z279">
        <v>1.8499999999999999E-2</v>
      </c>
      <c r="AA279">
        <v>68.765900000000002</v>
      </c>
      <c r="AB279" t="s">
        <v>874</v>
      </c>
      <c r="AC279" t="s">
        <v>873</v>
      </c>
      <c r="AD279">
        <v>0</v>
      </c>
      <c r="AE279">
        <v>54.444400000000002</v>
      </c>
      <c r="AF279">
        <v>9.2999999999999992E-3</v>
      </c>
      <c r="AG279">
        <v>82.325199999999995</v>
      </c>
      <c r="AH279" t="s">
        <v>874</v>
      </c>
      <c r="AI279" t="s">
        <v>873</v>
      </c>
      <c r="AJ279">
        <v>1E-4</v>
      </c>
      <c r="AK279">
        <v>43</v>
      </c>
      <c r="AL279">
        <v>1.41E-2</v>
      </c>
      <c r="AM279">
        <v>73.146299999999997</v>
      </c>
      <c r="AN279" t="s">
        <v>874</v>
      </c>
      <c r="AO279" t="s">
        <v>873</v>
      </c>
      <c r="AP279">
        <v>0</v>
      </c>
      <c r="AQ279">
        <v>47</v>
      </c>
      <c r="AR279">
        <v>9.1999999999999998E-3</v>
      </c>
      <c r="AS279">
        <v>72.667599999999993</v>
      </c>
      <c r="AT279">
        <v>2.0000000000000001E-4</v>
      </c>
      <c r="AU279">
        <v>0</v>
      </c>
    </row>
    <row r="280" spans="1:47" x14ac:dyDescent="0.25">
      <c r="A280">
        <v>0</v>
      </c>
      <c r="B280" t="s">
        <v>876</v>
      </c>
      <c r="C280" t="s">
        <v>19</v>
      </c>
      <c r="D280" t="s">
        <v>877</v>
      </c>
      <c r="E280" t="s">
        <v>876</v>
      </c>
      <c r="F280">
        <v>1E-4</v>
      </c>
      <c r="G280">
        <v>28.083300000000001</v>
      </c>
      <c r="H280">
        <v>1.4200000000000001E-2</v>
      </c>
      <c r="I280">
        <v>74.657799999999995</v>
      </c>
      <c r="J280" t="s">
        <v>878</v>
      </c>
      <c r="K280" t="s">
        <v>876</v>
      </c>
      <c r="L280">
        <v>3.8E-3</v>
      </c>
      <c r="M280">
        <v>6.5937999999999999</v>
      </c>
      <c r="N280">
        <v>4.3799999999999999E-2</v>
      </c>
      <c r="O280">
        <v>20.572399999999998</v>
      </c>
      <c r="P280" t="s">
        <v>879</v>
      </c>
      <c r="Q280" t="s">
        <v>876</v>
      </c>
      <c r="R280">
        <v>1.9E-3</v>
      </c>
      <c r="S280">
        <v>10.2384</v>
      </c>
      <c r="T280">
        <v>3.09E-2</v>
      </c>
      <c r="U280">
        <v>32.559399999999997</v>
      </c>
      <c r="V280" t="s">
        <v>880</v>
      </c>
      <c r="W280" t="s">
        <v>876</v>
      </c>
      <c r="X280">
        <v>5.9999999999999995E-4</v>
      </c>
      <c r="Y280">
        <v>12.311299999999999</v>
      </c>
      <c r="Z280">
        <v>3.9199999999999999E-2</v>
      </c>
      <c r="AA280">
        <v>36.874400000000001</v>
      </c>
      <c r="AB280" t="s">
        <v>879</v>
      </c>
      <c r="AC280" t="s">
        <v>876</v>
      </c>
      <c r="AD280">
        <v>5.9999999999999995E-4</v>
      </c>
      <c r="AE280">
        <v>19.024100000000001</v>
      </c>
      <c r="AF280">
        <v>2.2599999999999999E-2</v>
      </c>
      <c r="AG280">
        <v>53.2453</v>
      </c>
      <c r="AH280" t="s">
        <v>879</v>
      </c>
      <c r="AI280" t="s">
        <v>876</v>
      </c>
      <c r="AJ280">
        <v>1.1000000000000001E-3</v>
      </c>
      <c r="AK280">
        <v>16.948499999999999</v>
      </c>
      <c r="AL280">
        <v>3.3000000000000002E-2</v>
      </c>
      <c r="AM280">
        <v>41.551900000000003</v>
      </c>
      <c r="AN280" t="s">
        <v>879</v>
      </c>
      <c r="AO280" t="s">
        <v>876</v>
      </c>
      <c r="AP280">
        <v>2.0000000000000001E-4</v>
      </c>
      <c r="AQ280">
        <v>26.322600000000001</v>
      </c>
      <c r="AR280">
        <v>1.6299999999999999E-2</v>
      </c>
      <c r="AS280">
        <v>53.5685</v>
      </c>
      <c r="AT280">
        <v>1.1999999999999999E-3</v>
      </c>
      <c r="AU280">
        <v>0</v>
      </c>
    </row>
    <row r="281" spans="1:47" x14ac:dyDescent="0.25">
      <c r="A281">
        <v>0</v>
      </c>
      <c r="B281" t="s">
        <v>881</v>
      </c>
      <c r="C281" t="s">
        <v>19</v>
      </c>
      <c r="D281" t="s">
        <v>882</v>
      </c>
      <c r="E281" t="s">
        <v>881</v>
      </c>
      <c r="F281">
        <v>1.66E-2</v>
      </c>
      <c r="G281">
        <v>3.2397</v>
      </c>
      <c r="H281">
        <v>0.14899999999999999</v>
      </c>
      <c r="I281">
        <v>5.2702</v>
      </c>
      <c r="J281" t="s">
        <v>883</v>
      </c>
      <c r="K281" t="s">
        <v>881</v>
      </c>
      <c r="L281">
        <v>5.9999999999999995E-4</v>
      </c>
      <c r="M281">
        <v>18.5</v>
      </c>
      <c r="N281">
        <v>3.4299999999999997E-2</v>
      </c>
      <c r="O281">
        <v>30.708100000000002</v>
      </c>
      <c r="P281" t="s">
        <v>883</v>
      </c>
      <c r="Q281" t="s">
        <v>881</v>
      </c>
      <c r="R281">
        <v>8.9999999999999998E-4</v>
      </c>
      <c r="S281">
        <v>15.134499999999999</v>
      </c>
      <c r="T281">
        <v>4.1200000000000001E-2</v>
      </c>
      <c r="U281">
        <v>21.457999999999998</v>
      </c>
      <c r="V281" t="s">
        <v>882</v>
      </c>
      <c r="W281" t="s">
        <v>881</v>
      </c>
      <c r="X281">
        <v>1.1299999999999999E-2</v>
      </c>
      <c r="Y281">
        <v>2.7949999999999999</v>
      </c>
      <c r="Z281">
        <v>0.15690000000000001</v>
      </c>
      <c r="AA281">
        <v>4.2636000000000003</v>
      </c>
      <c r="AB281" t="s">
        <v>884</v>
      </c>
      <c r="AC281" t="s">
        <v>881</v>
      </c>
      <c r="AD281">
        <v>1.6999999999999999E-3</v>
      </c>
      <c r="AE281">
        <v>12.7751</v>
      </c>
      <c r="AF281">
        <v>5.6300000000000003E-2</v>
      </c>
      <c r="AG281">
        <v>24.3993</v>
      </c>
      <c r="AH281" t="s">
        <v>882</v>
      </c>
      <c r="AI281" t="s">
        <v>881</v>
      </c>
      <c r="AJ281">
        <v>8.0000000000000004E-4</v>
      </c>
      <c r="AK281">
        <v>19.733899999999998</v>
      </c>
      <c r="AL281">
        <v>4.2599999999999999E-2</v>
      </c>
      <c r="AM281">
        <v>33.145899999999997</v>
      </c>
      <c r="AN281" t="s">
        <v>883</v>
      </c>
      <c r="AO281" t="s">
        <v>881</v>
      </c>
      <c r="AP281">
        <v>4.0000000000000002E-4</v>
      </c>
      <c r="AQ281">
        <v>22.1311</v>
      </c>
      <c r="AR281">
        <v>3.3000000000000002E-2</v>
      </c>
      <c r="AS281">
        <v>31.714600000000001</v>
      </c>
      <c r="AT281">
        <v>4.5999999999999999E-3</v>
      </c>
      <c r="AU281">
        <v>0</v>
      </c>
    </row>
    <row r="282" spans="1:47" x14ac:dyDescent="0.25">
      <c r="A282">
        <v>0</v>
      </c>
      <c r="B282" t="s">
        <v>885</v>
      </c>
      <c r="C282" t="s">
        <v>19</v>
      </c>
      <c r="D282" t="s">
        <v>886</v>
      </c>
      <c r="E282" t="s">
        <v>885</v>
      </c>
      <c r="F282">
        <v>6.9999999999999999E-4</v>
      </c>
      <c r="G282">
        <v>14.9754</v>
      </c>
      <c r="H282">
        <v>6.88E-2</v>
      </c>
      <c r="I282">
        <v>18.0458</v>
      </c>
      <c r="J282" t="s">
        <v>886</v>
      </c>
      <c r="K282" t="s">
        <v>885</v>
      </c>
      <c r="L282">
        <v>4.0000000000000002E-4</v>
      </c>
      <c r="M282">
        <v>21.744199999999999</v>
      </c>
      <c r="N282">
        <v>3.95E-2</v>
      </c>
      <c r="O282">
        <v>24.561599999999999</v>
      </c>
      <c r="P282" t="s">
        <v>886</v>
      </c>
      <c r="Q282" t="s">
        <v>885</v>
      </c>
      <c r="R282">
        <v>4.0000000000000002E-4</v>
      </c>
      <c r="S282">
        <v>21.355599999999999</v>
      </c>
      <c r="T282">
        <v>3.4200000000000001E-2</v>
      </c>
      <c r="U282">
        <v>28.3307</v>
      </c>
      <c r="V282" t="s">
        <v>886</v>
      </c>
      <c r="W282" t="s">
        <v>885</v>
      </c>
      <c r="X282">
        <v>0</v>
      </c>
      <c r="Y282">
        <v>41.5</v>
      </c>
      <c r="Z282">
        <v>3.15E-2</v>
      </c>
      <c r="AA282">
        <v>45.932600000000001</v>
      </c>
      <c r="AB282" t="s">
        <v>886</v>
      </c>
      <c r="AC282" t="s">
        <v>885</v>
      </c>
      <c r="AD282">
        <v>1.9E-3</v>
      </c>
      <c r="AE282">
        <v>12.235799999999999</v>
      </c>
      <c r="AF282">
        <v>9.11E-2</v>
      </c>
      <c r="AG282">
        <v>13.595599999999999</v>
      </c>
      <c r="AH282" t="s">
        <v>886</v>
      </c>
      <c r="AI282" t="s">
        <v>885</v>
      </c>
      <c r="AJ282">
        <v>6.6E-3</v>
      </c>
      <c r="AK282">
        <v>7.9420999999999999</v>
      </c>
      <c r="AL282">
        <v>0.10979999999999999</v>
      </c>
      <c r="AM282">
        <v>10.0756</v>
      </c>
      <c r="AN282" t="s">
        <v>887</v>
      </c>
      <c r="AO282" t="s">
        <v>885</v>
      </c>
      <c r="AP282">
        <v>1.5E-3</v>
      </c>
      <c r="AQ282">
        <v>15.0352</v>
      </c>
      <c r="AR282">
        <v>5.4800000000000001E-2</v>
      </c>
      <c r="AS282">
        <v>19.7226</v>
      </c>
      <c r="AT282">
        <v>1.6000000000000001E-3</v>
      </c>
      <c r="AU282">
        <v>0</v>
      </c>
    </row>
    <row r="283" spans="1:47" x14ac:dyDescent="0.25">
      <c r="A283">
        <v>0</v>
      </c>
      <c r="B283" t="s">
        <v>888</v>
      </c>
      <c r="C283" t="s">
        <v>19</v>
      </c>
      <c r="D283" t="s">
        <v>889</v>
      </c>
      <c r="E283" t="s">
        <v>888</v>
      </c>
      <c r="F283">
        <v>0</v>
      </c>
      <c r="G283">
        <v>47.5</v>
      </c>
      <c r="H283">
        <v>1.4E-2</v>
      </c>
      <c r="I283">
        <v>75.205600000000004</v>
      </c>
      <c r="J283" t="s">
        <v>890</v>
      </c>
      <c r="K283" t="s">
        <v>888</v>
      </c>
      <c r="L283">
        <v>2.0000000000000001E-4</v>
      </c>
      <c r="M283">
        <v>29</v>
      </c>
      <c r="N283">
        <v>1.9E-2</v>
      </c>
      <c r="O283">
        <v>61.5608</v>
      </c>
      <c r="P283" t="s">
        <v>889</v>
      </c>
      <c r="Q283" t="s">
        <v>888</v>
      </c>
      <c r="R283">
        <v>1E-4</v>
      </c>
      <c r="S283">
        <v>38.857100000000003</v>
      </c>
      <c r="T283">
        <v>1.41E-2</v>
      </c>
      <c r="U283">
        <v>70.034300000000002</v>
      </c>
      <c r="V283" t="s">
        <v>889</v>
      </c>
      <c r="W283" t="s">
        <v>888</v>
      </c>
      <c r="X283">
        <v>0</v>
      </c>
      <c r="Y283">
        <v>55</v>
      </c>
      <c r="Z283">
        <v>1.3599999999999999E-2</v>
      </c>
      <c r="AA283">
        <v>80.496899999999997</v>
      </c>
      <c r="AB283" t="s">
        <v>889</v>
      </c>
      <c r="AC283" t="s">
        <v>888</v>
      </c>
      <c r="AD283">
        <v>0</v>
      </c>
      <c r="AE283">
        <v>45</v>
      </c>
      <c r="AF283">
        <v>1.18E-2</v>
      </c>
      <c r="AG283">
        <v>75.390799999999999</v>
      </c>
      <c r="AH283" t="s">
        <v>889</v>
      </c>
      <c r="AI283" t="s">
        <v>888</v>
      </c>
      <c r="AJ283">
        <v>2.0000000000000001E-4</v>
      </c>
      <c r="AK283">
        <v>31.166699999999999</v>
      </c>
      <c r="AL283">
        <v>1.61E-2</v>
      </c>
      <c r="AM283">
        <v>68.207999999999998</v>
      </c>
      <c r="AN283" t="s">
        <v>890</v>
      </c>
      <c r="AO283" t="s">
        <v>888</v>
      </c>
      <c r="AP283">
        <v>0</v>
      </c>
      <c r="AQ283">
        <v>56.25</v>
      </c>
      <c r="AR283">
        <v>9.1999999999999998E-3</v>
      </c>
      <c r="AS283">
        <v>72.746200000000002</v>
      </c>
      <c r="AT283">
        <v>1E-4</v>
      </c>
      <c r="AU283">
        <v>0</v>
      </c>
    </row>
    <row r="284" spans="1:47" x14ac:dyDescent="0.25">
      <c r="A284">
        <v>0</v>
      </c>
      <c r="B284" t="s">
        <v>891</v>
      </c>
      <c r="C284" t="s">
        <v>19</v>
      </c>
      <c r="D284" t="s">
        <v>892</v>
      </c>
      <c r="E284" t="s">
        <v>891</v>
      </c>
      <c r="F284">
        <v>0</v>
      </c>
      <c r="G284">
        <v>85</v>
      </c>
      <c r="H284">
        <v>9.9000000000000008E-3</v>
      </c>
      <c r="I284">
        <v>85.869500000000002</v>
      </c>
      <c r="J284" t="s">
        <v>893</v>
      </c>
      <c r="K284" t="s">
        <v>891</v>
      </c>
      <c r="L284">
        <v>1E-4</v>
      </c>
      <c r="M284">
        <v>32.7273</v>
      </c>
      <c r="N284">
        <v>2.0500000000000001E-2</v>
      </c>
      <c r="O284">
        <v>57.302999999999997</v>
      </c>
      <c r="P284" t="s">
        <v>893</v>
      </c>
      <c r="Q284" t="s">
        <v>891</v>
      </c>
      <c r="R284">
        <v>2.0000000000000001E-4</v>
      </c>
      <c r="S284">
        <v>29.25</v>
      </c>
      <c r="T284">
        <v>1.9699999999999999E-2</v>
      </c>
      <c r="U284">
        <v>53.508200000000002</v>
      </c>
      <c r="V284" t="s">
        <v>893</v>
      </c>
      <c r="W284" t="s">
        <v>891</v>
      </c>
      <c r="X284">
        <v>0</v>
      </c>
      <c r="Y284">
        <v>39.666699999999999</v>
      </c>
      <c r="Z284">
        <v>2.9499999999999998E-2</v>
      </c>
      <c r="AA284">
        <v>48.74</v>
      </c>
      <c r="AB284" t="s">
        <v>893</v>
      </c>
      <c r="AC284" t="s">
        <v>891</v>
      </c>
      <c r="AD284">
        <v>0</v>
      </c>
      <c r="AE284">
        <v>80</v>
      </c>
      <c r="AF284">
        <v>6.7999999999999996E-3</v>
      </c>
      <c r="AG284">
        <v>89.583299999999994</v>
      </c>
      <c r="AH284" t="s">
        <v>893</v>
      </c>
      <c r="AI284" t="s">
        <v>891</v>
      </c>
      <c r="AJ284">
        <v>0</v>
      </c>
      <c r="AK284">
        <v>77.5</v>
      </c>
      <c r="AL284">
        <v>8.6999999999999994E-3</v>
      </c>
      <c r="AM284">
        <v>87.779300000000006</v>
      </c>
      <c r="AN284" t="s">
        <v>893</v>
      </c>
      <c r="AO284" t="s">
        <v>891</v>
      </c>
      <c r="AP284">
        <v>0</v>
      </c>
      <c r="AQ284">
        <v>75</v>
      </c>
      <c r="AR284">
        <v>5.5999999999999999E-3</v>
      </c>
      <c r="AS284">
        <v>86.203999999999994</v>
      </c>
      <c r="AT284">
        <v>1E-4</v>
      </c>
      <c r="AU284">
        <v>0</v>
      </c>
    </row>
    <row r="285" spans="1:47" x14ac:dyDescent="0.25">
      <c r="A285">
        <v>0</v>
      </c>
      <c r="B285" t="s">
        <v>894</v>
      </c>
      <c r="C285" t="s">
        <v>19</v>
      </c>
      <c r="D285" t="s">
        <v>895</v>
      </c>
      <c r="E285" t="s">
        <v>894</v>
      </c>
      <c r="F285">
        <v>0</v>
      </c>
      <c r="G285">
        <v>40.25</v>
      </c>
      <c r="H285">
        <v>2.5499999999999998E-2</v>
      </c>
      <c r="I285">
        <v>51.580300000000001</v>
      </c>
      <c r="J285" t="s">
        <v>895</v>
      </c>
      <c r="K285" t="s">
        <v>894</v>
      </c>
      <c r="L285">
        <v>0</v>
      </c>
      <c r="M285">
        <v>53.636400000000002</v>
      </c>
      <c r="N285">
        <v>1.5699999999999999E-2</v>
      </c>
      <c r="O285">
        <v>72.040499999999994</v>
      </c>
      <c r="P285" t="s">
        <v>895</v>
      </c>
      <c r="Q285" t="s">
        <v>894</v>
      </c>
      <c r="R285">
        <v>1E-4</v>
      </c>
      <c r="S285">
        <v>39.833300000000001</v>
      </c>
      <c r="T285">
        <v>1.49E-2</v>
      </c>
      <c r="U285">
        <v>67.475899999999996</v>
      </c>
      <c r="V285" t="s">
        <v>895</v>
      </c>
      <c r="W285" t="s">
        <v>894</v>
      </c>
      <c r="X285">
        <v>0</v>
      </c>
      <c r="Y285">
        <v>56.666699999999999</v>
      </c>
      <c r="Z285">
        <v>1.7899999999999999E-2</v>
      </c>
      <c r="AA285">
        <v>70.124200000000002</v>
      </c>
      <c r="AB285" t="s">
        <v>895</v>
      </c>
      <c r="AC285" t="s">
        <v>894</v>
      </c>
      <c r="AD285">
        <v>5.9999999999999995E-4</v>
      </c>
      <c r="AE285">
        <v>19.1325</v>
      </c>
      <c r="AF285">
        <v>5.2400000000000002E-2</v>
      </c>
      <c r="AG285">
        <v>26.273099999999999</v>
      </c>
      <c r="AH285" t="s">
        <v>895</v>
      </c>
      <c r="AI285" t="s">
        <v>894</v>
      </c>
      <c r="AJ285">
        <v>8.9999999999999998E-4</v>
      </c>
      <c r="AK285">
        <v>18.441199999999998</v>
      </c>
      <c r="AL285">
        <v>4.7199999999999999E-2</v>
      </c>
      <c r="AM285">
        <v>29.8569</v>
      </c>
      <c r="AN285" t="s">
        <v>895</v>
      </c>
      <c r="AO285" t="s">
        <v>894</v>
      </c>
      <c r="AP285">
        <v>0</v>
      </c>
      <c r="AQ285">
        <v>45</v>
      </c>
      <c r="AR285">
        <v>1.47E-2</v>
      </c>
      <c r="AS285">
        <v>57.058300000000003</v>
      </c>
      <c r="AT285">
        <v>2.0000000000000001E-4</v>
      </c>
      <c r="AU285">
        <v>0</v>
      </c>
    </row>
    <row r="286" spans="1:47" x14ac:dyDescent="0.25">
      <c r="A286">
        <v>0</v>
      </c>
      <c r="B286" t="s">
        <v>896</v>
      </c>
      <c r="C286" t="s">
        <v>19</v>
      </c>
      <c r="D286" t="s">
        <v>897</v>
      </c>
      <c r="E286" t="s">
        <v>896</v>
      </c>
      <c r="F286">
        <v>0.02</v>
      </c>
      <c r="G286">
        <v>2.9064999999999999</v>
      </c>
      <c r="H286">
        <v>0.13089999999999999</v>
      </c>
      <c r="I286">
        <v>6.7289000000000003</v>
      </c>
      <c r="J286" t="s">
        <v>898</v>
      </c>
      <c r="K286" t="s">
        <v>896</v>
      </c>
      <c r="L286">
        <v>5.7999999999999996E-3</v>
      </c>
      <c r="M286">
        <v>5.0804999999999998</v>
      </c>
      <c r="N286">
        <v>6.9400000000000003E-2</v>
      </c>
      <c r="O286">
        <v>7.5502000000000002</v>
      </c>
      <c r="P286" t="s">
        <v>898</v>
      </c>
      <c r="Q286" t="s">
        <v>896</v>
      </c>
      <c r="R286">
        <v>7.7000000000000002E-3</v>
      </c>
      <c r="S286">
        <v>4.5834000000000001</v>
      </c>
      <c r="T286">
        <v>7.22E-2</v>
      </c>
      <c r="U286">
        <v>7.2558999999999996</v>
      </c>
      <c r="V286" t="s">
        <v>898</v>
      </c>
      <c r="W286" t="s">
        <v>896</v>
      </c>
      <c r="X286">
        <v>3.7000000000000002E-3</v>
      </c>
      <c r="Y286">
        <v>5.1756000000000002</v>
      </c>
      <c r="Z286">
        <v>0.1168</v>
      </c>
      <c r="AA286">
        <v>7.5655000000000001</v>
      </c>
      <c r="AB286" t="s">
        <v>898</v>
      </c>
      <c r="AC286" t="s">
        <v>896</v>
      </c>
      <c r="AD286">
        <v>1.0999999999999999E-2</v>
      </c>
      <c r="AE286">
        <v>5.5293000000000001</v>
      </c>
      <c r="AF286">
        <v>0.11310000000000001</v>
      </c>
      <c r="AG286">
        <v>10.0495</v>
      </c>
      <c r="AH286" t="s">
        <v>898</v>
      </c>
      <c r="AI286" t="s">
        <v>896</v>
      </c>
      <c r="AJ286">
        <v>1.55E-2</v>
      </c>
      <c r="AK286">
        <v>5.0166000000000004</v>
      </c>
      <c r="AL286">
        <v>0.1038</v>
      </c>
      <c r="AM286">
        <v>11.021000000000001</v>
      </c>
      <c r="AN286" t="s">
        <v>898</v>
      </c>
      <c r="AO286" t="s">
        <v>896</v>
      </c>
      <c r="AP286">
        <v>2.12E-2</v>
      </c>
      <c r="AQ286">
        <v>4.8101000000000003</v>
      </c>
      <c r="AR286">
        <v>0.1114</v>
      </c>
      <c r="AS286">
        <v>8.1873000000000005</v>
      </c>
      <c r="AT286">
        <v>1.21E-2</v>
      </c>
      <c r="AU286">
        <v>0</v>
      </c>
    </row>
    <row r="287" spans="1:47" x14ac:dyDescent="0.25">
      <c r="A287">
        <v>0</v>
      </c>
      <c r="B287" t="s">
        <v>899</v>
      </c>
      <c r="C287" t="s">
        <v>19</v>
      </c>
      <c r="D287" t="s">
        <v>900</v>
      </c>
      <c r="E287" t="s">
        <v>899</v>
      </c>
      <c r="F287">
        <v>6.0000000000000001E-3</v>
      </c>
      <c r="G287">
        <v>5.6375999999999999</v>
      </c>
      <c r="H287">
        <v>0.13350000000000001</v>
      </c>
      <c r="I287">
        <v>6.4923999999999999</v>
      </c>
      <c r="J287" t="s">
        <v>901</v>
      </c>
      <c r="K287" t="s">
        <v>899</v>
      </c>
      <c r="L287">
        <v>4.0000000000000002E-4</v>
      </c>
      <c r="M287">
        <v>21.348800000000001</v>
      </c>
      <c r="N287">
        <v>3.0499999999999999E-2</v>
      </c>
      <c r="O287">
        <v>36.263300000000001</v>
      </c>
      <c r="P287" t="s">
        <v>901</v>
      </c>
      <c r="Q287" t="s">
        <v>899</v>
      </c>
      <c r="R287">
        <v>1.1999999999999999E-3</v>
      </c>
      <c r="S287">
        <v>13.0061</v>
      </c>
      <c r="T287">
        <v>3.9600000000000003E-2</v>
      </c>
      <c r="U287">
        <v>22.8048</v>
      </c>
      <c r="V287" t="s">
        <v>900</v>
      </c>
      <c r="W287" t="s">
        <v>899</v>
      </c>
      <c r="X287">
        <v>2.9999999999999997E-4</v>
      </c>
      <c r="Y287">
        <v>18</v>
      </c>
      <c r="Z287">
        <v>6.3E-2</v>
      </c>
      <c r="AA287">
        <v>20.645600000000002</v>
      </c>
      <c r="AB287" t="s">
        <v>900</v>
      </c>
      <c r="AC287" t="s">
        <v>899</v>
      </c>
      <c r="AD287">
        <v>8.0999999999999996E-3</v>
      </c>
      <c r="AE287">
        <v>6.4687999999999999</v>
      </c>
      <c r="AF287">
        <v>0.1135</v>
      </c>
      <c r="AG287">
        <v>10</v>
      </c>
      <c r="AH287" t="s">
        <v>900</v>
      </c>
      <c r="AI287" t="s">
        <v>899</v>
      </c>
      <c r="AJ287">
        <v>3.0999999999999999E-3</v>
      </c>
      <c r="AK287">
        <v>11.3073</v>
      </c>
      <c r="AL287">
        <v>7.5999999999999998E-2</v>
      </c>
      <c r="AM287">
        <v>17.085699999999999</v>
      </c>
      <c r="AN287" t="s">
        <v>902</v>
      </c>
      <c r="AO287" t="s">
        <v>899</v>
      </c>
      <c r="AP287">
        <v>2.7000000000000001E-3</v>
      </c>
      <c r="AQ287">
        <v>12.034800000000001</v>
      </c>
      <c r="AR287">
        <v>6.6400000000000001E-2</v>
      </c>
      <c r="AS287">
        <v>15.9778</v>
      </c>
      <c r="AT287">
        <v>3.0999999999999999E-3</v>
      </c>
      <c r="AU287">
        <v>0</v>
      </c>
    </row>
    <row r="288" spans="1:47" x14ac:dyDescent="0.25">
      <c r="A288">
        <v>0</v>
      </c>
      <c r="B288" t="s">
        <v>903</v>
      </c>
      <c r="C288" t="s">
        <v>19</v>
      </c>
      <c r="D288" t="s">
        <v>904</v>
      </c>
      <c r="E288" t="s">
        <v>903</v>
      </c>
      <c r="F288">
        <v>0</v>
      </c>
      <c r="G288">
        <v>54</v>
      </c>
      <c r="H288">
        <v>2.4400000000000002E-2</v>
      </c>
      <c r="I288">
        <v>53.304200000000002</v>
      </c>
      <c r="J288" t="s">
        <v>904</v>
      </c>
      <c r="K288" t="s">
        <v>903</v>
      </c>
      <c r="L288">
        <v>0</v>
      </c>
      <c r="M288">
        <v>85</v>
      </c>
      <c r="N288">
        <v>1.18E-2</v>
      </c>
      <c r="O288">
        <v>84.921199999999999</v>
      </c>
      <c r="P288" t="s">
        <v>904</v>
      </c>
      <c r="Q288" t="s">
        <v>903</v>
      </c>
      <c r="R288">
        <v>0</v>
      </c>
      <c r="S288">
        <v>72.5</v>
      </c>
      <c r="T288">
        <v>1.0800000000000001E-2</v>
      </c>
      <c r="U288">
        <v>81.69</v>
      </c>
      <c r="V288" t="s">
        <v>904</v>
      </c>
      <c r="W288" t="s">
        <v>903</v>
      </c>
      <c r="X288">
        <v>0</v>
      </c>
      <c r="Y288">
        <v>65</v>
      </c>
      <c r="Z288">
        <v>1.52E-2</v>
      </c>
      <c r="AA288">
        <v>76.507999999999996</v>
      </c>
      <c r="AB288" t="s">
        <v>904</v>
      </c>
      <c r="AC288" t="s">
        <v>903</v>
      </c>
      <c r="AD288">
        <v>0</v>
      </c>
      <c r="AE288">
        <v>51.666699999999999</v>
      </c>
      <c r="AF288">
        <v>2.0899999999999998E-2</v>
      </c>
      <c r="AG288">
        <v>55.924900000000001</v>
      </c>
      <c r="AH288" t="s">
        <v>904</v>
      </c>
      <c r="AI288" t="s">
        <v>903</v>
      </c>
      <c r="AJ288">
        <v>0</v>
      </c>
      <c r="AK288">
        <v>58.125</v>
      </c>
      <c r="AL288">
        <v>1.9699999999999999E-2</v>
      </c>
      <c r="AM288">
        <v>60.679499999999997</v>
      </c>
      <c r="AN288" t="s">
        <v>904</v>
      </c>
      <c r="AO288" t="s">
        <v>903</v>
      </c>
      <c r="AP288">
        <v>0</v>
      </c>
      <c r="AQ288">
        <v>65</v>
      </c>
      <c r="AR288">
        <v>1.0999999999999999E-2</v>
      </c>
      <c r="AS288">
        <v>66.990600000000001</v>
      </c>
      <c r="AT288">
        <v>0</v>
      </c>
      <c r="AU288">
        <v>0</v>
      </c>
    </row>
    <row r="289" spans="1:47" x14ac:dyDescent="0.25">
      <c r="A289">
        <v>0</v>
      </c>
      <c r="B289" t="s">
        <v>905</v>
      </c>
      <c r="C289" t="s">
        <v>19</v>
      </c>
      <c r="D289" t="e">
        <f>-QHPSLXMT</f>
        <v>#NAME?</v>
      </c>
      <c r="E289" t="s">
        <v>905</v>
      </c>
      <c r="F289">
        <v>0</v>
      </c>
      <c r="G289">
        <v>65</v>
      </c>
      <c r="H289">
        <v>9.7999999999999997E-3</v>
      </c>
      <c r="I289">
        <v>86.214100000000002</v>
      </c>
      <c r="J289" t="s">
        <v>906</v>
      </c>
      <c r="K289" t="s">
        <v>905</v>
      </c>
      <c r="L289">
        <v>2.0000000000000001E-4</v>
      </c>
      <c r="M289">
        <v>27.3</v>
      </c>
      <c r="N289">
        <v>1.77E-2</v>
      </c>
      <c r="O289">
        <v>65.427499999999995</v>
      </c>
      <c r="P289" t="s">
        <v>906</v>
      </c>
      <c r="Q289" t="s">
        <v>905</v>
      </c>
      <c r="R289">
        <v>2.0000000000000001E-4</v>
      </c>
      <c r="S289">
        <v>28</v>
      </c>
      <c r="T289">
        <v>1.6199999999999999E-2</v>
      </c>
      <c r="U289">
        <v>63.396999999999998</v>
      </c>
      <c r="V289" t="s">
        <v>906</v>
      </c>
      <c r="W289" t="s">
        <v>905</v>
      </c>
      <c r="X289">
        <v>2.0000000000000001E-4</v>
      </c>
      <c r="Y289">
        <v>20.125</v>
      </c>
      <c r="Z289">
        <v>4.1700000000000001E-2</v>
      </c>
      <c r="AA289">
        <v>34.493699999999997</v>
      </c>
      <c r="AB289" t="e">
        <f>-QHPSLXMT</f>
        <v>#NAME?</v>
      </c>
      <c r="AC289" t="s">
        <v>905</v>
      </c>
      <c r="AD289">
        <v>0</v>
      </c>
      <c r="AE289">
        <v>65</v>
      </c>
      <c r="AF289">
        <v>0.01</v>
      </c>
      <c r="AG289">
        <v>80.115499999999997</v>
      </c>
      <c r="AH289" t="s">
        <v>906</v>
      </c>
      <c r="AI289" t="s">
        <v>905</v>
      </c>
      <c r="AJ289">
        <v>0</v>
      </c>
      <c r="AK289">
        <v>60</v>
      </c>
      <c r="AL289">
        <v>1.1299999999999999E-2</v>
      </c>
      <c r="AM289">
        <v>80.483099999999993</v>
      </c>
      <c r="AN289" t="s">
        <v>906</v>
      </c>
      <c r="AO289" t="s">
        <v>905</v>
      </c>
      <c r="AP289">
        <v>0</v>
      </c>
      <c r="AQ289">
        <v>65</v>
      </c>
      <c r="AR289">
        <v>7.4000000000000003E-3</v>
      </c>
      <c r="AS289">
        <v>79.334100000000007</v>
      </c>
      <c r="AT289">
        <v>1E-4</v>
      </c>
      <c r="AU289">
        <v>0</v>
      </c>
    </row>
    <row r="290" spans="1:47" x14ac:dyDescent="0.25">
      <c r="A290">
        <v>0</v>
      </c>
      <c r="B290" t="s">
        <v>907</v>
      </c>
      <c r="C290" t="s">
        <v>19</v>
      </c>
      <c r="D290" t="s">
        <v>908</v>
      </c>
      <c r="E290" t="s">
        <v>907</v>
      </c>
      <c r="F290">
        <v>0</v>
      </c>
      <c r="G290">
        <v>65</v>
      </c>
      <c r="H290">
        <v>1.17E-2</v>
      </c>
      <c r="I290">
        <v>81.224900000000005</v>
      </c>
      <c r="J290" t="s">
        <v>908</v>
      </c>
      <c r="K290" t="s">
        <v>907</v>
      </c>
      <c r="L290">
        <v>0</v>
      </c>
      <c r="M290">
        <v>60.833300000000001</v>
      </c>
      <c r="N290">
        <v>1.04E-2</v>
      </c>
      <c r="O290">
        <v>89.290199999999999</v>
      </c>
      <c r="P290" t="s">
        <v>908</v>
      </c>
      <c r="Q290" t="s">
        <v>907</v>
      </c>
      <c r="R290">
        <v>0</v>
      </c>
      <c r="S290">
        <v>67.5</v>
      </c>
      <c r="T290">
        <v>7.7999999999999996E-3</v>
      </c>
      <c r="U290">
        <v>91.569000000000003</v>
      </c>
      <c r="V290" t="s">
        <v>908</v>
      </c>
      <c r="W290" t="s">
        <v>907</v>
      </c>
      <c r="X290">
        <v>0</v>
      </c>
      <c r="Y290">
        <v>56.666699999999999</v>
      </c>
      <c r="Z290">
        <v>1.18E-2</v>
      </c>
      <c r="AA290">
        <v>85.216300000000004</v>
      </c>
      <c r="AB290" t="s">
        <v>908</v>
      </c>
      <c r="AC290" t="s">
        <v>907</v>
      </c>
      <c r="AD290">
        <v>0</v>
      </c>
      <c r="AE290">
        <v>70</v>
      </c>
      <c r="AF290">
        <v>8.2000000000000007E-3</v>
      </c>
      <c r="AG290">
        <v>85.559399999999997</v>
      </c>
      <c r="AH290" t="s">
        <v>908</v>
      </c>
      <c r="AI290" t="s">
        <v>907</v>
      </c>
      <c r="AJ290">
        <v>0</v>
      </c>
      <c r="AK290">
        <v>53.181800000000003</v>
      </c>
      <c r="AL290">
        <v>1.0999999999999999E-2</v>
      </c>
      <c r="AM290">
        <v>81.374200000000002</v>
      </c>
      <c r="AN290" t="s">
        <v>908</v>
      </c>
      <c r="AO290" t="s">
        <v>907</v>
      </c>
      <c r="AP290">
        <v>0</v>
      </c>
      <c r="AQ290">
        <v>65</v>
      </c>
      <c r="AR290">
        <v>6.4000000000000003E-3</v>
      </c>
      <c r="AS290">
        <v>83.280600000000007</v>
      </c>
      <c r="AT290">
        <v>0</v>
      </c>
      <c r="AU290">
        <v>0</v>
      </c>
    </row>
    <row r="291" spans="1:47" x14ac:dyDescent="0.25">
      <c r="A291">
        <v>0</v>
      </c>
      <c r="B291" t="s">
        <v>909</v>
      </c>
      <c r="C291" t="s">
        <v>19</v>
      </c>
      <c r="D291" t="s">
        <v>910</v>
      </c>
      <c r="E291" t="s">
        <v>909</v>
      </c>
      <c r="F291">
        <v>0</v>
      </c>
      <c r="G291">
        <v>65</v>
      </c>
      <c r="H291">
        <v>1.7500000000000002E-2</v>
      </c>
      <c r="I291">
        <v>66.718999999999994</v>
      </c>
      <c r="J291" t="s">
        <v>910</v>
      </c>
      <c r="K291" t="s">
        <v>909</v>
      </c>
      <c r="L291">
        <v>0</v>
      </c>
      <c r="M291">
        <v>85</v>
      </c>
      <c r="N291">
        <v>1.14E-2</v>
      </c>
      <c r="O291">
        <v>86.089699999999993</v>
      </c>
      <c r="P291" t="s">
        <v>910</v>
      </c>
      <c r="Q291" t="s">
        <v>909</v>
      </c>
      <c r="R291">
        <v>0</v>
      </c>
      <c r="S291">
        <v>70</v>
      </c>
      <c r="T291">
        <v>1.04E-2</v>
      </c>
      <c r="U291">
        <v>82.8857</v>
      </c>
      <c r="V291" t="s">
        <v>911</v>
      </c>
      <c r="W291" t="s">
        <v>909</v>
      </c>
      <c r="X291">
        <v>0</v>
      </c>
      <c r="Y291">
        <v>75</v>
      </c>
      <c r="Z291">
        <v>1.1599999999999999E-2</v>
      </c>
      <c r="AA291">
        <v>85.591300000000004</v>
      </c>
      <c r="AB291" t="s">
        <v>911</v>
      </c>
      <c r="AC291" t="s">
        <v>909</v>
      </c>
      <c r="AD291">
        <v>0</v>
      </c>
      <c r="AE291">
        <v>55</v>
      </c>
      <c r="AF291">
        <v>1.8599999999999998E-2</v>
      </c>
      <c r="AG291">
        <v>59.998199999999997</v>
      </c>
      <c r="AH291" t="s">
        <v>910</v>
      </c>
      <c r="AI291" t="s">
        <v>909</v>
      </c>
      <c r="AJ291">
        <v>0</v>
      </c>
      <c r="AK291">
        <v>64</v>
      </c>
      <c r="AL291">
        <v>1.8700000000000001E-2</v>
      </c>
      <c r="AM291">
        <v>62.724200000000003</v>
      </c>
      <c r="AN291" t="s">
        <v>910</v>
      </c>
      <c r="AO291" t="s">
        <v>909</v>
      </c>
      <c r="AP291">
        <v>0</v>
      </c>
      <c r="AQ291">
        <v>85</v>
      </c>
      <c r="AR291">
        <v>7.1000000000000004E-3</v>
      </c>
      <c r="AS291">
        <v>80.399199999999993</v>
      </c>
      <c r="AT291">
        <v>0</v>
      </c>
      <c r="AU291">
        <v>0</v>
      </c>
    </row>
    <row r="292" spans="1:47" x14ac:dyDescent="0.25">
      <c r="A292">
        <v>0</v>
      </c>
      <c r="B292" t="s">
        <v>912</v>
      </c>
      <c r="C292" t="s">
        <v>19</v>
      </c>
      <c r="D292" t="s">
        <v>913</v>
      </c>
      <c r="E292" t="s">
        <v>912</v>
      </c>
      <c r="F292">
        <v>2.9999999999999997E-4</v>
      </c>
      <c r="G292">
        <v>19.8</v>
      </c>
      <c r="H292">
        <v>4.0500000000000001E-2</v>
      </c>
      <c r="I292">
        <v>33.7761</v>
      </c>
      <c r="J292" t="s">
        <v>913</v>
      </c>
      <c r="K292" t="s">
        <v>912</v>
      </c>
      <c r="L292">
        <v>8.3000000000000001E-3</v>
      </c>
      <c r="M292">
        <v>4.0483000000000002</v>
      </c>
      <c r="N292">
        <v>6.0499999999999998E-2</v>
      </c>
      <c r="O292">
        <v>10.5669</v>
      </c>
      <c r="P292" t="s">
        <v>913</v>
      </c>
      <c r="Q292" t="s">
        <v>912</v>
      </c>
      <c r="R292">
        <v>8.5000000000000006E-3</v>
      </c>
      <c r="S292">
        <v>4.2952000000000004</v>
      </c>
      <c r="T292">
        <v>6.0600000000000001E-2</v>
      </c>
      <c r="U292">
        <v>10.664400000000001</v>
      </c>
      <c r="V292" t="e">
        <f>-HPSLXMTV</f>
        <v>#NAME?</v>
      </c>
      <c r="W292" t="s">
        <v>912</v>
      </c>
      <c r="X292">
        <v>5.9999999999999995E-4</v>
      </c>
      <c r="Y292">
        <v>12.811299999999999</v>
      </c>
      <c r="Z292">
        <v>7.2700000000000001E-2</v>
      </c>
      <c r="AA292">
        <v>16.727699999999999</v>
      </c>
      <c r="AB292" t="s">
        <v>913</v>
      </c>
      <c r="AC292" t="s">
        <v>912</v>
      </c>
      <c r="AD292">
        <v>3.0999999999999999E-3</v>
      </c>
      <c r="AE292">
        <v>10.010999999999999</v>
      </c>
      <c r="AF292">
        <v>7.3499999999999996E-2</v>
      </c>
      <c r="AG292">
        <v>17.959800000000001</v>
      </c>
      <c r="AH292" t="s">
        <v>913</v>
      </c>
      <c r="AI292" t="s">
        <v>912</v>
      </c>
      <c r="AJ292">
        <v>1.5E-3</v>
      </c>
      <c r="AK292">
        <v>15.049300000000001</v>
      </c>
      <c r="AL292">
        <v>6.1600000000000002E-2</v>
      </c>
      <c r="AM292">
        <v>22.2926</v>
      </c>
      <c r="AN292" t="s">
        <v>913</v>
      </c>
      <c r="AO292" t="s">
        <v>912</v>
      </c>
      <c r="AP292">
        <v>2.2000000000000001E-3</v>
      </c>
      <c r="AQ292">
        <v>12.9857</v>
      </c>
      <c r="AR292">
        <v>4.99E-2</v>
      </c>
      <c r="AS292">
        <v>21.698699999999999</v>
      </c>
      <c r="AT292">
        <v>3.5000000000000001E-3</v>
      </c>
      <c r="AU292">
        <v>0</v>
      </c>
    </row>
    <row r="293" spans="1:47" x14ac:dyDescent="0.25">
      <c r="A293">
        <v>0</v>
      </c>
      <c r="B293" t="s">
        <v>914</v>
      </c>
      <c r="C293" t="s">
        <v>19</v>
      </c>
      <c r="D293" t="s">
        <v>915</v>
      </c>
      <c r="E293" t="s">
        <v>914</v>
      </c>
      <c r="F293">
        <v>1E-4</v>
      </c>
      <c r="G293">
        <v>34</v>
      </c>
      <c r="H293">
        <v>1.9E-2</v>
      </c>
      <c r="I293">
        <v>63.392899999999997</v>
      </c>
      <c r="J293" t="s">
        <v>915</v>
      </c>
      <c r="K293" t="s">
        <v>914</v>
      </c>
      <c r="L293">
        <v>1E-4</v>
      </c>
      <c r="M293">
        <v>46.5</v>
      </c>
      <c r="N293">
        <v>1.44E-2</v>
      </c>
      <c r="O293">
        <v>76.452399999999997</v>
      </c>
      <c r="P293" t="s">
        <v>915</v>
      </c>
      <c r="Q293" t="s">
        <v>914</v>
      </c>
      <c r="R293">
        <v>0</v>
      </c>
      <c r="S293">
        <v>45.5</v>
      </c>
      <c r="T293">
        <v>1.26E-2</v>
      </c>
      <c r="U293">
        <v>75.327799999999996</v>
      </c>
      <c r="V293" t="s">
        <v>915</v>
      </c>
      <c r="W293" t="s">
        <v>914</v>
      </c>
      <c r="X293">
        <v>0</v>
      </c>
      <c r="Y293">
        <v>40.5</v>
      </c>
      <c r="Z293">
        <v>1.9699999999999999E-2</v>
      </c>
      <c r="AA293">
        <v>66.245099999999994</v>
      </c>
      <c r="AB293" t="s">
        <v>915</v>
      </c>
      <c r="AC293" t="s">
        <v>914</v>
      </c>
      <c r="AD293">
        <v>0</v>
      </c>
      <c r="AE293">
        <v>52.222200000000001</v>
      </c>
      <c r="AF293">
        <v>1.3599999999999999E-2</v>
      </c>
      <c r="AG293">
        <v>70.772000000000006</v>
      </c>
      <c r="AH293" t="s">
        <v>915</v>
      </c>
      <c r="AI293" t="s">
        <v>914</v>
      </c>
      <c r="AJ293">
        <v>1E-4</v>
      </c>
      <c r="AK293">
        <v>40.857100000000003</v>
      </c>
      <c r="AL293">
        <v>1.72E-2</v>
      </c>
      <c r="AM293">
        <v>65.887</v>
      </c>
      <c r="AN293" t="s">
        <v>915</v>
      </c>
      <c r="AO293" t="s">
        <v>914</v>
      </c>
      <c r="AP293">
        <v>0</v>
      </c>
      <c r="AQ293">
        <v>52.142899999999997</v>
      </c>
      <c r="AR293">
        <v>1.0699999999999999E-2</v>
      </c>
      <c r="AS293">
        <v>67.875</v>
      </c>
      <c r="AT293">
        <v>0</v>
      </c>
      <c r="AU293">
        <v>0</v>
      </c>
    </row>
    <row r="294" spans="1:47" x14ac:dyDescent="0.25">
      <c r="A294">
        <v>0</v>
      </c>
      <c r="B294" t="s">
        <v>916</v>
      </c>
      <c r="C294" t="s">
        <v>19</v>
      </c>
      <c r="D294" t="s">
        <v>917</v>
      </c>
      <c r="E294" t="s">
        <v>916</v>
      </c>
      <c r="F294">
        <v>0</v>
      </c>
      <c r="G294">
        <v>75</v>
      </c>
      <c r="H294">
        <v>1.03E-2</v>
      </c>
      <c r="I294">
        <v>85.0548</v>
      </c>
      <c r="J294" t="s">
        <v>917</v>
      </c>
      <c r="K294" t="s">
        <v>916</v>
      </c>
      <c r="L294">
        <v>0</v>
      </c>
      <c r="M294">
        <v>85</v>
      </c>
      <c r="N294">
        <v>1.0999999999999999E-2</v>
      </c>
      <c r="O294">
        <v>87.549800000000005</v>
      </c>
      <c r="P294" t="s">
        <v>917</v>
      </c>
      <c r="Q294" t="s">
        <v>916</v>
      </c>
      <c r="R294">
        <v>0</v>
      </c>
      <c r="S294">
        <v>70</v>
      </c>
      <c r="T294">
        <v>1.04E-2</v>
      </c>
      <c r="U294">
        <v>82.8506</v>
      </c>
      <c r="V294" t="s">
        <v>917</v>
      </c>
      <c r="W294" t="s">
        <v>916</v>
      </c>
      <c r="X294">
        <v>0</v>
      </c>
      <c r="Y294">
        <v>62.5</v>
      </c>
      <c r="Z294">
        <v>2.0400000000000001E-2</v>
      </c>
      <c r="AA294">
        <v>64.619100000000003</v>
      </c>
      <c r="AB294" t="s">
        <v>917</v>
      </c>
      <c r="AC294" t="s">
        <v>916</v>
      </c>
      <c r="AD294">
        <v>0</v>
      </c>
      <c r="AE294">
        <v>90</v>
      </c>
      <c r="AF294">
        <v>7.9000000000000008E-3</v>
      </c>
      <c r="AG294">
        <v>86.200500000000005</v>
      </c>
      <c r="AH294" t="s">
        <v>917</v>
      </c>
      <c r="AI294" t="s">
        <v>916</v>
      </c>
      <c r="AJ294">
        <v>0</v>
      </c>
      <c r="AK294">
        <v>90</v>
      </c>
      <c r="AL294">
        <v>8.0999999999999996E-3</v>
      </c>
      <c r="AM294">
        <v>89.327500000000001</v>
      </c>
      <c r="AN294" t="s">
        <v>917</v>
      </c>
      <c r="AO294" t="s">
        <v>916</v>
      </c>
      <c r="AP294">
        <v>0</v>
      </c>
      <c r="AQ294">
        <v>100</v>
      </c>
      <c r="AR294">
        <v>4.3E-3</v>
      </c>
      <c r="AS294">
        <v>91.529499999999999</v>
      </c>
      <c r="AT294">
        <v>0</v>
      </c>
      <c r="AU294">
        <v>0</v>
      </c>
    </row>
    <row r="295" spans="1:47" x14ac:dyDescent="0.25">
      <c r="A295">
        <v>0</v>
      </c>
      <c r="B295" t="s">
        <v>918</v>
      </c>
      <c r="C295" t="s">
        <v>19</v>
      </c>
      <c r="D295" t="s">
        <v>919</v>
      </c>
      <c r="E295" t="s">
        <v>918</v>
      </c>
      <c r="F295">
        <v>0</v>
      </c>
      <c r="G295">
        <v>42</v>
      </c>
      <c r="H295">
        <v>2.4400000000000002E-2</v>
      </c>
      <c r="I295">
        <v>53.267800000000001</v>
      </c>
      <c r="J295" t="e">
        <f>-PSLXMTVV</f>
        <v>#NAME?</v>
      </c>
      <c r="K295" t="s">
        <v>918</v>
      </c>
      <c r="L295">
        <v>2.0000000000000001E-4</v>
      </c>
      <c r="M295">
        <v>26.291699999999999</v>
      </c>
      <c r="N295">
        <v>2.98E-2</v>
      </c>
      <c r="O295">
        <v>37.287399999999998</v>
      </c>
      <c r="P295" t="e">
        <f>-PSLXMTVV</f>
        <v>#NAME?</v>
      </c>
      <c r="Q295" t="s">
        <v>918</v>
      </c>
      <c r="R295">
        <v>2.0000000000000001E-4</v>
      </c>
      <c r="S295">
        <v>28.588200000000001</v>
      </c>
      <c r="T295">
        <v>2.4799999999999999E-2</v>
      </c>
      <c r="U295">
        <v>42.1556</v>
      </c>
      <c r="V295" t="e">
        <f>-PSLXMTVV</f>
        <v>#NAME?</v>
      </c>
      <c r="W295" t="s">
        <v>918</v>
      </c>
      <c r="X295">
        <v>0</v>
      </c>
      <c r="Y295">
        <v>55</v>
      </c>
      <c r="Z295">
        <v>1.7600000000000001E-2</v>
      </c>
      <c r="AA295">
        <v>70.803700000000006</v>
      </c>
      <c r="AB295" t="s">
        <v>919</v>
      </c>
      <c r="AC295" t="s">
        <v>918</v>
      </c>
      <c r="AD295">
        <v>5.0000000000000001E-4</v>
      </c>
      <c r="AE295">
        <v>20.8261</v>
      </c>
      <c r="AF295">
        <v>6.0100000000000001E-2</v>
      </c>
      <c r="AG295">
        <v>22.751300000000001</v>
      </c>
      <c r="AH295" t="s">
        <v>919</v>
      </c>
      <c r="AI295" t="s">
        <v>918</v>
      </c>
      <c r="AJ295">
        <v>2.9999999999999997E-4</v>
      </c>
      <c r="AK295">
        <v>27.645199999999999</v>
      </c>
      <c r="AL295">
        <v>5.2900000000000003E-2</v>
      </c>
      <c r="AM295">
        <v>26.464600000000001</v>
      </c>
      <c r="AN295" t="s">
        <v>919</v>
      </c>
      <c r="AO295" t="s">
        <v>918</v>
      </c>
      <c r="AP295">
        <v>2.0000000000000001E-4</v>
      </c>
      <c r="AQ295">
        <v>29.578900000000001</v>
      </c>
      <c r="AR295">
        <v>2.98E-2</v>
      </c>
      <c r="AS295">
        <v>34.517000000000003</v>
      </c>
      <c r="AT295">
        <v>2.0000000000000001E-4</v>
      </c>
      <c r="AU295">
        <v>0</v>
      </c>
    </row>
    <row r="296" spans="1:47" x14ac:dyDescent="0.25">
      <c r="A296">
        <v>0</v>
      </c>
      <c r="B296" t="s">
        <v>920</v>
      </c>
      <c r="C296" t="s">
        <v>19</v>
      </c>
      <c r="D296" t="s">
        <v>921</v>
      </c>
      <c r="E296" t="s">
        <v>920</v>
      </c>
      <c r="F296">
        <v>1E-4</v>
      </c>
      <c r="G296">
        <v>28.416699999999999</v>
      </c>
      <c r="H296">
        <v>2.06E-2</v>
      </c>
      <c r="I296">
        <v>60.242899999999999</v>
      </c>
      <c r="J296" t="s">
        <v>921</v>
      </c>
      <c r="K296" t="s">
        <v>920</v>
      </c>
      <c r="L296">
        <v>1E-4</v>
      </c>
      <c r="M296">
        <v>40.4</v>
      </c>
      <c r="N296">
        <v>1.24E-2</v>
      </c>
      <c r="O296">
        <v>82.935000000000002</v>
      </c>
      <c r="P296" t="s">
        <v>921</v>
      </c>
      <c r="Q296" t="s">
        <v>920</v>
      </c>
      <c r="R296">
        <v>2.0000000000000001E-4</v>
      </c>
      <c r="S296">
        <v>30.866700000000002</v>
      </c>
      <c r="T296">
        <v>1.26E-2</v>
      </c>
      <c r="U296">
        <v>75.101100000000002</v>
      </c>
      <c r="V296" t="s">
        <v>921</v>
      </c>
      <c r="W296" t="s">
        <v>920</v>
      </c>
      <c r="X296">
        <v>0</v>
      </c>
      <c r="Y296">
        <v>50</v>
      </c>
      <c r="Z296">
        <v>1.6E-2</v>
      </c>
      <c r="AA296">
        <v>74.669600000000003</v>
      </c>
      <c r="AB296" t="s">
        <v>921</v>
      </c>
      <c r="AC296" t="s">
        <v>920</v>
      </c>
      <c r="AD296">
        <v>2.0000000000000001E-4</v>
      </c>
      <c r="AE296">
        <v>26.857099999999999</v>
      </c>
      <c r="AF296">
        <v>2.2100000000000002E-2</v>
      </c>
      <c r="AG296">
        <v>53.947200000000002</v>
      </c>
      <c r="AH296" t="s">
        <v>921</v>
      </c>
      <c r="AI296" t="s">
        <v>920</v>
      </c>
      <c r="AJ296">
        <v>1E-4</v>
      </c>
      <c r="AK296">
        <v>35.416699999999999</v>
      </c>
      <c r="AL296">
        <v>1.9599999999999999E-2</v>
      </c>
      <c r="AM296">
        <v>60.989100000000001</v>
      </c>
      <c r="AN296" t="s">
        <v>921</v>
      </c>
      <c r="AO296" t="s">
        <v>920</v>
      </c>
      <c r="AP296">
        <v>1E-4</v>
      </c>
      <c r="AQ296">
        <v>33.916699999999999</v>
      </c>
      <c r="AR296">
        <v>1.6299999999999999E-2</v>
      </c>
      <c r="AS296">
        <v>53.584800000000001</v>
      </c>
      <c r="AT296">
        <v>1E-4</v>
      </c>
      <c r="AU296">
        <v>0</v>
      </c>
    </row>
    <row r="297" spans="1:47" x14ac:dyDescent="0.25">
      <c r="A297">
        <v>0</v>
      </c>
      <c r="B297" t="s">
        <v>922</v>
      </c>
      <c r="C297" t="s">
        <v>19</v>
      </c>
      <c r="D297" t="s">
        <v>923</v>
      </c>
      <c r="E297" t="s">
        <v>922</v>
      </c>
      <c r="F297">
        <v>0</v>
      </c>
      <c r="G297">
        <v>58.75</v>
      </c>
      <c r="H297">
        <v>1.29E-2</v>
      </c>
      <c r="I297">
        <v>78.025400000000005</v>
      </c>
      <c r="J297" t="s">
        <v>924</v>
      </c>
      <c r="K297" t="s">
        <v>922</v>
      </c>
      <c r="L297">
        <v>1E-4</v>
      </c>
      <c r="M297">
        <v>36.5</v>
      </c>
      <c r="N297">
        <v>2.0899999999999998E-2</v>
      </c>
      <c r="O297">
        <v>56.132100000000001</v>
      </c>
      <c r="P297" t="s">
        <v>925</v>
      </c>
      <c r="Q297" t="s">
        <v>922</v>
      </c>
      <c r="R297">
        <v>0</v>
      </c>
      <c r="S297">
        <v>47</v>
      </c>
      <c r="T297">
        <v>1.6400000000000001E-2</v>
      </c>
      <c r="U297">
        <v>62.688000000000002</v>
      </c>
      <c r="V297" t="s">
        <v>924</v>
      </c>
      <c r="W297" t="s">
        <v>922</v>
      </c>
      <c r="X297">
        <v>1E-4</v>
      </c>
      <c r="Y297">
        <v>30.142900000000001</v>
      </c>
      <c r="Z297">
        <v>3.4299999999999997E-2</v>
      </c>
      <c r="AA297">
        <v>42.420200000000001</v>
      </c>
      <c r="AB297" t="s">
        <v>925</v>
      </c>
      <c r="AC297" t="s">
        <v>922</v>
      </c>
      <c r="AD297">
        <v>0</v>
      </c>
      <c r="AE297">
        <v>80</v>
      </c>
      <c r="AF297">
        <v>6.7999999999999996E-3</v>
      </c>
      <c r="AG297">
        <v>89.492999999999995</v>
      </c>
      <c r="AH297" t="s">
        <v>925</v>
      </c>
      <c r="AI297" t="s">
        <v>922</v>
      </c>
      <c r="AJ297">
        <v>0</v>
      </c>
      <c r="AK297">
        <v>72.5</v>
      </c>
      <c r="AL297">
        <v>1.04E-2</v>
      </c>
      <c r="AM297">
        <v>83.117699999999999</v>
      </c>
      <c r="AN297" t="s">
        <v>924</v>
      </c>
      <c r="AO297" t="s">
        <v>922</v>
      </c>
      <c r="AP297">
        <v>0</v>
      </c>
      <c r="AQ297">
        <v>75</v>
      </c>
      <c r="AR297">
        <v>6.4000000000000003E-3</v>
      </c>
      <c r="AS297">
        <v>83.189700000000002</v>
      </c>
      <c r="AT297">
        <v>0</v>
      </c>
      <c r="AU297">
        <v>0</v>
      </c>
    </row>
    <row r="298" spans="1:47" x14ac:dyDescent="0.25">
      <c r="A298">
        <v>0</v>
      </c>
      <c r="B298" t="s">
        <v>926</v>
      </c>
      <c r="C298" t="s">
        <v>19</v>
      </c>
      <c r="D298" t="s">
        <v>927</v>
      </c>
      <c r="E298" t="s">
        <v>926</v>
      </c>
      <c r="F298">
        <v>0</v>
      </c>
      <c r="G298">
        <v>53</v>
      </c>
      <c r="H298">
        <v>2.3599999999999999E-2</v>
      </c>
      <c r="I298">
        <v>54.575600000000001</v>
      </c>
      <c r="J298" t="s">
        <v>927</v>
      </c>
      <c r="K298" t="s">
        <v>926</v>
      </c>
      <c r="L298">
        <v>1E-4</v>
      </c>
      <c r="M298">
        <v>43</v>
      </c>
      <c r="N298">
        <v>2.0899999999999998E-2</v>
      </c>
      <c r="O298">
        <v>56.387300000000003</v>
      </c>
      <c r="P298" t="s">
        <v>928</v>
      </c>
      <c r="Q298" t="s">
        <v>926</v>
      </c>
      <c r="R298">
        <v>1E-4</v>
      </c>
      <c r="S298">
        <v>33.700000000000003</v>
      </c>
      <c r="T298">
        <v>2.0500000000000001E-2</v>
      </c>
      <c r="U298">
        <v>51.631</v>
      </c>
      <c r="V298" t="s">
        <v>929</v>
      </c>
      <c r="W298" t="s">
        <v>926</v>
      </c>
      <c r="X298">
        <v>0</v>
      </c>
      <c r="Y298">
        <v>50</v>
      </c>
      <c r="Z298">
        <v>2.3E-2</v>
      </c>
      <c r="AA298">
        <v>59.563299999999998</v>
      </c>
      <c r="AB298" t="s">
        <v>927</v>
      </c>
      <c r="AC298" t="s">
        <v>926</v>
      </c>
      <c r="AD298">
        <v>1E-4</v>
      </c>
      <c r="AE298">
        <v>40</v>
      </c>
      <c r="AF298">
        <v>3.0599999999999999E-2</v>
      </c>
      <c r="AG298">
        <v>42.618400000000001</v>
      </c>
      <c r="AH298" t="s">
        <v>927</v>
      </c>
      <c r="AI298" t="s">
        <v>926</v>
      </c>
      <c r="AJ298">
        <v>1E-4</v>
      </c>
      <c r="AK298">
        <v>39.1111</v>
      </c>
      <c r="AL298">
        <v>3.0300000000000001E-2</v>
      </c>
      <c r="AM298">
        <v>44.499400000000001</v>
      </c>
      <c r="AN298" t="s">
        <v>928</v>
      </c>
      <c r="AO298" t="s">
        <v>926</v>
      </c>
      <c r="AP298">
        <v>1E-4</v>
      </c>
      <c r="AQ298">
        <v>36.25</v>
      </c>
      <c r="AR298">
        <v>2.3400000000000001E-2</v>
      </c>
      <c r="AS298">
        <v>41.563800000000001</v>
      </c>
      <c r="AT298">
        <v>1E-4</v>
      </c>
      <c r="AU298">
        <v>0</v>
      </c>
    </row>
    <row r="299" spans="1:47" x14ac:dyDescent="0.25">
      <c r="A299">
        <v>0</v>
      </c>
      <c r="B299" t="s">
        <v>930</v>
      </c>
      <c r="C299" t="s">
        <v>19</v>
      </c>
      <c r="D299" t="e">
        <f>-VYEXQXSH</f>
        <v>#NAME?</v>
      </c>
      <c r="E299" t="s">
        <v>930</v>
      </c>
      <c r="F299">
        <v>1E-4</v>
      </c>
      <c r="G299">
        <v>30</v>
      </c>
      <c r="H299">
        <v>2.0299999999999999E-2</v>
      </c>
      <c r="I299">
        <v>60.814</v>
      </c>
      <c r="J299" t="s">
        <v>931</v>
      </c>
      <c r="K299" t="s">
        <v>930</v>
      </c>
      <c r="L299">
        <v>8.8999999999999999E-3</v>
      </c>
      <c r="M299">
        <v>3.8692000000000002</v>
      </c>
      <c r="N299">
        <v>4.1300000000000003E-2</v>
      </c>
      <c r="O299">
        <v>22.792899999999999</v>
      </c>
      <c r="P299" t="s">
        <v>931</v>
      </c>
      <c r="Q299" t="s">
        <v>930</v>
      </c>
      <c r="R299">
        <v>1.6000000000000001E-3</v>
      </c>
      <c r="S299">
        <v>11.077199999999999</v>
      </c>
      <c r="T299">
        <v>2.64E-2</v>
      </c>
      <c r="U299">
        <v>39.318300000000001</v>
      </c>
      <c r="V299" t="s">
        <v>932</v>
      </c>
      <c r="W299" t="s">
        <v>930</v>
      </c>
      <c r="X299">
        <v>2E-3</v>
      </c>
      <c r="Y299">
        <v>6.9771999999999998</v>
      </c>
      <c r="Z299">
        <v>6.9800000000000001E-2</v>
      </c>
      <c r="AA299">
        <v>17.752199999999998</v>
      </c>
      <c r="AB299" t="e">
        <f>-VYEXQXSH</f>
        <v>#NAME?</v>
      </c>
      <c r="AC299" t="s">
        <v>930</v>
      </c>
      <c r="AD299">
        <v>0</v>
      </c>
      <c r="AE299">
        <v>50.555599999999998</v>
      </c>
      <c r="AF299">
        <v>1.17E-2</v>
      </c>
      <c r="AG299">
        <v>75.550399999999996</v>
      </c>
      <c r="AH299" t="s">
        <v>931</v>
      </c>
      <c r="AI299" t="s">
        <v>930</v>
      </c>
      <c r="AJ299">
        <v>1E-4</v>
      </c>
      <c r="AK299">
        <v>45.5</v>
      </c>
      <c r="AL299">
        <v>1.4200000000000001E-2</v>
      </c>
      <c r="AM299">
        <v>72.8917</v>
      </c>
      <c r="AN299" t="e">
        <f>-VYEXQXSH</f>
        <v>#NAME?</v>
      </c>
      <c r="AO299" t="s">
        <v>930</v>
      </c>
      <c r="AP299">
        <v>0</v>
      </c>
      <c r="AQ299">
        <v>41</v>
      </c>
      <c r="AR299">
        <v>1.2699999999999999E-2</v>
      </c>
      <c r="AS299">
        <v>62.080599999999997</v>
      </c>
      <c r="AT299">
        <v>1.8E-3</v>
      </c>
      <c r="AU299">
        <v>0</v>
      </c>
    </row>
    <row r="300" spans="1:47" x14ac:dyDescent="0.25">
      <c r="A300">
        <v>0</v>
      </c>
      <c r="B300" t="s">
        <v>933</v>
      </c>
      <c r="C300" t="s">
        <v>19</v>
      </c>
      <c r="D300" t="s">
        <v>934</v>
      </c>
      <c r="E300" t="s">
        <v>933</v>
      </c>
      <c r="F300">
        <v>4.0000000000000002E-4</v>
      </c>
      <c r="G300">
        <v>17.843800000000002</v>
      </c>
      <c r="H300">
        <v>8.1199999999999994E-2</v>
      </c>
      <c r="I300">
        <v>14.365500000000001</v>
      </c>
      <c r="J300" t="s">
        <v>934</v>
      </c>
      <c r="K300" t="s">
        <v>933</v>
      </c>
      <c r="L300">
        <v>8.9999999999999998E-4</v>
      </c>
      <c r="M300">
        <v>14.351599999999999</v>
      </c>
      <c r="N300">
        <v>4.1200000000000001E-2</v>
      </c>
      <c r="O300">
        <v>22.875900000000001</v>
      </c>
      <c r="P300" t="s">
        <v>934</v>
      </c>
      <c r="Q300" t="s">
        <v>933</v>
      </c>
      <c r="R300">
        <v>5.9999999999999995E-4</v>
      </c>
      <c r="S300">
        <v>17.2683</v>
      </c>
      <c r="T300">
        <v>3.6400000000000002E-2</v>
      </c>
      <c r="U300">
        <v>25.860399999999998</v>
      </c>
      <c r="V300" t="s">
        <v>934</v>
      </c>
      <c r="W300" t="s">
        <v>933</v>
      </c>
      <c r="X300">
        <v>1E-4</v>
      </c>
      <c r="Y300">
        <v>23.2667</v>
      </c>
      <c r="Z300">
        <v>6.4899999999999999E-2</v>
      </c>
      <c r="AA300">
        <v>19.793099999999999</v>
      </c>
      <c r="AB300" t="s">
        <v>934</v>
      </c>
      <c r="AC300" t="s">
        <v>933</v>
      </c>
      <c r="AD300">
        <v>2.0000000000000001E-4</v>
      </c>
      <c r="AE300">
        <v>29.1111</v>
      </c>
      <c r="AF300">
        <v>3.7400000000000003E-2</v>
      </c>
      <c r="AG300">
        <v>36.164400000000001</v>
      </c>
      <c r="AH300" t="s">
        <v>934</v>
      </c>
      <c r="AI300" t="s">
        <v>933</v>
      </c>
      <c r="AJ300">
        <v>8.0000000000000004E-4</v>
      </c>
      <c r="AK300">
        <v>19.743099999999998</v>
      </c>
      <c r="AL300">
        <v>4.8800000000000003E-2</v>
      </c>
      <c r="AM300">
        <v>28.812100000000001</v>
      </c>
      <c r="AN300" t="s">
        <v>934</v>
      </c>
      <c r="AO300" t="s">
        <v>933</v>
      </c>
      <c r="AP300">
        <v>1.5E-3</v>
      </c>
      <c r="AQ300">
        <v>15.0586</v>
      </c>
      <c r="AR300">
        <v>5.9799999999999999E-2</v>
      </c>
      <c r="AS300">
        <v>17.9725</v>
      </c>
      <c r="AT300">
        <v>5.9999999999999995E-4</v>
      </c>
      <c r="AU300">
        <v>0</v>
      </c>
    </row>
    <row r="301" spans="1:47" x14ac:dyDescent="0.25">
      <c r="A301">
        <v>0</v>
      </c>
      <c r="B301" t="s">
        <v>935</v>
      </c>
      <c r="C301" t="s">
        <v>19</v>
      </c>
      <c r="D301" t="s">
        <v>936</v>
      </c>
      <c r="E301" t="s">
        <v>935</v>
      </c>
      <c r="F301">
        <v>1E-4</v>
      </c>
      <c r="G301">
        <v>28.25</v>
      </c>
      <c r="H301">
        <v>2.6700000000000002E-2</v>
      </c>
      <c r="I301">
        <v>49.5379</v>
      </c>
      <c r="J301" t="s">
        <v>936</v>
      </c>
      <c r="K301" t="s">
        <v>935</v>
      </c>
      <c r="L301">
        <v>0</v>
      </c>
      <c r="M301">
        <v>56.875</v>
      </c>
      <c r="N301">
        <v>1.29E-2</v>
      </c>
      <c r="O301">
        <v>81.224599999999995</v>
      </c>
      <c r="P301" t="s">
        <v>937</v>
      </c>
      <c r="Q301" t="s">
        <v>935</v>
      </c>
      <c r="R301">
        <v>0</v>
      </c>
      <c r="S301">
        <v>49.666699999999999</v>
      </c>
      <c r="T301">
        <v>1.5800000000000002E-2</v>
      </c>
      <c r="U301">
        <v>64.731800000000007</v>
      </c>
      <c r="V301" t="s">
        <v>938</v>
      </c>
      <c r="W301" t="s">
        <v>935</v>
      </c>
      <c r="X301">
        <v>1E-4</v>
      </c>
      <c r="Y301">
        <v>23.4</v>
      </c>
      <c r="Z301">
        <v>2.9399999999999999E-2</v>
      </c>
      <c r="AA301">
        <v>48.983800000000002</v>
      </c>
      <c r="AB301" t="s">
        <v>936</v>
      </c>
      <c r="AC301" t="s">
        <v>935</v>
      </c>
      <c r="AD301">
        <v>0</v>
      </c>
      <c r="AE301">
        <v>52.222200000000001</v>
      </c>
      <c r="AF301">
        <v>1.3899999999999999E-2</v>
      </c>
      <c r="AG301">
        <v>69.829800000000006</v>
      </c>
      <c r="AH301" t="s">
        <v>936</v>
      </c>
      <c r="AI301" t="s">
        <v>935</v>
      </c>
      <c r="AJ301">
        <v>0</v>
      </c>
      <c r="AK301">
        <v>64</v>
      </c>
      <c r="AL301">
        <v>1.17E-2</v>
      </c>
      <c r="AM301">
        <v>79.366900000000001</v>
      </c>
      <c r="AN301" t="s">
        <v>936</v>
      </c>
      <c r="AO301" t="s">
        <v>935</v>
      </c>
      <c r="AP301">
        <v>0</v>
      </c>
      <c r="AQ301">
        <v>57.5</v>
      </c>
      <c r="AR301">
        <v>1.04E-2</v>
      </c>
      <c r="AS301">
        <v>68.896900000000002</v>
      </c>
      <c r="AT301">
        <v>1E-4</v>
      </c>
      <c r="AU301">
        <v>0</v>
      </c>
    </row>
    <row r="302" spans="1:47" x14ac:dyDescent="0.25">
      <c r="A302">
        <v>0</v>
      </c>
      <c r="B302" t="s">
        <v>939</v>
      </c>
      <c r="C302" t="s">
        <v>19</v>
      </c>
      <c r="D302" t="s">
        <v>940</v>
      </c>
      <c r="E302" t="s">
        <v>939</v>
      </c>
      <c r="F302">
        <v>2.0000000000000001E-4</v>
      </c>
      <c r="G302">
        <v>23.434799999999999</v>
      </c>
      <c r="H302">
        <v>3.4299999999999997E-2</v>
      </c>
      <c r="I302">
        <v>39.868400000000001</v>
      </c>
      <c r="J302" t="e">
        <f>-YEXQXSHI</f>
        <v>#NAME?</v>
      </c>
      <c r="K302" t="s">
        <v>939</v>
      </c>
      <c r="L302">
        <v>3.4299999999999997E-2</v>
      </c>
      <c r="M302">
        <v>1.4724999999999999</v>
      </c>
      <c r="N302">
        <v>7.5399999999999995E-2</v>
      </c>
      <c r="O302">
        <v>6.0289000000000001</v>
      </c>
      <c r="P302" t="e">
        <f>-YEXQXSHI</f>
        <v>#NAME?</v>
      </c>
      <c r="Q302" t="s">
        <v>939</v>
      </c>
      <c r="R302">
        <v>6.6E-3</v>
      </c>
      <c r="S302">
        <v>5.0332999999999997</v>
      </c>
      <c r="T302">
        <v>5.2600000000000001E-2</v>
      </c>
      <c r="U302">
        <v>14.0166</v>
      </c>
      <c r="V302" t="s">
        <v>941</v>
      </c>
      <c r="W302" t="s">
        <v>939</v>
      </c>
      <c r="X302">
        <v>2.9999999999999997E-4</v>
      </c>
      <c r="Y302">
        <v>16.863600000000002</v>
      </c>
      <c r="Z302">
        <v>4.9200000000000001E-2</v>
      </c>
      <c r="AA302">
        <v>28.4558</v>
      </c>
      <c r="AB302" t="s">
        <v>941</v>
      </c>
      <c r="AC302" t="s">
        <v>939</v>
      </c>
      <c r="AD302">
        <v>6.9999999999999999E-4</v>
      </c>
      <c r="AE302">
        <v>17.7667</v>
      </c>
      <c r="AF302">
        <v>4.4499999999999998E-2</v>
      </c>
      <c r="AG302">
        <v>30.922999999999998</v>
      </c>
      <c r="AH302" t="s">
        <v>942</v>
      </c>
      <c r="AI302" t="s">
        <v>939</v>
      </c>
      <c r="AJ302">
        <v>4.7000000000000002E-3</v>
      </c>
      <c r="AK302">
        <v>9.3046000000000006</v>
      </c>
      <c r="AL302">
        <v>7.4499999999999997E-2</v>
      </c>
      <c r="AM302">
        <v>17.593499999999999</v>
      </c>
      <c r="AN302" t="s">
        <v>942</v>
      </c>
      <c r="AO302" t="s">
        <v>939</v>
      </c>
      <c r="AP302">
        <v>6.9999999999999999E-4</v>
      </c>
      <c r="AQ302">
        <v>19.117599999999999</v>
      </c>
      <c r="AR302">
        <v>3.8300000000000001E-2</v>
      </c>
      <c r="AS302">
        <v>27.872499999999999</v>
      </c>
      <c r="AT302">
        <v>6.7999999999999996E-3</v>
      </c>
      <c r="AU302">
        <v>1</v>
      </c>
    </row>
    <row r="303" spans="1:47" x14ac:dyDescent="0.25">
      <c r="A303">
        <v>0</v>
      </c>
      <c r="B303" t="s">
        <v>943</v>
      </c>
      <c r="C303" t="s">
        <v>19</v>
      </c>
      <c r="D303" t="s">
        <v>944</v>
      </c>
      <c r="E303" t="s">
        <v>943</v>
      </c>
      <c r="F303">
        <v>1E-4</v>
      </c>
      <c r="G303">
        <v>36.6</v>
      </c>
      <c r="H303">
        <v>2.7799999999999998E-2</v>
      </c>
      <c r="I303">
        <v>47.9069</v>
      </c>
      <c r="J303" t="s">
        <v>944</v>
      </c>
      <c r="K303" t="s">
        <v>943</v>
      </c>
      <c r="L303">
        <v>2.8999999999999998E-3</v>
      </c>
      <c r="M303">
        <v>7.7801</v>
      </c>
      <c r="N303">
        <v>4.6800000000000001E-2</v>
      </c>
      <c r="O303">
        <v>18.2136</v>
      </c>
      <c r="P303" t="s">
        <v>944</v>
      </c>
      <c r="Q303" t="s">
        <v>943</v>
      </c>
      <c r="R303">
        <v>8.0000000000000004E-4</v>
      </c>
      <c r="S303">
        <v>15.605</v>
      </c>
      <c r="T303">
        <v>2.86E-2</v>
      </c>
      <c r="U303">
        <v>35.7926</v>
      </c>
      <c r="V303" t="s">
        <v>944</v>
      </c>
      <c r="W303" t="s">
        <v>943</v>
      </c>
      <c r="X303">
        <v>1E-4</v>
      </c>
      <c r="Y303">
        <v>28.25</v>
      </c>
      <c r="Z303">
        <v>3.6900000000000002E-2</v>
      </c>
      <c r="AA303">
        <v>39.448500000000003</v>
      </c>
      <c r="AB303" t="s">
        <v>945</v>
      </c>
      <c r="AC303" t="s">
        <v>943</v>
      </c>
      <c r="AD303">
        <v>2.0000000000000001E-4</v>
      </c>
      <c r="AE303">
        <v>26.642900000000001</v>
      </c>
      <c r="AF303">
        <v>3.4099999999999998E-2</v>
      </c>
      <c r="AG303">
        <v>39.144399999999997</v>
      </c>
      <c r="AH303" t="s">
        <v>944</v>
      </c>
      <c r="AI303" t="s">
        <v>943</v>
      </c>
      <c r="AJ303">
        <v>4.3E-3</v>
      </c>
      <c r="AK303">
        <v>9.7551000000000005</v>
      </c>
      <c r="AL303">
        <v>7.8600000000000003E-2</v>
      </c>
      <c r="AM303">
        <v>16.346800000000002</v>
      </c>
      <c r="AN303" t="s">
        <v>944</v>
      </c>
      <c r="AO303" t="s">
        <v>943</v>
      </c>
      <c r="AP303">
        <v>1E-4</v>
      </c>
      <c r="AQ303">
        <v>35</v>
      </c>
      <c r="AR303">
        <v>2.2599999999999999E-2</v>
      </c>
      <c r="AS303">
        <v>42.605800000000002</v>
      </c>
      <c r="AT303">
        <v>1.1999999999999999E-3</v>
      </c>
      <c r="AU303">
        <v>0</v>
      </c>
    </row>
    <row r="304" spans="1:47" x14ac:dyDescent="0.25">
      <c r="A304">
        <v>0</v>
      </c>
      <c r="B304" t="s">
        <v>946</v>
      </c>
      <c r="C304" t="s">
        <v>19</v>
      </c>
      <c r="D304" t="s">
        <v>947</v>
      </c>
      <c r="E304" t="s">
        <v>946</v>
      </c>
      <c r="F304">
        <v>0</v>
      </c>
      <c r="G304">
        <v>70</v>
      </c>
      <c r="H304">
        <v>1.52E-2</v>
      </c>
      <c r="I304">
        <v>72.207800000000006</v>
      </c>
      <c r="J304" t="s">
        <v>947</v>
      </c>
      <c r="K304" t="s">
        <v>946</v>
      </c>
      <c r="L304">
        <v>0</v>
      </c>
      <c r="M304">
        <v>67.5</v>
      </c>
      <c r="N304">
        <v>1.4500000000000001E-2</v>
      </c>
      <c r="O304">
        <v>75.962599999999995</v>
      </c>
      <c r="P304" t="s">
        <v>947</v>
      </c>
      <c r="Q304" t="s">
        <v>946</v>
      </c>
      <c r="R304">
        <v>0</v>
      </c>
      <c r="S304">
        <v>61.666699999999999</v>
      </c>
      <c r="T304">
        <v>1.2699999999999999E-2</v>
      </c>
      <c r="U304">
        <v>74.855800000000002</v>
      </c>
      <c r="V304" t="s">
        <v>947</v>
      </c>
      <c r="W304" t="s">
        <v>946</v>
      </c>
      <c r="X304">
        <v>0</v>
      </c>
      <c r="Y304">
        <v>75</v>
      </c>
      <c r="Z304">
        <v>1.49E-2</v>
      </c>
      <c r="AA304">
        <v>77.240799999999993</v>
      </c>
      <c r="AB304" t="s">
        <v>947</v>
      </c>
      <c r="AC304" t="s">
        <v>946</v>
      </c>
      <c r="AD304">
        <v>0</v>
      </c>
      <c r="AE304">
        <v>80</v>
      </c>
      <c r="AF304">
        <v>9.9000000000000008E-3</v>
      </c>
      <c r="AG304">
        <v>80.436199999999999</v>
      </c>
      <c r="AH304" t="s">
        <v>947</v>
      </c>
      <c r="AI304" t="s">
        <v>946</v>
      </c>
      <c r="AJ304">
        <v>0</v>
      </c>
      <c r="AK304">
        <v>75</v>
      </c>
      <c r="AL304">
        <v>1.0800000000000001E-2</v>
      </c>
      <c r="AM304">
        <v>81.799000000000007</v>
      </c>
      <c r="AN304" t="s">
        <v>947</v>
      </c>
      <c r="AO304" t="s">
        <v>946</v>
      </c>
      <c r="AP304">
        <v>0</v>
      </c>
      <c r="AQ304">
        <v>65</v>
      </c>
      <c r="AR304">
        <v>8.5000000000000006E-3</v>
      </c>
      <c r="AS304">
        <v>75.125100000000003</v>
      </c>
      <c r="AT304">
        <v>0</v>
      </c>
      <c r="AU304">
        <v>0</v>
      </c>
    </row>
    <row r="305" spans="1:47" x14ac:dyDescent="0.25">
      <c r="A305">
        <v>0</v>
      </c>
      <c r="B305" t="s">
        <v>948</v>
      </c>
      <c r="C305" t="s">
        <v>19</v>
      </c>
      <c r="D305" t="s">
        <v>949</v>
      </c>
      <c r="E305" t="s">
        <v>948</v>
      </c>
      <c r="F305">
        <v>0</v>
      </c>
      <c r="G305">
        <v>41.5</v>
      </c>
      <c r="H305">
        <v>1.32E-2</v>
      </c>
      <c r="I305">
        <v>77.375600000000006</v>
      </c>
      <c r="J305" t="s">
        <v>949</v>
      </c>
      <c r="K305" t="s">
        <v>948</v>
      </c>
      <c r="L305">
        <v>4.0000000000000002E-4</v>
      </c>
      <c r="M305">
        <v>21.069800000000001</v>
      </c>
      <c r="N305">
        <v>2.1899999999999999E-2</v>
      </c>
      <c r="O305">
        <v>53.577399999999997</v>
      </c>
      <c r="P305" t="s">
        <v>950</v>
      </c>
      <c r="Q305" t="s">
        <v>948</v>
      </c>
      <c r="R305">
        <v>4.0000000000000002E-4</v>
      </c>
      <c r="S305">
        <v>22.368400000000001</v>
      </c>
      <c r="T305">
        <v>0.02</v>
      </c>
      <c r="U305">
        <v>52.690199999999997</v>
      </c>
      <c r="V305" t="s">
        <v>949</v>
      </c>
      <c r="W305" t="s">
        <v>948</v>
      </c>
      <c r="X305">
        <v>0</v>
      </c>
      <c r="Y305">
        <v>46</v>
      </c>
      <c r="Z305">
        <v>1.66E-2</v>
      </c>
      <c r="AA305">
        <v>73.224000000000004</v>
      </c>
      <c r="AB305" t="s">
        <v>949</v>
      </c>
      <c r="AC305" t="s">
        <v>948</v>
      </c>
      <c r="AD305">
        <v>2.9999999999999997E-4</v>
      </c>
      <c r="AE305">
        <v>25.375</v>
      </c>
      <c r="AF305">
        <v>2.35E-2</v>
      </c>
      <c r="AG305">
        <v>51.931600000000003</v>
      </c>
      <c r="AH305" t="s">
        <v>949</v>
      </c>
      <c r="AI305" t="s">
        <v>948</v>
      </c>
      <c r="AJ305">
        <v>2.9999999999999997E-4</v>
      </c>
      <c r="AK305">
        <v>27.129000000000001</v>
      </c>
      <c r="AL305">
        <v>2.6499999999999999E-2</v>
      </c>
      <c r="AM305">
        <v>49.389699999999998</v>
      </c>
      <c r="AN305" t="s">
        <v>951</v>
      </c>
      <c r="AO305" t="s">
        <v>948</v>
      </c>
      <c r="AP305">
        <v>1E-4</v>
      </c>
      <c r="AQ305">
        <v>34.700000000000003</v>
      </c>
      <c r="AR305">
        <v>1.43E-2</v>
      </c>
      <c r="AS305">
        <v>57.948799999999999</v>
      </c>
      <c r="AT305">
        <v>2.0000000000000001E-4</v>
      </c>
      <c r="AU305">
        <v>0</v>
      </c>
    </row>
    <row r="306" spans="1:47" x14ac:dyDescent="0.25">
      <c r="A306">
        <v>0</v>
      </c>
      <c r="B306" t="s">
        <v>952</v>
      </c>
      <c r="C306" t="s">
        <v>19</v>
      </c>
      <c r="D306" t="s">
        <v>953</v>
      </c>
      <c r="E306" t="s">
        <v>952</v>
      </c>
      <c r="F306">
        <v>0</v>
      </c>
      <c r="G306">
        <v>70</v>
      </c>
      <c r="H306">
        <v>5.3E-3</v>
      </c>
      <c r="I306">
        <v>95.678799999999995</v>
      </c>
      <c r="J306" t="s">
        <v>954</v>
      </c>
      <c r="K306" t="s">
        <v>952</v>
      </c>
      <c r="L306">
        <v>2.0000000000000001E-4</v>
      </c>
      <c r="M306">
        <v>26.791699999999999</v>
      </c>
      <c r="N306">
        <v>2.29E-2</v>
      </c>
      <c r="O306">
        <v>51.0762</v>
      </c>
      <c r="P306" t="s">
        <v>954</v>
      </c>
      <c r="Q306" t="s">
        <v>952</v>
      </c>
      <c r="R306">
        <v>1E-4</v>
      </c>
      <c r="S306">
        <v>37.666699999999999</v>
      </c>
      <c r="T306">
        <v>1.2E-2</v>
      </c>
      <c r="U306">
        <v>77.336100000000002</v>
      </c>
      <c r="V306" t="s">
        <v>954</v>
      </c>
      <c r="W306" t="s">
        <v>952</v>
      </c>
      <c r="X306">
        <v>0</v>
      </c>
      <c r="Y306">
        <v>70</v>
      </c>
      <c r="Z306">
        <v>1.0999999999999999E-2</v>
      </c>
      <c r="AA306">
        <v>87.141800000000003</v>
      </c>
      <c r="AB306" t="s">
        <v>954</v>
      </c>
      <c r="AC306" t="s">
        <v>952</v>
      </c>
      <c r="AD306">
        <v>0</v>
      </c>
      <c r="AE306">
        <v>72.5</v>
      </c>
      <c r="AF306">
        <v>8.3000000000000001E-3</v>
      </c>
      <c r="AG306">
        <v>85.128200000000007</v>
      </c>
      <c r="AH306" t="s">
        <v>954</v>
      </c>
      <c r="AI306" t="s">
        <v>952</v>
      </c>
      <c r="AJ306">
        <v>1E-4</v>
      </c>
      <c r="AK306">
        <v>45.75</v>
      </c>
      <c r="AL306">
        <v>1.9699999999999999E-2</v>
      </c>
      <c r="AM306">
        <v>60.665500000000002</v>
      </c>
      <c r="AN306" t="s">
        <v>954</v>
      </c>
      <c r="AO306" t="s">
        <v>952</v>
      </c>
      <c r="AP306">
        <v>0</v>
      </c>
      <c r="AQ306">
        <v>63.333300000000001</v>
      </c>
      <c r="AR306">
        <v>6.6E-3</v>
      </c>
      <c r="AS306">
        <v>82.505899999999997</v>
      </c>
      <c r="AT306">
        <v>1E-4</v>
      </c>
      <c r="AU306">
        <v>0</v>
      </c>
    </row>
    <row r="307" spans="1:47" x14ac:dyDescent="0.25">
      <c r="A307">
        <v>0</v>
      </c>
      <c r="B307" t="s">
        <v>955</v>
      </c>
      <c r="C307" t="s">
        <v>19</v>
      </c>
      <c r="D307" t="s">
        <v>956</v>
      </c>
      <c r="E307" t="s">
        <v>955</v>
      </c>
      <c r="F307">
        <v>4.0000000000000002E-4</v>
      </c>
      <c r="G307">
        <v>18.6724</v>
      </c>
      <c r="H307">
        <v>7.85E-2</v>
      </c>
      <c r="I307">
        <v>15.053699999999999</v>
      </c>
      <c r="J307" t="s">
        <v>956</v>
      </c>
      <c r="K307" t="s">
        <v>955</v>
      </c>
      <c r="L307">
        <v>5.0000000000000001E-4</v>
      </c>
      <c r="M307">
        <v>19.407399999999999</v>
      </c>
      <c r="N307">
        <v>3.32E-2</v>
      </c>
      <c r="O307">
        <v>32.1755</v>
      </c>
      <c r="P307" t="s">
        <v>956</v>
      </c>
      <c r="Q307" t="s">
        <v>955</v>
      </c>
      <c r="R307">
        <v>5.9999999999999995E-4</v>
      </c>
      <c r="S307">
        <v>17.7073</v>
      </c>
      <c r="T307">
        <v>3.5900000000000001E-2</v>
      </c>
      <c r="U307">
        <v>26.374099999999999</v>
      </c>
      <c r="V307" t="s">
        <v>956</v>
      </c>
      <c r="W307" t="s">
        <v>955</v>
      </c>
      <c r="X307">
        <v>0</v>
      </c>
      <c r="Y307">
        <v>35</v>
      </c>
      <c r="Z307">
        <v>3.9199999999999999E-2</v>
      </c>
      <c r="AA307">
        <v>36.880499999999998</v>
      </c>
      <c r="AB307" t="s">
        <v>956</v>
      </c>
      <c r="AC307" t="s">
        <v>955</v>
      </c>
      <c r="AD307">
        <v>3.0999999999999999E-3</v>
      </c>
      <c r="AE307">
        <v>9.9746000000000006</v>
      </c>
      <c r="AF307">
        <v>0.1036</v>
      </c>
      <c r="AG307">
        <v>11.4047</v>
      </c>
      <c r="AH307" t="s">
        <v>956</v>
      </c>
      <c r="AI307" t="s">
        <v>955</v>
      </c>
      <c r="AJ307">
        <v>1.1999999999999999E-3</v>
      </c>
      <c r="AK307">
        <v>16.510300000000001</v>
      </c>
      <c r="AL307">
        <v>7.0099999999999996E-2</v>
      </c>
      <c r="AM307">
        <v>19.039899999999999</v>
      </c>
      <c r="AN307" t="s">
        <v>956</v>
      </c>
      <c r="AO307" t="s">
        <v>955</v>
      </c>
      <c r="AP307">
        <v>5.9999999999999995E-4</v>
      </c>
      <c r="AQ307">
        <v>20.065200000000001</v>
      </c>
      <c r="AR307">
        <v>4.5900000000000003E-2</v>
      </c>
      <c r="AS307">
        <v>23.497299999999999</v>
      </c>
      <c r="AT307">
        <v>8.9999999999999998E-4</v>
      </c>
      <c r="AU307">
        <v>0</v>
      </c>
    </row>
    <row r="308" spans="1:47" x14ac:dyDescent="0.25">
      <c r="A308">
        <v>0</v>
      </c>
      <c r="B308" t="s">
        <v>957</v>
      </c>
      <c r="C308" t="s">
        <v>19</v>
      </c>
      <c r="D308" t="s">
        <v>958</v>
      </c>
      <c r="E308" t="s">
        <v>957</v>
      </c>
      <c r="F308">
        <v>2E-3</v>
      </c>
      <c r="G308">
        <v>9.4488000000000003</v>
      </c>
      <c r="H308">
        <v>6.0999999999999999E-2</v>
      </c>
      <c r="I308">
        <v>21.083100000000002</v>
      </c>
      <c r="J308" t="s">
        <v>959</v>
      </c>
      <c r="K308" t="s">
        <v>957</v>
      </c>
      <c r="L308">
        <v>3.0000000000000001E-3</v>
      </c>
      <c r="M308">
        <v>7.5774999999999997</v>
      </c>
      <c r="N308">
        <v>5.3499999999999999E-2</v>
      </c>
      <c r="O308">
        <v>13.9741</v>
      </c>
      <c r="P308" t="s">
        <v>959</v>
      </c>
      <c r="Q308" t="s">
        <v>957</v>
      </c>
      <c r="R308">
        <v>3.7000000000000002E-3</v>
      </c>
      <c r="S308">
        <v>7.1521999999999997</v>
      </c>
      <c r="T308">
        <v>5.74E-2</v>
      </c>
      <c r="U308">
        <v>11.8939</v>
      </c>
      <c r="V308" t="s">
        <v>960</v>
      </c>
      <c r="W308" t="s">
        <v>957</v>
      </c>
      <c r="X308">
        <v>1.9E-3</v>
      </c>
      <c r="Y308">
        <v>7.3071000000000002</v>
      </c>
      <c r="Z308">
        <v>9.4899999999999998E-2</v>
      </c>
      <c r="AA308">
        <v>10.9079</v>
      </c>
      <c r="AB308" t="s">
        <v>960</v>
      </c>
      <c r="AC308" t="s">
        <v>957</v>
      </c>
      <c r="AD308">
        <v>3.5999999999999999E-3</v>
      </c>
      <c r="AE308">
        <v>9.4181000000000008</v>
      </c>
      <c r="AF308">
        <v>7.0099999999999996E-2</v>
      </c>
      <c r="AG308">
        <v>19.033799999999999</v>
      </c>
      <c r="AH308" t="s">
        <v>958</v>
      </c>
      <c r="AI308" t="s">
        <v>957</v>
      </c>
      <c r="AJ308">
        <v>6.1000000000000004E-3</v>
      </c>
      <c r="AK308">
        <v>8.1966999999999999</v>
      </c>
      <c r="AL308">
        <v>7.2300000000000003E-2</v>
      </c>
      <c r="AM308">
        <v>18.2942</v>
      </c>
      <c r="AN308" t="s">
        <v>960</v>
      </c>
      <c r="AO308" t="s">
        <v>957</v>
      </c>
      <c r="AP308">
        <v>0.02</v>
      </c>
      <c r="AQ308">
        <v>4.9367999999999999</v>
      </c>
      <c r="AR308">
        <v>0.1101</v>
      </c>
      <c r="AS308">
        <v>8.3414000000000001</v>
      </c>
      <c r="AT308">
        <v>5.7999999999999996E-3</v>
      </c>
      <c r="AU308">
        <v>0</v>
      </c>
    </row>
    <row r="309" spans="1:47" x14ac:dyDescent="0.25">
      <c r="A309">
        <v>0</v>
      </c>
      <c r="B309" t="s">
        <v>961</v>
      </c>
      <c r="C309" t="s">
        <v>19</v>
      </c>
      <c r="D309" t="s">
        <v>962</v>
      </c>
      <c r="E309" t="s">
        <v>961</v>
      </c>
      <c r="F309">
        <v>0</v>
      </c>
      <c r="G309">
        <v>65</v>
      </c>
      <c r="H309">
        <v>1.0699999999999999E-2</v>
      </c>
      <c r="I309">
        <v>83.853700000000003</v>
      </c>
      <c r="J309" t="s">
        <v>962</v>
      </c>
      <c r="K309" t="s">
        <v>961</v>
      </c>
      <c r="L309">
        <v>0</v>
      </c>
      <c r="M309">
        <v>48.333300000000001</v>
      </c>
      <c r="N309">
        <v>1.3599999999999999E-2</v>
      </c>
      <c r="O309">
        <v>79.047600000000003</v>
      </c>
      <c r="P309" t="s">
        <v>962</v>
      </c>
      <c r="Q309" t="s">
        <v>961</v>
      </c>
      <c r="R309">
        <v>0</v>
      </c>
      <c r="S309">
        <v>63.333300000000001</v>
      </c>
      <c r="T309">
        <v>9.4000000000000004E-3</v>
      </c>
      <c r="U309">
        <v>86.242400000000004</v>
      </c>
      <c r="V309" t="s">
        <v>962</v>
      </c>
      <c r="W309" t="s">
        <v>961</v>
      </c>
      <c r="X309">
        <v>0</v>
      </c>
      <c r="Y309">
        <v>75</v>
      </c>
      <c r="Z309">
        <v>1.11E-2</v>
      </c>
      <c r="AA309">
        <v>86.826899999999995</v>
      </c>
      <c r="AB309" t="s">
        <v>962</v>
      </c>
      <c r="AC309" t="s">
        <v>961</v>
      </c>
      <c r="AD309">
        <v>0</v>
      </c>
      <c r="AE309">
        <v>46.333300000000001</v>
      </c>
      <c r="AF309">
        <v>1.52E-2</v>
      </c>
      <c r="AG309">
        <v>67.063100000000006</v>
      </c>
      <c r="AH309" t="s">
        <v>962</v>
      </c>
      <c r="AI309" t="s">
        <v>961</v>
      </c>
      <c r="AJ309">
        <v>0</v>
      </c>
      <c r="AK309">
        <v>53.636400000000002</v>
      </c>
      <c r="AL309">
        <v>1.7899999999999999E-2</v>
      </c>
      <c r="AM309">
        <v>64.360699999999994</v>
      </c>
      <c r="AN309" t="s">
        <v>962</v>
      </c>
      <c r="AO309" t="s">
        <v>961</v>
      </c>
      <c r="AP309">
        <v>0</v>
      </c>
      <c r="AQ309">
        <v>53.571399999999997</v>
      </c>
      <c r="AR309">
        <v>8.9999999999999993E-3</v>
      </c>
      <c r="AS309">
        <v>73.512299999999996</v>
      </c>
      <c r="AT309">
        <v>0</v>
      </c>
      <c r="AU309">
        <v>0</v>
      </c>
    </row>
    <row r="310" spans="1:47" x14ac:dyDescent="0.25">
      <c r="A310">
        <v>0</v>
      </c>
      <c r="B310" t="s">
        <v>963</v>
      </c>
      <c r="C310" t="s">
        <v>19</v>
      </c>
      <c r="D310" t="s">
        <v>964</v>
      </c>
      <c r="E310" t="s">
        <v>963</v>
      </c>
      <c r="F310">
        <v>1.1999999999999999E-3</v>
      </c>
      <c r="G310">
        <v>11.751899999999999</v>
      </c>
      <c r="H310">
        <v>8.2900000000000001E-2</v>
      </c>
      <c r="I310">
        <v>13.936</v>
      </c>
      <c r="J310" t="s">
        <v>964</v>
      </c>
      <c r="K310" t="s">
        <v>963</v>
      </c>
      <c r="L310">
        <v>1E-3</v>
      </c>
      <c r="M310">
        <v>14.023400000000001</v>
      </c>
      <c r="N310">
        <v>4.2099999999999999E-2</v>
      </c>
      <c r="O310">
        <v>22.1068</v>
      </c>
      <c r="P310" t="s">
        <v>965</v>
      </c>
      <c r="Q310" t="s">
        <v>963</v>
      </c>
      <c r="R310">
        <v>1.2999999999999999E-3</v>
      </c>
      <c r="S310">
        <v>12.480399999999999</v>
      </c>
      <c r="T310">
        <v>4.5199999999999997E-2</v>
      </c>
      <c r="U310">
        <v>18.457699999999999</v>
      </c>
      <c r="V310" t="s">
        <v>965</v>
      </c>
      <c r="W310" t="s">
        <v>963</v>
      </c>
      <c r="X310">
        <v>1E-4</v>
      </c>
      <c r="Y310">
        <v>25.181799999999999</v>
      </c>
      <c r="Z310">
        <v>5.1200000000000002E-2</v>
      </c>
      <c r="AA310">
        <v>27.093900000000001</v>
      </c>
      <c r="AB310" t="s">
        <v>964</v>
      </c>
      <c r="AC310" t="s">
        <v>963</v>
      </c>
      <c r="AD310">
        <v>9.1000000000000004E-3</v>
      </c>
      <c r="AE310">
        <v>6.1155999999999997</v>
      </c>
      <c r="AF310">
        <v>0.13100000000000001</v>
      </c>
      <c r="AG310">
        <v>7.9878</v>
      </c>
      <c r="AH310" t="s">
        <v>964</v>
      </c>
      <c r="AI310" t="s">
        <v>963</v>
      </c>
      <c r="AJ310">
        <v>5.7999999999999996E-3</v>
      </c>
      <c r="AK310">
        <v>8.4387000000000008</v>
      </c>
      <c r="AL310">
        <v>0.10249999999999999</v>
      </c>
      <c r="AM310">
        <v>11.2598</v>
      </c>
      <c r="AN310" t="s">
        <v>964</v>
      </c>
      <c r="AO310" t="s">
        <v>963</v>
      </c>
      <c r="AP310">
        <v>3.3999999999999998E-3</v>
      </c>
      <c r="AQ310">
        <v>10.9726</v>
      </c>
      <c r="AR310">
        <v>8.1799999999999998E-2</v>
      </c>
      <c r="AS310">
        <v>12.4832</v>
      </c>
      <c r="AT310">
        <v>3.0999999999999999E-3</v>
      </c>
      <c r="AU310">
        <v>0</v>
      </c>
    </row>
    <row r="311" spans="1:47" x14ac:dyDescent="0.25">
      <c r="A311">
        <v>0</v>
      </c>
      <c r="B311" t="s">
        <v>966</v>
      </c>
      <c r="C311" t="s">
        <v>19</v>
      </c>
      <c r="D311" t="s">
        <v>967</v>
      </c>
      <c r="E311" t="s">
        <v>966</v>
      </c>
      <c r="F311">
        <v>4.8999999999999998E-3</v>
      </c>
      <c r="G311">
        <v>6.2203999999999997</v>
      </c>
      <c r="H311">
        <v>7.0999999999999994E-2</v>
      </c>
      <c r="I311">
        <v>17.273</v>
      </c>
      <c r="J311" t="s">
        <v>967</v>
      </c>
      <c r="K311" t="s">
        <v>966</v>
      </c>
      <c r="L311">
        <v>1.2999999999999999E-3</v>
      </c>
      <c r="M311">
        <v>12.0337</v>
      </c>
      <c r="N311">
        <v>4.2599999999999999E-2</v>
      </c>
      <c r="O311">
        <v>21.6386</v>
      </c>
      <c r="P311" t="s">
        <v>967</v>
      </c>
      <c r="Q311" t="s">
        <v>966</v>
      </c>
      <c r="R311">
        <v>1.6000000000000001E-3</v>
      </c>
      <c r="S311">
        <v>11.328200000000001</v>
      </c>
      <c r="T311">
        <v>4.19E-2</v>
      </c>
      <c r="U311">
        <v>20.8462</v>
      </c>
      <c r="V311" t="s">
        <v>967</v>
      </c>
      <c r="W311" t="s">
        <v>966</v>
      </c>
      <c r="X311">
        <v>8.0000000000000004E-4</v>
      </c>
      <c r="Y311">
        <v>10.960699999999999</v>
      </c>
      <c r="Z311">
        <v>6.5100000000000005E-2</v>
      </c>
      <c r="AA311">
        <v>19.678799999999999</v>
      </c>
      <c r="AB311" t="s">
        <v>967</v>
      </c>
      <c r="AC311" t="s">
        <v>966</v>
      </c>
      <c r="AD311">
        <v>6.9999999999999999E-4</v>
      </c>
      <c r="AE311">
        <v>17.933299999999999</v>
      </c>
      <c r="AF311">
        <v>3.6200000000000003E-2</v>
      </c>
      <c r="AG311">
        <v>37.268300000000004</v>
      </c>
      <c r="AH311" t="s">
        <v>967</v>
      </c>
      <c r="AI311" t="s">
        <v>966</v>
      </c>
      <c r="AJ311">
        <v>1.8E-3</v>
      </c>
      <c r="AK311">
        <v>14.25</v>
      </c>
      <c r="AL311">
        <v>4.1200000000000001E-2</v>
      </c>
      <c r="AM311">
        <v>34.176099999999998</v>
      </c>
      <c r="AN311" t="s">
        <v>967</v>
      </c>
      <c r="AO311" t="s">
        <v>966</v>
      </c>
      <c r="AP311">
        <v>1.8E-3</v>
      </c>
      <c r="AQ311">
        <v>14.059699999999999</v>
      </c>
      <c r="AR311">
        <v>4.7500000000000001E-2</v>
      </c>
      <c r="AS311">
        <v>22.7653</v>
      </c>
      <c r="AT311">
        <v>1.8E-3</v>
      </c>
      <c r="AU311">
        <v>0</v>
      </c>
    </row>
    <row r="312" spans="1:47" x14ac:dyDescent="0.25">
      <c r="A312">
        <v>0</v>
      </c>
      <c r="B312" t="s">
        <v>968</v>
      </c>
      <c r="C312" t="s">
        <v>19</v>
      </c>
      <c r="D312" t="s">
        <v>969</v>
      </c>
      <c r="E312" t="s">
        <v>968</v>
      </c>
      <c r="F312">
        <v>4.0000000000000002E-4</v>
      </c>
      <c r="G312">
        <v>18.344799999999999</v>
      </c>
      <c r="H312">
        <v>7.9500000000000001E-2</v>
      </c>
      <c r="I312">
        <v>14.795</v>
      </c>
      <c r="J312" t="s">
        <v>969</v>
      </c>
      <c r="K312" t="s">
        <v>968</v>
      </c>
      <c r="L312">
        <v>5.9999999999999995E-4</v>
      </c>
      <c r="M312">
        <v>18.453099999999999</v>
      </c>
      <c r="N312">
        <v>6.2300000000000001E-2</v>
      </c>
      <c r="O312">
        <v>9.8324999999999996</v>
      </c>
      <c r="P312" t="s">
        <v>970</v>
      </c>
      <c r="Q312" t="s">
        <v>968</v>
      </c>
      <c r="R312">
        <v>8.9999999999999998E-4</v>
      </c>
      <c r="S312">
        <v>14.542899999999999</v>
      </c>
      <c r="T312">
        <v>5.9299999999999999E-2</v>
      </c>
      <c r="U312">
        <v>11.1241</v>
      </c>
      <c r="V312" t="s">
        <v>971</v>
      </c>
      <c r="W312" t="s">
        <v>968</v>
      </c>
      <c r="X312">
        <v>1E-4</v>
      </c>
      <c r="Y312">
        <v>23.8</v>
      </c>
      <c r="Z312">
        <v>7.2099999999999997E-2</v>
      </c>
      <c r="AA312">
        <v>16.914899999999999</v>
      </c>
      <c r="AB312" t="s">
        <v>969</v>
      </c>
      <c r="AC312" t="s">
        <v>968</v>
      </c>
      <c r="AD312">
        <v>7.0000000000000001E-3</v>
      </c>
      <c r="AE312">
        <v>6.9383999999999997</v>
      </c>
      <c r="AF312">
        <v>0.15659999999999999</v>
      </c>
      <c r="AG312">
        <v>5.9309000000000003</v>
      </c>
      <c r="AH312" t="s">
        <v>969</v>
      </c>
      <c r="AI312" t="s">
        <v>968</v>
      </c>
      <c r="AJ312">
        <v>1.83E-2</v>
      </c>
      <c r="AK312">
        <v>4.5312999999999999</v>
      </c>
      <c r="AL312">
        <v>0.17510000000000001</v>
      </c>
      <c r="AM312">
        <v>4.2526999999999999</v>
      </c>
      <c r="AN312" t="s">
        <v>969</v>
      </c>
      <c r="AO312" t="s">
        <v>968</v>
      </c>
      <c r="AP312">
        <v>3.2000000000000002E-3</v>
      </c>
      <c r="AQ312">
        <v>11.319699999999999</v>
      </c>
      <c r="AR312">
        <v>9.1399999999999995E-2</v>
      </c>
      <c r="AS312">
        <v>10.798400000000001</v>
      </c>
      <c r="AT312">
        <v>4.4000000000000003E-3</v>
      </c>
      <c r="AU312">
        <v>0</v>
      </c>
    </row>
    <row r="313" spans="1:47" x14ac:dyDescent="0.25">
      <c r="A313">
        <v>0</v>
      </c>
      <c r="B313" t="s">
        <v>972</v>
      </c>
      <c r="C313" t="s">
        <v>19</v>
      </c>
      <c r="D313" t="s">
        <v>973</v>
      </c>
      <c r="E313" t="s">
        <v>972</v>
      </c>
      <c r="F313">
        <v>1.78E-2</v>
      </c>
      <c r="G313">
        <v>3.1152000000000002</v>
      </c>
      <c r="H313">
        <v>0.15529999999999999</v>
      </c>
      <c r="I313">
        <v>4.8487999999999998</v>
      </c>
      <c r="J313" t="s">
        <v>973</v>
      </c>
      <c r="K313" t="s">
        <v>972</v>
      </c>
      <c r="L313">
        <v>4.0000000000000002E-4</v>
      </c>
      <c r="M313">
        <v>21.488399999999999</v>
      </c>
      <c r="N313">
        <v>3.2500000000000001E-2</v>
      </c>
      <c r="O313">
        <v>33.1877</v>
      </c>
      <c r="P313" t="s">
        <v>973</v>
      </c>
      <c r="Q313" t="s">
        <v>972</v>
      </c>
      <c r="R313">
        <v>5.9999999999999995E-4</v>
      </c>
      <c r="S313">
        <v>17.7805</v>
      </c>
      <c r="T313">
        <v>3.2000000000000001E-2</v>
      </c>
      <c r="U313">
        <v>31.047499999999999</v>
      </c>
      <c r="V313" t="s">
        <v>973</v>
      </c>
      <c r="W313" t="s">
        <v>972</v>
      </c>
      <c r="X313">
        <v>1E-3</v>
      </c>
      <c r="Y313">
        <v>9.7222000000000008</v>
      </c>
      <c r="Z313">
        <v>0.1021</v>
      </c>
      <c r="AA313">
        <v>9.5764999999999993</v>
      </c>
      <c r="AB313" t="s">
        <v>973</v>
      </c>
      <c r="AC313" t="s">
        <v>972</v>
      </c>
      <c r="AD313">
        <v>8.0000000000000004E-4</v>
      </c>
      <c r="AE313">
        <v>17.366700000000002</v>
      </c>
      <c r="AF313">
        <v>5.3600000000000002E-2</v>
      </c>
      <c r="AG313">
        <v>25.654</v>
      </c>
      <c r="AH313" t="s">
        <v>973</v>
      </c>
      <c r="AI313" t="s">
        <v>972</v>
      </c>
      <c r="AJ313">
        <v>1.5E-3</v>
      </c>
      <c r="AK313">
        <v>15.3543</v>
      </c>
      <c r="AL313">
        <v>5.9400000000000001E-2</v>
      </c>
      <c r="AM313">
        <v>23.242999999999999</v>
      </c>
      <c r="AN313" t="s">
        <v>973</v>
      </c>
      <c r="AO313" t="s">
        <v>972</v>
      </c>
      <c r="AP313">
        <v>6.9999999999999999E-4</v>
      </c>
      <c r="AQ313">
        <v>19.6373</v>
      </c>
      <c r="AR313">
        <v>4.8000000000000001E-2</v>
      </c>
      <c r="AS313">
        <v>22.536899999999999</v>
      </c>
      <c r="AT313">
        <v>3.2000000000000002E-3</v>
      </c>
      <c r="AU313">
        <v>0</v>
      </c>
    </row>
    <row r="314" spans="1:47" x14ac:dyDescent="0.25">
      <c r="A314">
        <v>0</v>
      </c>
      <c r="B314" t="s">
        <v>974</v>
      </c>
      <c r="C314" t="s">
        <v>19</v>
      </c>
      <c r="D314" t="s">
        <v>975</v>
      </c>
      <c r="E314" t="s">
        <v>974</v>
      </c>
      <c r="F314">
        <v>4.0000000000000002E-4</v>
      </c>
      <c r="G314">
        <v>18.655200000000001</v>
      </c>
      <c r="H314">
        <v>5.7000000000000002E-2</v>
      </c>
      <c r="I314">
        <v>22.978100000000001</v>
      </c>
      <c r="J314" t="s">
        <v>975</v>
      </c>
      <c r="K314" t="s">
        <v>974</v>
      </c>
      <c r="L314">
        <v>1E-4</v>
      </c>
      <c r="M314">
        <v>34.4</v>
      </c>
      <c r="N314">
        <v>2.9100000000000001E-2</v>
      </c>
      <c r="O314">
        <v>38.576300000000003</v>
      </c>
      <c r="P314" t="s">
        <v>975</v>
      </c>
      <c r="Q314" t="s">
        <v>974</v>
      </c>
      <c r="R314">
        <v>2.9999999999999997E-4</v>
      </c>
      <c r="S314">
        <v>23.064499999999999</v>
      </c>
      <c r="T314">
        <v>3.6200000000000003E-2</v>
      </c>
      <c r="U314">
        <v>26.041799999999999</v>
      </c>
      <c r="V314" t="s">
        <v>975</v>
      </c>
      <c r="W314" t="s">
        <v>974</v>
      </c>
      <c r="X314">
        <v>0</v>
      </c>
      <c r="Y314">
        <v>38.666699999999999</v>
      </c>
      <c r="Z314">
        <v>2.6700000000000002E-2</v>
      </c>
      <c r="AA314">
        <v>53.009900000000002</v>
      </c>
      <c r="AB314" t="s">
        <v>975</v>
      </c>
      <c r="AC314" t="s">
        <v>974</v>
      </c>
      <c r="AD314">
        <v>2.3900000000000001E-2</v>
      </c>
      <c r="AE314">
        <v>3.6656</v>
      </c>
      <c r="AF314">
        <v>0.18149999999999999</v>
      </c>
      <c r="AG314">
        <v>4.5663</v>
      </c>
      <c r="AH314" t="s">
        <v>975</v>
      </c>
      <c r="AI314" t="s">
        <v>974</v>
      </c>
      <c r="AJ314">
        <v>8.0999999999999996E-3</v>
      </c>
      <c r="AK314">
        <v>7.1619999999999999</v>
      </c>
      <c r="AL314">
        <v>0.1042</v>
      </c>
      <c r="AM314">
        <v>10.956099999999999</v>
      </c>
      <c r="AN314" t="s">
        <v>975</v>
      </c>
      <c r="AO314" t="s">
        <v>974</v>
      </c>
      <c r="AP314">
        <v>3.5999999999999999E-3</v>
      </c>
      <c r="AQ314">
        <v>10.8103</v>
      </c>
      <c r="AR314">
        <v>7.6700000000000004E-2</v>
      </c>
      <c r="AS314">
        <v>13.537699999999999</v>
      </c>
      <c r="AT314">
        <v>5.1999999999999998E-3</v>
      </c>
      <c r="AU314">
        <v>0</v>
      </c>
    </row>
    <row r="315" spans="1:47" x14ac:dyDescent="0.25">
      <c r="A315">
        <v>0</v>
      </c>
      <c r="B315" t="s">
        <v>976</v>
      </c>
      <c r="C315" t="s">
        <v>19</v>
      </c>
      <c r="D315" t="s">
        <v>977</v>
      </c>
      <c r="E315" t="s">
        <v>976</v>
      </c>
      <c r="F315">
        <v>2.9999999999999997E-4</v>
      </c>
      <c r="G315">
        <v>20.794899999999998</v>
      </c>
      <c r="H315">
        <v>7.4300000000000005E-2</v>
      </c>
      <c r="I315">
        <v>16.245000000000001</v>
      </c>
      <c r="J315" t="s">
        <v>978</v>
      </c>
      <c r="K315" t="s">
        <v>976</v>
      </c>
      <c r="L315">
        <v>1E-3</v>
      </c>
      <c r="M315">
        <v>13.8302</v>
      </c>
      <c r="N315">
        <v>5.74E-2</v>
      </c>
      <c r="O315">
        <v>11.931800000000001</v>
      </c>
      <c r="P315" t="s">
        <v>978</v>
      </c>
      <c r="Q315" t="s">
        <v>976</v>
      </c>
      <c r="R315">
        <v>5.9999999999999995E-4</v>
      </c>
      <c r="S315">
        <v>17.4146</v>
      </c>
      <c r="T315">
        <v>4.6699999999999998E-2</v>
      </c>
      <c r="U315">
        <v>17.475000000000001</v>
      </c>
      <c r="V315" t="s">
        <v>978</v>
      </c>
      <c r="W315" t="s">
        <v>976</v>
      </c>
      <c r="X315">
        <v>4.1999999999999997E-3</v>
      </c>
      <c r="Y315">
        <v>4.8844000000000003</v>
      </c>
      <c r="Z315">
        <v>0.1918</v>
      </c>
      <c r="AA315">
        <v>2.7221000000000002</v>
      </c>
      <c r="AB315" t="e">
        <f>-SHTXCCLY</f>
        <v>#NAME?</v>
      </c>
      <c r="AC315" t="s">
        <v>976</v>
      </c>
      <c r="AD315">
        <v>0</v>
      </c>
      <c r="AE315">
        <v>47</v>
      </c>
      <c r="AF315">
        <v>3.3300000000000003E-2</v>
      </c>
      <c r="AG315">
        <v>39.850099999999998</v>
      </c>
      <c r="AH315" t="s">
        <v>977</v>
      </c>
      <c r="AI315" t="s">
        <v>976</v>
      </c>
      <c r="AJ315">
        <v>1E-4</v>
      </c>
      <c r="AK315">
        <v>37.6</v>
      </c>
      <c r="AL315">
        <v>3.8199999999999998E-2</v>
      </c>
      <c r="AM315">
        <v>36.629899999999999</v>
      </c>
      <c r="AN315" t="e">
        <f>-SHTXCCLY</f>
        <v>#NAME?</v>
      </c>
      <c r="AO315" t="s">
        <v>976</v>
      </c>
      <c r="AP315">
        <v>0</v>
      </c>
      <c r="AQ315">
        <v>44.333300000000001</v>
      </c>
      <c r="AR315">
        <v>2.18E-2</v>
      </c>
      <c r="AS315">
        <v>43.765000000000001</v>
      </c>
      <c r="AT315">
        <v>8.9999999999999998E-4</v>
      </c>
      <c r="AU315">
        <v>0</v>
      </c>
    </row>
    <row r="316" spans="1:47" x14ac:dyDescent="0.25">
      <c r="A316">
        <v>0</v>
      </c>
      <c r="B316" t="s">
        <v>979</v>
      </c>
      <c r="C316" t="s">
        <v>19</v>
      </c>
      <c r="D316" t="s">
        <v>980</v>
      </c>
      <c r="E316" t="s">
        <v>979</v>
      </c>
      <c r="F316">
        <v>2E-3</v>
      </c>
      <c r="G316">
        <v>9.4405999999999999</v>
      </c>
      <c r="H316">
        <v>0.1026</v>
      </c>
      <c r="I316">
        <v>10.086600000000001</v>
      </c>
      <c r="J316" t="s">
        <v>980</v>
      </c>
      <c r="K316" t="s">
        <v>979</v>
      </c>
      <c r="L316">
        <v>1.2999999999999999E-3</v>
      </c>
      <c r="M316">
        <v>12.011200000000001</v>
      </c>
      <c r="N316">
        <v>5.4800000000000001E-2</v>
      </c>
      <c r="O316">
        <v>13.2713</v>
      </c>
      <c r="P316" t="s">
        <v>980</v>
      </c>
      <c r="Q316" t="s">
        <v>979</v>
      </c>
      <c r="R316">
        <v>2.8999999999999998E-3</v>
      </c>
      <c r="S316">
        <v>8.1897000000000002</v>
      </c>
      <c r="T316">
        <v>6.2100000000000002E-2</v>
      </c>
      <c r="U316">
        <v>10.144600000000001</v>
      </c>
      <c r="V316" t="s">
        <v>981</v>
      </c>
      <c r="W316" t="s">
        <v>979</v>
      </c>
      <c r="X316">
        <v>2.0000000000000001E-4</v>
      </c>
      <c r="Y316">
        <v>20.041699999999999</v>
      </c>
      <c r="Z316">
        <v>5.9700000000000003E-2</v>
      </c>
      <c r="AA316">
        <v>22.221900000000002</v>
      </c>
      <c r="AB316" t="s">
        <v>980</v>
      </c>
      <c r="AC316" t="s">
        <v>979</v>
      </c>
      <c r="AD316">
        <v>0.12609999999999999</v>
      </c>
      <c r="AE316">
        <v>1.1745000000000001</v>
      </c>
      <c r="AF316">
        <v>0.30299999999999999</v>
      </c>
      <c r="AG316">
        <v>1.3364</v>
      </c>
      <c r="AH316" t="s">
        <v>980</v>
      </c>
      <c r="AI316" t="s">
        <v>979</v>
      </c>
      <c r="AJ316">
        <v>7.0999999999999994E-2</v>
      </c>
      <c r="AK316">
        <v>1.8198000000000001</v>
      </c>
      <c r="AL316">
        <v>0.2321</v>
      </c>
      <c r="AM316">
        <v>2.1739999999999999</v>
      </c>
      <c r="AN316" t="s">
        <v>980</v>
      </c>
      <c r="AO316" t="s">
        <v>979</v>
      </c>
      <c r="AP316">
        <v>2.75E-2</v>
      </c>
      <c r="AQ316">
        <v>4.1919000000000004</v>
      </c>
      <c r="AR316">
        <v>0.16420000000000001</v>
      </c>
      <c r="AS316">
        <v>4.2858000000000001</v>
      </c>
      <c r="AT316">
        <v>3.3000000000000002E-2</v>
      </c>
      <c r="AU316">
        <v>2</v>
      </c>
    </row>
    <row r="317" spans="1:47" x14ac:dyDescent="0.25">
      <c r="A317">
        <v>0</v>
      </c>
      <c r="B317" t="s">
        <v>982</v>
      </c>
      <c r="C317" t="s">
        <v>19</v>
      </c>
      <c r="D317" t="s">
        <v>983</v>
      </c>
      <c r="E317" t="s">
        <v>982</v>
      </c>
      <c r="F317">
        <v>0</v>
      </c>
      <c r="G317">
        <v>55</v>
      </c>
      <c r="H317">
        <v>1.4200000000000001E-2</v>
      </c>
      <c r="I317">
        <v>74.700299999999999</v>
      </c>
      <c r="J317" t="s">
        <v>983</v>
      </c>
      <c r="K317" t="s">
        <v>982</v>
      </c>
      <c r="L317">
        <v>1E-4</v>
      </c>
      <c r="M317">
        <v>39.166699999999999</v>
      </c>
      <c r="N317">
        <v>2.0199999999999999E-2</v>
      </c>
      <c r="O317">
        <v>58.238100000000003</v>
      </c>
      <c r="P317" t="s">
        <v>983</v>
      </c>
      <c r="Q317" t="s">
        <v>982</v>
      </c>
      <c r="R317">
        <v>2.9999999999999997E-4</v>
      </c>
      <c r="S317">
        <v>22.473700000000001</v>
      </c>
      <c r="T317">
        <v>2.3800000000000002E-2</v>
      </c>
      <c r="U317">
        <v>44.241199999999999</v>
      </c>
      <c r="V317" t="s">
        <v>983</v>
      </c>
      <c r="W317" t="s">
        <v>982</v>
      </c>
      <c r="X317">
        <v>2.9999999999999997E-4</v>
      </c>
      <c r="Y317">
        <v>18.468800000000002</v>
      </c>
      <c r="Z317">
        <v>4.9200000000000001E-2</v>
      </c>
      <c r="AA317">
        <v>28.460100000000001</v>
      </c>
      <c r="AB317" t="s">
        <v>983</v>
      </c>
      <c r="AC317" t="s">
        <v>982</v>
      </c>
      <c r="AD317">
        <v>0</v>
      </c>
      <c r="AE317">
        <v>57</v>
      </c>
      <c r="AF317">
        <v>1.5699999999999999E-2</v>
      </c>
      <c r="AG317">
        <v>65.721699999999998</v>
      </c>
      <c r="AH317" t="s">
        <v>983</v>
      </c>
      <c r="AI317" t="s">
        <v>982</v>
      </c>
      <c r="AJ317">
        <v>0</v>
      </c>
      <c r="AK317">
        <v>62</v>
      </c>
      <c r="AL317">
        <v>1.2800000000000001E-2</v>
      </c>
      <c r="AM317">
        <v>76.542199999999994</v>
      </c>
      <c r="AN317" t="s">
        <v>983</v>
      </c>
      <c r="AO317" t="s">
        <v>982</v>
      </c>
      <c r="AP317">
        <v>0</v>
      </c>
      <c r="AQ317">
        <v>61.666699999999999</v>
      </c>
      <c r="AR317">
        <v>9.5999999999999992E-3</v>
      </c>
      <c r="AS317">
        <v>71.497900000000001</v>
      </c>
      <c r="AT317">
        <v>1E-4</v>
      </c>
      <c r="AU317">
        <v>0</v>
      </c>
    </row>
    <row r="318" spans="1:47" x14ac:dyDescent="0.25">
      <c r="A318">
        <v>0</v>
      </c>
      <c r="B318" t="s">
        <v>984</v>
      </c>
      <c r="C318" t="s">
        <v>19</v>
      </c>
      <c r="D318" t="s">
        <v>985</v>
      </c>
      <c r="E318" t="s">
        <v>984</v>
      </c>
      <c r="F318">
        <v>0</v>
      </c>
      <c r="G318">
        <v>70</v>
      </c>
      <c r="H318">
        <v>3.6400000000000002E-2</v>
      </c>
      <c r="I318">
        <v>37.590499999999999</v>
      </c>
      <c r="J318" t="s">
        <v>986</v>
      </c>
      <c r="K318" t="s">
        <v>984</v>
      </c>
      <c r="L318">
        <v>0</v>
      </c>
      <c r="M318">
        <v>82.5</v>
      </c>
      <c r="N318">
        <v>3.2500000000000001E-2</v>
      </c>
      <c r="O318">
        <v>33.273600000000002</v>
      </c>
      <c r="P318" t="s">
        <v>985</v>
      </c>
      <c r="Q318" t="s">
        <v>984</v>
      </c>
      <c r="R318">
        <v>0</v>
      </c>
      <c r="S318">
        <v>78.333299999999994</v>
      </c>
      <c r="T318">
        <v>3.0700000000000002E-2</v>
      </c>
      <c r="U318">
        <v>32.75</v>
      </c>
      <c r="V318" t="s">
        <v>987</v>
      </c>
      <c r="W318" t="s">
        <v>984</v>
      </c>
      <c r="X318">
        <v>0</v>
      </c>
      <c r="Y318">
        <v>80</v>
      </c>
      <c r="Z318">
        <v>2.5499999999999998E-2</v>
      </c>
      <c r="AA318">
        <v>54.899500000000003</v>
      </c>
      <c r="AB318" t="s">
        <v>985</v>
      </c>
      <c r="AC318" t="s">
        <v>984</v>
      </c>
      <c r="AD318">
        <v>0</v>
      </c>
      <c r="AE318">
        <v>54.444400000000002</v>
      </c>
      <c r="AF318">
        <v>5.1299999999999998E-2</v>
      </c>
      <c r="AG318">
        <v>26.8291</v>
      </c>
      <c r="AH318" t="s">
        <v>985</v>
      </c>
      <c r="AI318" t="s">
        <v>984</v>
      </c>
      <c r="AJ318">
        <v>0</v>
      </c>
      <c r="AK318">
        <v>57.5</v>
      </c>
      <c r="AL318">
        <v>4.7899999999999998E-2</v>
      </c>
      <c r="AM318">
        <v>29.420300000000001</v>
      </c>
      <c r="AN318" t="s">
        <v>987</v>
      </c>
      <c r="AO318" t="s">
        <v>984</v>
      </c>
      <c r="AP318">
        <v>0</v>
      </c>
      <c r="AQ318">
        <v>65</v>
      </c>
      <c r="AR318">
        <v>2.2700000000000001E-2</v>
      </c>
      <c r="AS318">
        <v>42.414000000000001</v>
      </c>
      <c r="AT318">
        <v>0</v>
      </c>
      <c r="AU318">
        <v>0</v>
      </c>
    </row>
    <row r="319" spans="1:47" x14ac:dyDescent="0.25">
      <c r="A319">
        <v>0</v>
      </c>
      <c r="B319" t="s">
        <v>988</v>
      </c>
      <c r="C319" t="s">
        <v>19</v>
      </c>
      <c r="D319" t="s">
        <v>989</v>
      </c>
      <c r="E319" t="s">
        <v>988</v>
      </c>
      <c r="F319">
        <v>0</v>
      </c>
      <c r="G319">
        <v>43.5</v>
      </c>
      <c r="H319">
        <v>2.9100000000000001E-2</v>
      </c>
      <c r="I319">
        <v>46.1858</v>
      </c>
      <c r="J319" t="s">
        <v>989</v>
      </c>
      <c r="K319" t="s">
        <v>988</v>
      </c>
      <c r="L319">
        <v>1.1999999999999999E-3</v>
      </c>
      <c r="M319">
        <v>12.5899</v>
      </c>
      <c r="N319">
        <v>4.4900000000000002E-2</v>
      </c>
      <c r="O319">
        <v>19.669799999999999</v>
      </c>
      <c r="P319" t="s">
        <v>989</v>
      </c>
      <c r="Q319" t="s">
        <v>988</v>
      </c>
      <c r="R319">
        <v>1.5E-3</v>
      </c>
      <c r="S319">
        <v>11.583</v>
      </c>
      <c r="T319">
        <v>4.3499999999999997E-2</v>
      </c>
      <c r="U319">
        <v>19.730699999999999</v>
      </c>
      <c r="V319" t="s">
        <v>989</v>
      </c>
      <c r="W319" t="s">
        <v>988</v>
      </c>
      <c r="X319">
        <v>1E-3</v>
      </c>
      <c r="Y319">
        <v>9.7870000000000008</v>
      </c>
      <c r="Z319">
        <v>8.8900000000000007E-2</v>
      </c>
      <c r="AA319">
        <v>12.196400000000001</v>
      </c>
      <c r="AB319" t="e">
        <f>-THSAVYIV</f>
        <v>#NAME?</v>
      </c>
      <c r="AC319" t="s">
        <v>988</v>
      </c>
      <c r="AD319">
        <v>5.9999999999999995E-4</v>
      </c>
      <c r="AE319">
        <v>19.072299999999998</v>
      </c>
      <c r="AF319">
        <v>6.6699999999999995E-2</v>
      </c>
      <c r="AG319">
        <v>20.159500000000001</v>
      </c>
      <c r="AH319" t="s">
        <v>989</v>
      </c>
      <c r="AI319" t="s">
        <v>988</v>
      </c>
      <c r="AJ319">
        <v>4.0000000000000002E-4</v>
      </c>
      <c r="AK319">
        <v>24.64</v>
      </c>
      <c r="AL319">
        <v>5.5500000000000001E-2</v>
      </c>
      <c r="AM319">
        <v>25.148599999999998</v>
      </c>
      <c r="AN319" t="s">
        <v>989</v>
      </c>
      <c r="AO319" t="s">
        <v>988</v>
      </c>
      <c r="AP319">
        <v>2.0000000000000001E-4</v>
      </c>
      <c r="AQ319">
        <v>27.5517</v>
      </c>
      <c r="AR319">
        <v>3.4700000000000002E-2</v>
      </c>
      <c r="AS319">
        <v>30.3948</v>
      </c>
      <c r="AT319">
        <v>6.9999999999999999E-4</v>
      </c>
      <c r="AU319">
        <v>0</v>
      </c>
    </row>
    <row r="320" spans="1:47" x14ac:dyDescent="0.25">
      <c r="A320">
        <v>0</v>
      </c>
      <c r="B320" t="s">
        <v>990</v>
      </c>
      <c r="C320" t="s">
        <v>19</v>
      </c>
      <c r="D320" t="s">
        <v>991</v>
      </c>
      <c r="E320" t="s">
        <v>990</v>
      </c>
      <c r="F320">
        <v>2.7000000000000001E-3</v>
      </c>
      <c r="G320">
        <v>8.2411999999999992</v>
      </c>
      <c r="H320">
        <v>5.33E-2</v>
      </c>
      <c r="I320">
        <v>24.8687</v>
      </c>
      <c r="J320" t="s">
        <v>991</v>
      </c>
      <c r="K320" t="s">
        <v>990</v>
      </c>
      <c r="L320">
        <v>5.0000000000000001E-4</v>
      </c>
      <c r="M320">
        <v>19.3704</v>
      </c>
      <c r="N320">
        <v>2.3800000000000002E-2</v>
      </c>
      <c r="O320">
        <v>48.9754</v>
      </c>
      <c r="P320" t="s">
        <v>991</v>
      </c>
      <c r="Q320" t="s">
        <v>990</v>
      </c>
      <c r="R320">
        <v>1.1000000000000001E-3</v>
      </c>
      <c r="S320">
        <v>13.3697</v>
      </c>
      <c r="T320">
        <v>2.7699999999999999E-2</v>
      </c>
      <c r="U320">
        <v>37.11</v>
      </c>
      <c r="V320" t="s">
        <v>991</v>
      </c>
      <c r="W320" t="s">
        <v>990</v>
      </c>
      <c r="X320">
        <v>2.9999999999999997E-4</v>
      </c>
      <c r="Y320">
        <v>16.545500000000001</v>
      </c>
      <c r="Z320">
        <v>4.5499999999999999E-2</v>
      </c>
      <c r="AA320">
        <v>31.198699999999999</v>
      </c>
      <c r="AB320" t="s">
        <v>991</v>
      </c>
      <c r="AC320" t="s">
        <v>990</v>
      </c>
      <c r="AD320">
        <v>2.9999999999999997E-4</v>
      </c>
      <c r="AE320">
        <v>23.95</v>
      </c>
      <c r="AF320">
        <v>2.35E-2</v>
      </c>
      <c r="AG320">
        <v>51.933199999999999</v>
      </c>
      <c r="AH320" t="s">
        <v>991</v>
      </c>
      <c r="AI320" t="s">
        <v>990</v>
      </c>
      <c r="AJ320">
        <v>2.9999999999999997E-4</v>
      </c>
      <c r="AK320">
        <v>26.222200000000001</v>
      </c>
      <c r="AL320">
        <v>2.18E-2</v>
      </c>
      <c r="AM320">
        <v>56.985199999999999</v>
      </c>
      <c r="AN320" t="s">
        <v>991</v>
      </c>
      <c r="AO320" t="s">
        <v>990</v>
      </c>
      <c r="AP320">
        <v>1.2999999999999999E-3</v>
      </c>
      <c r="AQ320">
        <v>15.8828</v>
      </c>
      <c r="AR320">
        <v>2.9100000000000001E-2</v>
      </c>
      <c r="AS320">
        <v>35.209299999999999</v>
      </c>
      <c r="AT320">
        <v>8.9999999999999998E-4</v>
      </c>
      <c r="AU320">
        <v>0</v>
      </c>
    </row>
    <row r="321" spans="1:47" x14ac:dyDescent="0.25">
      <c r="A321">
        <v>0</v>
      </c>
      <c r="B321" t="s">
        <v>992</v>
      </c>
      <c r="C321" t="s">
        <v>19</v>
      </c>
      <c r="D321" t="s">
        <v>993</v>
      </c>
      <c r="E321" t="s">
        <v>992</v>
      </c>
      <c r="F321">
        <v>0</v>
      </c>
      <c r="G321">
        <v>49.5</v>
      </c>
      <c r="H321">
        <v>2.7699999999999999E-2</v>
      </c>
      <c r="I321">
        <v>48.098700000000001</v>
      </c>
      <c r="J321" t="s">
        <v>993</v>
      </c>
      <c r="K321" t="s">
        <v>992</v>
      </c>
      <c r="L321">
        <v>1E-4</v>
      </c>
      <c r="M321">
        <v>42.4</v>
      </c>
      <c r="N321">
        <v>4.1399999999999999E-2</v>
      </c>
      <c r="O321">
        <v>22.780100000000001</v>
      </c>
      <c r="P321" t="s">
        <v>994</v>
      </c>
      <c r="Q321" t="s">
        <v>992</v>
      </c>
      <c r="R321">
        <v>1E-4</v>
      </c>
      <c r="S321">
        <v>36.25</v>
      </c>
      <c r="T321">
        <v>4.07E-2</v>
      </c>
      <c r="U321">
        <v>21.904699999999998</v>
      </c>
      <c r="V321" t="s">
        <v>994</v>
      </c>
      <c r="W321" t="s">
        <v>992</v>
      </c>
      <c r="X321">
        <v>0</v>
      </c>
      <c r="Y321">
        <v>43.5</v>
      </c>
      <c r="Z321">
        <v>3.5000000000000003E-2</v>
      </c>
      <c r="AA321">
        <v>41.641100000000002</v>
      </c>
      <c r="AB321" t="s">
        <v>993</v>
      </c>
      <c r="AC321" t="s">
        <v>992</v>
      </c>
      <c r="AD321">
        <v>0</v>
      </c>
      <c r="AE321">
        <v>49</v>
      </c>
      <c r="AF321">
        <v>5.1299999999999998E-2</v>
      </c>
      <c r="AG321">
        <v>26.7926</v>
      </c>
      <c r="AH321" t="s">
        <v>993</v>
      </c>
      <c r="AI321" t="s">
        <v>992</v>
      </c>
      <c r="AJ321">
        <v>0</v>
      </c>
      <c r="AK321">
        <v>46.5</v>
      </c>
      <c r="AL321">
        <v>5.0200000000000002E-2</v>
      </c>
      <c r="AM321">
        <v>27.963100000000001</v>
      </c>
      <c r="AN321" t="s">
        <v>993</v>
      </c>
      <c r="AO321" t="s">
        <v>992</v>
      </c>
      <c r="AP321">
        <v>1E-4</v>
      </c>
      <c r="AQ321">
        <v>37</v>
      </c>
      <c r="AR321">
        <v>3.9E-2</v>
      </c>
      <c r="AS321">
        <v>27.375399999999999</v>
      </c>
      <c r="AT321">
        <v>0</v>
      </c>
      <c r="AU321">
        <v>0</v>
      </c>
    </row>
    <row r="322" spans="1:47" x14ac:dyDescent="0.25">
      <c r="A322">
        <v>0</v>
      </c>
      <c r="B322" t="s">
        <v>995</v>
      </c>
      <c r="C322" t="s">
        <v>19</v>
      </c>
      <c r="D322" t="s">
        <v>996</v>
      </c>
      <c r="E322" t="s">
        <v>995</v>
      </c>
      <c r="F322">
        <v>8.0000000000000004E-4</v>
      </c>
      <c r="G322">
        <v>13.7346</v>
      </c>
      <c r="H322">
        <v>6.2799999999999995E-2</v>
      </c>
      <c r="I322">
        <v>20.3338</v>
      </c>
      <c r="J322" t="s">
        <v>996</v>
      </c>
      <c r="K322" t="s">
        <v>995</v>
      </c>
      <c r="L322">
        <v>1E-4</v>
      </c>
      <c r="M322">
        <v>32.545499999999997</v>
      </c>
      <c r="N322">
        <v>2.58E-2</v>
      </c>
      <c r="O322">
        <v>44.555799999999998</v>
      </c>
      <c r="P322" t="s">
        <v>996</v>
      </c>
      <c r="Q322" t="s">
        <v>995</v>
      </c>
      <c r="R322">
        <v>2.9999999999999997E-4</v>
      </c>
      <c r="S322">
        <v>24.689699999999998</v>
      </c>
      <c r="T322">
        <v>2.9600000000000001E-2</v>
      </c>
      <c r="U322">
        <v>34.3123</v>
      </c>
      <c r="V322" t="s">
        <v>997</v>
      </c>
      <c r="W322" t="s">
        <v>995</v>
      </c>
      <c r="X322">
        <v>1E-4</v>
      </c>
      <c r="Y322">
        <v>27.5</v>
      </c>
      <c r="Z322">
        <v>3.9100000000000003E-2</v>
      </c>
      <c r="AA322">
        <v>36.945399999999999</v>
      </c>
      <c r="AB322" t="s">
        <v>996</v>
      </c>
      <c r="AC322" t="s">
        <v>995</v>
      </c>
      <c r="AD322">
        <v>2.3999999999999998E-3</v>
      </c>
      <c r="AE322">
        <v>11.150399999999999</v>
      </c>
      <c r="AF322">
        <v>8.3500000000000005E-2</v>
      </c>
      <c r="AG322">
        <v>15.267300000000001</v>
      </c>
      <c r="AH322" t="s">
        <v>996</v>
      </c>
      <c r="AI322" t="s">
        <v>995</v>
      </c>
      <c r="AJ322">
        <v>1.6000000000000001E-3</v>
      </c>
      <c r="AK322">
        <v>14.875</v>
      </c>
      <c r="AL322">
        <v>6.1199999999999997E-2</v>
      </c>
      <c r="AM322">
        <v>22.49</v>
      </c>
      <c r="AN322" t="s">
        <v>996</v>
      </c>
      <c r="AO322" t="s">
        <v>995</v>
      </c>
      <c r="AP322">
        <v>2.0000000000000001E-4</v>
      </c>
      <c r="AQ322">
        <v>26.451599999999999</v>
      </c>
      <c r="AR322">
        <v>2.9600000000000001E-2</v>
      </c>
      <c r="AS322">
        <v>34.7502</v>
      </c>
      <c r="AT322">
        <v>8.0000000000000004E-4</v>
      </c>
      <c r="AU322">
        <v>0</v>
      </c>
    </row>
    <row r="323" spans="1:47" x14ac:dyDescent="0.25">
      <c r="A323">
        <v>0</v>
      </c>
      <c r="B323" t="s">
        <v>998</v>
      </c>
      <c r="C323" t="s">
        <v>19</v>
      </c>
      <c r="D323" t="s">
        <v>999</v>
      </c>
      <c r="E323" t="s">
        <v>998</v>
      </c>
      <c r="F323">
        <v>0</v>
      </c>
      <c r="G323">
        <v>41.5</v>
      </c>
      <c r="H323">
        <v>1.9199999999999998E-2</v>
      </c>
      <c r="I323">
        <v>63.156100000000002</v>
      </c>
      <c r="J323" t="s">
        <v>1000</v>
      </c>
      <c r="K323" t="s">
        <v>998</v>
      </c>
      <c r="L323">
        <v>0</v>
      </c>
      <c r="M323">
        <v>53.181800000000003</v>
      </c>
      <c r="N323">
        <v>1.49E-2</v>
      </c>
      <c r="O323">
        <v>74.482399999999998</v>
      </c>
      <c r="P323" t="s">
        <v>999</v>
      </c>
      <c r="Q323" t="s">
        <v>998</v>
      </c>
      <c r="R323">
        <v>1E-4</v>
      </c>
      <c r="S323">
        <v>42</v>
      </c>
      <c r="T323">
        <v>1.7399999999999999E-2</v>
      </c>
      <c r="U323">
        <v>59.842399999999998</v>
      </c>
      <c r="V323" t="s">
        <v>999</v>
      </c>
      <c r="W323" t="s">
        <v>998</v>
      </c>
      <c r="X323">
        <v>1E-4</v>
      </c>
      <c r="Y323">
        <v>26.2727</v>
      </c>
      <c r="Z323">
        <v>1.95E-2</v>
      </c>
      <c r="AA323">
        <v>66.606099999999998</v>
      </c>
      <c r="AB323" t="s">
        <v>999</v>
      </c>
      <c r="AC323" t="s">
        <v>998</v>
      </c>
      <c r="AD323">
        <v>0</v>
      </c>
      <c r="AE323">
        <v>51.666699999999999</v>
      </c>
      <c r="AF323">
        <v>1.6299999999999999E-2</v>
      </c>
      <c r="AG323">
        <v>64.5077</v>
      </c>
      <c r="AH323" t="s">
        <v>1001</v>
      </c>
      <c r="AI323" t="s">
        <v>998</v>
      </c>
      <c r="AJ323">
        <v>0</v>
      </c>
      <c r="AK323">
        <v>60</v>
      </c>
      <c r="AL323">
        <v>1.21E-2</v>
      </c>
      <c r="AM323">
        <v>78.198099999999997</v>
      </c>
      <c r="AN323" t="s">
        <v>1000</v>
      </c>
      <c r="AO323" t="s">
        <v>998</v>
      </c>
      <c r="AP323">
        <v>0</v>
      </c>
      <c r="AQ323">
        <v>41.5</v>
      </c>
      <c r="AR323">
        <v>1.18E-2</v>
      </c>
      <c r="AS323">
        <v>64.602099999999993</v>
      </c>
      <c r="AT323">
        <v>0</v>
      </c>
      <c r="AU323">
        <v>0</v>
      </c>
    </row>
    <row r="324" spans="1:47" x14ac:dyDescent="0.25">
      <c r="A324">
        <v>0</v>
      </c>
      <c r="B324" t="s">
        <v>1002</v>
      </c>
      <c r="C324" t="s">
        <v>19</v>
      </c>
      <c r="D324" t="s">
        <v>1003</v>
      </c>
      <c r="E324" t="s">
        <v>1002</v>
      </c>
      <c r="F324">
        <v>0</v>
      </c>
      <c r="G324">
        <v>100</v>
      </c>
      <c r="H324">
        <v>3.8E-3</v>
      </c>
      <c r="I324">
        <v>96.893199999999993</v>
      </c>
      <c r="J324" t="s">
        <v>1003</v>
      </c>
      <c r="K324" t="s">
        <v>1002</v>
      </c>
      <c r="L324">
        <v>0</v>
      </c>
      <c r="M324">
        <v>100</v>
      </c>
      <c r="N324">
        <v>6.6E-3</v>
      </c>
      <c r="O324">
        <v>95.9786</v>
      </c>
      <c r="P324" t="s">
        <v>1003</v>
      </c>
      <c r="Q324" t="s">
        <v>1002</v>
      </c>
      <c r="R324">
        <v>0</v>
      </c>
      <c r="S324">
        <v>100</v>
      </c>
      <c r="T324">
        <v>5.5999999999999999E-3</v>
      </c>
      <c r="U324">
        <v>95.740899999999996</v>
      </c>
      <c r="V324" t="s">
        <v>1004</v>
      </c>
      <c r="W324" t="s">
        <v>1002</v>
      </c>
      <c r="X324">
        <v>0</v>
      </c>
      <c r="Y324">
        <v>100</v>
      </c>
      <c r="Z324">
        <v>5.7000000000000002E-3</v>
      </c>
      <c r="AA324">
        <v>96.200400000000002</v>
      </c>
      <c r="AB324" t="s">
        <v>1003</v>
      </c>
      <c r="AC324" t="s">
        <v>1002</v>
      </c>
      <c r="AD324">
        <v>0</v>
      </c>
      <c r="AE324">
        <v>100</v>
      </c>
      <c r="AF324">
        <v>3.5000000000000001E-3</v>
      </c>
      <c r="AG324">
        <v>96.2577</v>
      </c>
      <c r="AH324" t="s">
        <v>1003</v>
      </c>
      <c r="AI324" t="s">
        <v>1002</v>
      </c>
      <c r="AJ324">
        <v>0</v>
      </c>
      <c r="AK324">
        <v>100</v>
      </c>
      <c r="AL324">
        <v>4.1000000000000003E-3</v>
      </c>
      <c r="AM324">
        <v>96.512</v>
      </c>
      <c r="AN324" t="s">
        <v>1003</v>
      </c>
      <c r="AO324" t="s">
        <v>1002</v>
      </c>
      <c r="AP324">
        <v>0</v>
      </c>
      <c r="AQ324">
        <v>100</v>
      </c>
      <c r="AR324">
        <v>1.8E-3</v>
      </c>
      <c r="AS324">
        <v>97.239000000000004</v>
      </c>
      <c r="AT324">
        <v>0</v>
      </c>
      <c r="AU324">
        <v>0</v>
      </c>
    </row>
    <row r="325" spans="1:47" x14ac:dyDescent="0.25">
      <c r="A325">
        <v>0</v>
      </c>
      <c r="B325" t="s">
        <v>1005</v>
      </c>
      <c r="C325" t="s">
        <v>19</v>
      </c>
      <c r="D325" t="s">
        <v>1006</v>
      </c>
      <c r="E325" t="s">
        <v>1005</v>
      </c>
      <c r="F325">
        <v>4.0000000000000002E-4</v>
      </c>
      <c r="G325">
        <v>18.362100000000002</v>
      </c>
      <c r="H325">
        <v>4.5900000000000003E-2</v>
      </c>
      <c r="I325">
        <v>29.545500000000001</v>
      </c>
      <c r="J325" t="s">
        <v>1006</v>
      </c>
      <c r="K325" t="s">
        <v>1005</v>
      </c>
      <c r="L325">
        <v>0</v>
      </c>
      <c r="M325">
        <v>50.454500000000003</v>
      </c>
      <c r="N325">
        <v>1.43E-2</v>
      </c>
      <c r="O325">
        <v>76.564599999999999</v>
      </c>
      <c r="P325" t="s">
        <v>1006</v>
      </c>
      <c r="Q325" t="s">
        <v>1005</v>
      </c>
      <c r="R325">
        <v>1E-4</v>
      </c>
      <c r="S325">
        <v>34.777799999999999</v>
      </c>
      <c r="T325">
        <v>1.72E-2</v>
      </c>
      <c r="U325">
        <v>60.228099999999998</v>
      </c>
      <c r="V325" t="s">
        <v>1006</v>
      </c>
      <c r="W325" t="s">
        <v>1005</v>
      </c>
      <c r="X325">
        <v>0</v>
      </c>
      <c r="Y325">
        <v>44</v>
      </c>
      <c r="Z325">
        <v>2.0500000000000001E-2</v>
      </c>
      <c r="AA325">
        <v>64.519300000000001</v>
      </c>
      <c r="AB325" t="s">
        <v>1006</v>
      </c>
      <c r="AC325" t="s">
        <v>1005</v>
      </c>
      <c r="AD325">
        <v>2.9999999999999997E-4</v>
      </c>
      <c r="AE325">
        <v>23.35</v>
      </c>
      <c r="AF325">
        <v>3.4700000000000002E-2</v>
      </c>
      <c r="AG325">
        <v>38.601799999999997</v>
      </c>
      <c r="AH325" t="s">
        <v>1006</v>
      </c>
      <c r="AI325" t="s">
        <v>1005</v>
      </c>
      <c r="AJ325">
        <v>2.0000000000000001E-4</v>
      </c>
      <c r="AK325">
        <v>30.523800000000001</v>
      </c>
      <c r="AL325">
        <v>2.81E-2</v>
      </c>
      <c r="AM325">
        <v>47.293399999999998</v>
      </c>
      <c r="AN325" t="s">
        <v>1006</v>
      </c>
      <c r="AO325" t="s">
        <v>1005</v>
      </c>
      <c r="AP325">
        <v>5.0000000000000001E-4</v>
      </c>
      <c r="AQ325">
        <v>21.2361</v>
      </c>
      <c r="AR325">
        <v>2.06E-2</v>
      </c>
      <c r="AS325">
        <v>45.572899999999997</v>
      </c>
      <c r="AT325">
        <v>2.0000000000000001E-4</v>
      </c>
      <c r="AU325">
        <v>0</v>
      </c>
    </row>
    <row r="326" spans="1:47" x14ac:dyDescent="0.25">
      <c r="A326">
        <v>0</v>
      </c>
      <c r="B326" t="s">
        <v>1007</v>
      </c>
      <c r="C326" t="s">
        <v>19</v>
      </c>
      <c r="D326" t="s">
        <v>1008</v>
      </c>
      <c r="E326" t="s">
        <v>1007</v>
      </c>
      <c r="F326">
        <v>0</v>
      </c>
      <c r="G326">
        <v>48</v>
      </c>
      <c r="H326">
        <v>1.8200000000000001E-2</v>
      </c>
      <c r="I326">
        <v>65.087699999999998</v>
      </c>
      <c r="J326" t="s">
        <v>1008</v>
      </c>
      <c r="K326" t="s">
        <v>1007</v>
      </c>
      <c r="L326">
        <v>0</v>
      </c>
      <c r="M326">
        <v>56.25</v>
      </c>
      <c r="N326">
        <v>1.72E-2</v>
      </c>
      <c r="O326">
        <v>67.175399999999996</v>
      </c>
      <c r="P326" t="s">
        <v>1008</v>
      </c>
      <c r="Q326" t="s">
        <v>1007</v>
      </c>
      <c r="R326">
        <v>2.9999999999999997E-4</v>
      </c>
      <c r="S326">
        <v>24.103400000000001</v>
      </c>
      <c r="T326">
        <v>2.1600000000000001E-2</v>
      </c>
      <c r="U326">
        <v>48.820500000000003</v>
      </c>
      <c r="V326" t="s">
        <v>1008</v>
      </c>
      <c r="W326" t="s">
        <v>1007</v>
      </c>
      <c r="X326">
        <v>0</v>
      </c>
      <c r="Y326">
        <v>52</v>
      </c>
      <c r="Z326">
        <v>2.3699999999999999E-2</v>
      </c>
      <c r="AA326">
        <v>58.225999999999999</v>
      </c>
      <c r="AB326" t="s">
        <v>1008</v>
      </c>
      <c r="AC326" t="s">
        <v>1007</v>
      </c>
      <c r="AD326">
        <v>0</v>
      </c>
      <c r="AE326">
        <v>51.1111</v>
      </c>
      <c r="AF326">
        <v>1.8700000000000001E-2</v>
      </c>
      <c r="AG326">
        <v>59.878900000000002</v>
      </c>
      <c r="AH326" t="s">
        <v>1008</v>
      </c>
      <c r="AI326" t="s">
        <v>1007</v>
      </c>
      <c r="AJ326">
        <v>0</v>
      </c>
      <c r="AK326">
        <v>57.5</v>
      </c>
      <c r="AL326">
        <v>1.41E-2</v>
      </c>
      <c r="AM326">
        <v>73.163600000000002</v>
      </c>
      <c r="AN326" t="s">
        <v>1008</v>
      </c>
      <c r="AO326" t="s">
        <v>1007</v>
      </c>
      <c r="AP326">
        <v>0</v>
      </c>
      <c r="AQ326">
        <v>52.857100000000003</v>
      </c>
      <c r="AR326">
        <v>1.38E-2</v>
      </c>
      <c r="AS326">
        <v>59.322600000000001</v>
      </c>
      <c r="AT326">
        <v>1E-4</v>
      </c>
      <c r="AU326">
        <v>0</v>
      </c>
    </row>
    <row r="327" spans="1:47" x14ac:dyDescent="0.25">
      <c r="A327">
        <v>0</v>
      </c>
      <c r="B327" t="s">
        <v>1009</v>
      </c>
      <c r="C327" t="s">
        <v>19</v>
      </c>
      <c r="D327" t="s">
        <v>1010</v>
      </c>
      <c r="E327" t="s">
        <v>1009</v>
      </c>
      <c r="F327">
        <v>0</v>
      </c>
      <c r="G327">
        <v>85</v>
      </c>
      <c r="H327">
        <v>1.26E-2</v>
      </c>
      <c r="I327">
        <v>78.763999999999996</v>
      </c>
      <c r="J327" t="s">
        <v>1010</v>
      </c>
      <c r="K327" t="s">
        <v>1009</v>
      </c>
      <c r="L327">
        <v>0</v>
      </c>
      <c r="M327">
        <v>82.5</v>
      </c>
      <c r="N327">
        <v>2.01E-2</v>
      </c>
      <c r="O327">
        <v>58.584899999999998</v>
      </c>
      <c r="P327" t="s">
        <v>1011</v>
      </c>
      <c r="Q327" t="s">
        <v>1009</v>
      </c>
      <c r="R327">
        <v>0</v>
      </c>
      <c r="S327">
        <v>72.5</v>
      </c>
      <c r="T327">
        <v>1.9699999999999999E-2</v>
      </c>
      <c r="U327">
        <v>53.565399999999997</v>
      </c>
      <c r="V327" t="s">
        <v>1010</v>
      </c>
      <c r="W327" t="s">
        <v>1009</v>
      </c>
      <c r="X327">
        <v>0</v>
      </c>
      <c r="Y327">
        <v>90</v>
      </c>
      <c r="Z327">
        <v>1.2200000000000001E-2</v>
      </c>
      <c r="AA327">
        <v>84.188299999999998</v>
      </c>
      <c r="AB327" t="s">
        <v>1012</v>
      </c>
      <c r="AC327" t="s">
        <v>1009</v>
      </c>
      <c r="AD327">
        <v>0</v>
      </c>
      <c r="AE327">
        <v>50.555599999999998</v>
      </c>
      <c r="AF327">
        <v>3.0499999999999999E-2</v>
      </c>
      <c r="AG327">
        <v>42.748699999999999</v>
      </c>
      <c r="AH327" t="s">
        <v>1010</v>
      </c>
      <c r="AI327" t="s">
        <v>1009</v>
      </c>
      <c r="AJ327">
        <v>0</v>
      </c>
      <c r="AK327">
        <v>63</v>
      </c>
      <c r="AL327">
        <v>2.7300000000000001E-2</v>
      </c>
      <c r="AM327">
        <v>48.321199999999997</v>
      </c>
      <c r="AN327" t="s">
        <v>1010</v>
      </c>
      <c r="AO327" t="s">
        <v>1009</v>
      </c>
      <c r="AP327">
        <v>0</v>
      </c>
      <c r="AQ327">
        <v>67.5</v>
      </c>
      <c r="AR327">
        <v>1.41E-2</v>
      </c>
      <c r="AS327">
        <v>58.604900000000001</v>
      </c>
      <c r="AT327">
        <v>0</v>
      </c>
      <c r="AU327">
        <v>0</v>
      </c>
    </row>
    <row r="328" spans="1:47" x14ac:dyDescent="0.25">
      <c r="A328">
        <v>0</v>
      </c>
      <c r="B328" t="s">
        <v>1013</v>
      </c>
      <c r="C328" t="s">
        <v>19</v>
      </c>
      <c r="D328" t="s">
        <v>1014</v>
      </c>
      <c r="E328" t="s">
        <v>1013</v>
      </c>
      <c r="F328">
        <v>8.0000000000000004E-4</v>
      </c>
      <c r="G328">
        <v>13.833299999999999</v>
      </c>
      <c r="H328">
        <v>4.2200000000000001E-2</v>
      </c>
      <c r="I328">
        <v>32.354700000000001</v>
      </c>
      <c r="J328" t="s">
        <v>1014</v>
      </c>
      <c r="K328" t="s">
        <v>1013</v>
      </c>
      <c r="L328">
        <v>1E-4</v>
      </c>
      <c r="M328">
        <v>36.625</v>
      </c>
      <c r="N328">
        <v>1.6199999999999999E-2</v>
      </c>
      <c r="O328">
        <v>70.189099999999996</v>
      </c>
      <c r="P328" t="s">
        <v>1014</v>
      </c>
      <c r="Q328" t="s">
        <v>1013</v>
      </c>
      <c r="R328">
        <v>2.9999999999999997E-4</v>
      </c>
      <c r="S328">
        <v>23.064499999999999</v>
      </c>
      <c r="T328">
        <v>1.8599999999999998E-2</v>
      </c>
      <c r="U328">
        <v>56.313600000000001</v>
      </c>
      <c r="V328" t="s">
        <v>1014</v>
      </c>
      <c r="W328" t="s">
        <v>1013</v>
      </c>
      <c r="X328">
        <v>1E-4</v>
      </c>
      <c r="Y328">
        <v>29.571400000000001</v>
      </c>
      <c r="Z328">
        <v>2.4E-2</v>
      </c>
      <c r="AA328">
        <v>57.765599999999999</v>
      </c>
      <c r="AB328" t="s">
        <v>1014</v>
      </c>
      <c r="AC328" t="s">
        <v>1013</v>
      </c>
      <c r="AD328">
        <v>1.6999999999999999E-3</v>
      </c>
      <c r="AE328">
        <v>12.9594</v>
      </c>
      <c r="AF328">
        <v>4.2799999999999998E-2</v>
      </c>
      <c r="AG328">
        <v>32.032600000000002</v>
      </c>
      <c r="AH328" t="s">
        <v>1014</v>
      </c>
      <c r="AI328" t="s">
        <v>1013</v>
      </c>
      <c r="AJ328">
        <v>2.0999999999999999E-3</v>
      </c>
      <c r="AK328">
        <v>13.137600000000001</v>
      </c>
      <c r="AL328">
        <v>3.3799999999999997E-2</v>
      </c>
      <c r="AM328">
        <v>40.704000000000001</v>
      </c>
      <c r="AN328" t="s">
        <v>1014</v>
      </c>
      <c r="AO328" t="s">
        <v>1013</v>
      </c>
      <c r="AP328">
        <v>4.0000000000000002E-4</v>
      </c>
      <c r="AQ328">
        <v>22.7377</v>
      </c>
      <c r="AR328">
        <v>2.64E-2</v>
      </c>
      <c r="AS328">
        <v>38.036900000000003</v>
      </c>
      <c r="AT328">
        <v>8.0000000000000004E-4</v>
      </c>
      <c r="AU328">
        <v>0</v>
      </c>
    </row>
    <row r="329" spans="1:47" x14ac:dyDescent="0.25">
      <c r="A329">
        <v>0</v>
      </c>
      <c r="B329" t="s">
        <v>1015</v>
      </c>
      <c r="C329" t="s">
        <v>19</v>
      </c>
      <c r="D329" t="s">
        <v>1016</v>
      </c>
      <c r="E329" t="s">
        <v>1015</v>
      </c>
      <c r="F329">
        <v>0</v>
      </c>
      <c r="G329">
        <v>38.75</v>
      </c>
      <c r="H329">
        <v>3.1300000000000001E-2</v>
      </c>
      <c r="I329">
        <v>43.225099999999998</v>
      </c>
      <c r="J329" t="s">
        <v>1017</v>
      </c>
      <c r="K329" t="s">
        <v>1015</v>
      </c>
      <c r="L329">
        <v>2.0000000000000001E-4</v>
      </c>
      <c r="M329">
        <v>29.7333</v>
      </c>
      <c r="N329">
        <v>3.5700000000000003E-2</v>
      </c>
      <c r="O329">
        <v>28.9101</v>
      </c>
      <c r="P329" t="s">
        <v>1018</v>
      </c>
      <c r="Q329" t="s">
        <v>1015</v>
      </c>
      <c r="R329">
        <v>8.0000000000000004E-4</v>
      </c>
      <c r="S329">
        <v>15.764699999999999</v>
      </c>
      <c r="T329">
        <v>4.4999999999999998E-2</v>
      </c>
      <c r="U329">
        <v>18.6569</v>
      </c>
      <c r="V329" t="s">
        <v>1018</v>
      </c>
      <c r="W329" t="s">
        <v>1015</v>
      </c>
      <c r="X329">
        <v>5.0000000000000001E-4</v>
      </c>
      <c r="Y329">
        <v>13.919499999999999</v>
      </c>
      <c r="Z329">
        <v>8.3500000000000005E-2</v>
      </c>
      <c r="AA329">
        <v>13.546099999999999</v>
      </c>
      <c r="AB329" t="s">
        <v>1017</v>
      </c>
      <c r="AC329" t="s">
        <v>1015</v>
      </c>
      <c r="AD329">
        <v>0</v>
      </c>
      <c r="AE329">
        <v>43.25</v>
      </c>
      <c r="AF329">
        <v>1.7899999999999999E-2</v>
      </c>
      <c r="AG329">
        <v>61.326599999999999</v>
      </c>
      <c r="AH329" t="s">
        <v>1019</v>
      </c>
      <c r="AI329" t="s">
        <v>1015</v>
      </c>
      <c r="AJ329">
        <v>0</v>
      </c>
      <c r="AK329">
        <v>54.090899999999998</v>
      </c>
      <c r="AL329">
        <v>1.6400000000000001E-2</v>
      </c>
      <c r="AM329">
        <v>67.685699999999997</v>
      </c>
      <c r="AN329" t="s">
        <v>1016</v>
      </c>
      <c r="AO329" t="s">
        <v>1015</v>
      </c>
      <c r="AP329">
        <v>0</v>
      </c>
      <c r="AQ329">
        <v>46.666699999999999</v>
      </c>
      <c r="AR329">
        <v>1.4999999999999999E-2</v>
      </c>
      <c r="AS329">
        <v>56.293199999999999</v>
      </c>
      <c r="AT329">
        <v>2.0000000000000001E-4</v>
      </c>
      <c r="AU329">
        <v>0</v>
      </c>
    </row>
    <row r="330" spans="1:47" x14ac:dyDescent="0.25">
      <c r="A330">
        <v>0</v>
      </c>
      <c r="B330" t="s">
        <v>1020</v>
      </c>
      <c r="C330" t="s">
        <v>19</v>
      </c>
      <c r="D330" t="s">
        <v>1021</v>
      </c>
      <c r="E330" t="s">
        <v>1020</v>
      </c>
      <c r="F330">
        <v>0</v>
      </c>
      <c r="G330">
        <v>51</v>
      </c>
      <c r="H330">
        <v>2.46E-2</v>
      </c>
      <c r="I330">
        <v>53.064700000000002</v>
      </c>
      <c r="J330" t="s">
        <v>1022</v>
      </c>
      <c r="K330" t="s">
        <v>1020</v>
      </c>
      <c r="L330">
        <v>0</v>
      </c>
      <c r="M330">
        <v>75</v>
      </c>
      <c r="N330">
        <v>2.06E-2</v>
      </c>
      <c r="O330">
        <v>57.072699999999998</v>
      </c>
      <c r="P330" t="s">
        <v>1023</v>
      </c>
      <c r="Q330" t="s">
        <v>1020</v>
      </c>
      <c r="R330">
        <v>0</v>
      </c>
      <c r="S330">
        <v>68.75</v>
      </c>
      <c r="T330">
        <v>2.0400000000000001E-2</v>
      </c>
      <c r="U330">
        <v>51.825000000000003</v>
      </c>
      <c r="V330" t="s">
        <v>1021</v>
      </c>
      <c r="W330" t="s">
        <v>1020</v>
      </c>
      <c r="X330">
        <v>0</v>
      </c>
      <c r="Y330">
        <v>52</v>
      </c>
      <c r="Z330">
        <v>2.76E-2</v>
      </c>
      <c r="AA330">
        <v>51.693300000000001</v>
      </c>
      <c r="AB330" t="s">
        <v>1021</v>
      </c>
      <c r="AC330" t="s">
        <v>1020</v>
      </c>
      <c r="AD330">
        <v>0</v>
      </c>
      <c r="AE330">
        <v>75</v>
      </c>
      <c r="AF330">
        <v>1.23E-2</v>
      </c>
      <c r="AG330">
        <v>74.057900000000004</v>
      </c>
      <c r="AH330" t="s">
        <v>1022</v>
      </c>
      <c r="AI330" t="s">
        <v>1020</v>
      </c>
      <c r="AJ330">
        <v>0</v>
      </c>
      <c r="AK330">
        <v>80</v>
      </c>
      <c r="AL330">
        <v>1.0699999999999999E-2</v>
      </c>
      <c r="AM330">
        <v>82.1738</v>
      </c>
      <c r="AN330" t="s">
        <v>1024</v>
      </c>
      <c r="AO330" t="s">
        <v>1020</v>
      </c>
      <c r="AP330">
        <v>0</v>
      </c>
      <c r="AQ330">
        <v>67.5</v>
      </c>
      <c r="AR330">
        <v>1.2200000000000001E-2</v>
      </c>
      <c r="AS330">
        <v>63.510800000000003</v>
      </c>
      <c r="AT330">
        <v>0</v>
      </c>
      <c r="AU330">
        <v>0</v>
      </c>
    </row>
    <row r="331" spans="1:47" x14ac:dyDescent="0.25">
      <c r="A331">
        <v>0</v>
      </c>
      <c r="B331" t="s">
        <v>1025</v>
      </c>
      <c r="C331" t="s">
        <v>19</v>
      </c>
      <c r="D331" t="s">
        <v>1026</v>
      </c>
      <c r="E331" t="s">
        <v>1025</v>
      </c>
      <c r="F331">
        <v>0</v>
      </c>
      <c r="G331">
        <v>62.5</v>
      </c>
      <c r="H331">
        <v>1.0500000000000001E-2</v>
      </c>
      <c r="I331">
        <v>84.360399999999998</v>
      </c>
      <c r="J331" t="s">
        <v>1026</v>
      </c>
      <c r="K331" t="s">
        <v>1025</v>
      </c>
      <c r="L331">
        <v>4.0000000000000002E-4</v>
      </c>
      <c r="M331">
        <v>20.92</v>
      </c>
      <c r="N331">
        <v>1.89E-2</v>
      </c>
      <c r="O331">
        <v>62.020800000000001</v>
      </c>
      <c r="P331" t="s">
        <v>1026</v>
      </c>
      <c r="Q331" t="s">
        <v>1025</v>
      </c>
      <c r="R331">
        <v>5.0000000000000001E-4</v>
      </c>
      <c r="S331">
        <v>19.283300000000001</v>
      </c>
      <c r="T331">
        <v>2.1899999999999999E-2</v>
      </c>
      <c r="U331">
        <v>48.236400000000003</v>
      </c>
      <c r="V331" t="s">
        <v>1026</v>
      </c>
      <c r="W331" t="s">
        <v>1025</v>
      </c>
      <c r="X331">
        <v>2.9999999999999997E-4</v>
      </c>
      <c r="Y331">
        <v>17.324999999999999</v>
      </c>
      <c r="Z331">
        <v>4.87E-2</v>
      </c>
      <c r="AA331">
        <v>28.767499999999998</v>
      </c>
      <c r="AB331" t="s">
        <v>1027</v>
      </c>
      <c r="AC331" t="s">
        <v>1025</v>
      </c>
      <c r="AD331">
        <v>0</v>
      </c>
      <c r="AE331">
        <v>70</v>
      </c>
      <c r="AF331">
        <v>6.7999999999999996E-3</v>
      </c>
      <c r="AG331">
        <v>89.440600000000003</v>
      </c>
      <c r="AH331" t="s">
        <v>1026</v>
      </c>
      <c r="AI331" t="s">
        <v>1025</v>
      </c>
      <c r="AJ331">
        <v>0</v>
      </c>
      <c r="AK331">
        <v>77.5</v>
      </c>
      <c r="AL331">
        <v>7.4999999999999997E-3</v>
      </c>
      <c r="AM331">
        <v>90.903199999999998</v>
      </c>
      <c r="AN331" t="s">
        <v>1026</v>
      </c>
      <c r="AO331" t="s">
        <v>1025</v>
      </c>
      <c r="AP331">
        <v>0</v>
      </c>
      <c r="AQ331">
        <v>65</v>
      </c>
      <c r="AR331">
        <v>6.4999999999999997E-3</v>
      </c>
      <c r="AS331">
        <v>82.668000000000006</v>
      </c>
      <c r="AT331">
        <v>2.0000000000000001E-4</v>
      </c>
      <c r="AU331">
        <v>0</v>
      </c>
    </row>
    <row r="332" spans="1:47" x14ac:dyDescent="0.25">
      <c r="A332">
        <v>0</v>
      </c>
      <c r="B332" t="s">
        <v>1028</v>
      </c>
      <c r="C332" t="s">
        <v>19</v>
      </c>
      <c r="D332" t="s">
        <v>1029</v>
      </c>
      <c r="E332" t="s">
        <v>1028</v>
      </c>
      <c r="F332">
        <v>0</v>
      </c>
      <c r="G332">
        <v>39.666699999999999</v>
      </c>
      <c r="H332">
        <v>3.6400000000000002E-2</v>
      </c>
      <c r="I332">
        <v>37.591500000000003</v>
      </c>
      <c r="J332" t="s">
        <v>1030</v>
      </c>
      <c r="K332" t="s">
        <v>1028</v>
      </c>
      <c r="L332">
        <v>0</v>
      </c>
      <c r="M332">
        <v>53.636400000000002</v>
      </c>
      <c r="N332">
        <v>1.9699999999999999E-2</v>
      </c>
      <c r="O332">
        <v>59.564399999999999</v>
      </c>
      <c r="P332" t="s">
        <v>1030</v>
      </c>
      <c r="Q332" t="s">
        <v>1028</v>
      </c>
      <c r="R332">
        <v>1E-4</v>
      </c>
      <c r="S332">
        <v>37.666699999999999</v>
      </c>
      <c r="T332">
        <v>2.18E-2</v>
      </c>
      <c r="U332">
        <v>48.420499999999997</v>
      </c>
      <c r="V332" t="s">
        <v>1030</v>
      </c>
      <c r="W332" t="s">
        <v>1028</v>
      </c>
      <c r="X332">
        <v>0</v>
      </c>
      <c r="Y332">
        <v>55</v>
      </c>
      <c r="Z332">
        <v>2.9899999999999999E-2</v>
      </c>
      <c r="AA332">
        <v>48.178699999999999</v>
      </c>
      <c r="AB332" t="s">
        <v>1030</v>
      </c>
      <c r="AC332" t="s">
        <v>1028</v>
      </c>
      <c r="AD332">
        <v>1E-4</v>
      </c>
      <c r="AE332">
        <v>40.799999999999997</v>
      </c>
      <c r="AF332">
        <v>2.69E-2</v>
      </c>
      <c r="AG332">
        <v>47.121099999999998</v>
      </c>
      <c r="AH332" t="s">
        <v>1030</v>
      </c>
      <c r="AI332" t="s">
        <v>1028</v>
      </c>
      <c r="AJ332">
        <v>0</v>
      </c>
      <c r="AK332">
        <v>49</v>
      </c>
      <c r="AL332">
        <v>2.12E-2</v>
      </c>
      <c r="AM332">
        <v>57.951500000000003</v>
      </c>
      <c r="AN332" t="s">
        <v>1030</v>
      </c>
      <c r="AO332" t="s">
        <v>1028</v>
      </c>
      <c r="AP332">
        <v>0</v>
      </c>
      <c r="AQ332">
        <v>47.5</v>
      </c>
      <c r="AR332">
        <v>1.9599999999999999E-2</v>
      </c>
      <c r="AS332">
        <v>47.223599999999998</v>
      </c>
      <c r="AT332">
        <v>0</v>
      </c>
      <c r="AU332">
        <v>0</v>
      </c>
    </row>
    <row r="333" spans="1:47" x14ac:dyDescent="0.25">
      <c r="A333">
        <v>0</v>
      </c>
      <c r="B333" t="s">
        <v>1031</v>
      </c>
      <c r="C333" t="s">
        <v>19</v>
      </c>
      <c r="D333" t="s">
        <v>1032</v>
      </c>
      <c r="E333" t="s">
        <v>1031</v>
      </c>
      <c r="F333">
        <v>1E-4</v>
      </c>
      <c r="G333">
        <v>33.285699999999999</v>
      </c>
      <c r="H333">
        <v>2.8199999999999999E-2</v>
      </c>
      <c r="I333">
        <v>47.291699999999999</v>
      </c>
      <c r="J333" t="s">
        <v>1032</v>
      </c>
      <c r="K333" t="s">
        <v>1031</v>
      </c>
      <c r="L333">
        <v>7.3000000000000001E-3</v>
      </c>
      <c r="M333">
        <v>4.3869999999999996</v>
      </c>
      <c r="N333">
        <v>5.7799999999999997E-2</v>
      </c>
      <c r="O333">
        <v>11.7561</v>
      </c>
      <c r="P333" t="s">
        <v>1032</v>
      </c>
      <c r="Q333" t="s">
        <v>1031</v>
      </c>
      <c r="R333">
        <v>1.8800000000000001E-2</v>
      </c>
      <c r="S333">
        <v>2.4828000000000001</v>
      </c>
      <c r="T333">
        <v>7.9500000000000001E-2</v>
      </c>
      <c r="U333">
        <v>5.7458999999999998</v>
      </c>
      <c r="V333" t="s">
        <v>1032</v>
      </c>
      <c r="W333" t="s">
        <v>1031</v>
      </c>
      <c r="X333">
        <v>1.6000000000000001E-3</v>
      </c>
      <c r="Y333">
        <v>7.8853</v>
      </c>
      <c r="Z333">
        <v>9.2200000000000004E-2</v>
      </c>
      <c r="AA333">
        <v>11.476100000000001</v>
      </c>
      <c r="AB333" t="s">
        <v>1033</v>
      </c>
      <c r="AC333" t="s">
        <v>1031</v>
      </c>
      <c r="AD333">
        <v>2.9999999999999997E-4</v>
      </c>
      <c r="AE333">
        <v>24.722200000000001</v>
      </c>
      <c r="AF333">
        <v>4.3400000000000001E-2</v>
      </c>
      <c r="AG333">
        <v>31.609400000000001</v>
      </c>
      <c r="AH333" t="s">
        <v>1032</v>
      </c>
      <c r="AI333" t="s">
        <v>1031</v>
      </c>
      <c r="AJ333">
        <v>5.0000000000000001E-4</v>
      </c>
      <c r="AK333">
        <v>22.323499999999999</v>
      </c>
      <c r="AL333">
        <v>3.8399999999999997E-2</v>
      </c>
      <c r="AM333">
        <v>36.497500000000002</v>
      </c>
      <c r="AN333" t="s">
        <v>1034</v>
      </c>
      <c r="AO333" t="s">
        <v>1031</v>
      </c>
      <c r="AP333">
        <v>2.9999999999999997E-4</v>
      </c>
      <c r="AQ333">
        <v>24</v>
      </c>
      <c r="AR333">
        <v>3.7499999999999999E-2</v>
      </c>
      <c r="AS333">
        <v>28.374600000000001</v>
      </c>
      <c r="AT333">
        <v>4.1000000000000003E-3</v>
      </c>
      <c r="AU333">
        <v>0</v>
      </c>
    </row>
    <row r="334" spans="1:47" x14ac:dyDescent="0.25">
      <c r="A334">
        <v>0</v>
      </c>
      <c r="B334" t="s">
        <v>1035</v>
      </c>
      <c r="C334" t="s">
        <v>19</v>
      </c>
      <c r="D334" t="s">
        <v>1036</v>
      </c>
      <c r="E334" t="s">
        <v>1035</v>
      </c>
      <c r="F334">
        <v>0</v>
      </c>
      <c r="G334">
        <v>42.666699999999999</v>
      </c>
      <c r="H334">
        <v>2.76E-2</v>
      </c>
      <c r="I334">
        <v>48.233199999999997</v>
      </c>
      <c r="J334" t="s">
        <v>1037</v>
      </c>
      <c r="K334" t="s">
        <v>1035</v>
      </c>
      <c r="L334">
        <v>2.9999999999999997E-4</v>
      </c>
      <c r="M334">
        <v>23.9375</v>
      </c>
      <c r="N334">
        <v>2.1000000000000001E-2</v>
      </c>
      <c r="O334">
        <v>56.059899999999999</v>
      </c>
      <c r="P334" t="s">
        <v>1038</v>
      </c>
      <c r="Q334" t="s">
        <v>1035</v>
      </c>
      <c r="R334">
        <v>4.0000000000000002E-4</v>
      </c>
      <c r="S334">
        <v>21.822199999999999</v>
      </c>
      <c r="T334">
        <v>2.01E-2</v>
      </c>
      <c r="U334">
        <v>52.461500000000001</v>
      </c>
      <c r="V334" t="e">
        <f>-YIVXEXEC</f>
        <v>#NAME?</v>
      </c>
      <c r="W334" t="s">
        <v>1035</v>
      </c>
      <c r="X334">
        <v>0</v>
      </c>
      <c r="Y334">
        <v>44.5</v>
      </c>
      <c r="Z334">
        <v>2.7E-2</v>
      </c>
      <c r="AA334">
        <v>52.637999999999998</v>
      </c>
      <c r="AB334" t="s">
        <v>1036</v>
      </c>
      <c r="AC334" t="s">
        <v>1035</v>
      </c>
      <c r="AD334">
        <v>1E-4</v>
      </c>
      <c r="AE334">
        <v>37</v>
      </c>
      <c r="AF334">
        <v>2.2499999999999999E-2</v>
      </c>
      <c r="AG334">
        <v>53.388800000000003</v>
      </c>
      <c r="AH334" t="s">
        <v>1036</v>
      </c>
      <c r="AI334" t="s">
        <v>1035</v>
      </c>
      <c r="AJ334">
        <v>4.0000000000000002E-4</v>
      </c>
      <c r="AK334">
        <v>24.3</v>
      </c>
      <c r="AL334">
        <v>2.81E-2</v>
      </c>
      <c r="AM334">
        <v>47.252600000000001</v>
      </c>
      <c r="AN334" t="s">
        <v>1036</v>
      </c>
      <c r="AO334" t="s">
        <v>1035</v>
      </c>
      <c r="AP334">
        <v>2.0000000000000001E-4</v>
      </c>
      <c r="AQ334">
        <v>29.315799999999999</v>
      </c>
      <c r="AR334">
        <v>3.09E-2</v>
      </c>
      <c r="AS334">
        <v>33.482399999999998</v>
      </c>
      <c r="AT334">
        <v>2.0000000000000001E-4</v>
      </c>
      <c r="AU334">
        <v>0</v>
      </c>
    </row>
    <row r="335" spans="1:47" x14ac:dyDescent="0.25">
      <c r="A335">
        <v>0</v>
      </c>
      <c r="B335" t="s">
        <v>1039</v>
      </c>
      <c r="C335" t="s">
        <v>19</v>
      </c>
      <c r="D335" t="s">
        <v>1040</v>
      </c>
      <c r="E335" t="s">
        <v>1039</v>
      </c>
      <c r="F335">
        <v>2.9999999999999997E-4</v>
      </c>
      <c r="G335">
        <v>20.1282</v>
      </c>
      <c r="H335">
        <v>3.1600000000000003E-2</v>
      </c>
      <c r="I335">
        <v>42.885300000000001</v>
      </c>
      <c r="J335" t="s">
        <v>1040</v>
      </c>
      <c r="K335" t="s">
        <v>1039</v>
      </c>
      <c r="L335">
        <v>4.0000000000000002E-4</v>
      </c>
      <c r="M335">
        <v>21.5581</v>
      </c>
      <c r="N335">
        <v>2.75E-2</v>
      </c>
      <c r="O335">
        <v>41.313800000000001</v>
      </c>
      <c r="P335" t="s">
        <v>1040</v>
      </c>
      <c r="Q335" t="s">
        <v>1039</v>
      </c>
      <c r="R335">
        <v>1.1000000000000001E-3</v>
      </c>
      <c r="S335">
        <v>13.6424</v>
      </c>
      <c r="T335">
        <v>3.5700000000000003E-2</v>
      </c>
      <c r="U335">
        <v>26.651700000000002</v>
      </c>
      <c r="V335" t="s">
        <v>1040</v>
      </c>
      <c r="W335" t="s">
        <v>1039</v>
      </c>
      <c r="X335">
        <v>1E-4</v>
      </c>
      <c r="Y335">
        <v>26.818200000000001</v>
      </c>
      <c r="Z335">
        <v>3.9399999999999998E-2</v>
      </c>
      <c r="AA335">
        <v>36.710599999999999</v>
      </c>
      <c r="AB335" t="s">
        <v>1040</v>
      </c>
      <c r="AC335" t="s">
        <v>1039</v>
      </c>
      <c r="AD335">
        <v>2.3999999999999998E-3</v>
      </c>
      <c r="AE335">
        <v>11.194900000000001</v>
      </c>
      <c r="AF335">
        <v>6.4199999999999993E-2</v>
      </c>
      <c r="AG335">
        <v>21.0702</v>
      </c>
      <c r="AH335" t="s">
        <v>1040</v>
      </c>
      <c r="AI335" t="s">
        <v>1039</v>
      </c>
      <c r="AJ335">
        <v>8.0000000000000004E-4</v>
      </c>
      <c r="AK335">
        <v>19.073399999999999</v>
      </c>
      <c r="AL335">
        <v>3.78E-2</v>
      </c>
      <c r="AM335">
        <v>37.036700000000003</v>
      </c>
      <c r="AN335" t="s">
        <v>1040</v>
      </c>
      <c r="AO335" t="s">
        <v>1039</v>
      </c>
      <c r="AP335">
        <v>2.9999999999999997E-4</v>
      </c>
      <c r="AQ335">
        <v>25.027799999999999</v>
      </c>
      <c r="AR335">
        <v>2.7199999999999998E-2</v>
      </c>
      <c r="AS335">
        <v>37.14</v>
      </c>
      <c r="AT335">
        <v>8.0000000000000004E-4</v>
      </c>
      <c r="AU335">
        <v>0</v>
      </c>
    </row>
    <row r="336" spans="1:47" x14ac:dyDescent="0.25">
      <c r="A336">
        <v>0</v>
      </c>
      <c r="B336" t="s">
        <v>1041</v>
      </c>
      <c r="C336" t="s">
        <v>19</v>
      </c>
      <c r="D336" t="s">
        <v>1042</v>
      </c>
      <c r="E336" t="s">
        <v>1041</v>
      </c>
      <c r="F336">
        <v>0.1012</v>
      </c>
      <c r="G336">
        <v>0.89970000000000006</v>
      </c>
      <c r="H336">
        <v>0.2344</v>
      </c>
      <c r="I336">
        <v>1.9642999999999999</v>
      </c>
      <c r="J336" t="s">
        <v>1042</v>
      </c>
      <c r="K336" t="s">
        <v>1041</v>
      </c>
      <c r="L336">
        <v>6.4000000000000003E-3</v>
      </c>
      <c r="M336">
        <v>4.7698</v>
      </c>
      <c r="N336">
        <v>8.1000000000000003E-2</v>
      </c>
      <c r="O336">
        <v>4.9638</v>
      </c>
      <c r="P336" t="s">
        <v>1042</v>
      </c>
      <c r="Q336" t="s">
        <v>1041</v>
      </c>
      <c r="R336">
        <v>3.2199999999999999E-2</v>
      </c>
      <c r="S336">
        <v>1.6333</v>
      </c>
      <c r="T336">
        <v>0.1137</v>
      </c>
      <c r="U336">
        <v>2.1366000000000001</v>
      </c>
      <c r="V336" t="s">
        <v>1042</v>
      </c>
      <c r="W336" t="s">
        <v>1041</v>
      </c>
      <c r="X336">
        <v>8.6E-3</v>
      </c>
      <c r="Y336">
        <v>3.2856999999999998</v>
      </c>
      <c r="Z336">
        <v>0.16830000000000001</v>
      </c>
      <c r="AA336">
        <v>3.6766000000000001</v>
      </c>
      <c r="AB336" t="s">
        <v>1042</v>
      </c>
      <c r="AC336" t="s">
        <v>1041</v>
      </c>
      <c r="AD336">
        <v>0.29099999999999998</v>
      </c>
      <c r="AE336">
        <v>0.49409999999999998</v>
      </c>
      <c r="AF336">
        <v>0.33550000000000002</v>
      </c>
      <c r="AG336">
        <v>0.98229999999999995</v>
      </c>
      <c r="AH336" t="s">
        <v>1042</v>
      </c>
      <c r="AI336" t="s">
        <v>1041</v>
      </c>
      <c r="AJ336">
        <v>0.1086</v>
      </c>
      <c r="AK336">
        <v>1.2805</v>
      </c>
      <c r="AL336">
        <v>0.22639999999999999</v>
      </c>
      <c r="AM336">
        <v>2.3243999999999998</v>
      </c>
      <c r="AN336" t="s">
        <v>1042</v>
      </c>
      <c r="AO336" t="s">
        <v>1041</v>
      </c>
      <c r="AP336">
        <v>0.3251</v>
      </c>
      <c r="AQ336">
        <v>0.55120000000000002</v>
      </c>
      <c r="AR336">
        <v>0.32090000000000002</v>
      </c>
      <c r="AS336">
        <v>0.91759999999999997</v>
      </c>
      <c r="AT336">
        <v>0.12470000000000001</v>
      </c>
      <c r="AU336">
        <v>5</v>
      </c>
    </row>
    <row r="337" spans="1:47" x14ac:dyDescent="0.25">
      <c r="A337">
        <v>0</v>
      </c>
      <c r="B337" t="s">
        <v>1043</v>
      </c>
      <c r="C337" t="s">
        <v>19</v>
      </c>
      <c r="D337" t="s">
        <v>1044</v>
      </c>
      <c r="E337" t="s">
        <v>1043</v>
      </c>
      <c r="F337">
        <v>0</v>
      </c>
      <c r="G337">
        <v>62.5</v>
      </c>
      <c r="H337">
        <v>1.4E-2</v>
      </c>
      <c r="I337">
        <v>75.337599999999995</v>
      </c>
      <c r="J337" t="s">
        <v>1045</v>
      </c>
      <c r="K337" t="s">
        <v>1043</v>
      </c>
      <c r="L337">
        <v>1E-4</v>
      </c>
      <c r="M337">
        <v>41.6</v>
      </c>
      <c r="N337">
        <v>1.5599999999999999E-2</v>
      </c>
      <c r="O337">
        <v>72.2196</v>
      </c>
      <c r="P337" t="s">
        <v>1046</v>
      </c>
      <c r="Q337" t="s">
        <v>1043</v>
      </c>
      <c r="R337">
        <v>0</v>
      </c>
      <c r="S337">
        <v>46</v>
      </c>
      <c r="T337">
        <v>1.18E-2</v>
      </c>
      <c r="U337">
        <v>78.204300000000003</v>
      </c>
      <c r="V337" t="s">
        <v>1047</v>
      </c>
      <c r="W337" t="s">
        <v>1043</v>
      </c>
      <c r="X337">
        <v>0</v>
      </c>
      <c r="Y337">
        <v>58.333300000000001</v>
      </c>
      <c r="Z337">
        <v>1.4999999999999999E-2</v>
      </c>
      <c r="AA337">
        <v>76.979100000000003</v>
      </c>
      <c r="AB337" t="s">
        <v>1044</v>
      </c>
      <c r="AC337" t="s">
        <v>1043</v>
      </c>
      <c r="AD337">
        <v>0</v>
      </c>
      <c r="AE337">
        <v>45</v>
      </c>
      <c r="AF337">
        <v>1.8800000000000001E-2</v>
      </c>
      <c r="AG337">
        <v>59.680599999999998</v>
      </c>
      <c r="AH337" t="s">
        <v>1048</v>
      </c>
      <c r="AI337" t="s">
        <v>1043</v>
      </c>
      <c r="AJ337">
        <v>1E-4</v>
      </c>
      <c r="AK337">
        <v>37.5</v>
      </c>
      <c r="AL337">
        <v>2.4400000000000002E-2</v>
      </c>
      <c r="AM337">
        <v>52.621299999999998</v>
      </c>
      <c r="AN337" t="s">
        <v>1044</v>
      </c>
      <c r="AO337" t="s">
        <v>1043</v>
      </c>
      <c r="AP337">
        <v>0</v>
      </c>
      <c r="AQ337">
        <v>40.4</v>
      </c>
      <c r="AR337">
        <v>1.7100000000000001E-2</v>
      </c>
      <c r="AS337">
        <v>51.845100000000002</v>
      </c>
      <c r="AT337">
        <v>0</v>
      </c>
      <c r="AU337">
        <v>0</v>
      </c>
    </row>
    <row r="338" spans="1:47" x14ac:dyDescent="0.25">
      <c r="A338">
        <v>0</v>
      </c>
      <c r="B338" t="s">
        <v>1049</v>
      </c>
      <c r="C338" t="s">
        <v>19</v>
      </c>
      <c r="D338" t="s">
        <v>1050</v>
      </c>
      <c r="E338" t="s">
        <v>1049</v>
      </c>
      <c r="F338">
        <v>0</v>
      </c>
      <c r="G338">
        <v>57.5</v>
      </c>
      <c r="H338">
        <v>1.6899999999999998E-2</v>
      </c>
      <c r="I338">
        <v>68.216399999999993</v>
      </c>
      <c r="J338" t="s">
        <v>1051</v>
      </c>
      <c r="K338" t="s">
        <v>1049</v>
      </c>
      <c r="L338">
        <v>4.0000000000000002E-4</v>
      </c>
      <c r="M338">
        <v>20.3</v>
      </c>
      <c r="N338">
        <v>3.4700000000000002E-2</v>
      </c>
      <c r="O338">
        <v>30.196300000000001</v>
      </c>
      <c r="P338" t="s">
        <v>1051</v>
      </c>
      <c r="Q338" t="s">
        <v>1049</v>
      </c>
      <c r="R338">
        <v>6.9999999999999999E-4</v>
      </c>
      <c r="S338">
        <v>16.9192</v>
      </c>
      <c r="T338">
        <v>3.5099999999999999E-2</v>
      </c>
      <c r="U338">
        <v>27.287400000000002</v>
      </c>
      <c r="V338" t="s">
        <v>1050</v>
      </c>
      <c r="W338" t="s">
        <v>1049</v>
      </c>
      <c r="X338">
        <v>2.9999999999999997E-4</v>
      </c>
      <c r="Y338">
        <v>18.093800000000002</v>
      </c>
      <c r="Z338">
        <v>5.1499999999999997E-2</v>
      </c>
      <c r="AA338">
        <v>26.960100000000001</v>
      </c>
      <c r="AB338" t="s">
        <v>1052</v>
      </c>
      <c r="AC338" t="s">
        <v>1049</v>
      </c>
      <c r="AD338">
        <v>0</v>
      </c>
      <c r="AE338">
        <v>45.333300000000001</v>
      </c>
      <c r="AF338">
        <v>2.1999999999999999E-2</v>
      </c>
      <c r="AG338">
        <v>54.179099999999998</v>
      </c>
      <c r="AH338" t="s">
        <v>1053</v>
      </c>
      <c r="AI338" t="s">
        <v>1049</v>
      </c>
      <c r="AJ338">
        <v>1E-4</v>
      </c>
      <c r="AK338">
        <v>45.5</v>
      </c>
      <c r="AL338">
        <v>2.1999999999999999E-2</v>
      </c>
      <c r="AM338">
        <v>56.593499999999999</v>
      </c>
      <c r="AN338" t="s">
        <v>1050</v>
      </c>
      <c r="AO338" t="s">
        <v>1049</v>
      </c>
      <c r="AP338">
        <v>0</v>
      </c>
      <c r="AQ338">
        <v>54.285699999999999</v>
      </c>
      <c r="AR338">
        <v>1.34E-2</v>
      </c>
      <c r="AS338">
        <v>60.252699999999997</v>
      </c>
      <c r="AT338">
        <v>2.0000000000000001E-4</v>
      </c>
      <c r="AU338">
        <v>0</v>
      </c>
    </row>
    <row r="339" spans="1:47" x14ac:dyDescent="0.25">
      <c r="A339">
        <v>0</v>
      </c>
      <c r="B339" t="s">
        <v>1054</v>
      </c>
      <c r="C339" t="s">
        <v>19</v>
      </c>
      <c r="D339" t="s">
        <v>1055</v>
      </c>
      <c r="E339" t="s">
        <v>1054</v>
      </c>
      <c r="F339">
        <v>2.8999999999999998E-3</v>
      </c>
      <c r="G339">
        <v>8.0147999999999993</v>
      </c>
      <c r="H339">
        <v>7.5700000000000003E-2</v>
      </c>
      <c r="I339">
        <v>15.838800000000001</v>
      </c>
      <c r="J339" t="s">
        <v>1055</v>
      </c>
      <c r="K339" t="s">
        <v>1054</v>
      </c>
      <c r="L339">
        <v>1.8E-3</v>
      </c>
      <c r="M339">
        <v>10.0627</v>
      </c>
      <c r="N339">
        <v>5.4199999999999998E-2</v>
      </c>
      <c r="O339">
        <v>13.5999</v>
      </c>
      <c r="P339" t="s">
        <v>1055</v>
      </c>
      <c r="Q339" t="s">
        <v>1054</v>
      </c>
      <c r="R339">
        <v>1.4E-3</v>
      </c>
      <c r="S339">
        <v>11.8185</v>
      </c>
      <c r="T339">
        <v>4.8899999999999999E-2</v>
      </c>
      <c r="U339">
        <v>16.067499999999999</v>
      </c>
      <c r="V339" t="s">
        <v>1055</v>
      </c>
      <c r="W339" t="s">
        <v>1054</v>
      </c>
      <c r="X339">
        <v>5.0000000000000001E-4</v>
      </c>
      <c r="Y339">
        <v>13.482799999999999</v>
      </c>
      <c r="Z339">
        <v>6.3200000000000006E-2</v>
      </c>
      <c r="AA339">
        <v>20.556699999999999</v>
      </c>
      <c r="AB339" t="s">
        <v>1056</v>
      </c>
      <c r="AC339" t="s">
        <v>1054</v>
      </c>
      <c r="AD339">
        <v>1.2999999999999999E-3</v>
      </c>
      <c r="AE339">
        <v>14.485799999999999</v>
      </c>
      <c r="AF339">
        <v>6.1100000000000002E-2</v>
      </c>
      <c r="AG339">
        <v>22.298999999999999</v>
      </c>
      <c r="AH339" t="s">
        <v>1055</v>
      </c>
      <c r="AI339" t="s">
        <v>1054</v>
      </c>
      <c r="AJ339">
        <v>1.9E-3</v>
      </c>
      <c r="AK339">
        <v>13.887600000000001</v>
      </c>
      <c r="AL339">
        <v>5.6899999999999999E-2</v>
      </c>
      <c r="AM339">
        <v>24.424199999999999</v>
      </c>
      <c r="AN339" t="s">
        <v>1055</v>
      </c>
      <c r="AO339" t="s">
        <v>1054</v>
      </c>
      <c r="AP339">
        <v>2.5000000000000001E-3</v>
      </c>
      <c r="AQ339">
        <v>12.3238</v>
      </c>
      <c r="AR339">
        <v>6.1600000000000002E-2</v>
      </c>
      <c r="AS339">
        <v>17.4223</v>
      </c>
      <c r="AT339">
        <v>1.8E-3</v>
      </c>
      <c r="AU339">
        <v>0</v>
      </c>
    </row>
    <row r="340" spans="1:47" x14ac:dyDescent="0.25">
      <c r="A340">
        <v>0</v>
      </c>
      <c r="B340" t="s">
        <v>1057</v>
      </c>
      <c r="C340" t="s">
        <v>19</v>
      </c>
      <c r="D340" t="e">
        <f>-VXEXECCF</f>
        <v>#NAME?</v>
      </c>
      <c r="E340" t="s">
        <v>1057</v>
      </c>
      <c r="F340">
        <v>2.0000000000000001E-4</v>
      </c>
      <c r="G340">
        <v>24.1905</v>
      </c>
      <c r="H340">
        <v>2.6800000000000001E-2</v>
      </c>
      <c r="I340">
        <v>49.348500000000001</v>
      </c>
      <c r="J340" t="s">
        <v>1058</v>
      </c>
      <c r="K340" t="s">
        <v>1057</v>
      </c>
      <c r="L340">
        <v>5.9999999999999995E-4</v>
      </c>
      <c r="M340">
        <v>17.918900000000001</v>
      </c>
      <c r="N340">
        <v>4.4200000000000003E-2</v>
      </c>
      <c r="O340">
        <v>20.272600000000001</v>
      </c>
      <c r="P340" t="s">
        <v>1058</v>
      </c>
      <c r="Q340" t="s">
        <v>1057</v>
      </c>
      <c r="R340">
        <v>2.0000000000000001E-4</v>
      </c>
      <c r="S340">
        <v>30.533300000000001</v>
      </c>
      <c r="T340">
        <v>2.5700000000000001E-2</v>
      </c>
      <c r="U340">
        <v>40.548099999999998</v>
      </c>
      <c r="V340" t="s">
        <v>1059</v>
      </c>
      <c r="W340" t="s">
        <v>1057</v>
      </c>
      <c r="X340">
        <v>0</v>
      </c>
      <c r="Y340">
        <v>38.333300000000001</v>
      </c>
      <c r="Z340">
        <v>3.4700000000000002E-2</v>
      </c>
      <c r="AA340">
        <v>41.9878</v>
      </c>
      <c r="AB340" t="e">
        <f>-VXEXECCF</f>
        <v>#NAME?</v>
      </c>
      <c r="AC340" t="s">
        <v>1057</v>
      </c>
      <c r="AD340">
        <v>0</v>
      </c>
      <c r="AE340">
        <v>58</v>
      </c>
      <c r="AF340">
        <v>1.6799999999999999E-2</v>
      </c>
      <c r="AG340">
        <v>63.635800000000003</v>
      </c>
      <c r="AH340" t="s">
        <v>1060</v>
      </c>
      <c r="AI340" t="s">
        <v>1057</v>
      </c>
      <c r="AJ340">
        <v>1E-4</v>
      </c>
      <c r="AK340">
        <v>36.181800000000003</v>
      </c>
      <c r="AL340">
        <v>3.2300000000000002E-2</v>
      </c>
      <c r="AM340">
        <v>42.264000000000003</v>
      </c>
      <c r="AN340" t="e">
        <f>-VXEXECCF</f>
        <v>#NAME?</v>
      </c>
      <c r="AO340" t="s">
        <v>1057</v>
      </c>
      <c r="AP340">
        <v>1E-4</v>
      </c>
      <c r="AQ340">
        <v>38.833300000000001</v>
      </c>
      <c r="AR340">
        <v>1.5699999999999999E-2</v>
      </c>
      <c r="AS340">
        <v>54.8033</v>
      </c>
      <c r="AT340">
        <v>2.0000000000000001E-4</v>
      </c>
      <c r="AU340">
        <v>0</v>
      </c>
    </row>
    <row r="341" spans="1:47" x14ac:dyDescent="0.25">
      <c r="A341">
        <v>0</v>
      </c>
      <c r="B341" t="s">
        <v>1061</v>
      </c>
      <c r="C341" t="s">
        <v>19</v>
      </c>
      <c r="D341" t="s">
        <v>1062</v>
      </c>
      <c r="E341" t="s">
        <v>1061</v>
      </c>
      <c r="F341">
        <v>5.8999999999999999E-3</v>
      </c>
      <c r="G341">
        <v>5.6721000000000004</v>
      </c>
      <c r="H341">
        <v>0.1103</v>
      </c>
      <c r="I341">
        <v>8.9678000000000004</v>
      </c>
      <c r="J341" t="s">
        <v>1062</v>
      </c>
      <c r="K341" t="s">
        <v>1061</v>
      </c>
      <c r="L341">
        <v>6.7000000000000002E-3</v>
      </c>
      <c r="M341">
        <v>4.6085000000000003</v>
      </c>
      <c r="N341">
        <v>7.0599999999999996E-2</v>
      </c>
      <c r="O341">
        <v>7.242</v>
      </c>
      <c r="P341" t="s">
        <v>1063</v>
      </c>
      <c r="Q341" t="s">
        <v>1061</v>
      </c>
      <c r="R341">
        <v>2.35E-2</v>
      </c>
      <c r="S341">
        <v>2.1198000000000001</v>
      </c>
      <c r="T341">
        <v>8.5000000000000006E-2</v>
      </c>
      <c r="U341">
        <v>4.8410000000000002</v>
      </c>
      <c r="V341" t="s">
        <v>1062</v>
      </c>
      <c r="W341" t="s">
        <v>1061</v>
      </c>
      <c r="X341">
        <v>0.32590000000000002</v>
      </c>
      <c r="Y341">
        <v>0.1489</v>
      </c>
      <c r="Z341">
        <v>0.45550000000000002</v>
      </c>
      <c r="AA341">
        <v>0.16059999999999999</v>
      </c>
      <c r="AB341" t="s">
        <v>1062</v>
      </c>
      <c r="AC341" t="s">
        <v>1061</v>
      </c>
      <c r="AD341">
        <v>8.0000000000000004E-4</v>
      </c>
      <c r="AE341">
        <v>17.033300000000001</v>
      </c>
      <c r="AF341">
        <v>4.3799999999999999E-2</v>
      </c>
      <c r="AG341">
        <v>31.379100000000001</v>
      </c>
      <c r="AH341" t="s">
        <v>1062</v>
      </c>
      <c r="AI341" t="s">
        <v>1061</v>
      </c>
      <c r="AJ341">
        <v>8.0000000000000004E-4</v>
      </c>
      <c r="AK341">
        <v>19.651399999999999</v>
      </c>
      <c r="AL341">
        <v>4.53E-2</v>
      </c>
      <c r="AM341">
        <v>31.170100000000001</v>
      </c>
      <c r="AN341" t="s">
        <v>1062</v>
      </c>
      <c r="AO341" t="s">
        <v>1061</v>
      </c>
      <c r="AP341">
        <v>2.0999999999999999E-3</v>
      </c>
      <c r="AQ341">
        <v>13.3672</v>
      </c>
      <c r="AR341">
        <v>5.3800000000000001E-2</v>
      </c>
      <c r="AS341">
        <v>20.1204</v>
      </c>
      <c r="AT341">
        <v>5.2200000000000003E-2</v>
      </c>
      <c r="AU341">
        <v>1</v>
      </c>
    </row>
    <row r="342" spans="1:47" x14ac:dyDescent="0.25">
      <c r="A342">
        <v>0</v>
      </c>
      <c r="B342" t="s">
        <v>1064</v>
      </c>
      <c r="C342" t="s">
        <v>19</v>
      </c>
      <c r="D342" t="s">
        <v>1065</v>
      </c>
      <c r="E342" t="s">
        <v>1064</v>
      </c>
      <c r="F342">
        <v>2.8999999999999998E-3</v>
      </c>
      <c r="G342">
        <v>7.9577</v>
      </c>
      <c r="H342">
        <v>7.6300000000000007E-2</v>
      </c>
      <c r="I342">
        <v>15.669600000000001</v>
      </c>
      <c r="J342" t="s">
        <v>1065</v>
      </c>
      <c r="K342" t="s">
        <v>1064</v>
      </c>
      <c r="L342">
        <v>6.9999999999999999E-4</v>
      </c>
      <c r="M342">
        <v>16.9651</v>
      </c>
      <c r="N342">
        <v>4.6899999999999997E-2</v>
      </c>
      <c r="O342">
        <v>18.1602</v>
      </c>
      <c r="P342" t="s">
        <v>1065</v>
      </c>
      <c r="Q342" t="s">
        <v>1064</v>
      </c>
      <c r="R342">
        <v>3.0000000000000001E-3</v>
      </c>
      <c r="S342">
        <v>8.0675000000000008</v>
      </c>
      <c r="T342">
        <v>5.5899999999999998E-2</v>
      </c>
      <c r="U342">
        <v>12.516</v>
      </c>
      <c r="V342" t="s">
        <v>1065</v>
      </c>
      <c r="W342" t="s">
        <v>1064</v>
      </c>
      <c r="X342">
        <v>4.0000000000000002E-4</v>
      </c>
      <c r="Y342">
        <v>15.7273</v>
      </c>
      <c r="Z342">
        <v>5.5399999999999998E-2</v>
      </c>
      <c r="AA342">
        <v>24.554500000000001</v>
      </c>
      <c r="AB342" t="s">
        <v>1065</v>
      </c>
      <c r="AC342" t="s">
        <v>1064</v>
      </c>
      <c r="AD342">
        <v>1.6000000000000001E-3</v>
      </c>
      <c r="AE342">
        <v>13.0517</v>
      </c>
      <c r="AF342">
        <v>6.4500000000000002E-2</v>
      </c>
      <c r="AG342">
        <v>20.947399999999998</v>
      </c>
      <c r="AH342" t="s">
        <v>1065</v>
      </c>
      <c r="AI342" t="s">
        <v>1064</v>
      </c>
      <c r="AJ342">
        <v>8.0000000000000004E-4</v>
      </c>
      <c r="AK342">
        <v>19.348600000000001</v>
      </c>
      <c r="AL342">
        <v>4.9000000000000002E-2</v>
      </c>
      <c r="AM342">
        <v>28.7179</v>
      </c>
      <c r="AN342" t="s">
        <v>1065</v>
      </c>
      <c r="AO342" t="s">
        <v>1064</v>
      </c>
      <c r="AP342">
        <v>1.5E-3</v>
      </c>
      <c r="AQ342">
        <v>14.797000000000001</v>
      </c>
      <c r="AR342">
        <v>5.1499999999999997E-2</v>
      </c>
      <c r="AS342">
        <v>21.034500000000001</v>
      </c>
      <c r="AT342">
        <v>1.6000000000000001E-3</v>
      </c>
      <c r="AU342">
        <v>0</v>
      </c>
    </row>
    <row r="343" spans="1:47" x14ac:dyDescent="0.25">
      <c r="A343">
        <v>0</v>
      </c>
      <c r="B343" t="s">
        <v>1066</v>
      </c>
      <c r="C343" t="s">
        <v>19</v>
      </c>
      <c r="D343" t="e">
        <f>-XEXECCFL</f>
        <v>#NAME?</v>
      </c>
      <c r="E343" t="s">
        <v>1066</v>
      </c>
      <c r="F343">
        <v>0</v>
      </c>
      <c r="G343">
        <v>75</v>
      </c>
      <c r="H343">
        <v>1.4500000000000001E-2</v>
      </c>
      <c r="I343">
        <v>74.070899999999995</v>
      </c>
      <c r="J343" t="s">
        <v>1067</v>
      </c>
      <c r="K343" t="s">
        <v>1066</v>
      </c>
      <c r="L343">
        <v>2.9999999999999997E-4</v>
      </c>
      <c r="M343">
        <v>24.8889</v>
      </c>
      <c r="N343">
        <v>4.53E-2</v>
      </c>
      <c r="O343">
        <v>19.409199999999998</v>
      </c>
      <c r="P343" t="s">
        <v>1067</v>
      </c>
      <c r="Q343" t="s">
        <v>1066</v>
      </c>
      <c r="R343">
        <v>1E-4</v>
      </c>
      <c r="S343">
        <v>33.299999999999997</v>
      </c>
      <c r="T343">
        <v>3.0200000000000001E-2</v>
      </c>
      <c r="U343">
        <v>33.507800000000003</v>
      </c>
      <c r="V343" t="s">
        <v>1068</v>
      </c>
      <c r="W343" t="s">
        <v>1066</v>
      </c>
      <c r="X343">
        <v>0</v>
      </c>
      <c r="Y343">
        <v>58.333300000000001</v>
      </c>
      <c r="Z343">
        <v>2.58E-2</v>
      </c>
      <c r="AA343">
        <v>54.538800000000002</v>
      </c>
      <c r="AB343" t="s">
        <v>1069</v>
      </c>
      <c r="AC343" t="s">
        <v>1066</v>
      </c>
      <c r="AD343">
        <v>0</v>
      </c>
      <c r="AE343">
        <v>63.75</v>
      </c>
      <c r="AF343">
        <v>1.66E-2</v>
      </c>
      <c r="AG343">
        <v>63.930399999999999</v>
      </c>
      <c r="AH343" t="e">
        <f>-XEXECCFL</f>
        <v>#NAME?</v>
      </c>
      <c r="AI343" t="s">
        <v>1066</v>
      </c>
      <c r="AJ343">
        <v>0</v>
      </c>
      <c r="AK343">
        <v>52.7273</v>
      </c>
      <c r="AL343">
        <v>2.8400000000000002E-2</v>
      </c>
      <c r="AM343">
        <v>46.925699999999999</v>
      </c>
      <c r="AN343" t="s">
        <v>1069</v>
      </c>
      <c r="AO343" t="s">
        <v>1066</v>
      </c>
      <c r="AP343">
        <v>0</v>
      </c>
      <c r="AQ343">
        <v>60</v>
      </c>
      <c r="AR343">
        <v>1.5299999999999999E-2</v>
      </c>
      <c r="AS343">
        <v>55.603999999999999</v>
      </c>
      <c r="AT343">
        <v>1E-4</v>
      </c>
      <c r="AU343">
        <v>0</v>
      </c>
    </row>
    <row r="344" spans="1:47" x14ac:dyDescent="0.25">
      <c r="A344">
        <v>0</v>
      </c>
      <c r="B344" t="s">
        <v>1070</v>
      </c>
      <c r="C344" t="s">
        <v>19</v>
      </c>
      <c r="D344" t="s">
        <v>1071</v>
      </c>
      <c r="E344" t="s">
        <v>1070</v>
      </c>
      <c r="F344">
        <v>0.1008</v>
      </c>
      <c r="G344">
        <v>0.90280000000000005</v>
      </c>
      <c r="H344">
        <v>0.19800000000000001</v>
      </c>
      <c r="I344">
        <v>2.9230999999999998</v>
      </c>
      <c r="J344" t="s">
        <v>1071</v>
      </c>
      <c r="K344" t="s">
        <v>1070</v>
      </c>
      <c r="L344">
        <v>8.0000000000000004E-4</v>
      </c>
      <c r="M344">
        <v>15.8972</v>
      </c>
      <c r="N344">
        <v>3.8399999999999997E-2</v>
      </c>
      <c r="O344">
        <v>25.710899999999999</v>
      </c>
      <c r="P344" t="s">
        <v>1072</v>
      </c>
      <c r="Q344" t="s">
        <v>1070</v>
      </c>
      <c r="R344">
        <v>8.9999999999999998E-4</v>
      </c>
      <c r="S344">
        <v>14.564299999999999</v>
      </c>
      <c r="T344">
        <v>4.1500000000000002E-2</v>
      </c>
      <c r="U344">
        <v>21.176600000000001</v>
      </c>
      <c r="V344" t="e">
        <f>-RSKSVVFY</f>
        <v>#NAME?</v>
      </c>
      <c r="W344" t="s">
        <v>1070</v>
      </c>
      <c r="X344">
        <v>6.7999999999999996E-3</v>
      </c>
      <c r="Y344">
        <v>3.7381000000000002</v>
      </c>
      <c r="Z344">
        <v>0.13880000000000001</v>
      </c>
      <c r="AA344">
        <v>5.4641000000000002</v>
      </c>
      <c r="AB344" t="s">
        <v>1071</v>
      </c>
      <c r="AC344" t="s">
        <v>1070</v>
      </c>
      <c r="AD344">
        <v>1.23E-2</v>
      </c>
      <c r="AE344">
        <v>5.2489999999999997</v>
      </c>
      <c r="AF344">
        <v>0.1201</v>
      </c>
      <c r="AG344">
        <v>9.1874000000000002</v>
      </c>
      <c r="AH344" t="s">
        <v>1071</v>
      </c>
      <c r="AI344" t="s">
        <v>1070</v>
      </c>
      <c r="AJ344">
        <v>7.1999999999999998E-3</v>
      </c>
      <c r="AK344">
        <v>7.6089000000000002</v>
      </c>
      <c r="AL344">
        <v>8.6800000000000002E-2</v>
      </c>
      <c r="AM344">
        <v>14.3186</v>
      </c>
      <c r="AN344" t="s">
        <v>1073</v>
      </c>
      <c r="AO344" t="s">
        <v>1070</v>
      </c>
      <c r="AP344">
        <v>1E-3</v>
      </c>
      <c r="AQ344">
        <v>17.331399999999999</v>
      </c>
      <c r="AR344">
        <v>4.2000000000000003E-2</v>
      </c>
      <c r="AS344">
        <v>25.541</v>
      </c>
      <c r="AT344">
        <v>1.8499999999999999E-2</v>
      </c>
      <c r="AU344">
        <v>1</v>
      </c>
    </row>
    <row r="345" spans="1:47" x14ac:dyDescent="0.25">
      <c r="A345">
        <v>0</v>
      </c>
      <c r="B345" t="s">
        <v>1074</v>
      </c>
      <c r="C345" t="s">
        <v>19</v>
      </c>
      <c r="D345" t="s">
        <v>1075</v>
      </c>
      <c r="E345" t="s">
        <v>1074</v>
      </c>
      <c r="F345">
        <v>1E-4</v>
      </c>
      <c r="G345">
        <v>30.555599999999998</v>
      </c>
      <c r="H345">
        <v>3.1800000000000002E-2</v>
      </c>
      <c r="I345">
        <v>42.706499999999998</v>
      </c>
      <c r="J345" t="s">
        <v>1075</v>
      </c>
      <c r="K345" t="s">
        <v>1074</v>
      </c>
      <c r="L345">
        <v>0</v>
      </c>
      <c r="M345">
        <v>50.909100000000002</v>
      </c>
      <c r="N345">
        <v>2.4899999999999999E-2</v>
      </c>
      <c r="O345">
        <v>46.5154</v>
      </c>
      <c r="P345" t="s">
        <v>1075</v>
      </c>
      <c r="Q345" t="s">
        <v>1074</v>
      </c>
      <c r="R345">
        <v>1E-4</v>
      </c>
      <c r="S345">
        <v>39.666699999999999</v>
      </c>
      <c r="T345">
        <v>2.6100000000000002E-2</v>
      </c>
      <c r="U345">
        <v>39.875399999999999</v>
      </c>
      <c r="V345" t="s">
        <v>1075</v>
      </c>
      <c r="W345" t="s">
        <v>1074</v>
      </c>
      <c r="X345">
        <v>0</v>
      </c>
      <c r="Y345">
        <v>58.333300000000001</v>
      </c>
      <c r="Z345">
        <v>1.6299999999999999E-2</v>
      </c>
      <c r="AA345">
        <v>73.8215</v>
      </c>
      <c r="AB345" t="s">
        <v>1075</v>
      </c>
      <c r="AC345" t="s">
        <v>1074</v>
      </c>
      <c r="AD345">
        <v>1.1000000000000001E-3</v>
      </c>
      <c r="AE345">
        <v>15.293799999999999</v>
      </c>
      <c r="AF345">
        <v>7.0599999999999996E-2</v>
      </c>
      <c r="AG345">
        <v>18.8736</v>
      </c>
      <c r="AH345" t="s">
        <v>1075</v>
      </c>
      <c r="AI345" t="s">
        <v>1074</v>
      </c>
      <c r="AJ345">
        <v>1E-4</v>
      </c>
      <c r="AK345">
        <v>34.071399999999997</v>
      </c>
      <c r="AL345">
        <v>3.7400000000000003E-2</v>
      </c>
      <c r="AM345">
        <v>37.369199999999999</v>
      </c>
      <c r="AN345" t="s">
        <v>1075</v>
      </c>
      <c r="AO345" t="s">
        <v>1074</v>
      </c>
      <c r="AP345">
        <v>5.9999999999999995E-4</v>
      </c>
      <c r="AQ345">
        <v>20.184799999999999</v>
      </c>
      <c r="AR345">
        <v>3.2800000000000003E-2</v>
      </c>
      <c r="AS345">
        <v>31.835899999999999</v>
      </c>
      <c r="AT345">
        <v>2.9999999999999997E-4</v>
      </c>
      <c r="AU345">
        <v>0</v>
      </c>
    </row>
    <row r="346" spans="1:47" x14ac:dyDescent="0.25">
      <c r="A346">
        <v>0</v>
      </c>
      <c r="B346" t="s">
        <v>1076</v>
      </c>
      <c r="C346" t="s">
        <v>19</v>
      </c>
      <c r="D346" t="s">
        <v>1077</v>
      </c>
      <c r="E346" t="s">
        <v>1076</v>
      </c>
      <c r="F346">
        <v>0</v>
      </c>
      <c r="G346">
        <v>58.75</v>
      </c>
      <c r="H346">
        <v>1.9400000000000001E-2</v>
      </c>
      <c r="I346">
        <v>62.583100000000002</v>
      </c>
      <c r="J346" t="s">
        <v>1078</v>
      </c>
      <c r="K346" t="s">
        <v>1076</v>
      </c>
      <c r="L346">
        <v>1E-4</v>
      </c>
      <c r="M346">
        <v>44.75</v>
      </c>
      <c r="N346">
        <v>3.6799999999999999E-2</v>
      </c>
      <c r="O346">
        <v>27.52</v>
      </c>
      <c r="P346" t="e">
        <f>-EXECCFLF</f>
        <v>#NAME?</v>
      </c>
      <c r="Q346" t="s">
        <v>1076</v>
      </c>
      <c r="R346">
        <v>0</v>
      </c>
      <c r="S346">
        <v>61.666699999999999</v>
      </c>
      <c r="T346">
        <v>2.4400000000000002E-2</v>
      </c>
      <c r="U346">
        <v>43.024099999999997</v>
      </c>
      <c r="V346" t="e">
        <f>-EXECCFLF</f>
        <v>#NAME?</v>
      </c>
      <c r="W346" t="s">
        <v>1076</v>
      </c>
      <c r="X346">
        <v>0</v>
      </c>
      <c r="Y346">
        <v>75</v>
      </c>
      <c r="Z346">
        <v>2.2800000000000001E-2</v>
      </c>
      <c r="AA346">
        <v>59.878100000000003</v>
      </c>
      <c r="AB346" t="s">
        <v>1079</v>
      </c>
      <c r="AC346" t="s">
        <v>1076</v>
      </c>
      <c r="AD346">
        <v>0</v>
      </c>
      <c r="AE346">
        <v>75</v>
      </c>
      <c r="AF346">
        <v>1.06E-2</v>
      </c>
      <c r="AG346">
        <v>78.492000000000004</v>
      </c>
      <c r="AH346" t="s">
        <v>1080</v>
      </c>
      <c r="AI346" t="s">
        <v>1076</v>
      </c>
      <c r="AJ346">
        <v>0</v>
      </c>
      <c r="AK346">
        <v>72.5</v>
      </c>
      <c r="AL346">
        <v>1.72E-2</v>
      </c>
      <c r="AM346">
        <v>65.848699999999994</v>
      </c>
      <c r="AN346" t="s">
        <v>1079</v>
      </c>
      <c r="AO346" t="s">
        <v>1076</v>
      </c>
      <c r="AP346">
        <v>0</v>
      </c>
      <c r="AQ346">
        <v>70</v>
      </c>
      <c r="AR346">
        <v>1.11E-2</v>
      </c>
      <c r="AS346">
        <v>66.625</v>
      </c>
      <c r="AT346">
        <v>0</v>
      </c>
      <c r="AU346">
        <v>0</v>
      </c>
    </row>
    <row r="347" spans="1:47" x14ac:dyDescent="0.25">
      <c r="A347">
        <v>0</v>
      </c>
      <c r="B347" t="s">
        <v>1081</v>
      </c>
      <c r="C347" t="s">
        <v>19</v>
      </c>
      <c r="D347" t="e">
        <f>-SKSVVFYS</f>
        <v>#NAME?</v>
      </c>
      <c r="E347" t="s">
        <v>1081</v>
      </c>
      <c r="F347">
        <v>0</v>
      </c>
      <c r="G347">
        <v>67.5</v>
      </c>
      <c r="H347">
        <v>1.6899999999999998E-2</v>
      </c>
      <c r="I347">
        <v>68.084900000000005</v>
      </c>
      <c r="J347" t="s">
        <v>1082</v>
      </c>
      <c r="K347" t="s">
        <v>1081</v>
      </c>
      <c r="L347">
        <v>0</v>
      </c>
      <c r="M347">
        <v>71.25</v>
      </c>
      <c r="N347">
        <v>1.44E-2</v>
      </c>
      <c r="O347">
        <v>76.329899999999995</v>
      </c>
      <c r="P347" t="s">
        <v>1082</v>
      </c>
      <c r="Q347" t="s">
        <v>1081</v>
      </c>
      <c r="R347">
        <v>0</v>
      </c>
      <c r="S347">
        <v>57.857100000000003</v>
      </c>
      <c r="T347">
        <v>1.5599999999999999E-2</v>
      </c>
      <c r="U347">
        <v>65.222200000000001</v>
      </c>
      <c r="V347" t="s">
        <v>1082</v>
      </c>
      <c r="W347" t="s">
        <v>1081</v>
      </c>
      <c r="X347">
        <v>0</v>
      </c>
      <c r="Y347">
        <v>45</v>
      </c>
      <c r="Z347">
        <v>2.5999999999999999E-2</v>
      </c>
      <c r="AA347">
        <v>54.235599999999998</v>
      </c>
      <c r="AB347" t="e">
        <f>-SKSVVFYS</f>
        <v>#NAME?</v>
      </c>
      <c r="AC347" t="s">
        <v>1081</v>
      </c>
      <c r="AD347">
        <v>0</v>
      </c>
      <c r="AE347">
        <v>60</v>
      </c>
      <c r="AF347">
        <v>1.9099999999999999E-2</v>
      </c>
      <c r="AG347">
        <v>59.087400000000002</v>
      </c>
      <c r="AH347" t="s">
        <v>1083</v>
      </c>
      <c r="AI347" t="s">
        <v>1081</v>
      </c>
      <c r="AJ347">
        <v>0</v>
      </c>
      <c r="AK347">
        <v>75</v>
      </c>
      <c r="AL347">
        <v>1.2999999999999999E-2</v>
      </c>
      <c r="AM347">
        <v>75.760300000000001</v>
      </c>
      <c r="AN347" t="e">
        <f>-SKSVVFYS</f>
        <v>#NAME?</v>
      </c>
      <c r="AO347" t="s">
        <v>1081</v>
      </c>
      <c r="AP347">
        <v>0</v>
      </c>
      <c r="AQ347">
        <v>70</v>
      </c>
      <c r="AR347">
        <v>9.4000000000000004E-3</v>
      </c>
      <c r="AS347">
        <v>72.1477</v>
      </c>
      <c r="AT347">
        <v>0</v>
      </c>
      <c r="AU347">
        <v>0</v>
      </c>
    </row>
    <row r="348" spans="1:47" x14ac:dyDescent="0.25">
      <c r="A348">
        <v>0</v>
      </c>
      <c r="B348" t="s">
        <v>1084</v>
      </c>
      <c r="C348" t="s">
        <v>19</v>
      </c>
      <c r="D348" t="s">
        <v>1085</v>
      </c>
      <c r="E348" t="s">
        <v>1084</v>
      </c>
      <c r="F348">
        <v>0</v>
      </c>
      <c r="G348">
        <v>75</v>
      </c>
      <c r="H348">
        <v>8.0000000000000002E-3</v>
      </c>
      <c r="I348">
        <v>90.869600000000005</v>
      </c>
      <c r="J348" t="s">
        <v>1085</v>
      </c>
      <c r="K348" t="s">
        <v>1084</v>
      </c>
      <c r="L348">
        <v>0</v>
      </c>
      <c r="M348">
        <v>82.5</v>
      </c>
      <c r="N348">
        <v>9.7999999999999997E-3</v>
      </c>
      <c r="O348">
        <v>91.054000000000002</v>
      </c>
      <c r="P348" t="s">
        <v>1085</v>
      </c>
      <c r="Q348" t="s">
        <v>1084</v>
      </c>
      <c r="R348">
        <v>0</v>
      </c>
      <c r="S348">
        <v>55</v>
      </c>
      <c r="T348">
        <v>1.1299999999999999E-2</v>
      </c>
      <c r="U348">
        <v>79.846599999999995</v>
      </c>
      <c r="V348" t="s">
        <v>1085</v>
      </c>
      <c r="W348" t="s">
        <v>1084</v>
      </c>
      <c r="X348">
        <v>1E-4</v>
      </c>
      <c r="Y348">
        <v>31</v>
      </c>
      <c r="Z348">
        <v>3.1699999999999999E-2</v>
      </c>
      <c r="AA348">
        <v>45.7547</v>
      </c>
      <c r="AB348" t="s">
        <v>1085</v>
      </c>
      <c r="AC348" t="s">
        <v>1084</v>
      </c>
      <c r="AD348">
        <v>0</v>
      </c>
      <c r="AE348">
        <v>80</v>
      </c>
      <c r="AF348">
        <v>4.8999999999999998E-3</v>
      </c>
      <c r="AG348">
        <v>94.489400000000003</v>
      </c>
      <c r="AH348" t="s">
        <v>1086</v>
      </c>
      <c r="AI348" t="s">
        <v>1084</v>
      </c>
      <c r="AJ348">
        <v>0</v>
      </c>
      <c r="AK348">
        <v>90</v>
      </c>
      <c r="AL348">
        <v>4.3E-3</v>
      </c>
      <c r="AM348">
        <v>96.318700000000007</v>
      </c>
      <c r="AN348" t="s">
        <v>1085</v>
      </c>
      <c r="AO348" t="s">
        <v>1084</v>
      </c>
      <c r="AP348">
        <v>0</v>
      </c>
      <c r="AQ348">
        <v>85</v>
      </c>
      <c r="AR348">
        <v>3.8E-3</v>
      </c>
      <c r="AS348">
        <v>93.3583</v>
      </c>
      <c r="AT348">
        <v>0</v>
      </c>
      <c r="AU348">
        <v>0</v>
      </c>
    </row>
    <row r="349" spans="1:47" x14ac:dyDescent="0.25">
      <c r="A349">
        <v>0</v>
      </c>
      <c r="B349" t="s">
        <v>1087</v>
      </c>
      <c r="C349" t="s">
        <v>19</v>
      </c>
      <c r="D349" t="s">
        <v>1088</v>
      </c>
      <c r="E349" t="s">
        <v>1087</v>
      </c>
      <c r="F349">
        <v>0</v>
      </c>
      <c r="G349">
        <v>100</v>
      </c>
      <c r="H349">
        <v>8.5000000000000006E-3</v>
      </c>
      <c r="I349">
        <v>89.605699999999999</v>
      </c>
      <c r="J349" t="s">
        <v>1089</v>
      </c>
      <c r="K349" t="s">
        <v>1087</v>
      </c>
      <c r="L349">
        <v>0</v>
      </c>
      <c r="M349">
        <v>95</v>
      </c>
      <c r="N349">
        <v>1.34E-2</v>
      </c>
      <c r="O349">
        <v>79.554400000000001</v>
      </c>
      <c r="P349" t="s">
        <v>1090</v>
      </c>
      <c r="Q349" t="s">
        <v>1087</v>
      </c>
      <c r="R349">
        <v>0</v>
      </c>
      <c r="S349">
        <v>90</v>
      </c>
      <c r="T349">
        <v>1.06E-2</v>
      </c>
      <c r="U349">
        <v>82.398300000000006</v>
      </c>
      <c r="V349" t="s">
        <v>1090</v>
      </c>
      <c r="W349" t="s">
        <v>1087</v>
      </c>
      <c r="X349">
        <v>0</v>
      </c>
      <c r="Y349">
        <v>90</v>
      </c>
      <c r="Z349">
        <v>1.0200000000000001E-2</v>
      </c>
      <c r="AA349">
        <v>88.9495</v>
      </c>
      <c r="AB349" t="s">
        <v>1090</v>
      </c>
      <c r="AC349" t="s">
        <v>1087</v>
      </c>
      <c r="AD349">
        <v>0</v>
      </c>
      <c r="AE349">
        <v>100</v>
      </c>
      <c r="AF349">
        <v>6.0000000000000001E-3</v>
      </c>
      <c r="AG349">
        <v>91.740700000000004</v>
      </c>
      <c r="AH349" t="s">
        <v>1090</v>
      </c>
      <c r="AI349" t="s">
        <v>1087</v>
      </c>
      <c r="AJ349">
        <v>0</v>
      </c>
      <c r="AK349">
        <v>100</v>
      </c>
      <c r="AL349">
        <v>7.1000000000000004E-3</v>
      </c>
      <c r="AM349">
        <v>91.831299999999999</v>
      </c>
      <c r="AN349" t="s">
        <v>1090</v>
      </c>
      <c r="AO349" t="s">
        <v>1087</v>
      </c>
      <c r="AP349">
        <v>0</v>
      </c>
      <c r="AQ349">
        <v>100</v>
      </c>
      <c r="AR349">
        <v>5.3E-3</v>
      </c>
      <c r="AS349">
        <v>87.4</v>
      </c>
      <c r="AT349">
        <v>0</v>
      </c>
      <c r="AU349">
        <v>0</v>
      </c>
    </row>
    <row r="350" spans="1:47" x14ac:dyDescent="0.25">
      <c r="A350">
        <v>0</v>
      </c>
      <c r="B350" t="s">
        <v>1091</v>
      </c>
      <c r="C350" t="s">
        <v>19</v>
      </c>
      <c r="D350" t="s">
        <v>1092</v>
      </c>
      <c r="E350" t="s">
        <v>1091</v>
      </c>
      <c r="F350">
        <v>0</v>
      </c>
      <c r="G350">
        <v>85</v>
      </c>
      <c r="H350">
        <v>1.3599999999999999E-2</v>
      </c>
      <c r="I350">
        <v>76.172600000000003</v>
      </c>
      <c r="J350" t="s">
        <v>1092</v>
      </c>
      <c r="K350" t="s">
        <v>1091</v>
      </c>
      <c r="L350">
        <v>0</v>
      </c>
      <c r="M350">
        <v>90</v>
      </c>
      <c r="N350">
        <v>1.24E-2</v>
      </c>
      <c r="O350">
        <v>83.145099999999999</v>
      </c>
      <c r="P350" t="s">
        <v>1092</v>
      </c>
      <c r="Q350" t="s">
        <v>1091</v>
      </c>
      <c r="R350">
        <v>0</v>
      </c>
      <c r="S350">
        <v>85</v>
      </c>
      <c r="T350">
        <v>1.23E-2</v>
      </c>
      <c r="U350">
        <v>76.2029</v>
      </c>
      <c r="V350" t="s">
        <v>1092</v>
      </c>
      <c r="W350" t="s">
        <v>1091</v>
      </c>
      <c r="X350">
        <v>0</v>
      </c>
      <c r="Y350">
        <v>90</v>
      </c>
      <c r="Z350">
        <v>1.11E-2</v>
      </c>
      <c r="AA350">
        <v>86.781199999999998</v>
      </c>
      <c r="AB350" t="s">
        <v>1093</v>
      </c>
      <c r="AC350" t="s">
        <v>1091</v>
      </c>
      <c r="AD350">
        <v>0</v>
      </c>
      <c r="AE350">
        <v>45.666699999999999</v>
      </c>
      <c r="AF350">
        <v>2.3400000000000001E-2</v>
      </c>
      <c r="AG350">
        <v>52.069000000000003</v>
      </c>
      <c r="AH350" t="s">
        <v>1093</v>
      </c>
      <c r="AI350" t="s">
        <v>1091</v>
      </c>
      <c r="AJ350">
        <v>0</v>
      </c>
      <c r="AK350">
        <v>59.375</v>
      </c>
      <c r="AL350">
        <v>1.8200000000000001E-2</v>
      </c>
      <c r="AM350">
        <v>63.835900000000002</v>
      </c>
      <c r="AN350" t="s">
        <v>1092</v>
      </c>
      <c r="AO350" t="s">
        <v>1091</v>
      </c>
      <c r="AP350">
        <v>0</v>
      </c>
      <c r="AQ350">
        <v>85</v>
      </c>
      <c r="AR350">
        <v>7.1999999999999998E-3</v>
      </c>
      <c r="AS350">
        <v>79.816000000000003</v>
      </c>
      <c r="AT350">
        <v>0</v>
      </c>
      <c r="AU350">
        <v>0</v>
      </c>
    </row>
    <row r="351" spans="1:47" x14ac:dyDescent="0.25">
      <c r="A351">
        <v>0</v>
      </c>
      <c r="B351" t="s">
        <v>1094</v>
      </c>
      <c r="C351" t="s">
        <v>19</v>
      </c>
      <c r="D351" t="s">
        <v>1095</v>
      </c>
      <c r="E351" t="s">
        <v>1094</v>
      </c>
      <c r="F351">
        <v>4.0000000000000002E-4</v>
      </c>
      <c r="G351">
        <v>18.465499999999999</v>
      </c>
      <c r="H351">
        <v>3.5700000000000003E-2</v>
      </c>
      <c r="I351">
        <v>38.265999999999998</v>
      </c>
      <c r="J351" t="s">
        <v>1096</v>
      </c>
      <c r="K351" t="s">
        <v>1094</v>
      </c>
      <c r="L351">
        <v>5.9999999999999995E-4</v>
      </c>
      <c r="M351">
        <v>17.270299999999999</v>
      </c>
      <c r="N351">
        <v>3.3099999999999997E-2</v>
      </c>
      <c r="O351">
        <v>32.383499999999998</v>
      </c>
      <c r="P351" t="s">
        <v>1095</v>
      </c>
      <c r="Q351" t="s">
        <v>1094</v>
      </c>
      <c r="R351">
        <v>1.1999999999999999E-3</v>
      </c>
      <c r="S351">
        <v>13.0061</v>
      </c>
      <c r="T351">
        <v>4.1700000000000001E-2</v>
      </c>
      <c r="U351">
        <v>21.035</v>
      </c>
      <c r="V351" t="s">
        <v>1095</v>
      </c>
      <c r="W351" t="s">
        <v>1094</v>
      </c>
      <c r="X351">
        <v>2.0000000000000001E-4</v>
      </c>
      <c r="Y351">
        <v>22.25</v>
      </c>
      <c r="Z351">
        <v>3.5299999999999998E-2</v>
      </c>
      <c r="AA351">
        <v>41.276200000000003</v>
      </c>
      <c r="AB351" t="s">
        <v>1095</v>
      </c>
      <c r="AC351" t="s">
        <v>1094</v>
      </c>
      <c r="AD351">
        <v>3.2199999999999999E-2</v>
      </c>
      <c r="AE351">
        <v>3.0981000000000001</v>
      </c>
      <c r="AF351">
        <v>0.14230000000000001</v>
      </c>
      <c r="AG351">
        <v>6.9612999999999996</v>
      </c>
      <c r="AH351" t="s">
        <v>1095</v>
      </c>
      <c r="AI351" t="s">
        <v>1094</v>
      </c>
      <c r="AJ351">
        <v>7.4000000000000003E-3</v>
      </c>
      <c r="AK351">
        <v>7.5064000000000002</v>
      </c>
      <c r="AL351">
        <v>7.7700000000000005E-2</v>
      </c>
      <c r="AM351">
        <v>16.604900000000001</v>
      </c>
      <c r="AN351" t="s">
        <v>1095</v>
      </c>
      <c r="AO351" t="s">
        <v>1094</v>
      </c>
      <c r="AP351">
        <v>1.09E-2</v>
      </c>
      <c r="AQ351">
        <v>6.6653000000000002</v>
      </c>
      <c r="AR351">
        <v>6.7400000000000002E-2</v>
      </c>
      <c r="AS351">
        <v>15.735300000000001</v>
      </c>
      <c r="AT351">
        <v>7.6E-3</v>
      </c>
      <c r="AU351">
        <v>0</v>
      </c>
    </row>
    <row r="352" spans="1:47" x14ac:dyDescent="0.25">
      <c r="A352">
        <v>0</v>
      </c>
      <c r="B352" t="s">
        <v>1097</v>
      </c>
      <c r="C352" t="s">
        <v>19</v>
      </c>
      <c r="D352" t="s">
        <v>1098</v>
      </c>
      <c r="E352" t="s">
        <v>1097</v>
      </c>
      <c r="F352">
        <v>0</v>
      </c>
      <c r="G352">
        <v>51</v>
      </c>
      <c r="H352">
        <v>1.2E-2</v>
      </c>
      <c r="I352">
        <v>80.271000000000001</v>
      </c>
      <c r="J352" t="s">
        <v>1098</v>
      </c>
      <c r="K352" t="s">
        <v>1097</v>
      </c>
      <c r="L352">
        <v>1E-4</v>
      </c>
      <c r="M352">
        <v>46</v>
      </c>
      <c r="N352">
        <v>0.02</v>
      </c>
      <c r="O352">
        <v>58.881799999999998</v>
      </c>
      <c r="P352" t="s">
        <v>1098</v>
      </c>
      <c r="Q352" t="s">
        <v>1097</v>
      </c>
      <c r="R352">
        <v>1E-4</v>
      </c>
      <c r="S352">
        <v>39.833300000000001</v>
      </c>
      <c r="T352">
        <v>1.83E-2</v>
      </c>
      <c r="U352">
        <v>57.323</v>
      </c>
      <c r="V352" t="s">
        <v>1098</v>
      </c>
      <c r="W352" t="s">
        <v>1097</v>
      </c>
      <c r="X352">
        <v>0</v>
      </c>
      <c r="Y352">
        <v>75</v>
      </c>
      <c r="Z352">
        <v>1.55E-2</v>
      </c>
      <c r="AA352">
        <v>75.780199999999994</v>
      </c>
      <c r="AB352" t="s">
        <v>1098</v>
      </c>
      <c r="AC352" t="s">
        <v>1097</v>
      </c>
      <c r="AD352">
        <v>1E-4</v>
      </c>
      <c r="AE352">
        <v>40.4</v>
      </c>
      <c r="AF352">
        <v>1.7899999999999999E-2</v>
      </c>
      <c r="AG352">
        <v>61.469000000000001</v>
      </c>
      <c r="AH352" t="s">
        <v>1098</v>
      </c>
      <c r="AI352" t="s">
        <v>1097</v>
      </c>
      <c r="AJ352">
        <v>1E-4</v>
      </c>
      <c r="AK352">
        <v>44.2</v>
      </c>
      <c r="AL352">
        <v>1.7299999999999999E-2</v>
      </c>
      <c r="AM352">
        <v>65.695599999999999</v>
      </c>
      <c r="AN352" t="s">
        <v>1098</v>
      </c>
      <c r="AO352" t="s">
        <v>1097</v>
      </c>
      <c r="AP352">
        <v>0</v>
      </c>
      <c r="AQ352">
        <v>46</v>
      </c>
      <c r="AR352">
        <v>1.21E-2</v>
      </c>
      <c r="AS352">
        <v>63.680100000000003</v>
      </c>
      <c r="AT352">
        <v>0</v>
      </c>
      <c r="AU352">
        <v>0</v>
      </c>
    </row>
    <row r="353" spans="1:47" x14ac:dyDescent="0.25">
      <c r="A353">
        <v>0</v>
      </c>
      <c r="B353" t="s">
        <v>1099</v>
      </c>
      <c r="C353" t="s">
        <v>19</v>
      </c>
      <c r="D353" t="s">
        <v>1100</v>
      </c>
      <c r="E353" t="s">
        <v>1099</v>
      </c>
      <c r="F353">
        <v>5.0000000000000001E-4</v>
      </c>
      <c r="G353">
        <v>16.974699999999999</v>
      </c>
      <c r="H353">
        <v>5.67E-2</v>
      </c>
      <c r="I353">
        <v>23.135200000000001</v>
      </c>
      <c r="J353" t="s">
        <v>1100</v>
      </c>
      <c r="K353" t="s">
        <v>1099</v>
      </c>
      <c r="L353">
        <v>0</v>
      </c>
      <c r="M353">
        <v>50.454500000000003</v>
      </c>
      <c r="N353">
        <v>2.1899999999999999E-2</v>
      </c>
      <c r="O353">
        <v>53.723399999999998</v>
      </c>
      <c r="P353" t="s">
        <v>1100</v>
      </c>
      <c r="Q353" t="s">
        <v>1099</v>
      </c>
      <c r="R353">
        <v>0</v>
      </c>
      <c r="S353">
        <v>50.5</v>
      </c>
      <c r="T353">
        <v>2.0799999999999999E-2</v>
      </c>
      <c r="U353">
        <v>50.919899999999998</v>
      </c>
      <c r="V353" t="s">
        <v>1100</v>
      </c>
      <c r="W353" t="s">
        <v>1099</v>
      </c>
      <c r="X353">
        <v>0</v>
      </c>
      <c r="Y353">
        <v>39</v>
      </c>
      <c r="Z353">
        <v>3.1800000000000002E-2</v>
      </c>
      <c r="AA353">
        <v>45.634799999999998</v>
      </c>
      <c r="AB353" t="s">
        <v>1100</v>
      </c>
      <c r="AC353" t="s">
        <v>1099</v>
      </c>
      <c r="AD353">
        <v>2.0000000000000001E-4</v>
      </c>
      <c r="AE353">
        <v>26.678599999999999</v>
      </c>
      <c r="AF353">
        <v>3.61E-2</v>
      </c>
      <c r="AG353">
        <v>37.345999999999997</v>
      </c>
      <c r="AH353" t="s">
        <v>1100</v>
      </c>
      <c r="AI353" t="s">
        <v>1099</v>
      </c>
      <c r="AJ353">
        <v>1E-4</v>
      </c>
      <c r="AK353">
        <v>34.142899999999997</v>
      </c>
      <c r="AL353">
        <v>3.3000000000000002E-2</v>
      </c>
      <c r="AM353">
        <v>41.554000000000002</v>
      </c>
      <c r="AN353" t="s">
        <v>1100</v>
      </c>
      <c r="AO353" t="s">
        <v>1099</v>
      </c>
      <c r="AP353">
        <v>1E-4</v>
      </c>
      <c r="AQ353">
        <v>33.083300000000001</v>
      </c>
      <c r="AR353">
        <v>2.5499999999999998E-2</v>
      </c>
      <c r="AS353">
        <v>39.021299999999997</v>
      </c>
      <c r="AT353">
        <v>2.0000000000000001E-4</v>
      </c>
      <c r="AU353">
        <v>0</v>
      </c>
    </row>
    <row r="354" spans="1:47" x14ac:dyDescent="0.25">
      <c r="A354">
        <v>0</v>
      </c>
      <c r="B354" t="s">
        <v>1101</v>
      </c>
      <c r="C354" t="s">
        <v>19</v>
      </c>
      <c r="D354" t="s">
        <v>1102</v>
      </c>
      <c r="E354" t="s">
        <v>1101</v>
      </c>
      <c r="F354">
        <v>0</v>
      </c>
      <c r="G354">
        <v>70</v>
      </c>
      <c r="H354">
        <v>1.5800000000000002E-2</v>
      </c>
      <c r="I354">
        <v>70.859099999999998</v>
      </c>
      <c r="J354" t="s">
        <v>1102</v>
      </c>
      <c r="K354" t="s">
        <v>1101</v>
      </c>
      <c r="L354">
        <v>0</v>
      </c>
      <c r="M354">
        <v>87.5</v>
      </c>
      <c r="N354">
        <v>1.21E-2</v>
      </c>
      <c r="O354">
        <v>84.034800000000004</v>
      </c>
      <c r="P354" t="s">
        <v>1102</v>
      </c>
      <c r="Q354" t="s">
        <v>1101</v>
      </c>
      <c r="R354">
        <v>0</v>
      </c>
      <c r="S354">
        <v>72.5</v>
      </c>
      <c r="T354">
        <v>1.4200000000000001E-2</v>
      </c>
      <c r="U354">
        <v>69.793899999999994</v>
      </c>
      <c r="V354" t="s">
        <v>1103</v>
      </c>
      <c r="W354" t="s">
        <v>1101</v>
      </c>
      <c r="X354">
        <v>0</v>
      </c>
      <c r="Y354">
        <v>80</v>
      </c>
      <c r="Z354">
        <v>1.5900000000000001E-2</v>
      </c>
      <c r="AA354">
        <v>74.859399999999994</v>
      </c>
      <c r="AB354" t="s">
        <v>1102</v>
      </c>
      <c r="AC354" t="s">
        <v>1101</v>
      </c>
      <c r="AD354">
        <v>0</v>
      </c>
      <c r="AE354">
        <v>75</v>
      </c>
      <c r="AF354">
        <v>1.4E-2</v>
      </c>
      <c r="AG354">
        <v>69.723100000000002</v>
      </c>
      <c r="AH354" t="s">
        <v>1102</v>
      </c>
      <c r="AI354" t="s">
        <v>1101</v>
      </c>
      <c r="AJ354">
        <v>0</v>
      </c>
      <c r="AK354">
        <v>72.5</v>
      </c>
      <c r="AL354">
        <v>1.15E-2</v>
      </c>
      <c r="AM354">
        <v>79.956699999999998</v>
      </c>
      <c r="AN354" t="s">
        <v>1102</v>
      </c>
      <c r="AO354" t="s">
        <v>1101</v>
      </c>
      <c r="AP354">
        <v>0</v>
      </c>
      <c r="AQ354">
        <v>70</v>
      </c>
      <c r="AR354">
        <v>1.09E-2</v>
      </c>
      <c r="AS354">
        <v>67.390600000000006</v>
      </c>
      <c r="AT354">
        <v>0</v>
      </c>
      <c r="AU354">
        <v>0</v>
      </c>
    </row>
    <row r="355" spans="1:47" x14ac:dyDescent="0.25">
      <c r="A355">
        <v>0</v>
      </c>
      <c r="B355" t="s">
        <v>1104</v>
      </c>
      <c r="C355" t="s">
        <v>19</v>
      </c>
      <c r="D355" t="s">
        <v>1105</v>
      </c>
      <c r="E355" t="s">
        <v>1104</v>
      </c>
      <c r="F355">
        <v>0</v>
      </c>
      <c r="G355">
        <v>100</v>
      </c>
      <c r="H355">
        <v>8.2000000000000007E-3</v>
      </c>
      <c r="I355">
        <v>90.450800000000001</v>
      </c>
      <c r="J355" t="s">
        <v>1106</v>
      </c>
      <c r="K355" t="s">
        <v>1104</v>
      </c>
      <c r="L355">
        <v>0</v>
      </c>
      <c r="M355">
        <v>100</v>
      </c>
      <c r="N355">
        <v>9.4000000000000004E-3</v>
      </c>
      <c r="O355">
        <v>92.126000000000005</v>
      </c>
      <c r="P355" t="s">
        <v>1106</v>
      </c>
      <c r="Q355" t="s">
        <v>1104</v>
      </c>
      <c r="R355">
        <v>0</v>
      </c>
      <c r="S355">
        <v>100</v>
      </c>
      <c r="T355">
        <v>9.7000000000000003E-3</v>
      </c>
      <c r="U355">
        <v>85.350200000000001</v>
      </c>
      <c r="V355" t="s">
        <v>1106</v>
      </c>
      <c r="W355" t="s">
        <v>1104</v>
      </c>
      <c r="X355">
        <v>0</v>
      </c>
      <c r="Y355">
        <v>100</v>
      </c>
      <c r="Z355">
        <v>8.0999999999999996E-3</v>
      </c>
      <c r="AA355">
        <v>93.730800000000002</v>
      </c>
      <c r="AB355" t="s">
        <v>1106</v>
      </c>
      <c r="AC355" t="s">
        <v>1104</v>
      </c>
      <c r="AD355">
        <v>0</v>
      </c>
      <c r="AE355">
        <v>100</v>
      </c>
      <c r="AF355">
        <v>8.8000000000000005E-3</v>
      </c>
      <c r="AG355">
        <v>83.619299999999996</v>
      </c>
      <c r="AH355" t="s">
        <v>1106</v>
      </c>
      <c r="AI355" t="s">
        <v>1104</v>
      </c>
      <c r="AJ355">
        <v>0</v>
      </c>
      <c r="AK355">
        <v>100</v>
      </c>
      <c r="AL355">
        <v>6.6E-3</v>
      </c>
      <c r="AM355">
        <v>93.076899999999995</v>
      </c>
      <c r="AN355" t="s">
        <v>1106</v>
      </c>
      <c r="AO355" t="s">
        <v>1104</v>
      </c>
      <c r="AP355">
        <v>0</v>
      </c>
      <c r="AQ355">
        <v>100</v>
      </c>
      <c r="AR355">
        <v>4.0000000000000001E-3</v>
      </c>
      <c r="AS355">
        <v>92.3934</v>
      </c>
      <c r="AT355">
        <v>0</v>
      </c>
      <c r="AU355">
        <v>0</v>
      </c>
    </row>
    <row r="356" spans="1:47" x14ac:dyDescent="0.25">
      <c r="A356">
        <v>0</v>
      </c>
      <c r="B356" t="s">
        <v>1107</v>
      </c>
      <c r="C356" t="s">
        <v>19</v>
      </c>
      <c r="D356" t="s">
        <v>1108</v>
      </c>
      <c r="E356" t="s">
        <v>1107</v>
      </c>
      <c r="F356">
        <v>0</v>
      </c>
      <c r="G356">
        <v>55</v>
      </c>
      <c r="H356">
        <v>2.2599999999999999E-2</v>
      </c>
      <c r="I356">
        <v>56.450699999999998</v>
      </c>
      <c r="J356" t="s">
        <v>1108</v>
      </c>
      <c r="K356" t="s">
        <v>1107</v>
      </c>
      <c r="L356">
        <v>0</v>
      </c>
      <c r="M356">
        <v>72.5</v>
      </c>
      <c r="N356">
        <v>1.4500000000000001E-2</v>
      </c>
      <c r="O356">
        <v>75.846900000000005</v>
      </c>
      <c r="P356" t="s">
        <v>1108</v>
      </c>
      <c r="Q356" t="s">
        <v>1107</v>
      </c>
      <c r="R356">
        <v>0</v>
      </c>
      <c r="S356">
        <v>70</v>
      </c>
      <c r="T356">
        <v>1.2999999999999999E-2</v>
      </c>
      <c r="U356">
        <v>73.770600000000002</v>
      </c>
      <c r="V356" t="s">
        <v>1108</v>
      </c>
      <c r="W356" t="s">
        <v>1107</v>
      </c>
      <c r="X356">
        <v>0</v>
      </c>
      <c r="Y356">
        <v>80</v>
      </c>
      <c r="Z356">
        <v>1.5299999999999999E-2</v>
      </c>
      <c r="AA356">
        <v>76.2911</v>
      </c>
      <c r="AB356" t="s">
        <v>1108</v>
      </c>
      <c r="AC356" t="s">
        <v>1107</v>
      </c>
      <c r="AD356">
        <v>0</v>
      </c>
      <c r="AE356">
        <v>54.444400000000002</v>
      </c>
      <c r="AF356">
        <v>2.1100000000000001E-2</v>
      </c>
      <c r="AG356">
        <v>55.53</v>
      </c>
      <c r="AH356" t="s">
        <v>1108</v>
      </c>
      <c r="AI356" t="s">
        <v>1107</v>
      </c>
      <c r="AJ356">
        <v>0</v>
      </c>
      <c r="AK356">
        <v>47.333300000000001</v>
      </c>
      <c r="AL356">
        <v>2.2800000000000001E-2</v>
      </c>
      <c r="AM356">
        <v>55.209099999999999</v>
      </c>
      <c r="AN356" t="s">
        <v>1108</v>
      </c>
      <c r="AO356" t="s">
        <v>1107</v>
      </c>
      <c r="AP356">
        <v>0</v>
      </c>
      <c r="AQ356">
        <v>60</v>
      </c>
      <c r="AR356">
        <v>1.61E-2</v>
      </c>
      <c r="AS356">
        <v>54.040999999999997</v>
      </c>
      <c r="AT356">
        <v>0</v>
      </c>
      <c r="AU356">
        <v>0</v>
      </c>
    </row>
    <row r="357" spans="1:47" x14ac:dyDescent="0.25">
      <c r="A357">
        <v>0</v>
      </c>
      <c r="B357" t="s">
        <v>1109</v>
      </c>
      <c r="C357" t="s">
        <v>19</v>
      </c>
      <c r="D357" t="s">
        <v>1110</v>
      </c>
      <c r="E357" t="s">
        <v>1109</v>
      </c>
      <c r="F357">
        <v>0</v>
      </c>
      <c r="G357">
        <v>53</v>
      </c>
      <c r="H357">
        <v>2.2599999999999999E-2</v>
      </c>
      <c r="I357">
        <v>56.476599999999998</v>
      </c>
      <c r="J357" t="s">
        <v>1111</v>
      </c>
      <c r="K357" t="s">
        <v>1109</v>
      </c>
      <c r="L357">
        <v>1E-4</v>
      </c>
      <c r="M357">
        <v>41.2</v>
      </c>
      <c r="N357">
        <v>2.5499999999999998E-2</v>
      </c>
      <c r="O357">
        <v>45.285699999999999</v>
      </c>
      <c r="P357" t="s">
        <v>1111</v>
      </c>
      <c r="Q357" t="s">
        <v>1109</v>
      </c>
      <c r="R357">
        <v>1E-4</v>
      </c>
      <c r="S357">
        <v>33.200000000000003</v>
      </c>
      <c r="T357">
        <v>3.1199999999999999E-2</v>
      </c>
      <c r="U357">
        <v>32.040100000000002</v>
      </c>
      <c r="V357" t="s">
        <v>1111</v>
      </c>
      <c r="W357" t="s">
        <v>1109</v>
      </c>
      <c r="X357">
        <v>1E-4</v>
      </c>
      <c r="Y357">
        <v>33.799999999999997</v>
      </c>
      <c r="Z357">
        <v>4.2599999999999999E-2</v>
      </c>
      <c r="AA357">
        <v>33.630000000000003</v>
      </c>
      <c r="AB357" t="s">
        <v>1111</v>
      </c>
      <c r="AC357" t="s">
        <v>1109</v>
      </c>
      <c r="AD357">
        <v>0</v>
      </c>
      <c r="AE357">
        <v>70</v>
      </c>
      <c r="AF357">
        <v>1.24E-2</v>
      </c>
      <c r="AG357">
        <v>73.814099999999996</v>
      </c>
      <c r="AH357" t="s">
        <v>1111</v>
      </c>
      <c r="AI357" t="s">
        <v>1109</v>
      </c>
      <c r="AJ357">
        <v>0</v>
      </c>
      <c r="AK357">
        <v>75</v>
      </c>
      <c r="AL357">
        <v>1.06E-2</v>
      </c>
      <c r="AM357">
        <v>82.326499999999996</v>
      </c>
      <c r="AN357" t="s">
        <v>1110</v>
      </c>
      <c r="AO357" t="s">
        <v>1109</v>
      </c>
      <c r="AP357">
        <v>0</v>
      </c>
      <c r="AQ357">
        <v>70</v>
      </c>
      <c r="AR357">
        <v>1.06E-2</v>
      </c>
      <c r="AS357">
        <v>68.071899999999999</v>
      </c>
      <c r="AT357">
        <v>0</v>
      </c>
      <c r="AU357">
        <v>0</v>
      </c>
    </row>
    <row r="358" spans="1:47" x14ac:dyDescent="0.25">
      <c r="A358">
        <v>0</v>
      </c>
      <c r="B358" t="s">
        <v>1112</v>
      </c>
      <c r="C358" t="s">
        <v>19</v>
      </c>
      <c r="D358" t="s">
        <v>1113</v>
      </c>
      <c r="E358" t="s">
        <v>1112</v>
      </c>
      <c r="F358">
        <v>0</v>
      </c>
      <c r="G358">
        <v>100</v>
      </c>
      <c r="H358">
        <v>6.8999999999999999E-3</v>
      </c>
      <c r="I358">
        <v>93.373000000000005</v>
      </c>
      <c r="J358" t="s">
        <v>1113</v>
      </c>
      <c r="K358" t="s">
        <v>1112</v>
      </c>
      <c r="L358">
        <v>0</v>
      </c>
      <c r="M358">
        <v>85</v>
      </c>
      <c r="N358">
        <v>1.4999999999999999E-2</v>
      </c>
      <c r="O358">
        <v>74.283299999999997</v>
      </c>
      <c r="P358" t="s">
        <v>1113</v>
      </c>
      <c r="Q358" t="s">
        <v>1112</v>
      </c>
      <c r="R358">
        <v>0</v>
      </c>
      <c r="S358">
        <v>78.333299999999994</v>
      </c>
      <c r="T358">
        <v>1.7100000000000001E-2</v>
      </c>
      <c r="U358">
        <v>60.721299999999999</v>
      </c>
      <c r="V358" t="s">
        <v>1113</v>
      </c>
      <c r="W358" t="s">
        <v>1112</v>
      </c>
      <c r="X358">
        <v>0</v>
      </c>
      <c r="Y358">
        <v>90</v>
      </c>
      <c r="Z358">
        <v>1.4E-2</v>
      </c>
      <c r="AA358">
        <v>79.4816</v>
      </c>
      <c r="AB358" t="s">
        <v>1113</v>
      </c>
      <c r="AC358" t="s">
        <v>1112</v>
      </c>
      <c r="AD358">
        <v>0</v>
      </c>
      <c r="AE358">
        <v>100</v>
      </c>
      <c r="AF358">
        <v>4.3E-3</v>
      </c>
      <c r="AG358">
        <v>95.473699999999994</v>
      </c>
      <c r="AH358" t="s">
        <v>1113</v>
      </c>
      <c r="AI358" t="s">
        <v>1112</v>
      </c>
      <c r="AJ358">
        <v>0</v>
      </c>
      <c r="AK358">
        <v>100</v>
      </c>
      <c r="AL358">
        <v>4.5999999999999999E-3</v>
      </c>
      <c r="AM358">
        <v>96.090199999999996</v>
      </c>
      <c r="AN358" t="s">
        <v>1113</v>
      </c>
      <c r="AO358" t="s">
        <v>1112</v>
      </c>
      <c r="AP358">
        <v>0</v>
      </c>
      <c r="AQ358">
        <v>100</v>
      </c>
      <c r="AR358">
        <v>3.2000000000000002E-3</v>
      </c>
      <c r="AS358">
        <v>95.179500000000004</v>
      </c>
      <c r="AT358">
        <v>0</v>
      </c>
      <c r="AU358">
        <v>0</v>
      </c>
    </row>
    <row r="359" spans="1:47" x14ac:dyDescent="0.25">
      <c r="A359">
        <v>0</v>
      </c>
      <c r="B359" t="s">
        <v>1114</v>
      </c>
      <c r="C359" t="s">
        <v>19</v>
      </c>
      <c r="D359" t="s">
        <v>1115</v>
      </c>
      <c r="E359" t="s">
        <v>1114</v>
      </c>
      <c r="F359">
        <v>1E-4</v>
      </c>
      <c r="G359">
        <v>30</v>
      </c>
      <c r="H359">
        <v>3.9100000000000003E-2</v>
      </c>
      <c r="I359">
        <v>34.929400000000001</v>
      </c>
      <c r="J359" t="s">
        <v>1115</v>
      </c>
      <c r="K359" t="s">
        <v>1114</v>
      </c>
      <c r="L359">
        <v>7.6E-3</v>
      </c>
      <c r="M359">
        <v>4.2756999999999996</v>
      </c>
      <c r="N359">
        <v>7.9200000000000007E-2</v>
      </c>
      <c r="O359">
        <v>5.2788000000000004</v>
      </c>
      <c r="P359" t="s">
        <v>1116</v>
      </c>
      <c r="Q359" t="s">
        <v>1114</v>
      </c>
      <c r="R359">
        <v>2.1499999999999998E-2</v>
      </c>
      <c r="S359">
        <v>2.2763</v>
      </c>
      <c r="T359">
        <v>0.1124</v>
      </c>
      <c r="U359">
        <v>2.2162000000000002</v>
      </c>
      <c r="V359" t="s">
        <v>1117</v>
      </c>
      <c r="W359" t="s">
        <v>1114</v>
      </c>
      <c r="X359">
        <v>2.2000000000000001E-3</v>
      </c>
      <c r="Y359">
        <v>6.6938000000000004</v>
      </c>
      <c r="Z359">
        <v>0.1111</v>
      </c>
      <c r="AA359">
        <v>8.2927</v>
      </c>
      <c r="AB359" t="s">
        <v>1115</v>
      </c>
      <c r="AC359" t="s">
        <v>1114</v>
      </c>
      <c r="AD359">
        <v>2.0000000000000001E-4</v>
      </c>
      <c r="AE359">
        <v>27.083300000000001</v>
      </c>
      <c r="AF359">
        <v>5.3199999999999997E-2</v>
      </c>
      <c r="AG359">
        <v>25.857299999999999</v>
      </c>
      <c r="AH359" t="s">
        <v>1115</v>
      </c>
      <c r="AI359" t="s">
        <v>1114</v>
      </c>
      <c r="AJ359">
        <v>5.0000000000000001E-4</v>
      </c>
      <c r="AK359">
        <v>23.25</v>
      </c>
      <c r="AL359">
        <v>5.5100000000000003E-2</v>
      </c>
      <c r="AM359">
        <v>25.324200000000001</v>
      </c>
      <c r="AN359" t="s">
        <v>1115</v>
      </c>
      <c r="AO359" t="s">
        <v>1114</v>
      </c>
      <c r="AP359">
        <v>1E-3</v>
      </c>
      <c r="AQ359">
        <v>17.236699999999999</v>
      </c>
      <c r="AR359">
        <v>6.5699999999999995E-2</v>
      </c>
      <c r="AS359">
        <v>16.1693</v>
      </c>
      <c r="AT359">
        <v>4.7000000000000002E-3</v>
      </c>
      <c r="AU359">
        <v>0</v>
      </c>
    </row>
    <row r="360" spans="1:47" x14ac:dyDescent="0.25">
      <c r="A360">
        <v>0</v>
      </c>
      <c r="B360" t="s">
        <v>1118</v>
      </c>
      <c r="C360" t="s">
        <v>19</v>
      </c>
      <c r="D360" t="s">
        <v>1119</v>
      </c>
      <c r="E360" t="s">
        <v>1118</v>
      </c>
      <c r="F360">
        <v>0</v>
      </c>
      <c r="G360">
        <v>44</v>
      </c>
      <c r="H360">
        <v>2.24E-2</v>
      </c>
      <c r="I360">
        <v>56.753399999999999</v>
      </c>
      <c r="J360" t="s">
        <v>1119</v>
      </c>
      <c r="K360" t="s">
        <v>1118</v>
      </c>
      <c r="L360">
        <v>2.0000000000000001E-4</v>
      </c>
      <c r="M360">
        <v>27.65</v>
      </c>
      <c r="N360">
        <v>2.4799999999999999E-2</v>
      </c>
      <c r="O360">
        <v>46.808399999999999</v>
      </c>
      <c r="P360" t="s">
        <v>1119</v>
      </c>
      <c r="Q360" t="s">
        <v>1118</v>
      </c>
      <c r="R360">
        <v>8.9999999999999998E-4</v>
      </c>
      <c r="S360">
        <v>14.6714</v>
      </c>
      <c r="T360">
        <v>3.6700000000000003E-2</v>
      </c>
      <c r="U360">
        <v>25.597899999999999</v>
      </c>
      <c r="V360" t="s">
        <v>1119</v>
      </c>
      <c r="W360" t="s">
        <v>1118</v>
      </c>
      <c r="X360">
        <v>2.0000000000000001E-4</v>
      </c>
      <c r="Y360">
        <v>21.45</v>
      </c>
      <c r="Z360">
        <v>5.0099999999999999E-2</v>
      </c>
      <c r="AA360">
        <v>27.803999999999998</v>
      </c>
      <c r="AB360" t="s">
        <v>1119</v>
      </c>
      <c r="AC360" t="s">
        <v>1118</v>
      </c>
      <c r="AD360">
        <v>0</v>
      </c>
      <c r="AE360">
        <v>53.333300000000001</v>
      </c>
      <c r="AF360">
        <v>1.14E-2</v>
      </c>
      <c r="AG360">
        <v>76.276799999999994</v>
      </c>
      <c r="AH360" t="s">
        <v>1119</v>
      </c>
      <c r="AI360" t="s">
        <v>1118</v>
      </c>
      <c r="AJ360">
        <v>0</v>
      </c>
      <c r="AK360">
        <v>75</v>
      </c>
      <c r="AL360">
        <v>1.0200000000000001E-2</v>
      </c>
      <c r="AM360">
        <v>83.448099999999997</v>
      </c>
      <c r="AN360" t="s">
        <v>1119</v>
      </c>
      <c r="AO360" t="s">
        <v>1118</v>
      </c>
      <c r="AP360">
        <v>0</v>
      </c>
      <c r="AQ360">
        <v>53.571399999999997</v>
      </c>
      <c r="AR360">
        <v>1.0699999999999999E-2</v>
      </c>
      <c r="AS360">
        <v>67.8</v>
      </c>
      <c r="AT360">
        <v>2.0000000000000001E-4</v>
      </c>
      <c r="AU360">
        <v>0</v>
      </c>
    </row>
    <row r="361" spans="1:47" x14ac:dyDescent="0.25">
      <c r="A361">
        <v>0</v>
      </c>
      <c r="B361" t="s">
        <v>1120</v>
      </c>
      <c r="C361" t="s">
        <v>19</v>
      </c>
      <c r="D361" t="s">
        <v>1121</v>
      </c>
      <c r="E361" t="s">
        <v>1120</v>
      </c>
      <c r="F361">
        <v>0</v>
      </c>
      <c r="G361">
        <v>53</v>
      </c>
      <c r="H361">
        <v>3.6999999999999998E-2</v>
      </c>
      <c r="I361">
        <v>36.951999999999998</v>
      </c>
      <c r="J361" t="s">
        <v>1122</v>
      </c>
      <c r="K361" t="s">
        <v>1120</v>
      </c>
      <c r="L361">
        <v>0</v>
      </c>
      <c r="M361">
        <v>61.666699999999999</v>
      </c>
      <c r="N361">
        <v>2.5999999999999999E-2</v>
      </c>
      <c r="O361">
        <v>44.247</v>
      </c>
      <c r="P361" t="s">
        <v>1122</v>
      </c>
      <c r="Q361" t="s">
        <v>1120</v>
      </c>
      <c r="R361">
        <v>0</v>
      </c>
      <c r="S361">
        <v>51.5</v>
      </c>
      <c r="T361">
        <v>2.9499999999999998E-2</v>
      </c>
      <c r="U361">
        <v>34.507199999999997</v>
      </c>
      <c r="V361" t="s">
        <v>1122</v>
      </c>
      <c r="W361" t="s">
        <v>1120</v>
      </c>
      <c r="X361">
        <v>0</v>
      </c>
      <c r="Y361">
        <v>60</v>
      </c>
      <c r="Z361">
        <v>2.9600000000000001E-2</v>
      </c>
      <c r="AA361">
        <v>48.663200000000003</v>
      </c>
      <c r="AB361" t="s">
        <v>1121</v>
      </c>
      <c r="AC361" t="s">
        <v>1120</v>
      </c>
      <c r="AD361">
        <v>1E-4</v>
      </c>
      <c r="AE361">
        <v>33.7273</v>
      </c>
      <c r="AF361">
        <v>2.1499999999999998E-2</v>
      </c>
      <c r="AG361">
        <v>54.984699999999997</v>
      </c>
      <c r="AH361" t="s">
        <v>1122</v>
      </c>
      <c r="AI361" t="s">
        <v>1120</v>
      </c>
      <c r="AJ361">
        <v>0</v>
      </c>
      <c r="AK361">
        <v>67.5</v>
      </c>
      <c r="AL361">
        <v>1.7899999999999999E-2</v>
      </c>
      <c r="AM361">
        <v>64.264200000000002</v>
      </c>
      <c r="AN361" t="s">
        <v>1121</v>
      </c>
      <c r="AO361" t="s">
        <v>1120</v>
      </c>
      <c r="AP361">
        <v>0</v>
      </c>
      <c r="AQ361">
        <v>54.285699999999999</v>
      </c>
      <c r="AR361">
        <v>2.2100000000000002E-2</v>
      </c>
      <c r="AS361">
        <v>43.296500000000002</v>
      </c>
      <c r="AT361">
        <v>0</v>
      </c>
      <c r="AU361">
        <v>0</v>
      </c>
    </row>
    <row r="362" spans="1:47" x14ac:dyDescent="0.25">
      <c r="A362">
        <v>0</v>
      </c>
      <c r="B362" t="s">
        <v>1123</v>
      </c>
      <c r="C362" t="s">
        <v>19</v>
      </c>
      <c r="D362" t="s">
        <v>1124</v>
      </c>
      <c r="E362" t="s">
        <v>1123</v>
      </c>
      <c r="F362">
        <v>1E-4</v>
      </c>
      <c r="G362">
        <v>32.285699999999999</v>
      </c>
      <c r="H362">
        <v>2.93E-2</v>
      </c>
      <c r="I362">
        <v>45.857700000000001</v>
      </c>
      <c r="J362" t="s">
        <v>1125</v>
      </c>
      <c r="K362" t="s">
        <v>1123</v>
      </c>
      <c r="L362">
        <v>1.8E-3</v>
      </c>
      <c r="M362">
        <v>10.085800000000001</v>
      </c>
      <c r="N362">
        <v>3.56E-2</v>
      </c>
      <c r="O362">
        <v>28.9878</v>
      </c>
      <c r="P362" t="s">
        <v>1125</v>
      </c>
      <c r="Q362" t="s">
        <v>1123</v>
      </c>
      <c r="R362">
        <v>2.3E-3</v>
      </c>
      <c r="S362">
        <v>9.2629999999999999</v>
      </c>
      <c r="T362">
        <v>4.1300000000000003E-2</v>
      </c>
      <c r="U362">
        <v>21.367100000000001</v>
      </c>
      <c r="V362" t="s">
        <v>1126</v>
      </c>
      <c r="W362" t="s">
        <v>1123</v>
      </c>
      <c r="X362">
        <v>3.8999999999999998E-3</v>
      </c>
      <c r="Y362">
        <v>5.0458999999999996</v>
      </c>
      <c r="Z362">
        <v>0.1384</v>
      </c>
      <c r="AA362">
        <v>5.4958999999999998</v>
      </c>
      <c r="AB362" t="s">
        <v>1125</v>
      </c>
      <c r="AC362" t="s">
        <v>1123</v>
      </c>
      <c r="AD362">
        <v>0</v>
      </c>
      <c r="AE362">
        <v>65</v>
      </c>
      <c r="AF362">
        <v>1.0500000000000001E-2</v>
      </c>
      <c r="AG362">
        <v>78.77</v>
      </c>
      <c r="AH362" t="s">
        <v>1125</v>
      </c>
      <c r="AI362" t="s">
        <v>1123</v>
      </c>
      <c r="AJ362">
        <v>0</v>
      </c>
      <c r="AK362">
        <v>59.375</v>
      </c>
      <c r="AL362">
        <v>1.24E-2</v>
      </c>
      <c r="AM362">
        <v>77.513499999999993</v>
      </c>
      <c r="AN362" t="s">
        <v>1125</v>
      </c>
      <c r="AO362" t="s">
        <v>1123</v>
      </c>
      <c r="AP362">
        <v>0</v>
      </c>
      <c r="AQ362">
        <v>46.333300000000001</v>
      </c>
      <c r="AR362">
        <v>1.54E-2</v>
      </c>
      <c r="AS362">
        <v>55.469000000000001</v>
      </c>
      <c r="AT362">
        <v>1.1999999999999999E-3</v>
      </c>
      <c r="AU362">
        <v>0</v>
      </c>
    </row>
    <row r="363" spans="1:47" x14ac:dyDescent="0.25">
      <c r="A363">
        <v>0</v>
      </c>
      <c r="B363" t="s">
        <v>1127</v>
      </c>
      <c r="C363" t="s">
        <v>19</v>
      </c>
      <c r="D363" t="s">
        <v>1128</v>
      </c>
      <c r="E363" t="s">
        <v>1127</v>
      </c>
      <c r="F363">
        <v>1.8E-3</v>
      </c>
      <c r="G363">
        <v>9.8359000000000005</v>
      </c>
      <c r="H363">
        <v>7.6200000000000004E-2</v>
      </c>
      <c r="I363">
        <v>15.708600000000001</v>
      </c>
      <c r="J363" t="s">
        <v>1128</v>
      </c>
      <c r="K363" t="s">
        <v>1127</v>
      </c>
      <c r="L363">
        <v>1.6999999999999999E-3</v>
      </c>
      <c r="M363">
        <v>10.623799999999999</v>
      </c>
      <c r="N363">
        <v>4.5600000000000002E-2</v>
      </c>
      <c r="O363">
        <v>19.126799999999999</v>
      </c>
      <c r="P363" t="s">
        <v>1128</v>
      </c>
      <c r="Q363" t="s">
        <v>1127</v>
      </c>
      <c r="R363">
        <v>2.0999999999999999E-3</v>
      </c>
      <c r="S363">
        <v>9.7352000000000007</v>
      </c>
      <c r="T363">
        <v>4.9599999999999998E-2</v>
      </c>
      <c r="U363">
        <v>15.6632</v>
      </c>
      <c r="V363" t="s">
        <v>1128</v>
      </c>
      <c r="W363" t="s">
        <v>1127</v>
      </c>
      <c r="X363">
        <v>1E-4</v>
      </c>
      <c r="Y363">
        <v>24.307700000000001</v>
      </c>
      <c r="Z363">
        <v>5.28E-2</v>
      </c>
      <c r="AA363">
        <v>26.0639</v>
      </c>
      <c r="AB363" t="s">
        <v>1128</v>
      </c>
      <c r="AC363" t="s">
        <v>1127</v>
      </c>
      <c r="AD363">
        <v>6.4999999999999997E-3</v>
      </c>
      <c r="AE363">
        <v>7.1951000000000001</v>
      </c>
      <c r="AF363">
        <v>9.1200000000000003E-2</v>
      </c>
      <c r="AG363">
        <v>13.5634</v>
      </c>
      <c r="AH363" t="s">
        <v>1128</v>
      </c>
      <c r="AI363" t="s">
        <v>1127</v>
      </c>
      <c r="AJ363">
        <v>7.7999999999999996E-3</v>
      </c>
      <c r="AK363">
        <v>7.3144</v>
      </c>
      <c r="AL363">
        <v>8.1199999999999994E-2</v>
      </c>
      <c r="AM363">
        <v>15.6591</v>
      </c>
      <c r="AN363" t="s">
        <v>1128</v>
      </c>
      <c r="AO363" t="s">
        <v>1127</v>
      </c>
      <c r="AP363">
        <v>0.01</v>
      </c>
      <c r="AQ363">
        <v>6.9581999999999997</v>
      </c>
      <c r="AR363">
        <v>8.7800000000000003E-2</v>
      </c>
      <c r="AS363">
        <v>11.387</v>
      </c>
      <c r="AT363">
        <v>4.3E-3</v>
      </c>
      <c r="AU363">
        <v>0</v>
      </c>
    </row>
    <row r="364" spans="1:47" x14ac:dyDescent="0.25">
      <c r="A364">
        <v>0</v>
      </c>
      <c r="B364" t="s">
        <v>1129</v>
      </c>
      <c r="C364" t="s">
        <v>19</v>
      </c>
      <c r="D364" t="s">
        <v>1130</v>
      </c>
      <c r="E364" t="s">
        <v>1129</v>
      </c>
      <c r="F364">
        <v>2.0000000000000001E-4</v>
      </c>
      <c r="G364">
        <v>22.321400000000001</v>
      </c>
      <c r="H364">
        <v>6.3500000000000001E-2</v>
      </c>
      <c r="I364">
        <v>20.032299999999999</v>
      </c>
      <c r="J364" t="s">
        <v>1130</v>
      </c>
      <c r="K364" t="s">
        <v>1129</v>
      </c>
      <c r="L364">
        <v>1.6000000000000001E-3</v>
      </c>
      <c r="M364">
        <v>10.8119</v>
      </c>
      <c r="N364">
        <v>7.4899999999999994E-2</v>
      </c>
      <c r="O364">
        <v>6.1548999999999996</v>
      </c>
      <c r="P364" t="s">
        <v>1131</v>
      </c>
      <c r="Q364" t="s">
        <v>1129</v>
      </c>
      <c r="R364">
        <v>1.9E-3</v>
      </c>
      <c r="S364">
        <v>10.2477</v>
      </c>
      <c r="T364">
        <v>7.9500000000000001E-2</v>
      </c>
      <c r="U364">
        <v>5.7342000000000004</v>
      </c>
      <c r="V364" t="s">
        <v>1130</v>
      </c>
      <c r="W364" t="s">
        <v>1129</v>
      </c>
      <c r="X364">
        <v>3.2000000000000002E-3</v>
      </c>
      <c r="Y364">
        <v>5.5833000000000004</v>
      </c>
      <c r="Z364">
        <v>0.14430000000000001</v>
      </c>
      <c r="AA364">
        <v>5.0662000000000003</v>
      </c>
      <c r="AB364" t="s">
        <v>1132</v>
      </c>
      <c r="AC364" t="s">
        <v>1129</v>
      </c>
      <c r="AD364">
        <v>0</v>
      </c>
      <c r="AE364">
        <v>53.8889</v>
      </c>
      <c r="AF364">
        <v>2.1899999999999999E-2</v>
      </c>
      <c r="AG364">
        <v>54.244700000000002</v>
      </c>
      <c r="AH364" t="s">
        <v>1132</v>
      </c>
      <c r="AI364" t="s">
        <v>1129</v>
      </c>
      <c r="AJ364">
        <v>1E-4</v>
      </c>
      <c r="AK364">
        <v>43.833300000000001</v>
      </c>
      <c r="AL364">
        <v>2.7E-2</v>
      </c>
      <c r="AM364">
        <v>48.773299999999999</v>
      </c>
      <c r="AN364" t="s">
        <v>1130</v>
      </c>
      <c r="AO364" t="s">
        <v>1129</v>
      </c>
      <c r="AP364">
        <v>1E-4</v>
      </c>
      <c r="AQ364">
        <v>37.285699999999999</v>
      </c>
      <c r="AR364">
        <v>2.6700000000000002E-2</v>
      </c>
      <c r="AS364">
        <v>37.645000000000003</v>
      </c>
      <c r="AT364">
        <v>1E-3</v>
      </c>
      <c r="AU364">
        <v>0</v>
      </c>
    </row>
    <row r="365" spans="1:47" x14ac:dyDescent="0.25">
      <c r="A365">
        <v>0</v>
      </c>
      <c r="B365" t="s">
        <v>1133</v>
      </c>
      <c r="C365" t="s">
        <v>19</v>
      </c>
      <c r="D365" t="s">
        <v>1134</v>
      </c>
      <c r="E365" t="s">
        <v>1133</v>
      </c>
      <c r="F365">
        <v>2.0000000000000001E-4</v>
      </c>
      <c r="G365">
        <v>24.571400000000001</v>
      </c>
      <c r="H365">
        <v>3.7999999999999999E-2</v>
      </c>
      <c r="I365">
        <v>36.026899999999998</v>
      </c>
      <c r="J365" t="s">
        <v>1134</v>
      </c>
      <c r="K365" t="s">
        <v>1133</v>
      </c>
      <c r="L365">
        <v>2.0999999999999999E-3</v>
      </c>
      <c r="M365">
        <v>9.2786000000000008</v>
      </c>
      <c r="N365">
        <v>4.7300000000000002E-2</v>
      </c>
      <c r="O365">
        <v>17.895099999999999</v>
      </c>
      <c r="P365" t="s">
        <v>1134</v>
      </c>
      <c r="Q365" t="s">
        <v>1133</v>
      </c>
      <c r="R365">
        <v>6.9999999999999999E-4</v>
      </c>
      <c r="S365">
        <v>16.181799999999999</v>
      </c>
      <c r="T365">
        <v>3.0099999999999998E-2</v>
      </c>
      <c r="U365">
        <v>33.67</v>
      </c>
      <c r="V365" t="s">
        <v>1134</v>
      </c>
      <c r="W365" t="s">
        <v>1133</v>
      </c>
      <c r="X365">
        <v>1E-4</v>
      </c>
      <c r="Y365">
        <v>33</v>
      </c>
      <c r="Z365">
        <v>2.9899999999999999E-2</v>
      </c>
      <c r="AA365">
        <v>48.209699999999998</v>
      </c>
      <c r="AB365" t="s">
        <v>1134</v>
      </c>
      <c r="AC365" t="s">
        <v>1133</v>
      </c>
      <c r="AD365">
        <v>6.9999999999999999E-4</v>
      </c>
      <c r="AE365">
        <v>17.966699999999999</v>
      </c>
      <c r="AF365">
        <v>6.3299999999999995E-2</v>
      </c>
      <c r="AG365">
        <v>21.422999999999998</v>
      </c>
      <c r="AH365" t="s">
        <v>1134</v>
      </c>
      <c r="AI365" t="s">
        <v>1133</v>
      </c>
      <c r="AJ365">
        <v>1.5299999999999999E-2</v>
      </c>
      <c r="AK365">
        <v>5.0444000000000004</v>
      </c>
      <c r="AL365">
        <v>0.13</v>
      </c>
      <c r="AM365">
        <v>7.5136000000000003</v>
      </c>
      <c r="AN365" t="s">
        <v>1134</v>
      </c>
      <c r="AO365" t="s">
        <v>1133</v>
      </c>
      <c r="AP365">
        <v>8.9999999999999998E-4</v>
      </c>
      <c r="AQ365">
        <v>17.9527</v>
      </c>
      <c r="AR365">
        <v>4.6699999999999998E-2</v>
      </c>
      <c r="AS365">
        <v>23.098199999999999</v>
      </c>
      <c r="AT365">
        <v>2.8999999999999998E-3</v>
      </c>
      <c r="AU365">
        <v>0</v>
      </c>
    </row>
    <row r="366" spans="1:47" x14ac:dyDescent="0.25">
      <c r="A366">
        <v>0</v>
      </c>
      <c r="B366" t="s">
        <v>1135</v>
      </c>
      <c r="C366" t="s">
        <v>19</v>
      </c>
      <c r="D366" t="s">
        <v>1136</v>
      </c>
      <c r="E366" t="s">
        <v>1135</v>
      </c>
      <c r="F366">
        <v>0</v>
      </c>
      <c r="G366">
        <v>43</v>
      </c>
      <c r="H366">
        <v>2.3099999999999999E-2</v>
      </c>
      <c r="I366">
        <v>55.557400000000001</v>
      </c>
      <c r="J366" t="s">
        <v>1136</v>
      </c>
      <c r="K366" t="s">
        <v>1135</v>
      </c>
      <c r="L366">
        <v>0</v>
      </c>
      <c r="M366">
        <v>48.333300000000001</v>
      </c>
      <c r="N366">
        <v>1.7999999999999999E-2</v>
      </c>
      <c r="O366">
        <v>64.563800000000001</v>
      </c>
      <c r="P366" t="s">
        <v>1136</v>
      </c>
      <c r="Q366" t="s">
        <v>1135</v>
      </c>
      <c r="R366">
        <v>0</v>
      </c>
      <c r="S366">
        <v>46.333300000000001</v>
      </c>
      <c r="T366">
        <v>1.7899999999999999E-2</v>
      </c>
      <c r="U366">
        <v>58.274299999999997</v>
      </c>
      <c r="V366" t="s">
        <v>1136</v>
      </c>
      <c r="W366" t="s">
        <v>1135</v>
      </c>
      <c r="X366">
        <v>0</v>
      </c>
      <c r="Y366">
        <v>47</v>
      </c>
      <c r="Z366">
        <v>2.4199999999999999E-2</v>
      </c>
      <c r="AA366">
        <v>57.343499999999999</v>
      </c>
      <c r="AB366" t="s">
        <v>1136</v>
      </c>
      <c r="AC366" t="s">
        <v>1135</v>
      </c>
      <c r="AD366">
        <v>0</v>
      </c>
      <c r="AE366">
        <v>44.75</v>
      </c>
      <c r="AF366">
        <v>1.9099999999999999E-2</v>
      </c>
      <c r="AG366">
        <v>59.134799999999998</v>
      </c>
      <c r="AH366" t="s">
        <v>1136</v>
      </c>
      <c r="AI366" t="s">
        <v>1135</v>
      </c>
      <c r="AJ366">
        <v>0</v>
      </c>
      <c r="AK366">
        <v>46</v>
      </c>
      <c r="AL366">
        <v>1.8200000000000001E-2</v>
      </c>
      <c r="AM366">
        <v>63.649000000000001</v>
      </c>
      <c r="AN366" t="s">
        <v>1136</v>
      </c>
      <c r="AO366" t="s">
        <v>1135</v>
      </c>
      <c r="AP366">
        <v>0</v>
      </c>
      <c r="AQ366">
        <v>51.428600000000003</v>
      </c>
      <c r="AR366">
        <v>1.5299999999999999E-2</v>
      </c>
      <c r="AS366">
        <v>55.743699999999997</v>
      </c>
      <c r="AT366">
        <v>0</v>
      </c>
      <c r="AU366">
        <v>0</v>
      </c>
    </row>
    <row r="367" spans="1:47" x14ac:dyDescent="0.25">
      <c r="A367">
        <v>0</v>
      </c>
      <c r="B367" t="s">
        <v>1137</v>
      </c>
      <c r="C367" t="s">
        <v>19</v>
      </c>
      <c r="D367" t="s">
        <v>1138</v>
      </c>
      <c r="E367" t="s">
        <v>1137</v>
      </c>
      <c r="F367">
        <v>1E-4</v>
      </c>
      <c r="G367">
        <v>32.428600000000003</v>
      </c>
      <c r="H367">
        <v>2.87E-2</v>
      </c>
      <c r="I367">
        <v>46.618899999999996</v>
      </c>
      <c r="J367" t="s">
        <v>1138</v>
      </c>
      <c r="K367" t="s">
        <v>1137</v>
      </c>
      <c r="L367">
        <v>1E-4</v>
      </c>
      <c r="M367">
        <v>39.333300000000001</v>
      </c>
      <c r="N367">
        <v>2.23E-2</v>
      </c>
      <c r="O367">
        <v>52.704099999999997</v>
      </c>
      <c r="P367" t="s">
        <v>1138</v>
      </c>
      <c r="Q367" t="s">
        <v>1137</v>
      </c>
      <c r="R367">
        <v>2.0000000000000001E-4</v>
      </c>
      <c r="S367">
        <v>28.058800000000002</v>
      </c>
      <c r="T367">
        <v>2.75E-2</v>
      </c>
      <c r="U367">
        <v>37.555</v>
      </c>
      <c r="V367" t="s">
        <v>1139</v>
      </c>
      <c r="W367" t="s">
        <v>1137</v>
      </c>
      <c r="X367">
        <v>5.4999999999999997E-3</v>
      </c>
      <c r="Y367">
        <v>4.2175000000000002</v>
      </c>
      <c r="Z367">
        <v>0.13020000000000001</v>
      </c>
      <c r="AA367">
        <v>6.1740000000000004</v>
      </c>
      <c r="AB367" t="s">
        <v>1138</v>
      </c>
      <c r="AC367" t="s">
        <v>1137</v>
      </c>
      <c r="AD367">
        <v>0</v>
      </c>
      <c r="AE367">
        <v>57</v>
      </c>
      <c r="AF367">
        <v>1.34E-2</v>
      </c>
      <c r="AG367">
        <v>71.076700000000002</v>
      </c>
      <c r="AH367" t="s">
        <v>1140</v>
      </c>
      <c r="AI367" t="s">
        <v>1137</v>
      </c>
      <c r="AJ367">
        <v>0</v>
      </c>
      <c r="AK367">
        <v>62</v>
      </c>
      <c r="AL367">
        <v>1.14E-2</v>
      </c>
      <c r="AM367">
        <v>80.255399999999995</v>
      </c>
      <c r="AN367" t="s">
        <v>1138</v>
      </c>
      <c r="AO367" t="s">
        <v>1137</v>
      </c>
      <c r="AP367">
        <v>1E-4</v>
      </c>
      <c r="AQ367">
        <v>33.666699999999999</v>
      </c>
      <c r="AR367">
        <v>1.35E-2</v>
      </c>
      <c r="AS367">
        <v>59.834200000000003</v>
      </c>
      <c r="AT367">
        <v>8.9999999999999998E-4</v>
      </c>
      <c r="AU367">
        <v>0</v>
      </c>
    </row>
    <row r="368" spans="1:47" x14ac:dyDescent="0.25">
      <c r="A368">
        <v>0</v>
      </c>
      <c r="B368" t="s">
        <v>1141</v>
      </c>
      <c r="C368" t="s">
        <v>19</v>
      </c>
      <c r="D368" t="s">
        <v>1142</v>
      </c>
      <c r="E368" t="s">
        <v>1141</v>
      </c>
      <c r="F368">
        <v>2.0000000000000001E-4</v>
      </c>
      <c r="G368">
        <v>24.095199999999998</v>
      </c>
      <c r="H368">
        <v>2.4799999999999999E-2</v>
      </c>
      <c r="I368">
        <v>52.642000000000003</v>
      </c>
      <c r="J368" t="s">
        <v>1143</v>
      </c>
      <c r="K368" t="s">
        <v>1141</v>
      </c>
      <c r="L368">
        <v>3.8E-3</v>
      </c>
      <c r="M368">
        <v>6.6189999999999998</v>
      </c>
      <c r="N368">
        <v>4.8500000000000001E-2</v>
      </c>
      <c r="O368">
        <v>17.051400000000001</v>
      </c>
      <c r="P368" t="s">
        <v>1143</v>
      </c>
      <c r="Q368" t="s">
        <v>1141</v>
      </c>
      <c r="R368">
        <v>1.2999999999999999E-3</v>
      </c>
      <c r="S368">
        <v>12.235300000000001</v>
      </c>
      <c r="T368">
        <v>3.49E-2</v>
      </c>
      <c r="U368">
        <v>27.5322</v>
      </c>
      <c r="V368" t="s">
        <v>1144</v>
      </c>
      <c r="W368" t="s">
        <v>1141</v>
      </c>
      <c r="X368">
        <v>1E-4</v>
      </c>
      <c r="Y368">
        <v>32</v>
      </c>
      <c r="Z368">
        <v>2.64E-2</v>
      </c>
      <c r="AA368">
        <v>53.528599999999997</v>
      </c>
      <c r="AB368" t="e">
        <f>-SDWEIHSI</f>
        <v>#NAME?</v>
      </c>
      <c r="AC368" t="s">
        <v>1141</v>
      </c>
      <c r="AD368">
        <v>2.7000000000000001E-3</v>
      </c>
      <c r="AE368">
        <v>10.6661</v>
      </c>
      <c r="AF368">
        <v>6.7900000000000002E-2</v>
      </c>
      <c r="AG368">
        <v>19.749199999999998</v>
      </c>
      <c r="AH368" t="e">
        <f>-SDWEIHSI</f>
        <v>#NAME?</v>
      </c>
      <c r="AI368" t="s">
        <v>1141</v>
      </c>
      <c r="AJ368">
        <v>1.83E-2</v>
      </c>
      <c r="AK368">
        <v>4.5256999999999996</v>
      </c>
      <c r="AL368">
        <v>0.1391</v>
      </c>
      <c r="AM368">
        <v>6.6459000000000001</v>
      </c>
      <c r="AN368" t="e">
        <f>-SDWEIHSI</f>
        <v>#NAME?</v>
      </c>
      <c r="AO368" t="s">
        <v>1141</v>
      </c>
      <c r="AP368">
        <v>3.5000000000000001E-3</v>
      </c>
      <c r="AQ368">
        <v>10.8279</v>
      </c>
      <c r="AR368">
        <v>5.1799999999999999E-2</v>
      </c>
      <c r="AS368">
        <v>20.898700000000002</v>
      </c>
      <c r="AT368">
        <v>4.3E-3</v>
      </c>
      <c r="AU368">
        <v>0</v>
      </c>
    </row>
    <row r="369" spans="1:47" x14ac:dyDescent="0.25">
      <c r="A369">
        <v>0</v>
      </c>
      <c r="B369" t="s">
        <v>1145</v>
      </c>
      <c r="C369" t="s">
        <v>19</v>
      </c>
      <c r="D369" t="e">
        <f>-QIGKSIPF</f>
        <v>#NAME?</v>
      </c>
      <c r="E369" t="s">
        <v>1145</v>
      </c>
      <c r="F369">
        <v>8.9999999999999998E-4</v>
      </c>
      <c r="G369">
        <v>13.228400000000001</v>
      </c>
      <c r="H369">
        <v>5.7200000000000001E-2</v>
      </c>
      <c r="I369">
        <v>22.855</v>
      </c>
      <c r="J369" t="s">
        <v>1146</v>
      </c>
      <c r="K369" t="s">
        <v>1145</v>
      </c>
      <c r="L369">
        <v>5.0000000000000001E-4</v>
      </c>
      <c r="M369">
        <v>19.296299999999999</v>
      </c>
      <c r="N369">
        <v>4.02E-2</v>
      </c>
      <c r="O369">
        <v>23.864100000000001</v>
      </c>
      <c r="P369" t="e">
        <f>-QIGKSIPF</f>
        <v>#NAME?</v>
      </c>
      <c r="Q369" t="s">
        <v>1145</v>
      </c>
      <c r="R369">
        <v>4.0000000000000002E-4</v>
      </c>
      <c r="S369">
        <v>22.184200000000001</v>
      </c>
      <c r="T369">
        <v>3.5099999999999999E-2</v>
      </c>
      <c r="U369">
        <v>27.309200000000001</v>
      </c>
      <c r="V369" t="e">
        <f>-QIGKSIPF</f>
        <v>#NAME?</v>
      </c>
      <c r="W369" t="s">
        <v>1145</v>
      </c>
      <c r="X369">
        <v>1E-4</v>
      </c>
      <c r="Y369">
        <v>23</v>
      </c>
      <c r="Z369">
        <v>4.82E-2</v>
      </c>
      <c r="AA369">
        <v>29.146100000000001</v>
      </c>
      <c r="AB369" t="s">
        <v>1146</v>
      </c>
      <c r="AC369" t="s">
        <v>1145</v>
      </c>
      <c r="AD369">
        <v>1E-4</v>
      </c>
      <c r="AE369">
        <v>31.357099999999999</v>
      </c>
      <c r="AF369">
        <v>2.81E-2</v>
      </c>
      <c r="AG369">
        <v>45.54</v>
      </c>
      <c r="AH369" t="s">
        <v>1146</v>
      </c>
      <c r="AI369" t="s">
        <v>1145</v>
      </c>
      <c r="AJ369">
        <v>5.9999999999999995E-4</v>
      </c>
      <c r="AK369">
        <v>21.974</v>
      </c>
      <c r="AL369">
        <v>3.85E-2</v>
      </c>
      <c r="AM369">
        <v>36.432899999999997</v>
      </c>
      <c r="AN369" t="s">
        <v>1146</v>
      </c>
      <c r="AO369" t="s">
        <v>1145</v>
      </c>
      <c r="AP369">
        <v>4.0000000000000002E-4</v>
      </c>
      <c r="AQ369">
        <v>22.950800000000001</v>
      </c>
      <c r="AR369">
        <v>3.2599999999999997E-2</v>
      </c>
      <c r="AS369">
        <v>32.024299999999997</v>
      </c>
      <c r="AT369">
        <v>4.0000000000000002E-4</v>
      </c>
      <c r="AU369">
        <v>0</v>
      </c>
    </row>
    <row r="370" spans="1:47" x14ac:dyDescent="0.25">
      <c r="A370">
        <v>0</v>
      </c>
      <c r="B370" t="s">
        <v>1147</v>
      </c>
      <c r="C370" t="s">
        <v>19</v>
      </c>
      <c r="D370" t="s">
        <v>1148</v>
      </c>
      <c r="E370" t="s">
        <v>1147</v>
      </c>
      <c r="F370">
        <v>3.3E-3</v>
      </c>
      <c r="G370">
        <v>7.4542000000000002</v>
      </c>
      <c r="H370">
        <v>7.1199999999999999E-2</v>
      </c>
      <c r="I370">
        <v>17.170000000000002</v>
      </c>
      <c r="J370" t="s">
        <v>1148</v>
      </c>
      <c r="K370" t="s">
        <v>1147</v>
      </c>
      <c r="L370">
        <v>4.7000000000000002E-3</v>
      </c>
      <c r="M370">
        <v>5.8112000000000004</v>
      </c>
      <c r="N370">
        <v>6.5600000000000006E-2</v>
      </c>
      <c r="O370">
        <v>8.6876999999999995</v>
      </c>
      <c r="P370" t="s">
        <v>1148</v>
      </c>
      <c r="Q370" t="s">
        <v>1147</v>
      </c>
      <c r="R370">
        <v>4.7000000000000002E-3</v>
      </c>
      <c r="S370">
        <v>6.2253999999999996</v>
      </c>
      <c r="T370">
        <v>5.6300000000000003E-2</v>
      </c>
      <c r="U370">
        <v>12.364800000000001</v>
      </c>
      <c r="V370" t="e">
        <f>-RLGNPFHF</f>
        <v>#NAME?</v>
      </c>
      <c r="W370" t="s">
        <v>1147</v>
      </c>
      <c r="X370">
        <v>8.3000000000000001E-3</v>
      </c>
      <c r="Y370">
        <v>3.3515999999999999</v>
      </c>
      <c r="Z370">
        <v>0.11260000000000001</v>
      </c>
      <c r="AA370">
        <v>8.0829000000000004</v>
      </c>
      <c r="AB370" t="s">
        <v>1148</v>
      </c>
      <c r="AC370" t="s">
        <v>1147</v>
      </c>
      <c r="AD370">
        <v>1.8E-3</v>
      </c>
      <c r="AE370">
        <v>12.474299999999999</v>
      </c>
      <c r="AF370">
        <v>5.6500000000000002E-2</v>
      </c>
      <c r="AG370">
        <v>24.2775</v>
      </c>
      <c r="AH370" t="s">
        <v>1148</v>
      </c>
      <c r="AI370" t="s">
        <v>1147</v>
      </c>
      <c r="AJ370">
        <v>6.7999999999999996E-3</v>
      </c>
      <c r="AK370">
        <v>7.8159999999999998</v>
      </c>
      <c r="AL370">
        <v>8.3099999999999993E-2</v>
      </c>
      <c r="AM370">
        <v>15.193099999999999</v>
      </c>
      <c r="AN370" t="s">
        <v>1148</v>
      </c>
      <c r="AO370" t="s">
        <v>1147</v>
      </c>
      <c r="AP370">
        <v>7.1999999999999998E-3</v>
      </c>
      <c r="AQ370">
        <v>8.0426000000000002</v>
      </c>
      <c r="AR370">
        <v>7.1499999999999994E-2</v>
      </c>
      <c r="AS370">
        <v>14.7263</v>
      </c>
      <c r="AT370">
        <v>5.3E-3</v>
      </c>
      <c r="AU370">
        <v>0</v>
      </c>
    </row>
    <row r="371" spans="1:47" x14ac:dyDescent="0.25">
      <c r="A371">
        <v>0</v>
      </c>
      <c r="B371" t="s">
        <v>1149</v>
      </c>
      <c r="C371" t="s">
        <v>19</v>
      </c>
      <c r="D371" t="s">
        <v>1150</v>
      </c>
      <c r="E371" t="s">
        <v>1149</v>
      </c>
      <c r="F371">
        <v>1E-4</v>
      </c>
      <c r="G371">
        <v>36.6</v>
      </c>
      <c r="H371">
        <v>1.6500000000000001E-2</v>
      </c>
      <c r="I371">
        <v>69.067800000000005</v>
      </c>
      <c r="J371" t="s">
        <v>1151</v>
      </c>
      <c r="K371" t="s">
        <v>1149</v>
      </c>
      <c r="L371">
        <v>4.0099999999999997E-2</v>
      </c>
      <c r="M371">
        <v>1.3006</v>
      </c>
      <c r="N371">
        <v>8.3599999999999994E-2</v>
      </c>
      <c r="O371">
        <v>4.5224000000000002</v>
      </c>
      <c r="P371" t="s">
        <v>1151</v>
      </c>
      <c r="Q371" t="s">
        <v>1149</v>
      </c>
      <c r="R371">
        <v>8.8000000000000005E-3</v>
      </c>
      <c r="S371">
        <v>4.2051999999999996</v>
      </c>
      <c r="T371">
        <v>5.3499999999999999E-2</v>
      </c>
      <c r="U371">
        <v>13.587999999999999</v>
      </c>
      <c r="V371" t="s">
        <v>1151</v>
      </c>
      <c r="W371" t="s">
        <v>1149</v>
      </c>
      <c r="X371">
        <v>6.9999999999999999E-4</v>
      </c>
      <c r="Y371">
        <v>11.859299999999999</v>
      </c>
      <c r="Z371">
        <v>4.4900000000000002E-2</v>
      </c>
      <c r="AA371">
        <v>31.6632</v>
      </c>
      <c r="AB371" t="s">
        <v>1150</v>
      </c>
      <c r="AC371" t="s">
        <v>1149</v>
      </c>
      <c r="AD371">
        <v>1E-4</v>
      </c>
      <c r="AE371">
        <v>36.5</v>
      </c>
      <c r="AF371">
        <v>2.07E-2</v>
      </c>
      <c r="AG371">
        <v>56.314500000000002</v>
      </c>
      <c r="AH371" t="s">
        <v>1152</v>
      </c>
      <c r="AI371" t="s">
        <v>1149</v>
      </c>
      <c r="AJ371">
        <v>2.0000000000000001E-4</v>
      </c>
      <c r="AK371">
        <v>33.333300000000001</v>
      </c>
      <c r="AL371">
        <v>2.4299999999999999E-2</v>
      </c>
      <c r="AM371">
        <v>52.746499999999997</v>
      </c>
      <c r="AN371" t="s">
        <v>1151</v>
      </c>
      <c r="AO371" t="s">
        <v>1149</v>
      </c>
      <c r="AP371">
        <v>1E-4</v>
      </c>
      <c r="AQ371">
        <v>32.615400000000001</v>
      </c>
      <c r="AR371">
        <v>1.9300000000000001E-2</v>
      </c>
      <c r="AS371">
        <v>47.876800000000003</v>
      </c>
      <c r="AT371">
        <v>7.1000000000000004E-3</v>
      </c>
      <c r="AU371">
        <v>1</v>
      </c>
    </row>
    <row r="372" spans="1:47" x14ac:dyDescent="0.25">
      <c r="A372">
        <v>0</v>
      </c>
      <c r="B372" t="s">
        <v>1153</v>
      </c>
      <c r="C372" t="s">
        <v>19</v>
      </c>
      <c r="D372" t="s">
        <v>1154</v>
      </c>
      <c r="E372" t="s">
        <v>1153</v>
      </c>
      <c r="F372">
        <v>0</v>
      </c>
      <c r="G372">
        <v>44.5</v>
      </c>
      <c r="H372">
        <v>1.7600000000000001E-2</v>
      </c>
      <c r="I372">
        <v>66.608199999999997</v>
      </c>
      <c r="J372" t="s">
        <v>1155</v>
      </c>
      <c r="K372" t="s">
        <v>1153</v>
      </c>
      <c r="L372">
        <v>1E-4</v>
      </c>
      <c r="M372">
        <v>46.75</v>
      </c>
      <c r="N372">
        <v>1.67E-2</v>
      </c>
      <c r="O372">
        <v>68.571899999999999</v>
      </c>
      <c r="P372" t="s">
        <v>1154</v>
      </c>
      <c r="Q372" t="s">
        <v>1153</v>
      </c>
      <c r="R372">
        <v>1E-4</v>
      </c>
      <c r="S372">
        <v>36.25</v>
      </c>
      <c r="T372">
        <v>1.9900000000000001E-2</v>
      </c>
      <c r="U372">
        <v>53.117899999999999</v>
      </c>
      <c r="V372" t="s">
        <v>1154</v>
      </c>
      <c r="W372" t="s">
        <v>1153</v>
      </c>
      <c r="X372">
        <v>0</v>
      </c>
      <c r="Y372">
        <v>38.333300000000001</v>
      </c>
      <c r="Z372">
        <v>2.2700000000000001E-2</v>
      </c>
      <c r="AA372">
        <v>60.0379</v>
      </c>
      <c r="AB372" t="s">
        <v>1156</v>
      </c>
      <c r="AC372" t="s">
        <v>1153</v>
      </c>
      <c r="AD372">
        <v>2.9999999999999997E-4</v>
      </c>
      <c r="AE372">
        <v>25.343800000000002</v>
      </c>
      <c r="AF372">
        <v>2.7199999999999998E-2</v>
      </c>
      <c r="AG372">
        <v>46.697000000000003</v>
      </c>
      <c r="AH372" t="s">
        <v>1154</v>
      </c>
      <c r="AI372" t="s">
        <v>1153</v>
      </c>
      <c r="AJ372">
        <v>0</v>
      </c>
      <c r="AK372">
        <v>50</v>
      </c>
      <c r="AL372">
        <v>1.8100000000000002E-2</v>
      </c>
      <c r="AM372">
        <v>63.918399999999998</v>
      </c>
      <c r="AN372" t="s">
        <v>1154</v>
      </c>
      <c r="AO372" t="s">
        <v>1153</v>
      </c>
      <c r="AP372">
        <v>0</v>
      </c>
      <c r="AQ372">
        <v>47.5</v>
      </c>
      <c r="AR372">
        <v>1.47E-2</v>
      </c>
      <c r="AS372">
        <v>57.2027</v>
      </c>
      <c r="AT372">
        <v>1E-4</v>
      </c>
      <c r="AU372">
        <v>0</v>
      </c>
    </row>
    <row r="373" spans="1:47" x14ac:dyDescent="0.25">
      <c r="A373">
        <v>0</v>
      </c>
      <c r="B373" t="s">
        <v>1157</v>
      </c>
      <c r="C373" t="s">
        <v>19</v>
      </c>
      <c r="D373" t="s">
        <v>1158</v>
      </c>
      <c r="E373" t="s">
        <v>1157</v>
      </c>
      <c r="F373">
        <v>1.6999999999999999E-3</v>
      </c>
      <c r="G373">
        <v>10.0182</v>
      </c>
      <c r="H373">
        <v>9.7100000000000006E-2</v>
      </c>
      <c r="I373">
        <v>11.0238</v>
      </c>
      <c r="J373" t="s">
        <v>1159</v>
      </c>
      <c r="K373" t="s">
        <v>1157</v>
      </c>
      <c r="L373">
        <v>4.1000000000000003E-3</v>
      </c>
      <c r="M373">
        <v>6.3166000000000002</v>
      </c>
      <c r="N373">
        <v>9.0499999999999997E-2</v>
      </c>
      <c r="O373">
        <v>3.5754000000000001</v>
      </c>
      <c r="P373" t="s">
        <v>1158</v>
      </c>
      <c r="Q373" t="s">
        <v>1157</v>
      </c>
      <c r="R373">
        <v>7.1999999999999998E-3</v>
      </c>
      <c r="S373">
        <v>4.7662000000000004</v>
      </c>
      <c r="T373">
        <v>0.10489999999999999</v>
      </c>
      <c r="U373">
        <v>2.7305000000000001</v>
      </c>
      <c r="V373" t="s">
        <v>1159</v>
      </c>
      <c r="W373" t="s">
        <v>1157</v>
      </c>
      <c r="X373">
        <v>1.6000000000000001E-3</v>
      </c>
      <c r="Y373">
        <v>7.9450000000000003</v>
      </c>
      <c r="Z373">
        <v>0.1072</v>
      </c>
      <c r="AA373">
        <v>8.8134999999999994</v>
      </c>
      <c r="AB373" t="s">
        <v>1158</v>
      </c>
      <c r="AC373" t="s">
        <v>1157</v>
      </c>
      <c r="AD373">
        <v>4.8399999999999999E-2</v>
      </c>
      <c r="AE373">
        <v>2.4226999999999999</v>
      </c>
      <c r="AF373">
        <v>0.22459999999999999</v>
      </c>
      <c r="AG373">
        <v>2.9119000000000002</v>
      </c>
      <c r="AH373" t="s">
        <v>1158</v>
      </c>
      <c r="AI373" t="s">
        <v>1157</v>
      </c>
      <c r="AJ373">
        <v>2.7799999999999998E-2</v>
      </c>
      <c r="AK373">
        <v>3.5693000000000001</v>
      </c>
      <c r="AL373">
        <v>0.17050000000000001</v>
      </c>
      <c r="AM373">
        <v>4.4960000000000004</v>
      </c>
      <c r="AN373" t="s">
        <v>1158</v>
      </c>
      <c r="AO373" t="s">
        <v>1157</v>
      </c>
      <c r="AP373">
        <v>1.24E-2</v>
      </c>
      <c r="AQ373">
        <v>6.2784000000000004</v>
      </c>
      <c r="AR373">
        <v>0.1293</v>
      </c>
      <c r="AS373">
        <v>6.4592999999999998</v>
      </c>
      <c r="AT373">
        <v>1.47E-2</v>
      </c>
      <c r="AU373">
        <v>0</v>
      </c>
    </row>
    <row r="374" spans="1:47" x14ac:dyDescent="0.25">
      <c r="A374">
        <v>0</v>
      </c>
      <c r="B374" t="s">
        <v>1160</v>
      </c>
      <c r="C374" t="s">
        <v>19</v>
      </c>
      <c r="D374" t="s">
        <v>1161</v>
      </c>
      <c r="E374" t="s">
        <v>1160</v>
      </c>
      <c r="F374">
        <v>0</v>
      </c>
      <c r="G374">
        <v>62.5</v>
      </c>
      <c r="H374">
        <v>1.6299999999999999E-2</v>
      </c>
      <c r="I374">
        <v>69.487799999999993</v>
      </c>
      <c r="J374" t="e">
        <f>-WEIHSILX</f>
        <v>#NAME?</v>
      </c>
      <c r="K374" t="s">
        <v>1160</v>
      </c>
      <c r="L374">
        <v>2.0000000000000001E-4</v>
      </c>
      <c r="M374">
        <v>30.066700000000001</v>
      </c>
      <c r="N374">
        <v>3.4700000000000002E-2</v>
      </c>
      <c r="O374">
        <v>30.2029</v>
      </c>
      <c r="P374" t="s">
        <v>1161</v>
      </c>
      <c r="Q374" t="s">
        <v>1160</v>
      </c>
      <c r="R374">
        <v>1E-4</v>
      </c>
      <c r="S374">
        <v>33.799999999999997</v>
      </c>
      <c r="T374">
        <v>2.6200000000000001E-2</v>
      </c>
      <c r="U374">
        <v>39.686900000000001</v>
      </c>
      <c r="V374" t="s">
        <v>1161</v>
      </c>
      <c r="W374" t="s">
        <v>1160</v>
      </c>
      <c r="X374">
        <v>0</v>
      </c>
      <c r="Y374">
        <v>58.333300000000001</v>
      </c>
      <c r="Z374">
        <v>0.02</v>
      </c>
      <c r="AA374">
        <v>65.431100000000001</v>
      </c>
      <c r="AB374" t="s">
        <v>1161</v>
      </c>
      <c r="AC374" t="s">
        <v>1160</v>
      </c>
      <c r="AD374">
        <v>0</v>
      </c>
      <c r="AE374">
        <v>65</v>
      </c>
      <c r="AF374">
        <v>1.41E-2</v>
      </c>
      <c r="AG374">
        <v>69.477999999999994</v>
      </c>
      <c r="AH374" t="s">
        <v>1161</v>
      </c>
      <c r="AI374" t="s">
        <v>1160</v>
      </c>
      <c r="AJ374">
        <v>0</v>
      </c>
      <c r="AK374">
        <v>70</v>
      </c>
      <c r="AL374">
        <v>1.6199999999999999E-2</v>
      </c>
      <c r="AM374">
        <v>67.989599999999996</v>
      </c>
      <c r="AN374" t="s">
        <v>1161</v>
      </c>
      <c r="AO374" t="s">
        <v>1160</v>
      </c>
      <c r="AP374">
        <v>0</v>
      </c>
      <c r="AQ374">
        <v>70</v>
      </c>
      <c r="AR374">
        <v>1.04E-2</v>
      </c>
      <c r="AS374">
        <v>68.834400000000002</v>
      </c>
      <c r="AT374">
        <v>0</v>
      </c>
      <c r="AU374">
        <v>0</v>
      </c>
    </row>
    <row r="375" spans="1:47" x14ac:dyDescent="0.25">
      <c r="A375">
        <v>0</v>
      </c>
      <c r="B375" t="s">
        <v>1162</v>
      </c>
      <c r="C375" t="s">
        <v>19</v>
      </c>
      <c r="D375" t="s">
        <v>1163</v>
      </c>
      <c r="E375" t="s">
        <v>1162</v>
      </c>
      <c r="F375">
        <v>0</v>
      </c>
      <c r="G375">
        <v>85</v>
      </c>
      <c r="H375">
        <v>5.0000000000000001E-3</v>
      </c>
      <c r="I375">
        <v>95.969300000000004</v>
      </c>
      <c r="J375" t="s">
        <v>1163</v>
      </c>
      <c r="K375" t="s">
        <v>1162</v>
      </c>
      <c r="L375">
        <v>0</v>
      </c>
      <c r="M375">
        <v>85</v>
      </c>
      <c r="N375">
        <v>8.3000000000000001E-3</v>
      </c>
      <c r="O375">
        <v>94.876599999999996</v>
      </c>
      <c r="P375" t="s">
        <v>1163</v>
      </c>
      <c r="Q375" t="s">
        <v>1162</v>
      </c>
      <c r="R375">
        <v>0</v>
      </c>
      <c r="S375">
        <v>78.333299999999994</v>
      </c>
      <c r="T375">
        <v>7.9000000000000008E-3</v>
      </c>
      <c r="U375">
        <v>91.216899999999995</v>
      </c>
      <c r="V375" t="s">
        <v>1163</v>
      </c>
      <c r="W375" t="s">
        <v>1162</v>
      </c>
      <c r="X375">
        <v>0</v>
      </c>
      <c r="Y375">
        <v>75</v>
      </c>
      <c r="Z375">
        <v>1.23E-2</v>
      </c>
      <c r="AA375">
        <v>83.886600000000001</v>
      </c>
      <c r="AB375" t="s">
        <v>1163</v>
      </c>
      <c r="AC375" t="s">
        <v>1162</v>
      </c>
      <c r="AD375">
        <v>0</v>
      </c>
      <c r="AE375">
        <v>100</v>
      </c>
      <c r="AF375">
        <v>4.0000000000000001E-3</v>
      </c>
      <c r="AG375">
        <v>95.815600000000003</v>
      </c>
      <c r="AH375" t="s">
        <v>1164</v>
      </c>
      <c r="AI375" t="s">
        <v>1162</v>
      </c>
      <c r="AJ375">
        <v>0</v>
      </c>
      <c r="AK375">
        <v>85</v>
      </c>
      <c r="AL375">
        <v>5.1000000000000004E-3</v>
      </c>
      <c r="AM375">
        <v>95.649500000000003</v>
      </c>
      <c r="AN375" t="s">
        <v>1163</v>
      </c>
      <c r="AO375" t="s">
        <v>1162</v>
      </c>
      <c r="AP375">
        <v>0</v>
      </c>
      <c r="AQ375">
        <v>100</v>
      </c>
      <c r="AR375">
        <v>3.2000000000000002E-3</v>
      </c>
      <c r="AS375">
        <v>95.254300000000001</v>
      </c>
      <c r="AT375">
        <v>0</v>
      </c>
      <c r="AU375">
        <v>0</v>
      </c>
    </row>
    <row r="376" spans="1:47" x14ac:dyDescent="0.25">
      <c r="A376">
        <v>0</v>
      </c>
      <c r="B376" t="s">
        <v>1165</v>
      </c>
      <c r="C376" t="s">
        <v>19</v>
      </c>
      <c r="D376" t="s">
        <v>1166</v>
      </c>
      <c r="E376" t="s">
        <v>1165</v>
      </c>
      <c r="F376">
        <v>0</v>
      </c>
      <c r="G376">
        <v>85</v>
      </c>
      <c r="H376">
        <v>8.0000000000000002E-3</v>
      </c>
      <c r="I376">
        <v>90.874099999999999</v>
      </c>
      <c r="J376" t="s">
        <v>1166</v>
      </c>
      <c r="K376" t="s">
        <v>1165</v>
      </c>
      <c r="L376">
        <v>0</v>
      </c>
      <c r="M376">
        <v>75</v>
      </c>
      <c r="N376">
        <v>1.23E-2</v>
      </c>
      <c r="O376">
        <v>83.256699999999995</v>
      </c>
      <c r="P376" t="s">
        <v>1166</v>
      </c>
      <c r="Q376" t="s">
        <v>1165</v>
      </c>
      <c r="R376">
        <v>0</v>
      </c>
      <c r="S376">
        <v>60.833300000000001</v>
      </c>
      <c r="T376">
        <v>1.2E-2</v>
      </c>
      <c r="U376">
        <v>77.360500000000002</v>
      </c>
      <c r="V376" t="s">
        <v>1166</v>
      </c>
      <c r="W376" t="s">
        <v>1165</v>
      </c>
      <c r="X376">
        <v>0</v>
      </c>
      <c r="Y376">
        <v>65</v>
      </c>
      <c r="Z376">
        <v>1.77E-2</v>
      </c>
      <c r="AA376">
        <v>70.496700000000004</v>
      </c>
      <c r="AB376" t="s">
        <v>1166</v>
      </c>
      <c r="AC376" t="s">
        <v>1165</v>
      </c>
      <c r="AD376">
        <v>0</v>
      </c>
      <c r="AE376">
        <v>80</v>
      </c>
      <c r="AF376">
        <v>7.7000000000000002E-3</v>
      </c>
      <c r="AG376">
        <v>86.739500000000007</v>
      </c>
      <c r="AH376" t="s">
        <v>1166</v>
      </c>
      <c r="AI376" t="s">
        <v>1165</v>
      </c>
      <c r="AJ376">
        <v>0</v>
      </c>
      <c r="AK376">
        <v>80</v>
      </c>
      <c r="AL376">
        <v>9.4999999999999998E-3</v>
      </c>
      <c r="AM376">
        <v>85.471800000000002</v>
      </c>
      <c r="AN376" t="s">
        <v>1166</v>
      </c>
      <c r="AO376" t="s">
        <v>1165</v>
      </c>
      <c r="AP376">
        <v>0</v>
      </c>
      <c r="AQ376">
        <v>85</v>
      </c>
      <c r="AR376">
        <v>5.4999999999999997E-3</v>
      </c>
      <c r="AS376">
        <v>86.763999999999996</v>
      </c>
      <c r="AT376">
        <v>0</v>
      </c>
      <c r="AU376">
        <v>0</v>
      </c>
    </row>
    <row r="377" spans="1:47" x14ac:dyDescent="0.25">
      <c r="A377">
        <v>0</v>
      </c>
      <c r="B377" t="s">
        <v>1167</v>
      </c>
      <c r="C377" t="s">
        <v>19</v>
      </c>
      <c r="D377" t="s">
        <v>1168</v>
      </c>
      <c r="E377" t="s">
        <v>1167</v>
      </c>
      <c r="F377">
        <v>2.9999999999999997E-4</v>
      </c>
      <c r="G377">
        <v>20.076899999999998</v>
      </c>
      <c r="H377">
        <v>3.1600000000000003E-2</v>
      </c>
      <c r="I377">
        <v>42.949300000000001</v>
      </c>
      <c r="J377" t="s">
        <v>1168</v>
      </c>
      <c r="K377" t="s">
        <v>1167</v>
      </c>
      <c r="L377">
        <v>4.0000000000000002E-4</v>
      </c>
      <c r="M377">
        <v>20.420000000000002</v>
      </c>
      <c r="N377">
        <v>2.4400000000000002E-2</v>
      </c>
      <c r="O377">
        <v>47.716500000000003</v>
      </c>
      <c r="P377" t="s">
        <v>1168</v>
      </c>
      <c r="Q377" t="s">
        <v>1167</v>
      </c>
      <c r="R377">
        <v>8.0000000000000004E-4</v>
      </c>
      <c r="S377">
        <v>15.3277</v>
      </c>
      <c r="T377">
        <v>2.6599999999999999E-2</v>
      </c>
      <c r="U377">
        <v>39.055399999999999</v>
      </c>
      <c r="V377" t="s">
        <v>1168</v>
      </c>
      <c r="W377" t="s">
        <v>1167</v>
      </c>
      <c r="X377">
        <v>1E-4</v>
      </c>
      <c r="Y377">
        <v>30.714300000000001</v>
      </c>
      <c r="Z377">
        <v>2.7199999999999998E-2</v>
      </c>
      <c r="AA377">
        <v>52.266199999999998</v>
      </c>
      <c r="AB377" t="s">
        <v>1168</v>
      </c>
      <c r="AC377" t="s">
        <v>1167</v>
      </c>
      <c r="AD377">
        <v>3.0999999999999999E-3</v>
      </c>
      <c r="AE377">
        <v>9.9898000000000007</v>
      </c>
      <c r="AF377">
        <v>5.3699999999999998E-2</v>
      </c>
      <c r="AG377">
        <v>25.614599999999999</v>
      </c>
      <c r="AH377" t="s">
        <v>1168</v>
      </c>
      <c r="AI377" t="s">
        <v>1167</v>
      </c>
      <c r="AJ377">
        <v>1.9E-3</v>
      </c>
      <c r="AK377">
        <v>13.674200000000001</v>
      </c>
      <c r="AL377">
        <v>4.2099999999999999E-2</v>
      </c>
      <c r="AM377">
        <v>33.490299999999998</v>
      </c>
      <c r="AN377" t="s">
        <v>1168</v>
      </c>
      <c r="AO377" t="s">
        <v>1167</v>
      </c>
      <c r="AP377">
        <v>2.2000000000000001E-3</v>
      </c>
      <c r="AQ377">
        <v>13.1563</v>
      </c>
      <c r="AR377">
        <v>4.3799999999999999E-2</v>
      </c>
      <c r="AS377">
        <v>24.598600000000001</v>
      </c>
      <c r="AT377">
        <v>1.2999999999999999E-3</v>
      </c>
      <c r="AU377">
        <v>0</v>
      </c>
    </row>
    <row r="378" spans="1:47" x14ac:dyDescent="0.25">
      <c r="A378">
        <v>0</v>
      </c>
      <c r="B378" t="s">
        <v>1169</v>
      </c>
      <c r="C378" t="s">
        <v>19</v>
      </c>
      <c r="D378" t="s">
        <v>1170</v>
      </c>
      <c r="E378" t="s">
        <v>1169</v>
      </c>
      <c r="F378">
        <v>1.52E-2</v>
      </c>
      <c r="G378">
        <v>3.3944999999999999</v>
      </c>
      <c r="H378">
        <v>0.13800000000000001</v>
      </c>
      <c r="I378">
        <v>6.0852000000000004</v>
      </c>
      <c r="J378" t="s">
        <v>1171</v>
      </c>
      <c r="K378" t="s">
        <v>1169</v>
      </c>
      <c r="L378">
        <v>4.0000000000000001E-3</v>
      </c>
      <c r="M378">
        <v>6.4320000000000004</v>
      </c>
      <c r="N378">
        <v>7.0000000000000007E-2</v>
      </c>
      <c r="O378">
        <v>7.4034000000000004</v>
      </c>
      <c r="P378" t="s">
        <v>1171</v>
      </c>
      <c r="Q378" t="s">
        <v>1169</v>
      </c>
      <c r="R378">
        <v>1.12E-2</v>
      </c>
      <c r="S378">
        <v>3.5708000000000002</v>
      </c>
      <c r="T378">
        <v>7.7600000000000002E-2</v>
      </c>
      <c r="U378">
        <v>6.0917000000000003</v>
      </c>
      <c r="V378" t="s">
        <v>1171</v>
      </c>
      <c r="W378" t="s">
        <v>1169</v>
      </c>
      <c r="X378">
        <v>2.2000000000000001E-3</v>
      </c>
      <c r="Y378">
        <v>6.6628999999999996</v>
      </c>
      <c r="Z378">
        <v>0.10150000000000001</v>
      </c>
      <c r="AA378">
        <v>9.6651000000000007</v>
      </c>
      <c r="AB378" t="s">
        <v>1170</v>
      </c>
      <c r="AC378" t="s">
        <v>1169</v>
      </c>
      <c r="AD378">
        <v>0.17549999999999999</v>
      </c>
      <c r="AE378">
        <v>0.86629999999999996</v>
      </c>
      <c r="AF378">
        <v>0.309</v>
      </c>
      <c r="AG378">
        <v>1.2629999999999999</v>
      </c>
      <c r="AH378" t="s">
        <v>1170</v>
      </c>
      <c r="AI378" t="s">
        <v>1169</v>
      </c>
      <c r="AJ378">
        <v>0.10150000000000001</v>
      </c>
      <c r="AK378">
        <v>1.3613999999999999</v>
      </c>
      <c r="AL378">
        <v>0.2462</v>
      </c>
      <c r="AM378">
        <v>1.8234999999999999</v>
      </c>
      <c r="AN378" t="s">
        <v>1170</v>
      </c>
      <c r="AO378" t="s">
        <v>1169</v>
      </c>
      <c r="AP378">
        <v>0.1173</v>
      </c>
      <c r="AQ378">
        <v>1.5842000000000001</v>
      </c>
      <c r="AR378">
        <v>0.22439999999999999</v>
      </c>
      <c r="AS378">
        <v>2.3075999999999999</v>
      </c>
      <c r="AT378">
        <v>6.0999999999999999E-2</v>
      </c>
      <c r="AU378">
        <v>3</v>
      </c>
    </row>
    <row r="379" spans="1:47" x14ac:dyDescent="0.25">
      <c r="A379">
        <v>0</v>
      </c>
      <c r="B379" t="s">
        <v>1172</v>
      </c>
      <c r="C379" t="s">
        <v>19</v>
      </c>
      <c r="D379" t="s">
        <v>1173</v>
      </c>
      <c r="E379" t="s">
        <v>1172</v>
      </c>
      <c r="F379">
        <v>0</v>
      </c>
      <c r="G379">
        <v>53</v>
      </c>
      <c r="H379">
        <v>1.12E-2</v>
      </c>
      <c r="I379">
        <v>82.436300000000003</v>
      </c>
      <c r="J379" t="s">
        <v>1173</v>
      </c>
      <c r="K379" t="s">
        <v>1172</v>
      </c>
      <c r="L379">
        <v>2.9999999999999997E-4</v>
      </c>
      <c r="M379">
        <v>23.0625</v>
      </c>
      <c r="N379">
        <v>2.1700000000000001E-2</v>
      </c>
      <c r="O379">
        <v>54.176200000000001</v>
      </c>
      <c r="P379" t="s">
        <v>1173</v>
      </c>
      <c r="Q379" t="s">
        <v>1172</v>
      </c>
      <c r="R379">
        <v>2.9999999999999997E-4</v>
      </c>
      <c r="S379">
        <v>25.384599999999999</v>
      </c>
      <c r="T379">
        <v>2.1299999999999999E-2</v>
      </c>
      <c r="U379">
        <v>49.658099999999997</v>
      </c>
      <c r="V379" t="s">
        <v>1174</v>
      </c>
      <c r="W379" t="s">
        <v>1172</v>
      </c>
      <c r="X379">
        <v>0</v>
      </c>
      <c r="Y379">
        <v>35</v>
      </c>
      <c r="Z379">
        <v>2.35E-2</v>
      </c>
      <c r="AA379">
        <v>58.535299999999999</v>
      </c>
      <c r="AB379" t="s">
        <v>1173</v>
      </c>
      <c r="AC379" t="s">
        <v>1172</v>
      </c>
      <c r="AD379">
        <v>0</v>
      </c>
      <c r="AE379">
        <v>44.25</v>
      </c>
      <c r="AF379">
        <v>1.3899999999999999E-2</v>
      </c>
      <c r="AG379">
        <v>69.959100000000007</v>
      </c>
      <c r="AH379" t="s">
        <v>1173</v>
      </c>
      <c r="AI379" t="s">
        <v>1172</v>
      </c>
      <c r="AJ379">
        <v>0</v>
      </c>
      <c r="AK379">
        <v>63</v>
      </c>
      <c r="AL379">
        <v>9.9000000000000008E-3</v>
      </c>
      <c r="AM379">
        <v>84.364199999999997</v>
      </c>
      <c r="AN379" t="s">
        <v>1173</v>
      </c>
      <c r="AO379" t="s">
        <v>1172</v>
      </c>
      <c r="AP379">
        <v>0</v>
      </c>
      <c r="AQ379">
        <v>46</v>
      </c>
      <c r="AR379">
        <v>1.06E-2</v>
      </c>
      <c r="AS379">
        <v>68.25</v>
      </c>
      <c r="AT379">
        <v>1E-4</v>
      </c>
      <c r="AU379">
        <v>0</v>
      </c>
    </row>
    <row r="380" spans="1:47" x14ac:dyDescent="0.25">
      <c r="A380">
        <v>0</v>
      </c>
      <c r="B380" t="s">
        <v>1175</v>
      </c>
      <c r="C380" t="s">
        <v>19</v>
      </c>
      <c r="D380" t="s">
        <v>1176</v>
      </c>
      <c r="E380" t="s">
        <v>1175</v>
      </c>
      <c r="F380">
        <v>1E-4</v>
      </c>
      <c r="G380">
        <v>30.222200000000001</v>
      </c>
      <c r="H380">
        <v>2.7799999999999998E-2</v>
      </c>
      <c r="I380">
        <v>47.852800000000002</v>
      </c>
      <c r="J380" t="s">
        <v>1176</v>
      </c>
      <c r="K380" t="s">
        <v>1175</v>
      </c>
      <c r="L380">
        <v>1E-3</v>
      </c>
      <c r="M380">
        <v>14.0703</v>
      </c>
      <c r="N380">
        <v>4.0099999999999997E-2</v>
      </c>
      <c r="O380">
        <v>24.005299999999998</v>
      </c>
      <c r="P380" t="s">
        <v>1176</v>
      </c>
      <c r="Q380" t="s">
        <v>1175</v>
      </c>
      <c r="R380">
        <v>1.2999999999999999E-3</v>
      </c>
      <c r="S380">
        <v>12.3627</v>
      </c>
      <c r="T380">
        <v>4.4499999999999998E-2</v>
      </c>
      <c r="U380">
        <v>19.013000000000002</v>
      </c>
      <c r="V380" t="s">
        <v>1176</v>
      </c>
      <c r="W380" t="s">
        <v>1175</v>
      </c>
      <c r="X380">
        <v>2.3E-3</v>
      </c>
      <c r="Y380">
        <v>6.5960999999999999</v>
      </c>
      <c r="Z380">
        <v>0.09</v>
      </c>
      <c r="AA380">
        <v>11.9236</v>
      </c>
      <c r="AB380" t="s">
        <v>1176</v>
      </c>
      <c r="AC380" t="s">
        <v>1175</v>
      </c>
      <c r="AD380">
        <v>6.9999999999999999E-4</v>
      </c>
      <c r="AE380">
        <v>18.490200000000002</v>
      </c>
      <c r="AF380">
        <v>4.82E-2</v>
      </c>
      <c r="AG380">
        <v>28.574400000000001</v>
      </c>
      <c r="AH380" t="s">
        <v>1176</v>
      </c>
      <c r="AI380" t="s">
        <v>1175</v>
      </c>
      <c r="AJ380">
        <v>5.0000000000000001E-4</v>
      </c>
      <c r="AK380">
        <v>22.764700000000001</v>
      </c>
      <c r="AL380">
        <v>4.1399999999999999E-2</v>
      </c>
      <c r="AM380">
        <v>34.060499999999998</v>
      </c>
      <c r="AN380" t="s">
        <v>1176</v>
      </c>
      <c r="AO380" t="s">
        <v>1175</v>
      </c>
      <c r="AP380">
        <v>5.9999999999999995E-4</v>
      </c>
      <c r="AQ380">
        <v>20.521699999999999</v>
      </c>
      <c r="AR380">
        <v>3.2899999999999999E-2</v>
      </c>
      <c r="AS380">
        <v>31.756699999999999</v>
      </c>
      <c r="AT380">
        <v>8.9999999999999998E-4</v>
      </c>
      <c r="AU380">
        <v>0</v>
      </c>
    </row>
    <row r="381" spans="1:47" x14ac:dyDescent="0.25">
      <c r="A381">
        <v>0</v>
      </c>
      <c r="B381" t="s">
        <v>1177</v>
      </c>
      <c r="C381" t="s">
        <v>19</v>
      </c>
      <c r="D381" t="s">
        <v>1178</v>
      </c>
      <c r="E381" t="s">
        <v>1177</v>
      </c>
      <c r="F381">
        <v>0</v>
      </c>
      <c r="G381">
        <v>51</v>
      </c>
      <c r="H381">
        <v>2.7699999999999999E-2</v>
      </c>
      <c r="I381">
        <v>48.038899999999998</v>
      </c>
      <c r="J381" t="s">
        <v>1179</v>
      </c>
      <c r="K381" t="s">
        <v>1177</v>
      </c>
      <c r="L381">
        <v>1E-4</v>
      </c>
      <c r="M381">
        <v>32.909100000000002</v>
      </c>
      <c r="N381">
        <v>3.0300000000000001E-2</v>
      </c>
      <c r="O381">
        <v>36.551699999999997</v>
      </c>
      <c r="P381" t="s">
        <v>1179</v>
      </c>
      <c r="Q381" t="s">
        <v>1177</v>
      </c>
      <c r="R381">
        <v>1E-4</v>
      </c>
      <c r="S381">
        <v>42.75</v>
      </c>
      <c r="T381">
        <v>2.69E-2</v>
      </c>
      <c r="U381">
        <v>38.574100000000001</v>
      </c>
      <c r="V381" t="s">
        <v>1179</v>
      </c>
      <c r="W381" t="s">
        <v>1177</v>
      </c>
      <c r="X381">
        <v>0</v>
      </c>
      <c r="Y381">
        <v>46</v>
      </c>
      <c r="Z381">
        <v>2.9000000000000001E-2</v>
      </c>
      <c r="AA381">
        <v>49.531199999999998</v>
      </c>
      <c r="AB381" t="e">
        <f>-SIPFCELX</f>
        <v>#NAME?</v>
      </c>
      <c r="AC381" t="s">
        <v>1177</v>
      </c>
      <c r="AD381">
        <v>0</v>
      </c>
      <c r="AE381">
        <v>47.333300000000001</v>
      </c>
      <c r="AF381">
        <v>2.81E-2</v>
      </c>
      <c r="AG381">
        <v>45.582999999999998</v>
      </c>
      <c r="AH381" t="s">
        <v>1179</v>
      </c>
      <c r="AI381" t="s">
        <v>1177</v>
      </c>
      <c r="AJ381">
        <v>1E-4</v>
      </c>
      <c r="AK381">
        <v>43.666699999999999</v>
      </c>
      <c r="AL381">
        <v>3.1399999999999997E-2</v>
      </c>
      <c r="AM381">
        <v>43.251899999999999</v>
      </c>
      <c r="AN381" t="s">
        <v>1179</v>
      </c>
      <c r="AO381" t="s">
        <v>1177</v>
      </c>
      <c r="AP381">
        <v>0</v>
      </c>
      <c r="AQ381">
        <v>52.857100000000003</v>
      </c>
      <c r="AR381">
        <v>1.8700000000000001E-2</v>
      </c>
      <c r="AS381">
        <v>48.913400000000003</v>
      </c>
      <c r="AT381">
        <v>0</v>
      </c>
      <c r="AU381">
        <v>0</v>
      </c>
    </row>
    <row r="382" spans="1:47" x14ac:dyDescent="0.25">
      <c r="A382">
        <v>0</v>
      </c>
      <c r="B382" t="s">
        <v>1180</v>
      </c>
      <c r="C382" t="s">
        <v>19</v>
      </c>
      <c r="D382" t="s">
        <v>1181</v>
      </c>
      <c r="E382" t="s">
        <v>1180</v>
      </c>
      <c r="F382">
        <v>0</v>
      </c>
      <c r="G382">
        <v>100</v>
      </c>
      <c r="H382">
        <v>3.5999999999999999E-3</v>
      </c>
      <c r="I382">
        <v>97.063100000000006</v>
      </c>
      <c r="J382" t="s">
        <v>1181</v>
      </c>
      <c r="K382" t="s">
        <v>1180</v>
      </c>
      <c r="L382">
        <v>0</v>
      </c>
      <c r="M382">
        <v>95</v>
      </c>
      <c r="N382">
        <v>8.8999999999999999E-3</v>
      </c>
      <c r="O382">
        <v>93.377899999999997</v>
      </c>
      <c r="P382" t="s">
        <v>1181</v>
      </c>
      <c r="Q382" t="s">
        <v>1180</v>
      </c>
      <c r="R382">
        <v>0</v>
      </c>
      <c r="S382">
        <v>95</v>
      </c>
      <c r="T382">
        <v>7.4000000000000003E-3</v>
      </c>
      <c r="U382">
        <v>92.670400000000001</v>
      </c>
      <c r="V382" t="s">
        <v>1181</v>
      </c>
      <c r="W382" t="s">
        <v>1180</v>
      </c>
      <c r="X382">
        <v>0</v>
      </c>
      <c r="Y382">
        <v>100</v>
      </c>
      <c r="Z382">
        <v>7.6E-3</v>
      </c>
      <c r="AA382">
        <v>94.712000000000003</v>
      </c>
      <c r="AB382" t="e">
        <f>-PFHFVNCD</f>
        <v>#NAME?</v>
      </c>
      <c r="AC382" t="s">
        <v>1180</v>
      </c>
      <c r="AD382">
        <v>0</v>
      </c>
      <c r="AE382">
        <v>100</v>
      </c>
      <c r="AF382">
        <v>3.0000000000000001E-3</v>
      </c>
      <c r="AG382">
        <v>96.861199999999997</v>
      </c>
      <c r="AH382" t="s">
        <v>1181</v>
      </c>
      <c r="AI382" t="s">
        <v>1180</v>
      </c>
      <c r="AJ382">
        <v>0</v>
      </c>
      <c r="AK382">
        <v>100</v>
      </c>
      <c r="AL382">
        <v>3.0999999999999999E-3</v>
      </c>
      <c r="AM382">
        <v>97.369399999999999</v>
      </c>
      <c r="AN382" t="e">
        <f>-PFHFVNCD</f>
        <v>#NAME?</v>
      </c>
      <c r="AO382" t="s">
        <v>1180</v>
      </c>
      <c r="AP382">
        <v>0</v>
      </c>
      <c r="AQ382">
        <v>100</v>
      </c>
      <c r="AR382">
        <v>1.9E-3</v>
      </c>
      <c r="AS382">
        <v>97.143299999999996</v>
      </c>
      <c r="AT382">
        <v>0</v>
      </c>
      <c r="AU382">
        <v>0</v>
      </c>
    </row>
    <row r="383" spans="1:47" x14ac:dyDescent="0.25">
      <c r="A383">
        <v>0</v>
      </c>
      <c r="B383" t="s">
        <v>1182</v>
      </c>
      <c r="C383" t="s">
        <v>19</v>
      </c>
      <c r="D383" t="s">
        <v>1183</v>
      </c>
      <c r="E383" t="s">
        <v>1182</v>
      </c>
      <c r="F383">
        <v>4.0000000000000002E-4</v>
      </c>
      <c r="G383">
        <v>18.879300000000001</v>
      </c>
      <c r="H383">
        <v>4.9799999999999997E-2</v>
      </c>
      <c r="I383">
        <v>26.978300000000001</v>
      </c>
      <c r="J383" t="s">
        <v>1183</v>
      </c>
      <c r="K383" t="s">
        <v>1182</v>
      </c>
      <c r="L383">
        <v>1E-4</v>
      </c>
      <c r="M383">
        <v>33.7273</v>
      </c>
      <c r="N383">
        <v>2.0400000000000001E-2</v>
      </c>
      <c r="O383">
        <v>57.699800000000003</v>
      </c>
      <c r="P383" t="s">
        <v>1183</v>
      </c>
      <c r="Q383" t="s">
        <v>1182</v>
      </c>
      <c r="R383">
        <v>5.0000000000000001E-4</v>
      </c>
      <c r="S383">
        <v>19.083300000000001</v>
      </c>
      <c r="T383">
        <v>2.4799999999999999E-2</v>
      </c>
      <c r="U383">
        <v>42.294400000000003</v>
      </c>
      <c r="V383" t="s">
        <v>1183</v>
      </c>
      <c r="W383" t="s">
        <v>1182</v>
      </c>
      <c r="X383">
        <v>0</v>
      </c>
      <c r="Y383">
        <v>36</v>
      </c>
      <c r="Z383">
        <v>2.8500000000000001E-2</v>
      </c>
      <c r="AA383">
        <v>50.191499999999998</v>
      </c>
      <c r="AB383" t="s">
        <v>1183</v>
      </c>
      <c r="AC383" t="s">
        <v>1182</v>
      </c>
      <c r="AD383">
        <v>3.0999999999999999E-3</v>
      </c>
      <c r="AE383">
        <v>10.105</v>
      </c>
      <c r="AF383">
        <v>7.2499999999999995E-2</v>
      </c>
      <c r="AG383">
        <v>18.2636</v>
      </c>
      <c r="AH383" t="s">
        <v>1183</v>
      </c>
      <c r="AI383" t="s">
        <v>1182</v>
      </c>
      <c r="AJ383">
        <v>5.9999999999999995E-4</v>
      </c>
      <c r="AK383">
        <v>21.9481</v>
      </c>
      <c r="AL383">
        <v>4.6699999999999998E-2</v>
      </c>
      <c r="AM383">
        <v>30.187899999999999</v>
      </c>
      <c r="AN383" t="s">
        <v>1183</v>
      </c>
      <c r="AO383" t="s">
        <v>1182</v>
      </c>
      <c r="AP383">
        <v>2.0000000000000001E-4</v>
      </c>
      <c r="AQ383">
        <v>26.548400000000001</v>
      </c>
      <c r="AR383">
        <v>2.7400000000000001E-2</v>
      </c>
      <c r="AS383">
        <v>36.912999999999997</v>
      </c>
      <c r="AT383">
        <v>6.9999999999999999E-4</v>
      </c>
      <c r="AU383">
        <v>0</v>
      </c>
    </row>
    <row r="384" spans="1:47" x14ac:dyDescent="0.25">
      <c r="A384">
        <v>0</v>
      </c>
      <c r="B384" t="s">
        <v>1184</v>
      </c>
      <c r="C384" t="s">
        <v>19</v>
      </c>
      <c r="D384" t="s">
        <v>1185</v>
      </c>
      <c r="E384" t="s">
        <v>1184</v>
      </c>
      <c r="F384">
        <v>0</v>
      </c>
      <c r="G384">
        <v>70</v>
      </c>
      <c r="H384">
        <v>1.1599999999999999E-2</v>
      </c>
      <c r="I384">
        <v>81.5501</v>
      </c>
      <c r="J384" t="s">
        <v>1186</v>
      </c>
      <c r="K384" t="s">
        <v>1184</v>
      </c>
      <c r="L384">
        <v>0</v>
      </c>
      <c r="M384">
        <v>49.5</v>
      </c>
      <c r="N384">
        <v>1.8499999999999999E-2</v>
      </c>
      <c r="O384">
        <v>63.032600000000002</v>
      </c>
      <c r="P384" t="s">
        <v>1186</v>
      </c>
      <c r="Q384" t="s">
        <v>1184</v>
      </c>
      <c r="R384">
        <v>0</v>
      </c>
      <c r="S384">
        <v>56.428600000000003</v>
      </c>
      <c r="T384">
        <v>1.6500000000000001E-2</v>
      </c>
      <c r="U384">
        <v>62.373600000000003</v>
      </c>
      <c r="V384" t="s">
        <v>1186</v>
      </c>
      <c r="W384" t="s">
        <v>1184</v>
      </c>
      <c r="X384">
        <v>0</v>
      </c>
      <c r="Y384">
        <v>70</v>
      </c>
      <c r="Z384">
        <v>1.47E-2</v>
      </c>
      <c r="AA384">
        <v>77.789100000000005</v>
      </c>
      <c r="AB384" t="s">
        <v>1186</v>
      </c>
      <c r="AC384" t="s">
        <v>1184</v>
      </c>
      <c r="AD384">
        <v>0</v>
      </c>
      <c r="AE384">
        <v>90</v>
      </c>
      <c r="AF384">
        <v>9.1000000000000004E-3</v>
      </c>
      <c r="AG384">
        <v>82.781599999999997</v>
      </c>
      <c r="AH384" t="s">
        <v>1186</v>
      </c>
      <c r="AI384" t="s">
        <v>1184</v>
      </c>
      <c r="AJ384">
        <v>0</v>
      </c>
      <c r="AK384">
        <v>85</v>
      </c>
      <c r="AL384">
        <v>8.9999999999999993E-3</v>
      </c>
      <c r="AM384">
        <v>86.816699999999997</v>
      </c>
      <c r="AN384" t="s">
        <v>1186</v>
      </c>
      <c r="AO384" t="s">
        <v>1184</v>
      </c>
      <c r="AP384">
        <v>0</v>
      </c>
      <c r="AQ384">
        <v>67.5</v>
      </c>
      <c r="AR384">
        <v>7.1000000000000004E-3</v>
      </c>
      <c r="AS384">
        <v>80.446600000000004</v>
      </c>
      <c r="AT384">
        <v>0</v>
      </c>
      <c r="AU384">
        <v>0</v>
      </c>
    </row>
    <row r="385" spans="1:47" x14ac:dyDescent="0.25">
      <c r="A385">
        <v>0</v>
      </c>
      <c r="B385" t="s">
        <v>1187</v>
      </c>
      <c r="C385" t="s">
        <v>19</v>
      </c>
      <c r="D385" t="s">
        <v>1188</v>
      </c>
      <c r="E385" t="s">
        <v>1187</v>
      </c>
      <c r="F385">
        <v>0</v>
      </c>
      <c r="G385">
        <v>67.5</v>
      </c>
      <c r="H385">
        <v>2.06E-2</v>
      </c>
      <c r="I385">
        <v>60.099699999999999</v>
      </c>
      <c r="J385" t="s">
        <v>1189</v>
      </c>
      <c r="K385" t="s">
        <v>1187</v>
      </c>
      <c r="L385">
        <v>1E-4</v>
      </c>
      <c r="M385">
        <v>46.75</v>
      </c>
      <c r="N385">
        <v>2.4500000000000001E-2</v>
      </c>
      <c r="O385">
        <v>47.448399999999999</v>
      </c>
      <c r="P385" t="s">
        <v>1190</v>
      </c>
      <c r="Q385" t="s">
        <v>1187</v>
      </c>
      <c r="R385">
        <v>1E-4</v>
      </c>
      <c r="S385">
        <v>44.333300000000001</v>
      </c>
      <c r="T385">
        <v>2.3900000000000001E-2</v>
      </c>
      <c r="U385">
        <v>43.996000000000002</v>
      </c>
      <c r="V385" t="s">
        <v>1191</v>
      </c>
      <c r="W385" t="s">
        <v>1187</v>
      </c>
      <c r="X385">
        <v>2.0000000000000001E-4</v>
      </c>
      <c r="Y385">
        <v>21.8</v>
      </c>
      <c r="Z385">
        <v>6.7199999999999996E-2</v>
      </c>
      <c r="AA385">
        <v>18.7744</v>
      </c>
      <c r="AB385" t="s">
        <v>1188</v>
      </c>
      <c r="AC385" t="s">
        <v>1187</v>
      </c>
      <c r="AD385">
        <v>0</v>
      </c>
      <c r="AE385">
        <v>90</v>
      </c>
      <c r="AF385">
        <v>9.5999999999999992E-3</v>
      </c>
      <c r="AG385">
        <v>81.239199999999997</v>
      </c>
      <c r="AH385" t="s">
        <v>1188</v>
      </c>
      <c r="AI385" t="s">
        <v>1187</v>
      </c>
      <c r="AJ385">
        <v>0</v>
      </c>
      <c r="AK385">
        <v>80</v>
      </c>
      <c r="AL385">
        <v>1.1299999999999999E-2</v>
      </c>
      <c r="AM385">
        <v>80.416399999999996</v>
      </c>
      <c r="AN385" t="s">
        <v>1189</v>
      </c>
      <c r="AO385" t="s">
        <v>1187</v>
      </c>
      <c r="AP385">
        <v>0</v>
      </c>
      <c r="AQ385">
        <v>85</v>
      </c>
      <c r="AR385">
        <v>9.4999999999999998E-3</v>
      </c>
      <c r="AS385">
        <v>71.802300000000002</v>
      </c>
      <c r="AT385">
        <v>0</v>
      </c>
      <c r="AU385">
        <v>0</v>
      </c>
    </row>
    <row r="386" spans="1:47" x14ac:dyDescent="0.25">
      <c r="A386">
        <v>0</v>
      </c>
      <c r="B386" t="s">
        <v>1192</v>
      </c>
      <c r="C386" t="s">
        <v>19</v>
      </c>
      <c r="D386" t="s">
        <v>1193</v>
      </c>
      <c r="E386" t="s">
        <v>1192</v>
      </c>
      <c r="F386">
        <v>0</v>
      </c>
      <c r="G386">
        <v>42.666699999999999</v>
      </c>
      <c r="H386">
        <v>1.6500000000000001E-2</v>
      </c>
      <c r="I386">
        <v>69.060900000000004</v>
      </c>
      <c r="J386" t="s">
        <v>1193</v>
      </c>
      <c r="K386" t="s">
        <v>1192</v>
      </c>
      <c r="L386">
        <v>0</v>
      </c>
      <c r="M386">
        <v>56.25</v>
      </c>
      <c r="N386">
        <v>1.09E-2</v>
      </c>
      <c r="O386">
        <v>87.745900000000006</v>
      </c>
      <c r="P386" t="s">
        <v>1193</v>
      </c>
      <c r="Q386" t="s">
        <v>1192</v>
      </c>
      <c r="R386">
        <v>2.9999999999999997E-4</v>
      </c>
      <c r="S386">
        <v>24.1724</v>
      </c>
      <c r="T386">
        <v>1.14E-2</v>
      </c>
      <c r="U386">
        <v>79.344499999999996</v>
      </c>
      <c r="V386" t="s">
        <v>1193</v>
      </c>
      <c r="W386" t="s">
        <v>1192</v>
      </c>
      <c r="X386">
        <v>0</v>
      </c>
      <c r="Y386">
        <v>65</v>
      </c>
      <c r="Z386">
        <v>1.0800000000000001E-2</v>
      </c>
      <c r="AA386">
        <v>87.569699999999997</v>
      </c>
      <c r="AB386" t="s">
        <v>1193</v>
      </c>
      <c r="AC386" t="s">
        <v>1192</v>
      </c>
      <c r="AD386">
        <v>2.0000000000000001E-4</v>
      </c>
      <c r="AE386">
        <v>29.666699999999999</v>
      </c>
      <c r="AF386">
        <v>1.8100000000000002E-2</v>
      </c>
      <c r="AG386">
        <v>61.031999999999996</v>
      </c>
      <c r="AH386" t="s">
        <v>1193</v>
      </c>
      <c r="AI386" t="s">
        <v>1192</v>
      </c>
      <c r="AJ386">
        <v>1E-4</v>
      </c>
      <c r="AK386">
        <v>35.333300000000001</v>
      </c>
      <c r="AL386">
        <v>1.5599999999999999E-2</v>
      </c>
      <c r="AM386">
        <v>69.371899999999997</v>
      </c>
      <c r="AN386" t="s">
        <v>1193</v>
      </c>
      <c r="AO386" t="s">
        <v>1192</v>
      </c>
      <c r="AP386">
        <v>0</v>
      </c>
      <c r="AQ386">
        <v>44.666699999999999</v>
      </c>
      <c r="AR386">
        <v>9.4000000000000004E-3</v>
      </c>
      <c r="AS386">
        <v>72.041700000000006</v>
      </c>
      <c r="AT386">
        <v>1E-4</v>
      </c>
      <c r="AU386">
        <v>0</v>
      </c>
    </row>
    <row r="387" spans="1:47" x14ac:dyDescent="0.25">
      <c r="A387">
        <v>0</v>
      </c>
      <c r="B387" t="s">
        <v>1194</v>
      </c>
      <c r="C387" t="s">
        <v>19</v>
      </c>
      <c r="D387" t="e">
        <f>-PFCELXQI</f>
        <v>#NAME?</v>
      </c>
      <c r="E387" t="s">
        <v>1194</v>
      </c>
      <c r="F387">
        <v>0</v>
      </c>
      <c r="G387">
        <v>70</v>
      </c>
      <c r="H387">
        <v>1.1900000000000001E-2</v>
      </c>
      <c r="I387">
        <v>80.701899999999995</v>
      </c>
      <c r="J387" t="s">
        <v>1195</v>
      </c>
      <c r="K387" t="s">
        <v>1194</v>
      </c>
      <c r="L387">
        <v>2.0000000000000001E-4</v>
      </c>
      <c r="M387">
        <v>26.625</v>
      </c>
      <c r="N387">
        <v>2.63E-2</v>
      </c>
      <c r="O387">
        <v>43.706299999999999</v>
      </c>
      <c r="P387" t="s">
        <v>1195</v>
      </c>
      <c r="Q387" t="s">
        <v>1194</v>
      </c>
      <c r="R387">
        <v>4.0000000000000002E-4</v>
      </c>
      <c r="S387">
        <v>21.6889</v>
      </c>
      <c r="T387">
        <v>2.58E-2</v>
      </c>
      <c r="U387">
        <v>40.465600000000002</v>
      </c>
      <c r="V387" t="s">
        <v>1196</v>
      </c>
      <c r="W387" t="s">
        <v>1194</v>
      </c>
      <c r="X387">
        <v>0</v>
      </c>
      <c r="Y387">
        <v>46</v>
      </c>
      <c r="Z387">
        <v>1.84E-2</v>
      </c>
      <c r="AA387">
        <v>68.910300000000007</v>
      </c>
      <c r="AB387" t="e">
        <f>-PFCELXQI</f>
        <v>#NAME?</v>
      </c>
      <c r="AC387" t="s">
        <v>1194</v>
      </c>
      <c r="AD387">
        <v>0</v>
      </c>
      <c r="AE387">
        <v>59</v>
      </c>
      <c r="AF387">
        <v>1.89E-2</v>
      </c>
      <c r="AG387">
        <v>59.417299999999997</v>
      </c>
      <c r="AH387" t="e">
        <f>-PFCELXQI</f>
        <v>#NAME?</v>
      </c>
      <c r="AI387" t="s">
        <v>1194</v>
      </c>
      <c r="AJ387">
        <v>0</v>
      </c>
      <c r="AK387">
        <v>70</v>
      </c>
      <c r="AL387">
        <v>1.6799999999999999E-2</v>
      </c>
      <c r="AM387">
        <v>66.726699999999994</v>
      </c>
      <c r="AN387" t="e">
        <f>-PFCELXQI</f>
        <v>#NAME?</v>
      </c>
      <c r="AO387" t="s">
        <v>1194</v>
      </c>
      <c r="AP387">
        <v>0</v>
      </c>
      <c r="AQ387">
        <v>49.5</v>
      </c>
      <c r="AR387">
        <v>1.44E-2</v>
      </c>
      <c r="AS387">
        <v>57.704900000000002</v>
      </c>
      <c r="AT387">
        <v>1E-4</v>
      </c>
      <c r="AU387">
        <v>0</v>
      </c>
    </row>
    <row r="388" spans="1:47" x14ac:dyDescent="0.25">
      <c r="A388">
        <v>0</v>
      </c>
      <c r="B388" t="s">
        <v>1197</v>
      </c>
      <c r="C388" t="s">
        <v>19</v>
      </c>
      <c r="D388" t="s">
        <v>1198</v>
      </c>
      <c r="E388" t="s">
        <v>1197</v>
      </c>
      <c r="F388">
        <v>0</v>
      </c>
      <c r="G388">
        <v>85</v>
      </c>
      <c r="H388">
        <v>1.2E-2</v>
      </c>
      <c r="I388">
        <v>80.257499999999993</v>
      </c>
      <c r="J388" t="s">
        <v>1199</v>
      </c>
      <c r="K388" t="s">
        <v>1197</v>
      </c>
      <c r="L388">
        <v>1E-4</v>
      </c>
      <c r="M388">
        <v>35.875</v>
      </c>
      <c r="N388">
        <v>2.24E-2</v>
      </c>
      <c r="O388">
        <v>52.3949</v>
      </c>
      <c r="P388" t="s">
        <v>1199</v>
      </c>
      <c r="Q388" t="s">
        <v>1197</v>
      </c>
      <c r="R388">
        <v>2.0000000000000001E-4</v>
      </c>
      <c r="S388">
        <v>30.533300000000001</v>
      </c>
      <c r="T388">
        <v>2.07E-2</v>
      </c>
      <c r="U388">
        <v>51.103900000000003</v>
      </c>
      <c r="V388" t="s">
        <v>1199</v>
      </c>
      <c r="W388" t="s">
        <v>1197</v>
      </c>
      <c r="X388">
        <v>0</v>
      </c>
      <c r="Y388">
        <v>38.666699999999999</v>
      </c>
      <c r="Z388">
        <v>3.1399999999999997E-2</v>
      </c>
      <c r="AA388">
        <v>46.052799999999998</v>
      </c>
      <c r="AB388" t="s">
        <v>1199</v>
      </c>
      <c r="AC388" t="s">
        <v>1197</v>
      </c>
      <c r="AD388">
        <v>0</v>
      </c>
      <c r="AE388">
        <v>90</v>
      </c>
      <c r="AF388">
        <v>6.4000000000000003E-3</v>
      </c>
      <c r="AG388">
        <v>90.523799999999994</v>
      </c>
      <c r="AH388" t="s">
        <v>1198</v>
      </c>
      <c r="AI388" t="s">
        <v>1197</v>
      </c>
      <c r="AJ388">
        <v>0</v>
      </c>
      <c r="AK388">
        <v>80</v>
      </c>
      <c r="AL388">
        <v>9.1999999999999998E-3</v>
      </c>
      <c r="AM388">
        <v>86.363900000000001</v>
      </c>
      <c r="AN388" t="s">
        <v>1199</v>
      </c>
      <c r="AO388" t="s">
        <v>1197</v>
      </c>
      <c r="AP388">
        <v>0</v>
      </c>
      <c r="AQ388">
        <v>70</v>
      </c>
      <c r="AR388">
        <v>5.4999999999999997E-3</v>
      </c>
      <c r="AS388">
        <v>86.816000000000003</v>
      </c>
      <c r="AT388">
        <v>0</v>
      </c>
      <c r="AU388">
        <v>0</v>
      </c>
    </row>
    <row r="389" spans="1:47" x14ac:dyDescent="0.25">
      <c r="A389">
        <v>0</v>
      </c>
      <c r="B389" t="s">
        <v>1200</v>
      </c>
      <c r="C389" t="s">
        <v>19</v>
      </c>
      <c r="D389" t="s">
        <v>1201</v>
      </c>
      <c r="E389" t="s">
        <v>1200</v>
      </c>
      <c r="F389">
        <v>0</v>
      </c>
      <c r="G389">
        <v>70</v>
      </c>
      <c r="H389">
        <v>1.38E-2</v>
      </c>
      <c r="I389">
        <v>75.834999999999994</v>
      </c>
      <c r="J389" t="s">
        <v>1201</v>
      </c>
      <c r="K389" t="s">
        <v>1200</v>
      </c>
      <c r="L389">
        <v>0</v>
      </c>
      <c r="M389">
        <v>71.25</v>
      </c>
      <c r="N389">
        <v>1.17E-2</v>
      </c>
      <c r="O389">
        <v>85.158799999999999</v>
      </c>
      <c r="P389" t="s">
        <v>1201</v>
      </c>
      <c r="Q389" t="s">
        <v>1200</v>
      </c>
      <c r="R389">
        <v>0</v>
      </c>
      <c r="S389">
        <v>64.166700000000006</v>
      </c>
      <c r="T389">
        <v>1.0999999999999999E-2</v>
      </c>
      <c r="U389">
        <v>80.985299999999995</v>
      </c>
      <c r="V389" t="s">
        <v>1201</v>
      </c>
      <c r="W389" t="s">
        <v>1200</v>
      </c>
      <c r="X389">
        <v>0</v>
      </c>
      <c r="Y389">
        <v>70</v>
      </c>
      <c r="Z389">
        <v>1.09E-2</v>
      </c>
      <c r="AA389">
        <v>87.384600000000006</v>
      </c>
      <c r="AB389" t="s">
        <v>1201</v>
      </c>
      <c r="AC389" t="s">
        <v>1200</v>
      </c>
      <c r="AD389">
        <v>0</v>
      </c>
      <c r="AE389">
        <v>70</v>
      </c>
      <c r="AF389">
        <v>1.01E-2</v>
      </c>
      <c r="AG389">
        <v>79.969700000000003</v>
      </c>
      <c r="AH389" t="s">
        <v>1201</v>
      </c>
      <c r="AI389" t="s">
        <v>1200</v>
      </c>
      <c r="AJ389">
        <v>0</v>
      </c>
      <c r="AK389">
        <v>75</v>
      </c>
      <c r="AL389">
        <v>1.01E-2</v>
      </c>
      <c r="AM389">
        <v>83.834000000000003</v>
      </c>
      <c r="AN389" t="s">
        <v>1201</v>
      </c>
      <c r="AO389" t="s">
        <v>1200</v>
      </c>
      <c r="AP389">
        <v>0</v>
      </c>
      <c r="AQ389">
        <v>61.666699999999999</v>
      </c>
      <c r="AR389">
        <v>8.3999999999999995E-3</v>
      </c>
      <c r="AS389">
        <v>75.665899999999993</v>
      </c>
      <c r="AT389">
        <v>0</v>
      </c>
      <c r="AU389">
        <v>0</v>
      </c>
    </row>
    <row r="390" spans="1:47" x14ac:dyDescent="0.25">
      <c r="A390">
        <v>0</v>
      </c>
      <c r="B390" t="s">
        <v>1202</v>
      </c>
      <c r="C390" t="s">
        <v>19</v>
      </c>
      <c r="D390" t="s">
        <v>1203</v>
      </c>
      <c r="E390" t="s">
        <v>1202</v>
      </c>
      <c r="F390">
        <v>0</v>
      </c>
      <c r="G390">
        <v>58.75</v>
      </c>
      <c r="H390">
        <v>1.2699999999999999E-2</v>
      </c>
      <c r="I390">
        <v>78.520300000000006</v>
      </c>
      <c r="J390" t="s">
        <v>1203</v>
      </c>
      <c r="K390" t="s">
        <v>1202</v>
      </c>
      <c r="L390">
        <v>1E-4</v>
      </c>
      <c r="M390">
        <v>39</v>
      </c>
      <c r="N390">
        <v>1.78E-2</v>
      </c>
      <c r="O390">
        <v>65.114000000000004</v>
      </c>
      <c r="P390" t="s">
        <v>1203</v>
      </c>
      <c r="Q390" t="s">
        <v>1202</v>
      </c>
      <c r="R390">
        <v>1E-4</v>
      </c>
      <c r="S390">
        <v>43.2</v>
      </c>
      <c r="T390">
        <v>1.5299999999999999E-2</v>
      </c>
      <c r="U390">
        <v>66.361900000000006</v>
      </c>
      <c r="V390" t="s">
        <v>1204</v>
      </c>
      <c r="W390" t="s">
        <v>1202</v>
      </c>
      <c r="X390">
        <v>0</v>
      </c>
      <c r="Y390">
        <v>70</v>
      </c>
      <c r="Z390">
        <v>1.43E-2</v>
      </c>
      <c r="AA390">
        <v>78.868399999999994</v>
      </c>
      <c r="AB390" t="s">
        <v>1203</v>
      </c>
      <c r="AC390" t="s">
        <v>1202</v>
      </c>
      <c r="AD390">
        <v>0</v>
      </c>
      <c r="AE390">
        <v>59</v>
      </c>
      <c r="AF390">
        <v>1.21E-2</v>
      </c>
      <c r="AG390">
        <v>74.367699999999999</v>
      </c>
      <c r="AH390" t="s">
        <v>1203</v>
      </c>
      <c r="AI390" t="s">
        <v>1202</v>
      </c>
      <c r="AJ390">
        <v>1E-4</v>
      </c>
      <c r="AK390">
        <v>42.4</v>
      </c>
      <c r="AL390">
        <v>1.89E-2</v>
      </c>
      <c r="AM390">
        <v>62.360300000000002</v>
      </c>
      <c r="AN390" t="s">
        <v>1203</v>
      </c>
      <c r="AO390" t="s">
        <v>1202</v>
      </c>
      <c r="AP390">
        <v>0</v>
      </c>
      <c r="AQ390">
        <v>61.666699999999999</v>
      </c>
      <c r="AR390">
        <v>9.5999999999999992E-3</v>
      </c>
      <c r="AS390">
        <v>71.542400000000001</v>
      </c>
      <c r="AT390">
        <v>0</v>
      </c>
      <c r="AU390">
        <v>0</v>
      </c>
    </row>
    <row r="391" spans="1:47" x14ac:dyDescent="0.25">
      <c r="A391">
        <v>0</v>
      </c>
      <c r="B391" t="s">
        <v>1205</v>
      </c>
      <c r="C391" t="s">
        <v>19</v>
      </c>
      <c r="D391" t="s">
        <v>1206</v>
      </c>
      <c r="E391" t="s">
        <v>1205</v>
      </c>
      <c r="F391">
        <v>0</v>
      </c>
      <c r="G391">
        <v>54</v>
      </c>
      <c r="H391">
        <v>2.41E-2</v>
      </c>
      <c r="I391">
        <v>53.832599999999999</v>
      </c>
      <c r="J391" t="s">
        <v>1206</v>
      </c>
      <c r="K391" t="s">
        <v>1205</v>
      </c>
      <c r="L391">
        <v>0</v>
      </c>
      <c r="M391">
        <v>60.833300000000001</v>
      </c>
      <c r="N391">
        <v>1.47E-2</v>
      </c>
      <c r="O391">
        <v>75.221100000000007</v>
      </c>
      <c r="P391" t="s">
        <v>1206</v>
      </c>
      <c r="Q391" t="s">
        <v>1205</v>
      </c>
      <c r="R391">
        <v>0</v>
      </c>
      <c r="S391">
        <v>59.285699999999999</v>
      </c>
      <c r="T391">
        <v>1.1900000000000001E-2</v>
      </c>
      <c r="U391">
        <v>77.527900000000002</v>
      </c>
      <c r="V391" t="s">
        <v>1206</v>
      </c>
      <c r="W391" t="s">
        <v>1205</v>
      </c>
      <c r="X391">
        <v>0</v>
      </c>
      <c r="Y391">
        <v>65</v>
      </c>
      <c r="Z391">
        <v>1.6899999999999998E-2</v>
      </c>
      <c r="AA391">
        <v>72.546899999999994</v>
      </c>
      <c r="AB391" t="s">
        <v>1206</v>
      </c>
      <c r="AC391" t="s">
        <v>1205</v>
      </c>
      <c r="AD391">
        <v>0</v>
      </c>
      <c r="AE391">
        <v>63.75</v>
      </c>
      <c r="AF391">
        <v>1.43E-2</v>
      </c>
      <c r="AG391">
        <v>69.060400000000001</v>
      </c>
      <c r="AH391" t="s">
        <v>1206</v>
      </c>
      <c r="AI391" t="s">
        <v>1205</v>
      </c>
      <c r="AJ391">
        <v>0</v>
      </c>
      <c r="AK391">
        <v>49.666699999999999</v>
      </c>
      <c r="AL391">
        <v>1.7999999999999999E-2</v>
      </c>
      <c r="AM391">
        <v>64.103300000000004</v>
      </c>
      <c r="AN391" t="s">
        <v>1206</v>
      </c>
      <c r="AO391" t="s">
        <v>1205</v>
      </c>
      <c r="AP391">
        <v>0</v>
      </c>
      <c r="AQ391">
        <v>63.333300000000001</v>
      </c>
      <c r="AR391">
        <v>1.2E-2</v>
      </c>
      <c r="AS391">
        <v>64.048400000000001</v>
      </c>
      <c r="AT391">
        <v>0</v>
      </c>
      <c r="AU391">
        <v>0</v>
      </c>
    </row>
    <row r="392" spans="1:47" x14ac:dyDescent="0.25">
      <c r="A392">
        <v>0</v>
      </c>
      <c r="B392" t="s">
        <v>1207</v>
      </c>
      <c r="C392" t="s">
        <v>19</v>
      </c>
      <c r="D392" t="s">
        <v>1208</v>
      </c>
      <c r="E392" t="s">
        <v>1207</v>
      </c>
      <c r="F392">
        <v>0</v>
      </c>
      <c r="G392">
        <v>75</v>
      </c>
      <c r="H392">
        <v>1.6799999999999999E-2</v>
      </c>
      <c r="I392">
        <v>68.281000000000006</v>
      </c>
      <c r="J392" t="s">
        <v>1208</v>
      </c>
      <c r="K392" t="s">
        <v>1207</v>
      </c>
      <c r="L392">
        <v>0</v>
      </c>
      <c r="M392">
        <v>72.5</v>
      </c>
      <c r="N392">
        <v>1.47E-2</v>
      </c>
      <c r="O392">
        <v>75.275499999999994</v>
      </c>
      <c r="P392" t="s">
        <v>1208</v>
      </c>
      <c r="Q392" t="s">
        <v>1207</v>
      </c>
      <c r="R392">
        <v>0</v>
      </c>
      <c r="S392">
        <v>70</v>
      </c>
      <c r="T392">
        <v>1.44E-2</v>
      </c>
      <c r="U392">
        <v>69.111400000000003</v>
      </c>
      <c r="V392" t="s">
        <v>1208</v>
      </c>
      <c r="W392" t="s">
        <v>1207</v>
      </c>
      <c r="X392">
        <v>0</v>
      </c>
      <c r="Y392">
        <v>75</v>
      </c>
      <c r="Z392">
        <v>1.6199999999999999E-2</v>
      </c>
      <c r="AA392">
        <v>74.020600000000002</v>
      </c>
      <c r="AB392" t="s">
        <v>1209</v>
      </c>
      <c r="AC392" t="s">
        <v>1207</v>
      </c>
      <c r="AD392">
        <v>0</v>
      </c>
      <c r="AE392">
        <v>80</v>
      </c>
      <c r="AF392">
        <v>1.18E-2</v>
      </c>
      <c r="AG392">
        <v>75.335700000000003</v>
      </c>
      <c r="AH392" t="s">
        <v>1209</v>
      </c>
      <c r="AI392" t="s">
        <v>1207</v>
      </c>
      <c r="AJ392">
        <v>0</v>
      </c>
      <c r="AK392">
        <v>80</v>
      </c>
      <c r="AL392">
        <v>1.1299999999999999E-2</v>
      </c>
      <c r="AM392">
        <v>80.569100000000006</v>
      </c>
      <c r="AN392" t="s">
        <v>1209</v>
      </c>
      <c r="AO392" t="s">
        <v>1207</v>
      </c>
      <c r="AP392">
        <v>0</v>
      </c>
      <c r="AQ392">
        <v>85</v>
      </c>
      <c r="AR392">
        <v>7.4000000000000003E-3</v>
      </c>
      <c r="AS392">
        <v>79.286199999999994</v>
      </c>
      <c r="AT392">
        <v>0</v>
      </c>
      <c r="AU392">
        <v>0</v>
      </c>
    </row>
    <row r="393" spans="1:47" x14ac:dyDescent="0.25">
      <c r="A393">
        <v>0</v>
      </c>
      <c r="B393" t="s">
        <v>1210</v>
      </c>
      <c r="C393" t="s">
        <v>19</v>
      </c>
      <c r="D393" t="s">
        <v>1211</v>
      </c>
      <c r="E393" t="s">
        <v>1210</v>
      </c>
      <c r="F393">
        <v>0</v>
      </c>
      <c r="G393">
        <v>67.5</v>
      </c>
      <c r="H393">
        <v>1.17E-2</v>
      </c>
      <c r="I393">
        <v>81.189700000000002</v>
      </c>
      <c r="J393" t="s">
        <v>1212</v>
      </c>
      <c r="K393" t="s">
        <v>1210</v>
      </c>
      <c r="L393">
        <v>0</v>
      </c>
      <c r="M393">
        <v>53.181800000000003</v>
      </c>
      <c r="N393">
        <v>1.8100000000000002E-2</v>
      </c>
      <c r="O393">
        <v>64.2196</v>
      </c>
      <c r="P393" t="s">
        <v>1212</v>
      </c>
      <c r="Q393" t="s">
        <v>1210</v>
      </c>
      <c r="R393">
        <v>0</v>
      </c>
      <c r="S393">
        <v>54</v>
      </c>
      <c r="T393">
        <v>1.43E-2</v>
      </c>
      <c r="U393">
        <v>69.330299999999994</v>
      </c>
      <c r="V393" t="s">
        <v>1212</v>
      </c>
      <c r="W393" t="s">
        <v>1210</v>
      </c>
      <c r="X393">
        <v>0</v>
      </c>
      <c r="Y393">
        <v>70</v>
      </c>
      <c r="Z393">
        <v>1.5299999999999999E-2</v>
      </c>
      <c r="AA393">
        <v>76.156499999999994</v>
      </c>
      <c r="AB393" t="s">
        <v>1213</v>
      </c>
      <c r="AC393" t="s">
        <v>1210</v>
      </c>
      <c r="AD393">
        <v>0</v>
      </c>
      <c r="AE393">
        <v>63.75</v>
      </c>
      <c r="AF393">
        <v>1.0999999999999999E-2</v>
      </c>
      <c r="AG393">
        <v>77.391300000000001</v>
      </c>
      <c r="AH393" t="s">
        <v>1214</v>
      </c>
      <c r="AI393" t="s">
        <v>1210</v>
      </c>
      <c r="AJ393">
        <v>0</v>
      </c>
      <c r="AK393">
        <v>75</v>
      </c>
      <c r="AL393">
        <v>1.35E-2</v>
      </c>
      <c r="AM393">
        <v>74.671300000000002</v>
      </c>
      <c r="AN393" t="s">
        <v>1212</v>
      </c>
      <c r="AO393" t="s">
        <v>1210</v>
      </c>
      <c r="AP393">
        <v>0</v>
      </c>
      <c r="AQ393">
        <v>75</v>
      </c>
      <c r="AR393">
        <v>7.0000000000000001E-3</v>
      </c>
      <c r="AS393">
        <v>80.8142</v>
      </c>
      <c r="AT393">
        <v>0</v>
      </c>
      <c r="AU393">
        <v>0</v>
      </c>
    </row>
    <row r="394" spans="1:47" x14ac:dyDescent="0.25">
      <c r="A394">
        <v>0</v>
      </c>
      <c r="B394" t="s">
        <v>1215</v>
      </c>
      <c r="C394" t="s">
        <v>19</v>
      </c>
      <c r="D394" t="s">
        <v>1216</v>
      </c>
      <c r="E394" t="s">
        <v>1215</v>
      </c>
      <c r="F394">
        <v>0</v>
      </c>
      <c r="G394">
        <v>75</v>
      </c>
      <c r="H394">
        <v>4.4999999999999997E-3</v>
      </c>
      <c r="I394">
        <v>96.368899999999996</v>
      </c>
      <c r="J394" t="s">
        <v>1216</v>
      </c>
      <c r="K394" t="s">
        <v>1215</v>
      </c>
      <c r="L394">
        <v>0</v>
      </c>
      <c r="M394">
        <v>65</v>
      </c>
      <c r="N394">
        <v>6.1000000000000004E-3</v>
      </c>
      <c r="O394">
        <v>96.278499999999994</v>
      </c>
      <c r="P394" t="s">
        <v>1216</v>
      </c>
      <c r="Q394" t="s">
        <v>1215</v>
      </c>
      <c r="R394">
        <v>0</v>
      </c>
      <c r="S394">
        <v>64.166700000000006</v>
      </c>
      <c r="T394">
        <v>4.7999999999999996E-3</v>
      </c>
      <c r="U394">
        <v>96.337599999999995</v>
      </c>
      <c r="V394" t="s">
        <v>1216</v>
      </c>
      <c r="W394" t="s">
        <v>1215</v>
      </c>
      <c r="X394">
        <v>0</v>
      </c>
      <c r="Y394">
        <v>56.666699999999999</v>
      </c>
      <c r="Z394">
        <v>7.7999999999999996E-3</v>
      </c>
      <c r="AA394">
        <v>94.225700000000003</v>
      </c>
      <c r="AB394" t="s">
        <v>1216</v>
      </c>
      <c r="AC394" t="s">
        <v>1215</v>
      </c>
      <c r="AD394">
        <v>0</v>
      </c>
      <c r="AE394">
        <v>67.5</v>
      </c>
      <c r="AF394">
        <v>4.4999999999999997E-3</v>
      </c>
      <c r="AG394">
        <v>95.277500000000003</v>
      </c>
      <c r="AH394" t="s">
        <v>1216</v>
      </c>
      <c r="AI394" t="s">
        <v>1215</v>
      </c>
      <c r="AJ394">
        <v>0</v>
      </c>
      <c r="AK394">
        <v>67.5</v>
      </c>
      <c r="AL394">
        <v>5.8999999999999999E-3</v>
      </c>
      <c r="AM394">
        <v>94.749399999999994</v>
      </c>
      <c r="AN394" t="s">
        <v>1216</v>
      </c>
      <c r="AO394" t="s">
        <v>1215</v>
      </c>
      <c r="AP394">
        <v>0</v>
      </c>
      <c r="AQ394">
        <v>85</v>
      </c>
      <c r="AR394">
        <v>2.3E-3</v>
      </c>
      <c r="AS394">
        <v>96.524100000000004</v>
      </c>
      <c r="AT394">
        <v>0</v>
      </c>
      <c r="AU394">
        <v>0</v>
      </c>
    </row>
    <row r="395" spans="1:47" x14ac:dyDescent="0.25">
      <c r="A395">
        <v>0</v>
      </c>
      <c r="B395" t="s">
        <v>1217</v>
      </c>
      <c r="C395" t="s">
        <v>19</v>
      </c>
      <c r="D395" t="s">
        <v>1218</v>
      </c>
      <c r="E395" t="s">
        <v>1217</v>
      </c>
      <c r="F395">
        <v>0</v>
      </c>
      <c r="G395">
        <v>85</v>
      </c>
      <c r="H395">
        <v>9.9000000000000008E-3</v>
      </c>
      <c r="I395">
        <v>85.869500000000002</v>
      </c>
      <c r="J395" t="s">
        <v>1218</v>
      </c>
      <c r="K395" t="s">
        <v>1217</v>
      </c>
      <c r="L395">
        <v>0</v>
      </c>
      <c r="M395">
        <v>85</v>
      </c>
      <c r="N395">
        <v>8.8000000000000005E-3</v>
      </c>
      <c r="O395">
        <v>93.578400000000002</v>
      </c>
      <c r="P395" t="s">
        <v>1218</v>
      </c>
      <c r="Q395" t="s">
        <v>1217</v>
      </c>
      <c r="R395">
        <v>0</v>
      </c>
      <c r="S395">
        <v>90</v>
      </c>
      <c r="T395">
        <v>6.7000000000000002E-3</v>
      </c>
      <c r="U395">
        <v>94.608500000000006</v>
      </c>
      <c r="V395" t="s">
        <v>1218</v>
      </c>
      <c r="W395" t="s">
        <v>1217</v>
      </c>
      <c r="X395">
        <v>0</v>
      </c>
      <c r="Y395">
        <v>100</v>
      </c>
      <c r="Z395">
        <v>8.0000000000000002E-3</v>
      </c>
      <c r="AA395">
        <v>93.905699999999996</v>
      </c>
      <c r="AB395" t="s">
        <v>1218</v>
      </c>
      <c r="AC395" t="s">
        <v>1217</v>
      </c>
      <c r="AD395">
        <v>0</v>
      </c>
      <c r="AE395">
        <v>90</v>
      </c>
      <c r="AF395">
        <v>6.0000000000000001E-3</v>
      </c>
      <c r="AG395">
        <v>91.777799999999999</v>
      </c>
      <c r="AH395" t="s">
        <v>1218</v>
      </c>
      <c r="AI395" t="s">
        <v>1217</v>
      </c>
      <c r="AJ395">
        <v>0</v>
      </c>
      <c r="AK395">
        <v>90</v>
      </c>
      <c r="AL395">
        <v>7.6E-3</v>
      </c>
      <c r="AM395">
        <v>90.548400000000001</v>
      </c>
      <c r="AN395" t="s">
        <v>1218</v>
      </c>
      <c r="AO395" t="s">
        <v>1217</v>
      </c>
      <c r="AP395">
        <v>0</v>
      </c>
      <c r="AQ395">
        <v>85</v>
      </c>
      <c r="AR395">
        <v>5.4000000000000003E-3</v>
      </c>
      <c r="AS395">
        <v>87.084000000000003</v>
      </c>
      <c r="AT395">
        <v>0</v>
      </c>
      <c r="AU395">
        <v>0</v>
      </c>
    </row>
    <row r="396" spans="1:47" x14ac:dyDescent="0.25">
      <c r="A396">
        <v>0</v>
      </c>
      <c r="B396" t="s">
        <v>1219</v>
      </c>
      <c r="C396" t="s">
        <v>19</v>
      </c>
      <c r="D396" t="s">
        <v>1220</v>
      </c>
      <c r="E396" t="s">
        <v>1219</v>
      </c>
      <c r="F396">
        <v>2.0000000000000001E-4</v>
      </c>
      <c r="G396">
        <v>23.565200000000001</v>
      </c>
      <c r="H396">
        <v>3.1699999999999999E-2</v>
      </c>
      <c r="I396">
        <v>42.801900000000003</v>
      </c>
      <c r="J396" t="s">
        <v>1220</v>
      </c>
      <c r="K396" t="s">
        <v>1219</v>
      </c>
      <c r="L396">
        <v>1.1999999999999999E-3</v>
      </c>
      <c r="M396">
        <v>12.6067</v>
      </c>
      <c r="N396">
        <v>2.8299999999999999E-2</v>
      </c>
      <c r="O396">
        <v>39.845100000000002</v>
      </c>
      <c r="P396" t="s">
        <v>1221</v>
      </c>
      <c r="Q396" t="s">
        <v>1219</v>
      </c>
      <c r="R396">
        <v>1.4E-3</v>
      </c>
      <c r="S396">
        <v>11.918900000000001</v>
      </c>
      <c r="T396">
        <v>2.5999999999999999E-2</v>
      </c>
      <c r="U396">
        <v>40.024099999999997</v>
      </c>
      <c r="V396" t="s">
        <v>1220</v>
      </c>
      <c r="W396" t="s">
        <v>1219</v>
      </c>
      <c r="X396">
        <v>1E-4</v>
      </c>
      <c r="Y396">
        <v>31.6</v>
      </c>
      <c r="Z396">
        <v>2.7300000000000001E-2</v>
      </c>
      <c r="AA396">
        <v>52.0428</v>
      </c>
      <c r="AB396" t="s">
        <v>1220</v>
      </c>
      <c r="AC396" t="s">
        <v>1219</v>
      </c>
      <c r="AD396">
        <v>6.9999999999999999E-4</v>
      </c>
      <c r="AE396">
        <v>18.372499999999999</v>
      </c>
      <c r="AF396">
        <v>3.2599999999999997E-2</v>
      </c>
      <c r="AG396">
        <v>40.513300000000001</v>
      </c>
      <c r="AH396" t="s">
        <v>1221</v>
      </c>
      <c r="AI396" t="s">
        <v>1219</v>
      </c>
      <c r="AJ396">
        <v>8.0000000000000004E-4</v>
      </c>
      <c r="AK396">
        <v>19.4862</v>
      </c>
      <c r="AL396">
        <v>2.86E-2</v>
      </c>
      <c r="AM396">
        <v>46.685099999999998</v>
      </c>
      <c r="AN396" t="s">
        <v>1221</v>
      </c>
      <c r="AO396" t="s">
        <v>1219</v>
      </c>
      <c r="AP396">
        <v>1.1000000000000001E-3</v>
      </c>
      <c r="AQ396">
        <v>16.474699999999999</v>
      </c>
      <c r="AR396">
        <v>3.3300000000000003E-2</v>
      </c>
      <c r="AS396">
        <v>31.4648</v>
      </c>
      <c r="AT396">
        <v>8.0000000000000004E-4</v>
      </c>
      <c r="AU396">
        <v>0</v>
      </c>
    </row>
    <row r="397" spans="1:47" x14ac:dyDescent="0.25">
      <c r="A397">
        <v>0</v>
      </c>
      <c r="B397" t="s">
        <v>1222</v>
      </c>
      <c r="C397" t="s">
        <v>19</v>
      </c>
      <c r="D397" t="s">
        <v>1223</v>
      </c>
      <c r="E397" t="s">
        <v>1222</v>
      </c>
      <c r="F397">
        <v>2.9999999999999997E-4</v>
      </c>
      <c r="G397">
        <v>19.5778</v>
      </c>
      <c r="H397">
        <v>1.2999999999999999E-2</v>
      </c>
      <c r="I397">
        <v>77.776600000000002</v>
      </c>
      <c r="J397" t="s">
        <v>1223</v>
      </c>
      <c r="K397" t="s">
        <v>1222</v>
      </c>
      <c r="L397">
        <v>5.5999999999999999E-3</v>
      </c>
      <c r="M397">
        <v>5.1848000000000001</v>
      </c>
      <c r="N397">
        <v>2.3E-2</v>
      </c>
      <c r="O397">
        <v>50.865900000000003</v>
      </c>
      <c r="P397" t="s">
        <v>1223</v>
      </c>
      <c r="Q397" t="s">
        <v>1222</v>
      </c>
      <c r="R397">
        <v>8.9999999999999998E-4</v>
      </c>
      <c r="S397">
        <v>14.5571</v>
      </c>
      <c r="T397">
        <v>1.18E-2</v>
      </c>
      <c r="U397">
        <v>77.977699999999999</v>
      </c>
      <c r="V397" t="s">
        <v>1223</v>
      </c>
      <c r="W397" t="s">
        <v>1222</v>
      </c>
      <c r="X397">
        <v>2.0000000000000001E-4</v>
      </c>
      <c r="Y397">
        <v>22.4375</v>
      </c>
      <c r="Z397">
        <v>1.6199999999999999E-2</v>
      </c>
      <c r="AA397">
        <v>74.128399999999999</v>
      </c>
      <c r="AB397" t="s">
        <v>1223</v>
      </c>
      <c r="AC397" t="s">
        <v>1222</v>
      </c>
      <c r="AD397">
        <v>2.9999999999999997E-4</v>
      </c>
      <c r="AE397">
        <v>25.5</v>
      </c>
      <c r="AF397">
        <v>1.0699999999999999E-2</v>
      </c>
      <c r="AG397">
        <v>78.307599999999994</v>
      </c>
      <c r="AH397" t="s">
        <v>1223</v>
      </c>
      <c r="AI397" t="s">
        <v>1222</v>
      </c>
      <c r="AJ397">
        <v>2.7000000000000001E-3</v>
      </c>
      <c r="AK397">
        <v>11.9003</v>
      </c>
      <c r="AL397">
        <v>2.1299999999999999E-2</v>
      </c>
      <c r="AM397">
        <v>57.851399999999998</v>
      </c>
      <c r="AN397" t="s">
        <v>1223</v>
      </c>
      <c r="AO397" t="s">
        <v>1222</v>
      </c>
      <c r="AP397">
        <v>2.0000000000000001E-4</v>
      </c>
      <c r="AQ397">
        <v>27.793099999999999</v>
      </c>
      <c r="AR397">
        <v>8.8000000000000005E-3</v>
      </c>
      <c r="AS397">
        <v>74.233900000000006</v>
      </c>
      <c r="AT397">
        <v>1.5E-3</v>
      </c>
      <c r="AU397">
        <v>0</v>
      </c>
    </row>
    <row r="398" spans="1:47" x14ac:dyDescent="0.25">
      <c r="A398">
        <v>0</v>
      </c>
      <c r="B398" t="s">
        <v>1224</v>
      </c>
      <c r="C398" t="s">
        <v>19</v>
      </c>
      <c r="D398" t="s">
        <v>1225</v>
      </c>
      <c r="E398" t="s">
        <v>1224</v>
      </c>
      <c r="F398">
        <v>0</v>
      </c>
      <c r="G398">
        <v>75</v>
      </c>
      <c r="H398">
        <v>1.5699999999999999E-2</v>
      </c>
      <c r="I398">
        <v>71.056399999999996</v>
      </c>
      <c r="J398" t="s">
        <v>1225</v>
      </c>
      <c r="K398" t="s">
        <v>1224</v>
      </c>
      <c r="L398">
        <v>0</v>
      </c>
      <c r="M398">
        <v>85</v>
      </c>
      <c r="N398">
        <v>1.1599999999999999E-2</v>
      </c>
      <c r="O398">
        <v>85.638199999999998</v>
      </c>
      <c r="P398" t="s">
        <v>1225</v>
      </c>
      <c r="Q398" t="s">
        <v>1224</v>
      </c>
      <c r="R398">
        <v>0</v>
      </c>
      <c r="S398">
        <v>90</v>
      </c>
      <c r="T398">
        <v>8.8000000000000005E-3</v>
      </c>
      <c r="U398">
        <v>88.481499999999997</v>
      </c>
      <c r="V398" t="s">
        <v>1226</v>
      </c>
      <c r="W398" t="s">
        <v>1224</v>
      </c>
      <c r="X398">
        <v>0</v>
      </c>
      <c r="Y398">
        <v>80</v>
      </c>
      <c r="Z398">
        <v>1.12E-2</v>
      </c>
      <c r="AA398">
        <v>86.637</v>
      </c>
      <c r="AB398" t="s">
        <v>1225</v>
      </c>
      <c r="AC398" t="s">
        <v>1224</v>
      </c>
      <c r="AD398">
        <v>0</v>
      </c>
      <c r="AE398">
        <v>75</v>
      </c>
      <c r="AF398">
        <v>1.1900000000000001E-2</v>
      </c>
      <c r="AG398">
        <v>75.038499999999999</v>
      </c>
      <c r="AH398" t="s">
        <v>1225</v>
      </c>
      <c r="AI398" t="s">
        <v>1224</v>
      </c>
      <c r="AJ398">
        <v>0</v>
      </c>
      <c r="AK398">
        <v>66.25</v>
      </c>
      <c r="AL398">
        <v>1.6799999999999999E-2</v>
      </c>
      <c r="AM398">
        <v>66.823499999999996</v>
      </c>
      <c r="AN398" t="s">
        <v>1225</v>
      </c>
      <c r="AO398" t="s">
        <v>1224</v>
      </c>
      <c r="AP398">
        <v>0</v>
      </c>
      <c r="AQ398">
        <v>85</v>
      </c>
      <c r="AR398">
        <v>9.1999999999999998E-3</v>
      </c>
      <c r="AS398">
        <v>72.722300000000004</v>
      </c>
      <c r="AT398">
        <v>0</v>
      </c>
      <c r="AU398">
        <v>0</v>
      </c>
    </row>
    <row r="399" spans="1:47" x14ac:dyDescent="0.25">
      <c r="A399">
        <v>0</v>
      </c>
      <c r="B399" t="s">
        <v>1227</v>
      </c>
      <c r="C399" t="s">
        <v>19</v>
      </c>
      <c r="D399" t="s">
        <v>1228</v>
      </c>
      <c r="E399" t="s">
        <v>1227</v>
      </c>
      <c r="F399">
        <v>0</v>
      </c>
      <c r="G399">
        <v>75</v>
      </c>
      <c r="H399">
        <v>1.54E-2</v>
      </c>
      <c r="I399">
        <v>71.730800000000002</v>
      </c>
      <c r="J399" t="s">
        <v>1229</v>
      </c>
      <c r="K399" t="s">
        <v>1227</v>
      </c>
      <c r="L399">
        <v>0</v>
      </c>
      <c r="M399">
        <v>58.75</v>
      </c>
      <c r="N399">
        <v>1.8800000000000001E-2</v>
      </c>
      <c r="O399">
        <v>62.243299999999998</v>
      </c>
      <c r="P399" t="s">
        <v>1229</v>
      </c>
      <c r="Q399" t="s">
        <v>1227</v>
      </c>
      <c r="R399">
        <v>0</v>
      </c>
      <c r="S399">
        <v>66.25</v>
      </c>
      <c r="T399">
        <v>1.5599999999999999E-2</v>
      </c>
      <c r="U399">
        <v>65.276899999999998</v>
      </c>
      <c r="V399" t="s">
        <v>1229</v>
      </c>
      <c r="W399" t="s">
        <v>1227</v>
      </c>
      <c r="X399">
        <v>0</v>
      </c>
      <c r="Y399">
        <v>75</v>
      </c>
      <c r="Z399">
        <v>1.8800000000000001E-2</v>
      </c>
      <c r="AA399">
        <v>68.102800000000002</v>
      </c>
      <c r="AB399" t="s">
        <v>1229</v>
      </c>
      <c r="AC399" t="s">
        <v>1227</v>
      </c>
      <c r="AD399">
        <v>0</v>
      </c>
      <c r="AE399">
        <v>75</v>
      </c>
      <c r="AF399">
        <v>1.1299999999999999E-2</v>
      </c>
      <c r="AG399">
        <v>76.543800000000005</v>
      </c>
      <c r="AH399" t="s">
        <v>1229</v>
      </c>
      <c r="AI399" t="s">
        <v>1227</v>
      </c>
      <c r="AJ399">
        <v>0</v>
      </c>
      <c r="AK399">
        <v>72.5</v>
      </c>
      <c r="AL399">
        <v>1.4200000000000001E-2</v>
      </c>
      <c r="AM399">
        <v>72.783000000000001</v>
      </c>
      <c r="AN399" t="s">
        <v>1229</v>
      </c>
      <c r="AO399" t="s">
        <v>1227</v>
      </c>
      <c r="AP399">
        <v>0</v>
      </c>
      <c r="AQ399">
        <v>85</v>
      </c>
      <c r="AR399">
        <v>7.4000000000000003E-3</v>
      </c>
      <c r="AS399">
        <v>79.348799999999997</v>
      </c>
      <c r="AT399">
        <v>0</v>
      </c>
      <c r="AU399">
        <v>0</v>
      </c>
    </row>
    <row r="400" spans="1:47" x14ac:dyDescent="0.25">
      <c r="A400">
        <v>0</v>
      </c>
      <c r="B400" t="s">
        <v>1230</v>
      </c>
      <c r="C400" t="s">
        <v>19</v>
      </c>
      <c r="D400" t="s">
        <v>1231</v>
      </c>
      <c r="E400" t="s">
        <v>1230</v>
      </c>
      <c r="F400">
        <v>0</v>
      </c>
      <c r="G400">
        <v>75</v>
      </c>
      <c r="H400">
        <v>8.9999999999999993E-3</v>
      </c>
      <c r="I400">
        <v>88.407300000000006</v>
      </c>
      <c r="J400" t="s">
        <v>1232</v>
      </c>
      <c r="K400" t="s">
        <v>1230</v>
      </c>
      <c r="L400">
        <v>0</v>
      </c>
      <c r="M400">
        <v>68.75</v>
      </c>
      <c r="N400">
        <v>1.2999999999999999E-2</v>
      </c>
      <c r="O400">
        <v>81.155600000000007</v>
      </c>
      <c r="P400" t="s">
        <v>1233</v>
      </c>
      <c r="Q400" t="s">
        <v>1230</v>
      </c>
      <c r="R400">
        <v>0</v>
      </c>
      <c r="S400">
        <v>80</v>
      </c>
      <c r="T400">
        <v>7.6E-3</v>
      </c>
      <c r="U400">
        <v>91.943700000000007</v>
      </c>
      <c r="V400" t="s">
        <v>1233</v>
      </c>
      <c r="W400" t="s">
        <v>1230</v>
      </c>
      <c r="X400">
        <v>0</v>
      </c>
      <c r="Y400">
        <v>70</v>
      </c>
      <c r="Z400">
        <v>1.0999999999999999E-2</v>
      </c>
      <c r="AA400">
        <v>87.211500000000001</v>
      </c>
      <c r="AB400" t="s">
        <v>1233</v>
      </c>
      <c r="AC400" t="s">
        <v>1230</v>
      </c>
      <c r="AD400">
        <v>0</v>
      </c>
      <c r="AE400">
        <v>80</v>
      </c>
      <c r="AF400">
        <v>6.1000000000000004E-3</v>
      </c>
      <c r="AG400">
        <v>91.521199999999993</v>
      </c>
      <c r="AH400" t="e">
        <f>-CDKXQQWK</f>
        <v>#NAME?</v>
      </c>
      <c r="AI400" t="s">
        <v>1230</v>
      </c>
      <c r="AJ400">
        <v>0</v>
      </c>
      <c r="AK400">
        <v>75</v>
      </c>
      <c r="AL400">
        <v>1.0200000000000001E-2</v>
      </c>
      <c r="AM400">
        <v>83.4953</v>
      </c>
      <c r="AN400" t="s">
        <v>1232</v>
      </c>
      <c r="AO400" t="s">
        <v>1230</v>
      </c>
      <c r="AP400">
        <v>0</v>
      </c>
      <c r="AQ400">
        <v>85</v>
      </c>
      <c r="AR400">
        <v>4.4999999999999997E-3</v>
      </c>
      <c r="AS400">
        <v>90.7517</v>
      </c>
      <c r="AT400">
        <v>0</v>
      </c>
      <c r="AU400">
        <v>0</v>
      </c>
    </row>
    <row r="401" spans="1:47" x14ac:dyDescent="0.25">
      <c r="A401">
        <v>0</v>
      </c>
      <c r="B401" t="s">
        <v>1234</v>
      </c>
      <c r="C401" t="s">
        <v>19</v>
      </c>
      <c r="D401" t="s">
        <v>1235</v>
      </c>
      <c r="E401" t="s">
        <v>1234</v>
      </c>
      <c r="F401">
        <v>1E-4</v>
      </c>
      <c r="G401">
        <v>30.333300000000001</v>
      </c>
      <c r="H401">
        <v>2.81E-2</v>
      </c>
      <c r="I401">
        <v>47.452800000000003</v>
      </c>
      <c r="J401" t="s">
        <v>1236</v>
      </c>
      <c r="K401" t="s">
        <v>1234</v>
      </c>
      <c r="L401">
        <v>0</v>
      </c>
      <c r="M401">
        <v>55</v>
      </c>
      <c r="N401">
        <v>1.9400000000000001E-2</v>
      </c>
      <c r="O401">
        <v>60.4955</v>
      </c>
      <c r="P401" t="s">
        <v>1235</v>
      </c>
      <c r="Q401" t="s">
        <v>1234</v>
      </c>
      <c r="R401">
        <v>0</v>
      </c>
      <c r="S401">
        <v>58.571399999999997</v>
      </c>
      <c r="T401">
        <v>1.38E-2</v>
      </c>
      <c r="U401">
        <v>71.116100000000003</v>
      </c>
      <c r="V401" t="s">
        <v>1235</v>
      </c>
      <c r="W401" t="s">
        <v>1234</v>
      </c>
      <c r="X401">
        <v>0</v>
      </c>
      <c r="Y401">
        <v>55</v>
      </c>
      <c r="Z401">
        <v>1.6199999999999999E-2</v>
      </c>
      <c r="AA401">
        <v>74.022999999999996</v>
      </c>
      <c r="AB401" t="s">
        <v>1235</v>
      </c>
      <c r="AC401" t="s">
        <v>1234</v>
      </c>
      <c r="AD401">
        <v>0</v>
      </c>
      <c r="AE401">
        <v>43</v>
      </c>
      <c r="AF401">
        <v>2.3800000000000002E-2</v>
      </c>
      <c r="AG401">
        <v>51.444899999999997</v>
      </c>
      <c r="AH401" t="s">
        <v>1237</v>
      </c>
      <c r="AI401" t="s">
        <v>1234</v>
      </c>
      <c r="AJ401">
        <v>1E-4</v>
      </c>
      <c r="AK401">
        <v>37.6</v>
      </c>
      <c r="AL401">
        <v>3.4799999999999998E-2</v>
      </c>
      <c r="AM401">
        <v>39.727699999999999</v>
      </c>
      <c r="AN401" t="s">
        <v>1237</v>
      </c>
      <c r="AO401" t="s">
        <v>1234</v>
      </c>
      <c r="AP401">
        <v>0</v>
      </c>
      <c r="AQ401">
        <v>43.333300000000001</v>
      </c>
      <c r="AR401">
        <v>1.5699999999999999E-2</v>
      </c>
      <c r="AS401">
        <v>54.716099999999997</v>
      </c>
      <c r="AT401">
        <v>0</v>
      </c>
      <c r="AU401">
        <v>0</v>
      </c>
    </row>
    <row r="402" spans="1:47" x14ac:dyDescent="0.25">
      <c r="A402">
        <v>0</v>
      </c>
      <c r="B402" t="s">
        <v>1238</v>
      </c>
      <c r="C402" t="s">
        <v>19</v>
      </c>
      <c r="D402" t="s">
        <v>1239</v>
      </c>
      <c r="E402" t="s">
        <v>1238</v>
      </c>
      <c r="F402">
        <v>1E-4</v>
      </c>
      <c r="G402">
        <v>35.4</v>
      </c>
      <c r="H402">
        <v>2.12E-2</v>
      </c>
      <c r="I402">
        <v>59.056800000000003</v>
      </c>
      <c r="J402" t="s">
        <v>1239</v>
      </c>
      <c r="K402" t="s">
        <v>1238</v>
      </c>
      <c r="L402">
        <v>1E-4</v>
      </c>
      <c r="M402">
        <v>42.4</v>
      </c>
      <c r="N402">
        <v>1.5900000000000001E-2</v>
      </c>
      <c r="O402">
        <v>71.346999999999994</v>
      </c>
      <c r="P402" t="s">
        <v>1239</v>
      </c>
      <c r="Q402" t="s">
        <v>1238</v>
      </c>
      <c r="R402">
        <v>0</v>
      </c>
      <c r="S402">
        <v>45.5</v>
      </c>
      <c r="T402">
        <v>1.2800000000000001E-2</v>
      </c>
      <c r="U402">
        <v>74.574200000000005</v>
      </c>
      <c r="V402" t="s">
        <v>1239</v>
      </c>
      <c r="W402" t="s">
        <v>1238</v>
      </c>
      <c r="X402">
        <v>0</v>
      </c>
      <c r="Y402">
        <v>47</v>
      </c>
      <c r="Z402">
        <v>1.7999999999999999E-2</v>
      </c>
      <c r="AA402">
        <v>69.776799999999994</v>
      </c>
      <c r="AB402" t="s">
        <v>1239</v>
      </c>
      <c r="AC402" t="s">
        <v>1238</v>
      </c>
      <c r="AD402">
        <v>0</v>
      </c>
      <c r="AE402">
        <v>51.1111</v>
      </c>
      <c r="AF402">
        <v>1.0699999999999999E-2</v>
      </c>
      <c r="AG402">
        <v>78.238900000000001</v>
      </c>
      <c r="AH402" t="s">
        <v>1239</v>
      </c>
      <c r="AI402" t="s">
        <v>1238</v>
      </c>
      <c r="AJ402">
        <v>0</v>
      </c>
      <c r="AK402">
        <v>55.625</v>
      </c>
      <c r="AL402">
        <v>1.1900000000000001E-2</v>
      </c>
      <c r="AM402">
        <v>78.988100000000003</v>
      </c>
      <c r="AN402" t="s">
        <v>1239</v>
      </c>
      <c r="AO402" t="s">
        <v>1238</v>
      </c>
      <c r="AP402">
        <v>0</v>
      </c>
      <c r="AQ402">
        <v>57.5</v>
      </c>
      <c r="AR402">
        <v>8.6E-3</v>
      </c>
      <c r="AS402">
        <v>74.750299999999996</v>
      </c>
      <c r="AT402">
        <v>0</v>
      </c>
      <c r="AU402">
        <v>0</v>
      </c>
    </row>
    <row r="403" spans="1:47" x14ac:dyDescent="0.25">
      <c r="A403">
        <v>0</v>
      </c>
      <c r="B403" t="s">
        <v>1240</v>
      </c>
      <c r="C403" t="s">
        <v>19</v>
      </c>
      <c r="D403" t="s">
        <v>1241</v>
      </c>
      <c r="E403" t="s">
        <v>1240</v>
      </c>
      <c r="F403">
        <v>0</v>
      </c>
      <c r="G403">
        <v>70</v>
      </c>
      <c r="H403">
        <v>4.7999999999999996E-3</v>
      </c>
      <c r="I403">
        <v>96.093800000000002</v>
      </c>
      <c r="J403" t="s">
        <v>1242</v>
      </c>
      <c r="K403" t="s">
        <v>1240</v>
      </c>
      <c r="L403">
        <v>0</v>
      </c>
      <c r="M403">
        <v>75</v>
      </c>
      <c r="N403">
        <v>4.7000000000000002E-3</v>
      </c>
      <c r="O403">
        <v>97.176400000000001</v>
      </c>
      <c r="P403" t="s">
        <v>1243</v>
      </c>
      <c r="Q403" t="s">
        <v>1240</v>
      </c>
      <c r="R403">
        <v>0</v>
      </c>
      <c r="S403">
        <v>59.285699999999999</v>
      </c>
      <c r="T403">
        <v>3.8E-3</v>
      </c>
      <c r="U403">
        <v>97.066199999999995</v>
      </c>
      <c r="V403" t="s">
        <v>1241</v>
      </c>
      <c r="W403" t="s">
        <v>1240</v>
      </c>
      <c r="X403">
        <v>0</v>
      </c>
      <c r="Y403">
        <v>62.5</v>
      </c>
      <c r="Z403">
        <v>7.9000000000000008E-3</v>
      </c>
      <c r="AA403">
        <v>94.161699999999996</v>
      </c>
      <c r="AB403" t="s">
        <v>1241</v>
      </c>
      <c r="AC403" t="s">
        <v>1240</v>
      </c>
      <c r="AD403">
        <v>0</v>
      </c>
      <c r="AE403">
        <v>80</v>
      </c>
      <c r="AF403">
        <v>2.8E-3</v>
      </c>
      <c r="AG403">
        <v>97.055300000000003</v>
      </c>
      <c r="AH403" t="e">
        <f>-DKXQQWKK</f>
        <v>#NAME?</v>
      </c>
      <c r="AI403" t="s">
        <v>1240</v>
      </c>
      <c r="AJ403">
        <v>0</v>
      </c>
      <c r="AK403">
        <v>80</v>
      </c>
      <c r="AL403">
        <v>3.3E-3</v>
      </c>
      <c r="AM403">
        <v>97.197599999999994</v>
      </c>
      <c r="AN403" t="s">
        <v>1243</v>
      </c>
      <c r="AO403" t="s">
        <v>1240</v>
      </c>
      <c r="AP403">
        <v>0</v>
      </c>
      <c r="AQ403">
        <v>85</v>
      </c>
      <c r="AR403">
        <v>2E-3</v>
      </c>
      <c r="AS403">
        <v>97.028099999999995</v>
      </c>
      <c r="AT403">
        <v>0</v>
      </c>
      <c r="AU403">
        <v>0</v>
      </c>
    </row>
    <row r="404" spans="1:47" x14ac:dyDescent="0.25">
      <c r="A404">
        <v>0</v>
      </c>
      <c r="B404" t="s">
        <v>1244</v>
      </c>
      <c r="C404" t="s">
        <v>19</v>
      </c>
      <c r="D404" t="s">
        <v>1245</v>
      </c>
      <c r="E404" t="s">
        <v>1244</v>
      </c>
      <c r="F404">
        <v>0</v>
      </c>
      <c r="G404">
        <v>85</v>
      </c>
      <c r="H404">
        <v>8.0000000000000002E-3</v>
      </c>
      <c r="I404">
        <v>90.736800000000002</v>
      </c>
      <c r="J404" t="s">
        <v>1245</v>
      </c>
      <c r="K404" t="s">
        <v>1244</v>
      </c>
      <c r="L404">
        <v>0</v>
      </c>
      <c r="M404">
        <v>67.5</v>
      </c>
      <c r="N404">
        <v>1.01E-2</v>
      </c>
      <c r="O404">
        <v>90.208200000000005</v>
      </c>
      <c r="P404" t="s">
        <v>1245</v>
      </c>
      <c r="Q404" t="s">
        <v>1244</v>
      </c>
      <c r="R404">
        <v>0</v>
      </c>
      <c r="S404">
        <v>75</v>
      </c>
      <c r="T404">
        <v>7.4000000000000003E-3</v>
      </c>
      <c r="U404">
        <v>92.597200000000001</v>
      </c>
      <c r="V404" t="s">
        <v>1245</v>
      </c>
      <c r="W404" t="s">
        <v>1244</v>
      </c>
      <c r="X404">
        <v>0</v>
      </c>
      <c r="Y404">
        <v>75</v>
      </c>
      <c r="Z404">
        <v>8.6999999999999994E-3</v>
      </c>
      <c r="AA404">
        <v>92.436000000000007</v>
      </c>
      <c r="AB404" t="s">
        <v>1245</v>
      </c>
      <c r="AC404" t="s">
        <v>1244</v>
      </c>
      <c r="AD404">
        <v>0</v>
      </c>
      <c r="AE404">
        <v>90</v>
      </c>
      <c r="AF404">
        <v>7.4999999999999997E-3</v>
      </c>
      <c r="AG404">
        <v>87.322299999999998</v>
      </c>
      <c r="AH404" t="s">
        <v>1245</v>
      </c>
      <c r="AI404" t="s">
        <v>1244</v>
      </c>
      <c r="AJ404">
        <v>0</v>
      </c>
      <c r="AK404">
        <v>57.5</v>
      </c>
      <c r="AL404">
        <v>1.2E-2</v>
      </c>
      <c r="AM404">
        <v>78.557900000000004</v>
      </c>
      <c r="AN404" t="e">
        <f>-TNNSSGKS</f>
        <v>#NAME?</v>
      </c>
      <c r="AO404" t="s">
        <v>1244</v>
      </c>
      <c r="AP404">
        <v>0</v>
      </c>
      <c r="AQ404">
        <v>85</v>
      </c>
      <c r="AR404">
        <v>4.3E-3</v>
      </c>
      <c r="AS404">
        <v>91.353800000000007</v>
      </c>
      <c r="AT404">
        <v>0</v>
      </c>
      <c r="AU404">
        <v>0</v>
      </c>
    </row>
    <row r="405" spans="1:47" x14ac:dyDescent="0.25">
      <c r="A405">
        <v>0</v>
      </c>
      <c r="B405" t="s">
        <v>1246</v>
      </c>
      <c r="C405" t="s">
        <v>19</v>
      </c>
      <c r="D405" t="s">
        <v>1247</v>
      </c>
      <c r="E405" t="s">
        <v>1246</v>
      </c>
      <c r="F405">
        <v>1E-4</v>
      </c>
      <c r="G405">
        <v>31.777799999999999</v>
      </c>
      <c r="H405">
        <v>2.3400000000000001E-2</v>
      </c>
      <c r="I405">
        <v>55.022199999999998</v>
      </c>
      <c r="J405" t="s">
        <v>1247</v>
      </c>
      <c r="K405" t="s">
        <v>1246</v>
      </c>
      <c r="L405">
        <v>2.9999999999999997E-4</v>
      </c>
      <c r="M405">
        <v>23.4375</v>
      </c>
      <c r="N405">
        <v>1.9400000000000001E-2</v>
      </c>
      <c r="O405">
        <v>60.451000000000001</v>
      </c>
      <c r="P405" t="s">
        <v>1247</v>
      </c>
      <c r="Q405" t="s">
        <v>1246</v>
      </c>
      <c r="R405">
        <v>2.9999999999999997E-4</v>
      </c>
      <c r="S405">
        <v>25.6538</v>
      </c>
      <c r="T405">
        <v>1.83E-2</v>
      </c>
      <c r="U405">
        <v>57.311900000000001</v>
      </c>
      <c r="V405" t="s">
        <v>1248</v>
      </c>
      <c r="W405" t="s">
        <v>1246</v>
      </c>
      <c r="X405">
        <v>0</v>
      </c>
      <c r="Y405">
        <v>41</v>
      </c>
      <c r="Z405">
        <v>1.9E-2</v>
      </c>
      <c r="AA405">
        <v>67.593000000000004</v>
      </c>
      <c r="AB405" t="s">
        <v>1247</v>
      </c>
      <c r="AC405" t="s">
        <v>1246</v>
      </c>
      <c r="AD405">
        <v>5.9999999999999995E-4</v>
      </c>
      <c r="AE405">
        <v>18.911799999999999</v>
      </c>
      <c r="AF405">
        <v>3.5200000000000002E-2</v>
      </c>
      <c r="AG405">
        <v>38.109299999999998</v>
      </c>
      <c r="AH405" t="s">
        <v>1247</v>
      </c>
      <c r="AI405" t="s">
        <v>1246</v>
      </c>
      <c r="AJ405">
        <v>1.6000000000000001E-3</v>
      </c>
      <c r="AK405">
        <v>14.927099999999999</v>
      </c>
      <c r="AL405">
        <v>3.8100000000000002E-2</v>
      </c>
      <c r="AM405">
        <v>36.780999999999999</v>
      </c>
      <c r="AN405" t="s">
        <v>1247</v>
      </c>
      <c r="AO405" t="s">
        <v>1246</v>
      </c>
      <c r="AP405">
        <v>2.9999999999999997E-4</v>
      </c>
      <c r="AQ405">
        <v>24.590900000000001</v>
      </c>
      <c r="AR405">
        <v>2.5700000000000001E-2</v>
      </c>
      <c r="AS405">
        <v>38.758099999999999</v>
      </c>
      <c r="AT405">
        <v>5.0000000000000001E-4</v>
      </c>
      <c r="AU405">
        <v>0</v>
      </c>
    </row>
    <row r="406" spans="1:47" x14ac:dyDescent="0.25">
      <c r="A406">
        <v>0</v>
      </c>
      <c r="B406" t="s">
        <v>1249</v>
      </c>
      <c r="C406" t="s">
        <v>19</v>
      </c>
      <c r="D406" t="s">
        <v>1250</v>
      </c>
      <c r="E406" t="s">
        <v>1249</v>
      </c>
      <c r="F406">
        <v>2.9999999999999997E-4</v>
      </c>
      <c r="G406">
        <v>19.933299999999999</v>
      </c>
      <c r="H406">
        <v>1.7600000000000001E-2</v>
      </c>
      <c r="I406">
        <v>66.633600000000001</v>
      </c>
      <c r="J406" t="s">
        <v>1250</v>
      </c>
      <c r="K406" t="s">
        <v>1249</v>
      </c>
      <c r="L406">
        <v>1E-4</v>
      </c>
      <c r="M406">
        <v>45.666699999999999</v>
      </c>
      <c r="N406">
        <v>9.7999999999999997E-3</v>
      </c>
      <c r="O406">
        <v>90.902299999999997</v>
      </c>
      <c r="P406" t="s">
        <v>1250</v>
      </c>
      <c r="Q406" t="s">
        <v>1249</v>
      </c>
      <c r="R406">
        <v>1E-4</v>
      </c>
      <c r="S406">
        <v>45.25</v>
      </c>
      <c r="T406">
        <v>8.6E-3</v>
      </c>
      <c r="U406">
        <v>89.222200000000001</v>
      </c>
      <c r="V406" t="s">
        <v>1250</v>
      </c>
      <c r="W406" t="s">
        <v>1249</v>
      </c>
      <c r="X406">
        <v>1E-4</v>
      </c>
      <c r="Y406">
        <v>26.818200000000001</v>
      </c>
      <c r="Z406">
        <v>2.1100000000000001E-2</v>
      </c>
      <c r="AA406">
        <v>63.167099999999998</v>
      </c>
      <c r="AB406" t="s">
        <v>1250</v>
      </c>
      <c r="AC406" t="s">
        <v>1249</v>
      </c>
      <c r="AD406">
        <v>0</v>
      </c>
      <c r="AE406">
        <v>49</v>
      </c>
      <c r="AF406">
        <v>7.7999999999999996E-3</v>
      </c>
      <c r="AG406">
        <v>86.561800000000005</v>
      </c>
      <c r="AH406" t="s">
        <v>1250</v>
      </c>
      <c r="AI406" t="s">
        <v>1249</v>
      </c>
      <c r="AJ406">
        <v>1E-4</v>
      </c>
      <c r="AK406">
        <v>37</v>
      </c>
      <c r="AL406">
        <v>1.03E-2</v>
      </c>
      <c r="AM406">
        <v>83.145499999999998</v>
      </c>
      <c r="AN406" t="s">
        <v>1250</v>
      </c>
      <c r="AO406" t="s">
        <v>1249</v>
      </c>
      <c r="AP406">
        <v>0</v>
      </c>
      <c r="AQ406">
        <v>47.5</v>
      </c>
      <c r="AR406">
        <v>7.1999999999999998E-3</v>
      </c>
      <c r="AS406">
        <v>80.162099999999995</v>
      </c>
      <c r="AT406">
        <v>1E-4</v>
      </c>
      <c r="AU406">
        <v>0</v>
      </c>
    </row>
    <row r="407" spans="1:47" x14ac:dyDescent="0.25">
      <c r="A407">
        <v>0</v>
      </c>
      <c r="B407" t="s">
        <v>1251</v>
      </c>
      <c r="C407" t="s">
        <v>19</v>
      </c>
      <c r="D407" t="s">
        <v>1252</v>
      </c>
      <c r="E407" t="s">
        <v>1251</v>
      </c>
      <c r="F407">
        <v>2.0000000000000001E-4</v>
      </c>
      <c r="G407">
        <v>23.956499999999998</v>
      </c>
      <c r="H407">
        <v>2.5999999999999999E-2</v>
      </c>
      <c r="I407">
        <v>50.680300000000003</v>
      </c>
      <c r="J407" t="s">
        <v>1252</v>
      </c>
      <c r="K407" t="s">
        <v>1251</v>
      </c>
      <c r="L407">
        <v>8.0000000000000004E-4</v>
      </c>
      <c r="M407">
        <v>15.598100000000001</v>
      </c>
      <c r="N407">
        <v>3.2099999999999997E-2</v>
      </c>
      <c r="O407">
        <v>33.817999999999998</v>
      </c>
      <c r="P407" t="s">
        <v>1253</v>
      </c>
      <c r="Q407" t="s">
        <v>1251</v>
      </c>
      <c r="R407">
        <v>8.9999999999999998E-4</v>
      </c>
      <c r="S407">
        <v>14.7</v>
      </c>
      <c r="T407">
        <v>2.7199999999999998E-2</v>
      </c>
      <c r="U407">
        <v>37.9223</v>
      </c>
      <c r="V407" t="s">
        <v>1252</v>
      </c>
      <c r="W407" t="s">
        <v>1251</v>
      </c>
      <c r="X407">
        <v>2.0000000000000001E-4</v>
      </c>
      <c r="Y407">
        <v>21.3</v>
      </c>
      <c r="Z407">
        <v>3.73E-2</v>
      </c>
      <c r="AA407">
        <v>38.9435</v>
      </c>
      <c r="AB407" t="s">
        <v>1252</v>
      </c>
      <c r="AC407" t="s">
        <v>1251</v>
      </c>
      <c r="AD407">
        <v>2.9999999999999997E-4</v>
      </c>
      <c r="AE407">
        <v>24.1389</v>
      </c>
      <c r="AF407">
        <v>2.5499999999999998E-2</v>
      </c>
      <c r="AG407">
        <v>48.892299999999999</v>
      </c>
      <c r="AH407" t="s">
        <v>1252</v>
      </c>
      <c r="AI407" t="s">
        <v>1251</v>
      </c>
      <c r="AJ407">
        <v>8.9999999999999998E-4</v>
      </c>
      <c r="AK407">
        <v>18.551500000000001</v>
      </c>
      <c r="AL407">
        <v>3.6400000000000002E-2</v>
      </c>
      <c r="AM407">
        <v>38.230800000000002</v>
      </c>
      <c r="AN407" t="s">
        <v>1252</v>
      </c>
      <c r="AO407" t="s">
        <v>1251</v>
      </c>
      <c r="AP407">
        <v>0</v>
      </c>
      <c r="AQ407">
        <v>41.25</v>
      </c>
      <c r="AR407">
        <v>1.0699999999999999E-2</v>
      </c>
      <c r="AS407">
        <v>67.784400000000005</v>
      </c>
      <c r="AT407">
        <v>5.0000000000000001E-4</v>
      </c>
      <c r="AU407">
        <v>0</v>
      </c>
    </row>
    <row r="408" spans="1:47" x14ac:dyDescent="0.25">
      <c r="A408">
        <v>0</v>
      </c>
      <c r="B408" t="s">
        <v>1254</v>
      </c>
      <c r="C408" t="s">
        <v>19</v>
      </c>
      <c r="D408" t="s">
        <v>1255</v>
      </c>
      <c r="E408" t="s">
        <v>1254</v>
      </c>
      <c r="F408">
        <v>0</v>
      </c>
      <c r="G408">
        <v>42.666699999999999</v>
      </c>
      <c r="H408">
        <v>1.67E-2</v>
      </c>
      <c r="I408">
        <v>68.615600000000001</v>
      </c>
      <c r="J408" t="s">
        <v>1255</v>
      </c>
      <c r="K408" t="s">
        <v>1254</v>
      </c>
      <c r="L408">
        <v>1E-4</v>
      </c>
      <c r="M408">
        <v>39</v>
      </c>
      <c r="N408">
        <v>1.61E-2</v>
      </c>
      <c r="O408">
        <v>70.590599999999995</v>
      </c>
      <c r="P408" t="s">
        <v>1255</v>
      </c>
      <c r="Q408" t="s">
        <v>1254</v>
      </c>
      <c r="R408">
        <v>1E-4</v>
      </c>
      <c r="S408">
        <v>42</v>
      </c>
      <c r="T408">
        <v>1.2999999999999999E-2</v>
      </c>
      <c r="U408">
        <v>73.921700000000001</v>
      </c>
      <c r="V408" t="s">
        <v>1255</v>
      </c>
      <c r="W408" t="s">
        <v>1254</v>
      </c>
      <c r="X408">
        <v>0</v>
      </c>
      <c r="Y408">
        <v>65</v>
      </c>
      <c r="Z408">
        <v>1.1599999999999999E-2</v>
      </c>
      <c r="AA408">
        <v>85.581699999999998</v>
      </c>
      <c r="AB408" t="s">
        <v>1255</v>
      </c>
      <c r="AC408" t="s">
        <v>1254</v>
      </c>
      <c r="AD408">
        <v>5.0000000000000001E-4</v>
      </c>
      <c r="AE408">
        <v>21.232099999999999</v>
      </c>
      <c r="AF408">
        <v>3.3300000000000003E-2</v>
      </c>
      <c r="AG408">
        <v>39.8611</v>
      </c>
      <c r="AH408" t="s">
        <v>1255</v>
      </c>
      <c r="AI408" t="s">
        <v>1254</v>
      </c>
      <c r="AJ408">
        <v>4.0000000000000002E-4</v>
      </c>
      <c r="AK408">
        <v>24.88</v>
      </c>
      <c r="AL408">
        <v>2.98E-2</v>
      </c>
      <c r="AM408">
        <v>45.099800000000002</v>
      </c>
      <c r="AN408" t="s">
        <v>1255</v>
      </c>
      <c r="AO408" t="s">
        <v>1254</v>
      </c>
      <c r="AP408">
        <v>1E-4</v>
      </c>
      <c r="AQ408">
        <v>34.1</v>
      </c>
      <c r="AR408">
        <v>1.7299999999999999E-2</v>
      </c>
      <c r="AS408">
        <v>51.455800000000004</v>
      </c>
      <c r="AT408">
        <v>2.0000000000000001E-4</v>
      </c>
      <c r="AU408">
        <v>0</v>
      </c>
    </row>
    <row r="409" spans="1:47" x14ac:dyDescent="0.25">
      <c r="A409">
        <v>0</v>
      </c>
      <c r="B409" t="s">
        <v>1256</v>
      </c>
      <c r="C409" t="s">
        <v>19</v>
      </c>
      <c r="D409" t="s">
        <v>1257</v>
      </c>
      <c r="E409" t="s">
        <v>1256</v>
      </c>
      <c r="F409">
        <v>1E-4</v>
      </c>
      <c r="G409">
        <v>31</v>
      </c>
      <c r="H409">
        <v>1.9400000000000001E-2</v>
      </c>
      <c r="I409">
        <v>62.6267</v>
      </c>
      <c r="J409" t="s">
        <v>1257</v>
      </c>
      <c r="K409" t="s">
        <v>1256</v>
      </c>
      <c r="L409">
        <v>2.0000000000000001E-4</v>
      </c>
      <c r="M409">
        <v>31.666699999999999</v>
      </c>
      <c r="N409">
        <v>2.7199999999999998E-2</v>
      </c>
      <c r="O409">
        <v>41.9101</v>
      </c>
      <c r="P409" t="s">
        <v>1258</v>
      </c>
      <c r="Q409" t="s">
        <v>1256</v>
      </c>
      <c r="R409">
        <v>2.0000000000000001E-4</v>
      </c>
      <c r="S409">
        <v>30.866700000000002</v>
      </c>
      <c r="T409">
        <v>2.3900000000000001E-2</v>
      </c>
      <c r="U409">
        <v>44.0227</v>
      </c>
      <c r="V409" t="s">
        <v>1258</v>
      </c>
      <c r="W409" t="s">
        <v>1256</v>
      </c>
      <c r="X409">
        <v>1E-4</v>
      </c>
      <c r="Y409">
        <v>32.799999999999997</v>
      </c>
      <c r="Z409">
        <v>2.9499999999999998E-2</v>
      </c>
      <c r="AA409">
        <v>48.745899999999999</v>
      </c>
      <c r="AB409" t="s">
        <v>1257</v>
      </c>
      <c r="AC409" t="s">
        <v>1256</v>
      </c>
      <c r="AD409">
        <v>4.0000000000000002E-4</v>
      </c>
      <c r="AE409">
        <v>21.928599999999999</v>
      </c>
      <c r="AF409">
        <v>3.4500000000000003E-2</v>
      </c>
      <c r="AG409">
        <v>38.758299999999998</v>
      </c>
      <c r="AH409" t="s">
        <v>1257</v>
      </c>
      <c r="AI409" t="s">
        <v>1256</v>
      </c>
      <c r="AJ409">
        <v>2.9999999999999997E-4</v>
      </c>
      <c r="AK409">
        <v>26.1389</v>
      </c>
      <c r="AL409">
        <v>2.93E-2</v>
      </c>
      <c r="AM409">
        <v>45.755600000000001</v>
      </c>
      <c r="AN409" t="s">
        <v>1257</v>
      </c>
      <c r="AO409" t="s">
        <v>1256</v>
      </c>
      <c r="AP409">
        <v>1E-4</v>
      </c>
      <c r="AQ409">
        <v>37.857100000000003</v>
      </c>
      <c r="AR409">
        <v>1.8800000000000001E-2</v>
      </c>
      <c r="AS409">
        <v>48.692599999999999</v>
      </c>
      <c r="AT409">
        <v>2.0000000000000001E-4</v>
      </c>
      <c r="AU409">
        <v>0</v>
      </c>
    </row>
    <row r="410" spans="1:47" x14ac:dyDescent="0.25">
      <c r="A410">
        <v>0</v>
      </c>
      <c r="B410" t="s">
        <v>1259</v>
      </c>
      <c r="C410" t="s">
        <v>19</v>
      </c>
      <c r="D410" t="s">
        <v>1260</v>
      </c>
      <c r="E410" t="s">
        <v>1259</v>
      </c>
      <c r="F410">
        <v>0</v>
      </c>
      <c r="G410">
        <v>53</v>
      </c>
      <c r="H410">
        <v>1.5900000000000001E-2</v>
      </c>
      <c r="I410">
        <v>70.574399999999997</v>
      </c>
      <c r="J410" t="s">
        <v>1260</v>
      </c>
      <c r="K410" t="s">
        <v>1259</v>
      </c>
      <c r="L410">
        <v>1E-4</v>
      </c>
      <c r="M410">
        <v>45.333300000000001</v>
      </c>
      <c r="N410">
        <v>1.83E-2</v>
      </c>
      <c r="O410">
        <v>63.723999999999997</v>
      </c>
      <c r="P410" t="s">
        <v>1260</v>
      </c>
      <c r="Q410" t="s">
        <v>1259</v>
      </c>
      <c r="R410">
        <v>1E-4</v>
      </c>
      <c r="S410">
        <v>41.2</v>
      </c>
      <c r="T410">
        <v>1.47E-2</v>
      </c>
      <c r="U410">
        <v>68.145499999999998</v>
      </c>
      <c r="V410" t="s">
        <v>1261</v>
      </c>
      <c r="W410" t="s">
        <v>1259</v>
      </c>
      <c r="X410">
        <v>0</v>
      </c>
      <c r="Y410">
        <v>58.333300000000001</v>
      </c>
      <c r="Z410">
        <v>1.49E-2</v>
      </c>
      <c r="AA410">
        <v>77.220799999999997</v>
      </c>
      <c r="AB410" t="s">
        <v>1260</v>
      </c>
      <c r="AC410" t="s">
        <v>1259</v>
      </c>
      <c r="AD410">
        <v>1E-4</v>
      </c>
      <c r="AE410">
        <v>33.090899999999998</v>
      </c>
      <c r="AF410">
        <v>3.3500000000000002E-2</v>
      </c>
      <c r="AG410">
        <v>39.7166</v>
      </c>
      <c r="AH410" t="s">
        <v>1261</v>
      </c>
      <c r="AI410" t="s">
        <v>1259</v>
      </c>
      <c r="AJ410">
        <v>2.0000000000000001E-4</v>
      </c>
      <c r="AK410">
        <v>30.381</v>
      </c>
      <c r="AL410">
        <v>3.8199999999999998E-2</v>
      </c>
      <c r="AM410">
        <v>36.671500000000002</v>
      </c>
      <c r="AN410" t="s">
        <v>1260</v>
      </c>
      <c r="AO410" t="s">
        <v>1259</v>
      </c>
      <c r="AP410">
        <v>0</v>
      </c>
      <c r="AQ410">
        <v>41</v>
      </c>
      <c r="AR410">
        <v>1.66E-2</v>
      </c>
      <c r="AS410">
        <v>52.986600000000003</v>
      </c>
      <c r="AT410">
        <v>1E-4</v>
      </c>
      <c r="AU410">
        <v>0</v>
      </c>
    </row>
    <row r="411" spans="1:47" x14ac:dyDescent="0.25">
      <c r="A411">
        <v>0</v>
      </c>
      <c r="B411" t="s">
        <v>1262</v>
      </c>
      <c r="C411" t="s">
        <v>19</v>
      </c>
      <c r="D411" t="s">
        <v>1263</v>
      </c>
      <c r="E411" t="s">
        <v>1262</v>
      </c>
      <c r="F411">
        <v>1E-4</v>
      </c>
      <c r="G411">
        <v>30.1111</v>
      </c>
      <c r="H411">
        <v>3.7900000000000003E-2</v>
      </c>
      <c r="I411">
        <v>36.080599999999997</v>
      </c>
      <c r="J411" t="s">
        <v>1263</v>
      </c>
      <c r="K411" t="s">
        <v>1262</v>
      </c>
      <c r="L411">
        <v>1E-4</v>
      </c>
      <c r="M411">
        <v>36.5</v>
      </c>
      <c r="N411">
        <v>1.7000000000000001E-2</v>
      </c>
      <c r="O411">
        <v>67.647199999999998</v>
      </c>
      <c r="P411" t="s">
        <v>1263</v>
      </c>
      <c r="Q411" t="s">
        <v>1262</v>
      </c>
      <c r="R411">
        <v>2.0000000000000001E-4</v>
      </c>
      <c r="S411">
        <v>27.947399999999998</v>
      </c>
      <c r="T411">
        <v>1.9099999999999999E-2</v>
      </c>
      <c r="U411">
        <v>55.052500000000002</v>
      </c>
      <c r="V411" t="s">
        <v>1264</v>
      </c>
      <c r="W411" t="s">
        <v>1262</v>
      </c>
      <c r="X411">
        <v>0</v>
      </c>
      <c r="Y411">
        <v>42</v>
      </c>
      <c r="Z411">
        <v>2.5899999999999999E-2</v>
      </c>
      <c r="AA411">
        <v>54.2898</v>
      </c>
      <c r="AB411" t="s">
        <v>1264</v>
      </c>
      <c r="AC411" t="s">
        <v>1262</v>
      </c>
      <c r="AD411">
        <v>4.0000000000000002E-4</v>
      </c>
      <c r="AE411">
        <v>23.05</v>
      </c>
      <c r="AF411">
        <v>3.8399999999999997E-2</v>
      </c>
      <c r="AG411">
        <v>35.376800000000003</v>
      </c>
      <c r="AH411" t="s">
        <v>1264</v>
      </c>
      <c r="AI411" t="s">
        <v>1262</v>
      </c>
      <c r="AJ411">
        <v>2.0000000000000001E-4</v>
      </c>
      <c r="AK411">
        <v>31.8889</v>
      </c>
      <c r="AL411">
        <v>3.0099999999999998E-2</v>
      </c>
      <c r="AM411">
        <v>44.729900000000001</v>
      </c>
      <c r="AN411" t="s">
        <v>1265</v>
      </c>
      <c r="AO411" t="s">
        <v>1262</v>
      </c>
      <c r="AP411">
        <v>5.0000000000000001E-4</v>
      </c>
      <c r="AQ411">
        <v>21.319400000000002</v>
      </c>
      <c r="AR411">
        <v>2.9000000000000001E-2</v>
      </c>
      <c r="AS411">
        <v>35.257100000000001</v>
      </c>
      <c r="AT411">
        <v>2.0000000000000001E-4</v>
      </c>
      <c r="AU411">
        <v>0</v>
      </c>
    </row>
    <row r="412" spans="1:47" x14ac:dyDescent="0.25">
      <c r="A412">
        <v>0</v>
      </c>
      <c r="B412" t="s">
        <v>1266</v>
      </c>
      <c r="C412" t="s">
        <v>19</v>
      </c>
      <c r="D412" t="s">
        <v>1267</v>
      </c>
      <c r="E412" t="s">
        <v>1266</v>
      </c>
      <c r="F412">
        <v>1.1000000000000001E-3</v>
      </c>
      <c r="G412">
        <v>12.3756</v>
      </c>
      <c r="H412">
        <v>3.6400000000000002E-2</v>
      </c>
      <c r="I412">
        <v>37.564399999999999</v>
      </c>
      <c r="J412" t="s">
        <v>1267</v>
      </c>
      <c r="K412" t="s">
        <v>1266</v>
      </c>
      <c r="L412">
        <v>3.2000000000000002E-3</v>
      </c>
      <c r="M412">
        <v>7.4025999999999996</v>
      </c>
      <c r="N412">
        <v>4.7300000000000002E-2</v>
      </c>
      <c r="O412">
        <v>17.876100000000001</v>
      </c>
      <c r="P412" t="s">
        <v>1267</v>
      </c>
      <c r="Q412" t="s">
        <v>1266</v>
      </c>
      <c r="R412">
        <v>6.4999999999999997E-3</v>
      </c>
      <c r="S412">
        <v>5.1048</v>
      </c>
      <c r="T412">
        <v>5.5599999999999997E-2</v>
      </c>
      <c r="U412">
        <v>12.653499999999999</v>
      </c>
      <c r="V412" t="s">
        <v>1267</v>
      </c>
      <c r="W412" t="s">
        <v>1266</v>
      </c>
      <c r="X412">
        <v>4.5999999999999999E-3</v>
      </c>
      <c r="Y412">
        <v>4.6558999999999999</v>
      </c>
      <c r="Z412">
        <v>7.4800000000000005E-2</v>
      </c>
      <c r="AA412">
        <v>16.033300000000001</v>
      </c>
      <c r="AB412" t="s">
        <v>1267</v>
      </c>
      <c r="AC412" t="s">
        <v>1266</v>
      </c>
      <c r="AD412">
        <v>4.5999999999999999E-3</v>
      </c>
      <c r="AE412">
        <v>8.4255999999999993</v>
      </c>
      <c r="AF412">
        <v>4.8599999999999997E-2</v>
      </c>
      <c r="AG412">
        <v>28.348700000000001</v>
      </c>
      <c r="AH412" t="s">
        <v>1267</v>
      </c>
      <c r="AI412" t="s">
        <v>1266</v>
      </c>
      <c r="AJ412">
        <v>4.3E-3</v>
      </c>
      <c r="AK412">
        <v>9.7426999999999992</v>
      </c>
      <c r="AL412">
        <v>4.2700000000000002E-2</v>
      </c>
      <c r="AM412">
        <v>33.052799999999998</v>
      </c>
      <c r="AN412" t="s">
        <v>1267</v>
      </c>
      <c r="AO412" t="s">
        <v>1266</v>
      </c>
      <c r="AP412">
        <v>7.7999999999999996E-3</v>
      </c>
      <c r="AQ412">
        <v>7.7733999999999996</v>
      </c>
      <c r="AR412">
        <v>5.4300000000000001E-2</v>
      </c>
      <c r="AS412">
        <v>19.924800000000001</v>
      </c>
      <c r="AT412">
        <v>4.5999999999999999E-3</v>
      </c>
      <c r="AU412">
        <v>0</v>
      </c>
    </row>
    <row r="413" spans="1:47" x14ac:dyDescent="0.25">
      <c r="A413">
        <v>0</v>
      </c>
      <c r="B413" t="s">
        <v>1268</v>
      </c>
      <c r="C413" t="s">
        <v>19</v>
      </c>
      <c r="D413" t="s">
        <v>1269</v>
      </c>
      <c r="E413" t="s">
        <v>1268</v>
      </c>
      <c r="F413">
        <v>5.9999999999999995E-4</v>
      </c>
      <c r="G413">
        <v>15.597899999999999</v>
      </c>
      <c r="H413">
        <v>5.16E-2</v>
      </c>
      <c r="I413">
        <v>25.860299999999999</v>
      </c>
      <c r="J413" t="s">
        <v>1270</v>
      </c>
      <c r="K413" t="s">
        <v>1268</v>
      </c>
      <c r="L413">
        <v>1.4E-3</v>
      </c>
      <c r="M413">
        <v>11.773099999999999</v>
      </c>
      <c r="N413">
        <v>4.8899999999999999E-2</v>
      </c>
      <c r="O413">
        <v>16.793099999999999</v>
      </c>
      <c r="P413" t="s">
        <v>1269</v>
      </c>
      <c r="Q413" t="s">
        <v>1268</v>
      </c>
      <c r="R413">
        <v>2.5000000000000001E-3</v>
      </c>
      <c r="S413">
        <v>8.8605</v>
      </c>
      <c r="T413">
        <v>5.0099999999999999E-2</v>
      </c>
      <c r="U413">
        <v>15.3751</v>
      </c>
      <c r="V413" t="s">
        <v>1269</v>
      </c>
      <c r="W413" t="s">
        <v>1268</v>
      </c>
      <c r="X413">
        <v>1E-4</v>
      </c>
      <c r="Y413">
        <v>25.181799999999999</v>
      </c>
      <c r="Z413">
        <v>4.2900000000000001E-2</v>
      </c>
      <c r="AA413">
        <v>33.379600000000003</v>
      </c>
      <c r="AB413" t="s">
        <v>1269</v>
      </c>
      <c r="AC413" t="s">
        <v>1268</v>
      </c>
      <c r="AD413">
        <v>4.5499999999999999E-2</v>
      </c>
      <c r="AE413">
        <v>2.4973999999999998</v>
      </c>
      <c r="AF413">
        <v>0.19120000000000001</v>
      </c>
      <c r="AG413">
        <v>4.1237000000000004</v>
      </c>
      <c r="AH413" t="s">
        <v>1269</v>
      </c>
      <c r="AI413" t="s">
        <v>1268</v>
      </c>
      <c r="AJ413">
        <v>7.2499999999999995E-2</v>
      </c>
      <c r="AK413">
        <v>1.7927</v>
      </c>
      <c r="AL413">
        <v>0.1988</v>
      </c>
      <c r="AM413">
        <v>3.2269999999999999</v>
      </c>
      <c r="AN413" t="s">
        <v>1269</v>
      </c>
      <c r="AO413" t="s">
        <v>1268</v>
      </c>
      <c r="AP413">
        <v>1.6199999999999999E-2</v>
      </c>
      <c r="AQ413">
        <v>5.5209000000000001</v>
      </c>
      <c r="AR413">
        <v>0.1042</v>
      </c>
      <c r="AS413">
        <v>9.0010999999999992</v>
      </c>
      <c r="AT413">
        <v>1.9800000000000002E-2</v>
      </c>
      <c r="AU413">
        <v>1</v>
      </c>
    </row>
    <row r="414" spans="1:47" x14ac:dyDescent="0.25">
      <c r="A414">
        <v>0</v>
      </c>
      <c r="B414" t="s">
        <v>1271</v>
      </c>
      <c r="C414" t="s">
        <v>19</v>
      </c>
      <c r="D414" t="s">
        <v>1272</v>
      </c>
      <c r="E414" t="s">
        <v>1271</v>
      </c>
      <c r="F414">
        <v>1E-4</v>
      </c>
      <c r="G414">
        <v>35.6</v>
      </c>
      <c r="H414">
        <v>2.9899999999999999E-2</v>
      </c>
      <c r="I414">
        <v>45.082999999999998</v>
      </c>
      <c r="J414" t="s">
        <v>1273</v>
      </c>
      <c r="K414" t="s">
        <v>1271</v>
      </c>
      <c r="L414">
        <v>1E-4</v>
      </c>
      <c r="M414">
        <v>34.4</v>
      </c>
      <c r="N414">
        <v>2.0799999999999999E-2</v>
      </c>
      <c r="O414">
        <v>56.5899</v>
      </c>
      <c r="P414" t="s">
        <v>1272</v>
      </c>
      <c r="Q414" t="s">
        <v>1271</v>
      </c>
      <c r="R414">
        <v>1E-4</v>
      </c>
      <c r="S414">
        <v>32.363599999999998</v>
      </c>
      <c r="T414">
        <v>1.7100000000000001E-2</v>
      </c>
      <c r="U414">
        <v>60.493200000000002</v>
      </c>
      <c r="V414" t="s">
        <v>1272</v>
      </c>
      <c r="W414" t="s">
        <v>1271</v>
      </c>
      <c r="X414">
        <v>0</v>
      </c>
      <c r="Y414">
        <v>60</v>
      </c>
      <c r="Z414">
        <v>1.9800000000000002E-2</v>
      </c>
      <c r="AA414">
        <v>65.945300000000003</v>
      </c>
      <c r="AB414" t="s">
        <v>1272</v>
      </c>
      <c r="AC414" t="s">
        <v>1271</v>
      </c>
      <c r="AD414">
        <v>1E-4</v>
      </c>
      <c r="AE414">
        <v>34.666699999999999</v>
      </c>
      <c r="AF414">
        <v>2.4500000000000001E-2</v>
      </c>
      <c r="AG414">
        <v>50.331099999999999</v>
      </c>
      <c r="AH414" t="s">
        <v>1273</v>
      </c>
      <c r="AI414" t="s">
        <v>1271</v>
      </c>
      <c r="AJ414">
        <v>4.0000000000000002E-4</v>
      </c>
      <c r="AK414">
        <v>24.9</v>
      </c>
      <c r="AL414">
        <v>3.9100000000000003E-2</v>
      </c>
      <c r="AM414">
        <v>35.9116</v>
      </c>
      <c r="AN414" t="s">
        <v>1272</v>
      </c>
      <c r="AO414" t="s">
        <v>1271</v>
      </c>
      <c r="AP414">
        <v>0</v>
      </c>
      <c r="AQ414">
        <v>44.333300000000001</v>
      </c>
      <c r="AR414">
        <v>1.67E-2</v>
      </c>
      <c r="AS414">
        <v>52.783900000000003</v>
      </c>
      <c r="AT414">
        <v>1E-4</v>
      </c>
      <c r="AU414">
        <v>0</v>
      </c>
    </row>
    <row r="415" spans="1:47" x14ac:dyDescent="0.25">
      <c r="A415">
        <v>0</v>
      </c>
      <c r="B415" t="s">
        <v>1274</v>
      </c>
      <c r="C415" t="s">
        <v>19</v>
      </c>
      <c r="D415" t="e">
        <f>-QWKKYVLR</f>
        <v>#NAME?</v>
      </c>
      <c r="E415" t="s">
        <v>1274</v>
      </c>
      <c r="F415">
        <v>0</v>
      </c>
      <c r="G415">
        <v>58.75</v>
      </c>
      <c r="H415">
        <v>1.03E-2</v>
      </c>
      <c r="I415">
        <v>84.861800000000002</v>
      </c>
      <c r="J415" t="s">
        <v>1275</v>
      </c>
      <c r="K415" t="s">
        <v>1274</v>
      </c>
      <c r="L415">
        <v>0</v>
      </c>
      <c r="M415">
        <v>47</v>
      </c>
      <c r="N415">
        <v>1.34E-2</v>
      </c>
      <c r="O415">
        <v>79.799300000000002</v>
      </c>
      <c r="P415" t="s">
        <v>1276</v>
      </c>
      <c r="Q415" t="s">
        <v>1274</v>
      </c>
      <c r="R415">
        <v>0</v>
      </c>
      <c r="S415">
        <v>52.5</v>
      </c>
      <c r="T415">
        <v>1.34E-2</v>
      </c>
      <c r="U415">
        <v>72.565200000000004</v>
      </c>
      <c r="V415" t="s">
        <v>1277</v>
      </c>
      <c r="W415" t="s">
        <v>1274</v>
      </c>
      <c r="X415">
        <v>1E-4</v>
      </c>
      <c r="Y415">
        <v>28.625</v>
      </c>
      <c r="Z415">
        <v>2.53E-2</v>
      </c>
      <c r="AA415">
        <v>55.347499999999997</v>
      </c>
      <c r="AB415" t="s">
        <v>1275</v>
      </c>
      <c r="AC415" t="s">
        <v>1274</v>
      </c>
      <c r="AD415">
        <v>0</v>
      </c>
      <c r="AE415">
        <v>62.5</v>
      </c>
      <c r="AF415">
        <v>6.0000000000000001E-3</v>
      </c>
      <c r="AG415">
        <v>91.621700000000004</v>
      </c>
      <c r="AH415" t="s">
        <v>1275</v>
      </c>
      <c r="AI415" t="s">
        <v>1274</v>
      </c>
      <c r="AJ415">
        <v>0</v>
      </c>
      <c r="AK415">
        <v>75</v>
      </c>
      <c r="AL415">
        <v>5.7000000000000002E-3</v>
      </c>
      <c r="AM415">
        <v>95.083299999999994</v>
      </c>
      <c r="AN415" t="e">
        <f>-QWKKYVLR</f>
        <v>#NAME?</v>
      </c>
      <c r="AO415" t="s">
        <v>1274</v>
      </c>
      <c r="AP415">
        <v>0</v>
      </c>
      <c r="AQ415">
        <v>75</v>
      </c>
      <c r="AR415">
        <v>5.4000000000000003E-3</v>
      </c>
      <c r="AS415">
        <v>87.04</v>
      </c>
      <c r="AT415">
        <v>0</v>
      </c>
      <c r="AU415">
        <v>0</v>
      </c>
    </row>
    <row r="416" spans="1:47" x14ac:dyDescent="0.25">
      <c r="A416">
        <v>0</v>
      </c>
      <c r="B416" t="s">
        <v>1278</v>
      </c>
      <c r="C416" t="s">
        <v>19</v>
      </c>
      <c r="D416" t="s">
        <v>1279</v>
      </c>
      <c r="E416" t="s">
        <v>1278</v>
      </c>
      <c r="F416">
        <v>0</v>
      </c>
      <c r="G416">
        <v>67.5</v>
      </c>
      <c r="H416">
        <v>1.83E-2</v>
      </c>
      <c r="I416">
        <v>64.906599999999997</v>
      </c>
      <c r="J416" t="s">
        <v>1279</v>
      </c>
      <c r="K416" t="s">
        <v>1278</v>
      </c>
      <c r="L416">
        <v>0</v>
      </c>
      <c r="M416">
        <v>77.5</v>
      </c>
      <c r="N416">
        <v>1.55E-2</v>
      </c>
      <c r="O416">
        <v>72.455200000000005</v>
      </c>
      <c r="P416" t="s">
        <v>1279</v>
      </c>
      <c r="Q416" t="s">
        <v>1278</v>
      </c>
      <c r="R416">
        <v>0</v>
      </c>
      <c r="S416">
        <v>70</v>
      </c>
      <c r="T416">
        <v>1.5800000000000002E-2</v>
      </c>
      <c r="U416">
        <v>64.626999999999995</v>
      </c>
      <c r="V416" t="s">
        <v>1279</v>
      </c>
      <c r="W416" t="s">
        <v>1278</v>
      </c>
      <c r="X416">
        <v>0</v>
      </c>
      <c r="Y416">
        <v>62.5</v>
      </c>
      <c r="Z416">
        <v>1.8200000000000001E-2</v>
      </c>
      <c r="AA416">
        <v>69.5274</v>
      </c>
      <c r="AB416" t="s">
        <v>1279</v>
      </c>
      <c r="AC416" t="s">
        <v>1278</v>
      </c>
      <c r="AD416">
        <v>0</v>
      </c>
      <c r="AE416">
        <v>59</v>
      </c>
      <c r="AF416">
        <v>1.4999999999999999E-2</v>
      </c>
      <c r="AG416">
        <v>67.410300000000007</v>
      </c>
      <c r="AH416" t="s">
        <v>1279</v>
      </c>
      <c r="AI416" t="s">
        <v>1278</v>
      </c>
      <c r="AJ416">
        <v>0</v>
      </c>
      <c r="AK416">
        <v>68.75</v>
      </c>
      <c r="AL416">
        <v>1.43E-2</v>
      </c>
      <c r="AM416">
        <v>72.585300000000004</v>
      </c>
      <c r="AN416" t="s">
        <v>1279</v>
      </c>
      <c r="AO416" t="s">
        <v>1278</v>
      </c>
      <c r="AP416">
        <v>0</v>
      </c>
      <c r="AQ416">
        <v>85</v>
      </c>
      <c r="AR416">
        <v>6.0000000000000001E-3</v>
      </c>
      <c r="AS416">
        <v>84.786600000000007</v>
      </c>
      <c r="AT416">
        <v>0</v>
      </c>
      <c r="AU416">
        <v>0</v>
      </c>
    </row>
    <row r="417" spans="1:47" x14ac:dyDescent="0.25">
      <c r="A417">
        <v>0</v>
      </c>
      <c r="B417" t="s">
        <v>1280</v>
      </c>
      <c r="C417" t="s">
        <v>19</v>
      </c>
      <c r="D417" t="s">
        <v>1281</v>
      </c>
      <c r="E417" t="s">
        <v>1280</v>
      </c>
      <c r="F417">
        <v>0</v>
      </c>
      <c r="G417">
        <v>100</v>
      </c>
      <c r="H417">
        <v>5.7000000000000002E-3</v>
      </c>
      <c r="I417">
        <v>95.373800000000003</v>
      </c>
      <c r="J417" t="s">
        <v>1282</v>
      </c>
      <c r="K417" t="s">
        <v>1280</v>
      </c>
      <c r="L417">
        <v>0</v>
      </c>
      <c r="M417">
        <v>87.5</v>
      </c>
      <c r="N417">
        <v>8.6E-3</v>
      </c>
      <c r="O417">
        <v>94.100300000000004</v>
      </c>
      <c r="P417" t="s">
        <v>1282</v>
      </c>
      <c r="Q417" t="s">
        <v>1280</v>
      </c>
      <c r="R417">
        <v>0</v>
      </c>
      <c r="S417">
        <v>85</v>
      </c>
      <c r="T417">
        <v>6.6E-3</v>
      </c>
      <c r="U417">
        <v>94.971800000000002</v>
      </c>
      <c r="V417" t="s">
        <v>1282</v>
      </c>
      <c r="W417" t="s">
        <v>1280</v>
      </c>
      <c r="X417">
        <v>0</v>
      </c>
      <c r="Y417">
        <v>80</v>
      </c>
      <c r="Z417">
        <v>8.9999999999999993E-3</v>
      </c>
      <c r="AA417">
        <v>91.712900000000005</v>
      </c>
      <c r="AB417" t="s">
        <v>1281</v>
      </c>
      <c r="AC417" t="s">
        <v>1280</v>
      </c>
      <c r="AD417">
        <v>0</v>
      </c>
      <c r="AE417">
        <v>100</v>
      </c>
      <c r="AF417">
        <v>3.3999999999999998E-3</v>
      </c>
      <c r="AG417">
        <v>96.412700000000001</v>
      </c>
      <c r="AH417" t="s">
        <v>1282</v>
      </c>
      <c r="AI417" t="s">
        <v>1280</v>
      </c>
      <c r="AJ417">
        <v>0</v>
      </c>
      <c r="AK417">
        <v>100</v>
      </c>
      <c r="AL417">
        <v>4.3E-3</v>
      </c>
      <c r="AM417">
        <v>96.324700000000007</v>
      </c>
      <c r="AN417" t="s">
        <v>1282</v>
      </c>
      <c r="AO417" t="s">
        <v>1280</v>
      </c>
      <c r="AP417">
        <v>0</v>
      </c>
      <c r="AQ417">
        <v>100</v>
      </c>
      <c r="AR417">
        <v>2.3999999999999998E-3</v>
      </c>
      <c r="AS417">
        <v>96.479200000000006</v>
      </c>
      <c r="AT417">
        <v>0</v>
      </c>
      <c r="AU417">
        <v>0</v>
      </c>
    </row>
    <row r="418" spans="1:47" x14ac:dyDescent="0.25">
      <c r="A418">
        <v>0</v>
      </c>
      <c r="B418" t="s">
        <v>1283</v>
      </c>
      <c r="C418" t="s">
        <v>19</v>
      </c>
      <c r="D418" t="s">
        <v>1284</v>
      </c>
      <c r="E418" t="s">
        <v>1283</v>
      </c>
      <c r="F418">
        <v>0</v>
      </c>
      <c r="G418">
        <v>38.75</v>
      </c>
      <c r="H418">
        <v>2.41E-2</v>
      </c>
      <c r="I418">
        <v>53.883800000000001</v>
      </c>
      <c r="J418" t="s">
        <v>1285</v>
      </c>
      <c r="K418" t="s">
        <v>1283</v>
      </c>
      <c r="L418">
        <v>2.0000000000000001E-4</v>
      </c>
      <c r="M418">
        <v>30.066700000000001</v>
      </c>
      <c r="N418">
        <v>2.87E-2</v>
      </c>
      <c r="O418">
        <v>39.188400000000001</v>
      </c>
      <c r="P418" t="s">
        <v>1285</v>
      </c>
      <c r="Q418" t="s">
        <v>1283</v>
      </c>
      <c r="R418">
        <v>2.0000000000000001E-4</v>
      </c>
      <c r="S418">
        <v>28.2941</v>
      </c>
      <c r="T418">
        <v>3.5000000000000003E-2</v>
      </c>
      <c r="U418">
        <v>27.4621</v>
      </c>
      <c r="V418" t="s">
        <v>1285</v>
      </c>
      <c r="W418" t="s">
        <v>1283</v>
      </c>
      <c r="X418">
        <v>2.0000000000000001E-4</v>
      </c>
      <c r="Y418">
        <v>19.25</v>
      </c>
      <c r="Z418">
        <v>5.1700000000000003E-2</v>
      </c>
      <c r="AA418">
        <v>26.769100000000002</v>
      </c>
      <c r="AB418" t="s">
        <v>1286</v>
      </c>
      <c r="AC418" t="s">
        <v>1283</v>
      </c>
      <c r="AD418">
        <v>1E-4</v>
      </c>
      <c r="AE418">
        <v>32.615400000000001</v>
      </c>
      <c r="AF418">
        <v>2.8899999999999999E-2</v>
      </c>
      <c r="AG418">
        <v>44.563899999999997</v>
      </c>
      <c r="AH418" t="s">
        <v>1285</v>
      </c>
      <c r="AI418" t="s">
        <v>1283</v>
      </c>
      <c r="AJ418">
        <v>0</v>
      </c>
      <c r="AK418">
        <v>49</v>
      </c>
      <c r="AL418">
        <v>1.9E-2</v>
      </c>
      <c r="AM418">
        <v>62.159199999999998</v>
      </c>
      <c r="AN418" t="s">
        <v>1287</v>
      </c>
      <c r="AO418" t="s">
        <v>1283</v>
      </c>
      <c r="AP418">
        <v>0</v>
      </c>
      <c r="AQ418">
        <v>43.666699999999999</v>
      </c>
      <c r="AR418">
        <v>1.66E-2</v>
      </c>
      <c r="AS418">
        <v>52.9846</v>
      </c>
      <c r="AT418">
        <v>1E-4</v>
      </c>
      <c r="AU418">
        <v>0</v>
      </c>
    </row>
    <row r="419" spans="1:47" x14ac:dyDescent="0.25">
      <c r="A419">
        <v>0</v>
      </c>
      <c r="B419" t="s">
        <v>1288</v>
      </c>
      <c r="C419" t="s">
        <v>19</v>
      </c>
      <c r="D419" t="s">
        <v>1289</v>
      </c>
      <c r="E419" t="s">
        <v>1288</v>
      </c>
      <c r="F419">
        <v>0</v>
      </c>
      <c r="G419">
        <v>41.5</v>
      </c>
      <c r="H419">
        <v>2.4299999999999999E-2</v>
      </c>
      <c r="I419">
        <v>53.560099999999998</v>
      </c>
      <c r="J419" t="s">
        <v>1289</v>
      </c>
      <c r="K419" t="s">
        <v>1288</v>
      </c>
      <c r="L419">
        <v>2.9999999999999997E-4</v>
      </c>
      <c r="M419">
        <v>25</v>
      </c>
      <c r="N419">
        <v>3.8800000000000001E-2</v>
      </c>
      <c r="O419">
        <v>25.343299999999999</v>
      </c>
      <c r="P419" t="s">
        <v>1289</v>
      </c>
      <c r="Q419" t="s">
        <v>1288</v>
      </c>
      <c r="R419">
        <v>4.0000000000000002E-4</v>
      </c>
      <c r="S419">
        <v>21.533300000000001</v>
      </c>
      <c r="T419">
        <v>4.0500000000000001E-2</v>
      </c>
      <c r="U419">
        <v>22.007000000000001</v>
      </c>
      <c r="V419" t="s">
        <v>1289</v>
      </c>
      <c r="W419" t="s">
        <v>1288</v>
      </c>
      <c r="X419">
        <v>2.0000000000000001E-4</v>
      </c>
      <c r="Y419">
        <v>20.125</v>
      </c>
      <c r="Z419">
        <v>5.5500000000000001E-2</v>
      </c>
      <c r="AA419">
        <v>24.497699999999998</v>
      </c>
      <c r="AB419" t="s">
        <v>1289</v>
      </c>
      <c r="AC419" t="s">
        <v>1288</v>
      </c>
      <c r="AD419">
        <v>1E-4</v>
      </c>
      <c r="AE419">
        <v>40.4</v>
      </c>
      <c r="AF419">
        <v>3.0499999999999999E-2</v>
      </c>
      <c r="AG419">
        <v>42.748699999999999</v>
      </c>
      <c r="AH419" t="s">
        <v>1289</v>
      </c>
      <c r="AI419" t="s">
        <v>1288</v>
      </c>
      <c r="AJ419">
        <v>1E-4</v>
      </c>
      <c r="AK419">
        <v>43.5</v>
      </c>
      <c r="AL419">
        <v>3.0700000000000002E-2</v>
      </c>
      <c r="AM419">
        <v>44.068100000000001</v>
      </c>
      <c r="AN419" t="s">
        <v>1289</v>
      </c>
      <c r="AO419" t="s">
        <v>1288</v>
      </c>
      <c r="AP419">
        <v>1E-4</v>
      </c>
      <c r="AQ419">
        <v>37.571399999999997</v>
      </c>
      <c r="AR419">
        <v>2.5100000000000001E-2</v>
      </c>
      <c r="AS419">
        <v>39.476300000000002</v>
      </c>
      <c r="AT419">
        <v>2.0000000000000001E-4</v>
      </c>
      <c r="AU419">
        <v>0</v>
      </c>
    </row>
    <row r="420" spans="1:47" x14ac:dyDescent="0.25">
      <c r="A420">
        <v>0</v>
      </c>
      <c r="B420" t="s">
        <v>1290</v>
      </c>
      <c r="C420" t="s">
        <v>19</v>
      </c>
      <c r="D420" t="s">
        <v>1291</v>
      </c>
      <c r="E420" t="s">
        <v>1290</v>
      </c>
      <c r="F420">
        <v>0</v>
      </c>
      <c r="G420">
        <v>100</v>
      </c>
      <c r="H420">
        <v>4.7999999999999996E-3</v>
      </c>
      <c r="I420">
        <v>96.126199999999997</v>
      </c>
      <c r="J420" t="s">
        <v>1292</v>
      </c>
      <c r="K420" t="s">
        <v>1290</v>
      </c>
      <c r="L420">
        <v>0</v>
      </c>
      <c r="M420">
        <v>90</v>
      </c>
      <c r="N420">
        <v>7.1999999999999998E-3</v>
      </c>
      <c r="O420">
        <v>95.640500000000003</v>
      </c>
      <c r="P420" t="s">
        <v>1292</v>
      </c>
      <c r="Q420" t="s">
        <v>1290</v>
      </c>
      <c r="R420">
        <v>0</v>
      </c>
      <c r="S420">
        <v>95</v>
      </c>
      <c r="T420">
        <v>6.1000000000000004E-3</v>
      </c>
      <c r="U420">
        <v>95.363200000000006</v>
      </c>
      <c r="V420" t="e">
        <f>-EKVCAXNC</f>
        <v>#NAME?</v>
      </c>
      <c r="W420" t="s">
        <v>1290</v>
      </c>
      <c r="X420">
        <v>0</v>
      </c>
      <c r="Y420">
        <v>90</v>
      </c>
      <c r="Z420">
        <v>9.7000000000000003E-3</v>
      </c>
      <c r="AA420">
        <v>90.283699999999996</v>
      </c>
      <c r="AB420" t="s">
        <v>1292</v>
      </c>
      <c r="AC420" t="s">
        <v>1290</v>
      </c>
      <c r="AD420">
        <v>0</v>
      </c>
      <c r="AE420">
        <v>100</v>
      </c>
      <c r="AF420">
        <v>4.1999999999999997E-3</v>
      </c>
      <c r="AG420">
        <v>95.588700000000003</v>
      </c>
      <c r="AH420" t="s">
        <v>1292</v>
      </c>
      <c r="AI420" t="s">
        <v>1290</v>
      </c>
      <c r="AJ420">
        <v>0</v>
      </c>
      <c r="AK420">
        <v>100</v>
      </c>
      <c r="AL420">
        <v>4.1999999999999997E-3</v>
      </c>
      <c r="AM420">
        <v>96.388300000000001</v>
      </c>
      <c r="AN420" t="s">
        <v>1293</v>
      </c>
      <c r="AO420" t="s">
        <v>1290</v>
      </c>
      <c r="AP420">
        <v>0</v>
      </c>
      <c r="AQ420">
        <v>100</v>
      </c>
      <c r="AR420">
        <v>2.5999999999999999E-3</v>
      </c>
      <c r="AS420">
        <v>96.168099999999995</v>
      </c>
      <c r="AT420">
        <v>0</v>
      </c>
      <c r="AU420">
        <v>0</v>
      </c>
    </row>
    <row r="421" spans="1:47" x14ac:dyDescent="0.25">
      <c r="A421">
        <v>0</v>
      </c>
      <c r="B421" t="s">
        <v>1294</v>
      </c>
      <c r="C421" t="s">
        <v>19</v>
      </c>
      <c r="D421" t="s">
        <v>1295</v>
      </c>
      <c r="E421" t="s">
        <v>1294</v>
      </c>
      <c r="F421">
        <v>1E-4</v>
      </c>
      <c r="G421">
        <v>36</v>
      </c>
      <c r="H421">
        <v>2.18E-2</v>
      </c>
      <c r="I421">
        <v>57.971600000000002</v>
      </c>
      <c r="J421" t="s">
        <v>1295</v>
      </c>
      <c r="K421" t="s">
        <v>1294</v>
      </c>
      <c r="L421">
        <v>1E-4</v>
      </c>
      <c r="M421">
        <v>40.200000000000003</v>
      </c>
      <c r="N421">
        <v>2.2700000000000001E-2</v>
      </c>
      <c r="O421">
        <v>51.585900000000002</v>
      </c>
      <c r="P421" t="s">
        <v>1295</v>
      </c>
      <c r="Q421" t="s">
        <v>1294</v>
      </c>
      <c r="R421">
        <v>2.9999999999999997E-4</v>
      </c>
      <c r="S421">
        <v>25.307700000000001</v>
      </c>
      <c r="T421">
        <v>2.76E-2</v>
      </c>
      <c r="U421">
        <v>37.335000000000001</v>
      </c>
      <c r="V421" t="s">
        <v>1295</v>
      </c>
      <c r="W421" t="s">
        <v>1294</v>
      </c>
      <c r="X421">
        <v>2.9999999999999997E-4</v>
      </c>
      <c r="Y421">
        <v>17.95</v>
      </c>
      <c r="Z421">
        <v>3.9399999999999998E-2</v>
      </c>
      <c r="AA421">
        <v>36.6447</v>
      </c>
      <c r="AB421" t="s">
        <v>1295</v>
      </c>
      <c r="AC421" t="s">
        <v>1294</v>
      </c>
      <c r="AD421">
        <v>6.9999999999999999E-4</v>
      </c>
      <c r="AE421">
        <v>18.519600000000001</v>
      </c>
      <c r="AF421">
        <v>3.8699999999999998E-2</v>
      </c>
      <c r="AG421">
        <v>35.122799999999998</v>
      </c>
      <c r="AH421" t="s">
        <v>1295</v>
      </c>
      <c r="AI421" t="s">
        <v>1294</v>
      </c>
      <c r="AJ421">
        <v>1E-4</v>
      </c>
      <c r="AK421">
        <v>36.636400000000002</v>
      </c>
      <c r="AL421">
        <v>2.3300000000000001E-2</v>
      </c>
      <c r="AM421">
        <v>54.381799999999998</v>
      </c>
      <c r="AN421" t="s">
        <v>1295</v>
      </c>
      <c r="AO421" t="s">
        <v>1294</v>
      </c>
      <c r="AP421">
        <v>1E-4</v>
      </c>
      <c r="AQ421">
        <v>32.769199999999998</v>
      </c>
      <c r="AR421">
        <v>1.6899999999999998E-2</v>
      </c>
      <c r="AS421">
        <v>52.347900000000003</v>
      </c>
      <c r="AT421">
        <v>2.0000000000000001E-4</v>
      </c>
      <c r="AU421">
        <v>0</v>
      </c>
    </row>
    <row r="422" spans="1:47" x14ac:dyDescent="0.25">
      <c r="A422">
        <v>0</v>
      </c>
      <c r="B422" t="s">
        <v>1296</v>
      </c>
      <c r="C422" t="s">
        <v>19</v>
      </c>
      <c r="D422" t="s">
        <v>1297</v>
      </c>
      <c r="E422" t="s">
        <v>1296</v>
      </c>
      <c r="F422">
        <v>0</v>
      </c>
      <c r="G422">
        <v>50</v>
      </c>
      <c r="H422">
        <v>3.7400000000000003E-2</v>
      </c>
      <c r="I422">
        <v>36.612299999999998</v>
      </c>
      <c r="J422" t="s">
        <v>1297</v>
      </c>
      <c r="K422" t="s">
        <v>1296</v>
      </c>
      <c r="L422">
        <v>0</v>
      </c>
      <c r="M422">
        <v>58.75</v>
      </c>
      <c r="N422">
        <v>3.2000000000000001E-2</v>
      </c>
      <c r="O422">
        <v>33.891100000000002</v>
      </c>
      <c r="P422" t="s">
        <v>1297</v>
      </c>
      <c r="Q422" t="s">
        <v>1296</v>
      </c>
      <c r="R422">
        <v>0</v>
      </c>
      <c r="S422">
        <v>57.857100000000003</v>
      </c>
      <c r="T422">
        <v>2.93E-2</v>
      </c>
      <c r="U422">
        <v>34.792299999999997</v>
      </c>
      <c r="V422" t="s">
        <v>1298</v>
      </c>
      <c r="W422" t="s">
        <v>1296</v>
      </c>
      <c r="X422">
        <v>0</v>
      </c>
      <c r="Y422">
        <v>49</v>
      </c>
      <c r="Z422">
        <v>2.2599999999999999E-2</v>
      </c>
      <c r="AA422">
        <v>60.2254</v>
      </c>
      <c r="AB422" t="s">
        <v>1297</v>
      </c>
      <c r="AC422" t="s">
        <v>1296</v>
      </c>
      <c r="AD422">
        <v>2.9999999999999997E-4</v>
      </c>
      <c r="AE422">
        <v>25.9375</v>
      </c>
      <c r="AF422">
        <v>8.09E-2</v>
      </c>
      <c r="AG422">
        <v>15.9041</v>
      </c>
      <c r="AH422" t="s">
        <v>1297</v>
      </c>
      <c r="AI422" t="s">
        <v>1296</v>
      </c>
      <c r="AJ422">
        <v>1E-3</v>
      </c>
      <c r="AK422">
        <v>17.724399999999999</v>
      </c>
      <c r="AL422">
        <v>8.0500000000000002E-2</v>
      </c>
      <c r="AM422">
        <v>15.8338</v>
      </c>
      <c r="AN422" t="s">
        <v>1297</v>
      </c>
      <c r="AO422" t="s">
        <v>1296</v>
      </c>
      <c r="AP422">
        <v>0</v>
      </c>
      <c r="AQ422">
        <v>52.142899999999997</v>
      </c>
      <c r="AR422">
        <v>2.7E-2</v>
      </c>
      <c r="AS422">
        <v>37.339300000000001</v>
      </c>
      <c r="AT422">
        <v>2.0000000000000001E-4</v>
      </c>
      <c r="AU422">
        <v>0</v>
      </c>
    </row>
    <row r="423" spans="1:47" x14ac:dyDescent="0.25">
      <c r="A423">
        <v>0</v>
      </c>
      <c r="B423" t="s">
        <v>1299</v>
      </c>
      <c r="C423" t="s">
        <v>19</v>
      </c>
      <c r="D423" t="s">
        <v>1300</v>
      </c>
      <c r="E423" t="s">
        <v>1299</v>
      </c>
      <c r="F423">
        <v>0</v>
      </c>
      <c r="G423">
        <v>75</v>
      </c>
      <c r="H423">
        <v>1.03E-2</v>
      </c>
      <c r="I423">
        <v>85.013099999999994</v>
      </c>
      <c r="J423" t="s">
        <v>1300</v>
      </c>
      <c r="K423" t="s">
        <v>1299</v>
      </c>
      <c r="L423">
        <v>0</v>
      </c>
      <c r="M423">
        <v>77.5</v>
      </c>
      <c r="N423">
        <v>1.32E-2</v>
      </c>
      <c r="O423">
        <v>80.492500000000007</v>
      </c>
      <c r="P423" t="s">
        <v>1300</v>
      </c>
      <c r="Q423" t="s">
        <v>1299</v>
      </c>
      <c r="R423">
        <v>0</v>
      </c>
      <c r="S423">
        <v>90</v>
      </c>
      <c r="T423">
        <v>9.2999999999999992E-3</v>
      </c>
      <c r="U423">
        <v>86.569000000000003</v>
      </c>
      <c r="V423" t="s">
        <v>1300</v>
      </c>
      <c r="W423" t="s">
        <v>1299</v>
      </c>
      <c r="X423">
        <v>0</v>
      </c>
      <c r="Y423">
        <v>90</v>
      </c>
      <c r="Z423">
        <v>1.03E-2</v>
      </c>
      <c r="AA423">
        <v>88.6875</v>
      </c>
      <c r="AB423" t="s">
        <v>1300</v>
      </c>
      <c r="AC423" t="s">
        <v>1299</v>
      </c>
      <c r="AD423">
        <v>0</v>
      </c>
      <c r="AE423">
        <v>70</v>
      </c>
      <c r="AF423">
        <v>1.23E-2</v>
      </c>
      <c r="AG423">
        <v>74.037599999999998</v>
      </c>
      <c r="AH423" t="s">
        <v>1300</v>
      </c>
      <c r="AI423" t="s">
        <v>1299</v>
      </c>
      <c r="AJ423">
        <v>0</v>
      </c>
      <c r="AK423">
        <v>59.375</v>
      </c>
      <c r="AL423">
        <v>1.6899999999999998E-2</v>
      </c>
      <c r="AM423">
        <v>66.418300000000002</v>
      </c>
      <c r="AN423" t="s">
        <v>1300</v>
      </c>
      <c r="AO423" t="s">
        <v>1299</v>
      </c>
      <c r="AP423">
        <v>0</v>
      </c>
      <c r="AQ423">
        <v>75</v>
      </c>
      <c r="AR423">
        <v>6.8999999999999999E-3</v>
      </c>
      <c r="AS423">
        <v>81.031599999999997</v>
      </c>
      <c r="AT423">
        <v>0</v>
      </c>
      <c r="AU423">
        <v>0</v>
      </c>
    </row>
    <row r="424" spans="1:47" x14ac:dyDescent="0.25">
      <c r="A424">
        <v>0</v>
      </c>
      <c r="B424" t="s">
        <v>1301</v>
      </c>
      <c r="C424" t="s">
        <v>19</v>
      </c>
      <c r="D424" t="s">
        <v>1302</v>
      </c>
      <c r="E424" t="s">
        <v>1301</v>
      </c>
      <c r="F424">
        <v>0</v>
      </c>
      <c r="G424">
        <v>46</v>
      </c>
      <c r="H424">
        <v>1.26E-2</v>
      </c>
      <c r="I424">
        <v>78.713200000000001</v>
      </c>
      <c r="J424" t="s">
        <v>1303</v>
      </c>
      <c r="K424" t="s">
        <v>1301</v>
      </c>
      <c r="L424">
        <v>1E-4</v>
      </c>
      <c r="M424">
        <v>32.7273</v>
      </c>
      <c r="N424">
        <v>1.9099999999999999E-2</v>
      </c>
      <c r="O424">
        <v>61.3294</v>
      </c>
      <c r="P424" t="s">
        <v>1303</v>
      </c>
      <c r="Q424" t="s">
        <v>1301</v>
      </c>
      <c r="R424">
        <v>2.0000000000000001E-4</v>
      </c>
      <c r="S424">
        <v>26.043500000000002</v>
      </c>
      <c r="T424">
        <v>2.0199999999999999E-2</v>
      </c>
      <c r="U424">
        <v>52.3247</v>
      </c>
      <c r="V424" t="s">
        <v>1303</v>
      </c>
      <c r="W424" t="s">
        <v>1301</v>
      </c>
      <c r="X424">
        <v>2.9999999999999997E-4</v>
      </c>
      <c r="Y424">
        <v>18.531199999999998</v>
      </c>
      <c r="Z424">
        <v>4.5900000000000003E-2</v>
      </c>
      <c r="AA424">
        <v>30.8827</v>
      </c>
      <c r="AB424" t="s">
        <v>1304</v>
      </c>
      <c r="AC424" t="s">
        <v>1301</v>
      </c>
      <c r="AD424">
        <v>0</v>
      </c>
      <c r="AE424">
        <v>51.1111</v>
      </c>
      <c r="AF424">
        <v>1.0800000000000001E-2</v>
      </c>
      <c r="AG424">
        <v>78.081999999999994</v>
      </c>
      <c r="AH424" t="s">
        <v>1303</v>
      </c>
      <c r="AI424" t="s">
        <v>1301</v>
      </c>
      <c r="AJ424">
        <v>0</v>
      </c>
      <c r="AK424">
        <v>64</v>
      </c>
      <c r="AL424">
        <v>1.06E-2</v>
      </c>
      <c r="AM424">
        <v>82.551400000000001</v>
      </c>
      <c r="AN424" t="s">
        <v>1303</v>
      </c>
      <c r="AO424" t="s">
        <v>1301</v>
      </c>
      <c r="AP424">
        <v>0</v>
      </c>
      <c r="AQ424">
        <v>65</v>
      </c>
      <c r="AR424">
        <v>6.6E-3</v>
      </c>
      <c r="AS424">
        <v>82.351799999999997</v>
      </c>
      <c r="AT424">
        <v>1E-4</v>
      </c>
      <c r="AU424">
        <v>0</v>
      </c>
    </row>
    <row r="425" spans="1:47" x14ac:dyDescent="0.25">
      <c r="A425">
        <v>0</v>
      </c>
      <c r="B425" t="s">
        <v>1305</v>
      </c>
      <c r="C425" t="s">
        <v>19</v>
      </c>
      <c r="D425" t="s">
        <v>1306</v>
      </c>
      <c r="E425" t="s">
        <v>1305</v>
      </c>
      <c r="F425">
        <v>0</v>
      </c>
      <c r="G425">
        <v>57.5</v>
      </c>
      <c r="H425">
        <v>2.2700000000000001E-2</v>
      </c>
      <c r="I425">
        <v>56.175699999999999</v>
      </c>
      <c r="J425" t="s">
        <v>1306</v>
      </c>
      <c r="K425" t="s">
        <v>1305</v>
      </c>
      <c r="L425">
        <v>0</v>
      </c>
      <c r="M425">
        <v>48.333300000000001</v>
      </c>
      <c r="N425">
        <v>2.2599999999999999E-2</v>
      </c>
      <c r="O425">
        <v>51.91</v>
      </c>
      <c r="P425" t="s">
        <v>1307</v>
      </c>
      <c r="Q425" t="s">
        <v>1305</v>
      </c>
      <c r="R425">
        <v>0</v>
      </c>
      <c r="S425">
        <v>49.333300000000001</v>
      </c>
      <c r="T425">
        <v>1.72E-2</v>
      </c>
      <c r="U425">
        <v>60.298999999999999</v>
      </c>
      <c r="V425" t="s">
        <v>1306</v>
      </c>
      <c r="W425" t="s">
        <v>1305</v>
      </c>
      <c r="X425">
        <v>0</v>
      </c>
      <c r="Y425">
        <v>48</v>
      </c>
      <c r="Z425">
        <v>2.1600000000000001E-2</v>
      </c>
      <c r="AA425">
        <v>62.329500000000003</v>
      </c>
      <c r="AB425" t="s">
        <v>1306</v>
      </c>
      <c r="AC425" t="s">
        <v>1305</v>
      </c>
      <c r="AD425">
        <v>0</v>
      </c>
      <c r="AE425">
        <v>70</v>
      </c>
      <c r="AF425">
        <v>1.49E-2</v>
      </c>
      <c r="AG425">
        <v>67.546499999999995</v>
      </c>
      <c r="AH425" t="s">
        <v>1308</v>
      </c>
      <c r="AI425" t="s">
        <v>1305</v>
      </c>
      <c r="AJ425">
        <v>0</v>
      </c>
      <c r="AK425">
        <v>66.25</v>
      </c>
      <c r="AL425">
        <v>1.6299999999999999E-2</v>
      </c>
      <c r="AM425">
        <v>67.778000000000006</v>
      </c>
      <c r="AN425" t="s">
        <v>1306</v>
      </c>
      <c r="AO425" t="s">
        <v>1305</v>
      </c>
      <c r="AP425">
        <v>0</v>
      </c>
      <c r="AQ425">
        <v>60</v>
      </c>
      <c r="AR425">
        <v>1.2500000000000001E-2</v>
      </c>
      <c r="AS425">
        <v>62.688200000000002</v>
      </c>
      <c r="AT425">
        <v>0</v>
      </c>
      <c r="AU425">
        <v>0</v>
      </c>
    </row>
    <row r="426" spans="1:47" x14ac:dyDescent="0.25">
      <c r="A426">
        <v>0</v>
      </c>
      <c r="B426" t="s">
        <v>1309</v>
      </c>
      <c r="C426" t="s">
        <v>19</v>
      </c>
      <c r="D426" t="s">
        <v>1310</v>
      </c>
      <c r="E426" t="s">
        <v>1309</v>
      </c>
      <c r="F426">
        <v>0</v>
      </c>
      <c r="G426">
        <v>67.5</v>
      </c>
      <c r="H426">
        <v>1.1299999999999999E-2</v>
      </c>
      <c r="I426">
        <v>82.29</v>
      </c>
      <c r="J426" t="s">
        <v>1311</v>
      </c>
      <c r="K426" t="s">
        <v>1309</v>
      </c>
      <c r="L426">
        <v>0</v>
      </c>
      <c r="M426">
        <v>70</v>
      </c>
      <c r="N426">
        <v>1.24E-2</v>
      </c>
      <c r="O426">
        <v>83.105699999999999</v>
      </c>
      <c r="P426" t="s">
        <v>1311</v>
      </c>
      <c r="Q426" t="s">
        <v>1309</v>
      </c>
      <c r="R426">
        <v>0</v>
      </c>
      <c r="S426">
        <v>57.857100000000003</v>
      </c>
      <c r="T426">
        <v>9.7999999999999997E-3</v>
      </c>
      <c r="U426">
        <v>85.144800000000004</v>
      </c>
      <c r="V426" t="s">
        <v>1310</v>
      </c>
      <c r="W426" t="s">
        <v>1309</v>
      </c>
      <c r="X426">
        <v>0</v>
      </c>
      <c r="Y426">
        <v>58.333300000000001</v>
      </c>
      <c r="Z426">
        <v>1.5800000000000002E-2</v>
      </c>
      <c r="AA426">
        <v>74.953100000000006</v>
      </c>
      <c r="AB426" t="s">
        <v>1312</v>
      </c>
      <c r="AC426" t="s">
        <v>1309</v>
      </c>
      <c r="AD426">
        <v>0</v>
      </c>
      <c r="AE426">
        <v>75</v>
      </c>
      <c r="AF426">
        <v>7.7999999999999996E-3</v>
      </c>
      <c r="AG426">
        <v>86.570499999999996</v>
      </c>
      <c r="AH426" t="s">
        <v>1312</v>
      </c>
      <c r="AI426" t="s">
        <v>1309</v>
      </c>
      <c r="AJ426">
        <v>0</v>
      </c>
      <c r="AK426">
        <v>66.25</v>
      </c>
      <c r="AL426">
        <v>1.26E-2</v>
      </c>
      <c r="AM426">
        <v>76.999499999999998</v>
      </c>
      <c r="AN426" t="s">
        <v>1313</v>
      </c>
      <c r="AO426" t="s">
        <v>1309</v>
      </c>
      <c r="AP426">
        <v>0</v>
      </c>
      <c r="AQ426">
        <v>85</v>
      </c>
      <c r="AR426">
        <v>5.4999999999999997E-3</v>
      </c>
      <c r="AS426">
        <v>86.847999999999999</v>
      </c>
      <c r="AT426">
        <v>0</v>
      </c>
      <c r="AU426">
        <v>0</v>
      </c>
    </row>
    <row r="427" spans="1:47" x14ac:dyDescent="0.25">
      <c r="A427">
        <v>0</v>
      </c>
      <c r="B427" t="s">
        <v>1314</v>
      </c>
      <c r="C427" t="s">
        <v>19</v>
      </c>
      <c r="D427" t="s">
        <v>1315</v>
      </c>
      <c r="E427" t="s">
        <v>1314</v>
      </c>
      <c r="F427">
        <v>1E-4</v>
      </c>
      <c r="G427">
        <v>30.555599999999998</v>
      </c>
      <c r="H427">
        <v>0.03</v>
      </c>
      <c r="I427">
        <v>44.870600000000003</v>
      </c>
      <c r="J427" t="s">
        <v>1316</v>
      </c>
      <c r="K427" t="s">
        <v>1314</v>
      </c>
      <c r="L427">
        <v>1E-4</v>
      </c>
      <c r="M427">
        <v>44.75</v>
      </c>
      <c r="N427">
        <v>1.46E-2</v>
      </c>
      <c r="O427">
        <v>75.666700000000006</v>
      </c>
      <c r="P427" t="s">
        <v>1316</v>
      </c>
      <c r="Q427" t="s">
        <v>1314</v>
      </c>
      <c r="R427">
        <v>1E-4</v>
      </c>
      <c r="S427">
        <v>37.166699999999999</v>
      </c>
      <c r="T427">
        <v>1.7500000000000002E-2</v>
      </c>
      <c r="U427">
        <v>59.377800000000001</v>
      </c>
      <c r="V427" t="s">
        <v>1315</v>
      </c>
      <c r="W427" t="s">
        <v>1314</v>
      </c>
      <c r="X427">
        <v>0</v>
      </c>
      <c r="Y427">
        <v>50</v>
      </c>
      <c r="Z427">
        <v>2.07E-2</v>
      </c>
      <c r="AA427">
        <v>64.116500000000002</v>
      </c>
      <c r="AB427" t="s">
        <v>1316</v>
      </c>
      <c r="AC427" t="s">
        <v>1314</v>
      </c>
      <c r="AD427">
        <v>2.0000000000000001E-4</v>
      </c>
      <c r="AE427">
        <v>26.964300000000001</v>
      </c>
      <c r="AF427">
        <v>2.8299999999999999E-2</v>
      </c>
      <c r="AG427">
        <v>45.285400000000003</v>
      </c>
      <c r="AH427" t="s">
        <v>1315</v>
      </c>
      <c r="AI427" t="s">
        <v>1314</v>
      </c>
      <c r="AJ427">
        <v>1E-4</v>
      </c>
      <c r="AK427">
        <v>39.777799999999999</v>
      </c>
      <c r="AL427">
        <v>1.9E-2</v>
      </c>
      <c r="AM427">
        <v>62.183399999999999</v>
      </c>
      <c r="AN427" t="s">
        <v>1315</v>
      </c>
      <c r="AO427" t="s">
        <v>1314</v>
      </c>
      <c r="AP427">
        <v>1E-4</v>
      </c>
      <c r="AQ427">
        <v>37.285699999999999</v>
      </c>
      <c r="AR427">
        <v>1.49E-2</v>
      </c>
      <c r="AS427">
        <v>56.579799999999999</v>
      </c>
      <c r="AT427">
        <v>1E-4</v>
      </c>
      <c r="AU427">
        <v>0</v>
      </c>
    </row>
    <row r="428" spans="1:47" x14ac:dyDescent="0.25">
      <c r="A428">
        <v>0</v>
      </c>
      <c r="B428" t="s">
        <v>1317</v>
      </c>
      <c r="C428" t="s">
        <v>19</v>
      </c>
      <c r="D428" t="s">
        <v>1318</v>
      </c>
      <c r="E428" t="s">
        <v>1317</v>
      </c>
      <c r="F428">
        <v>0</v>
      </c>
      <c r="G428">
        <v>85</v>
      </c>
      <c r="H428">
        <v>5.5999999999999999E-3</v>
      </c>
      <c r="I428">
        <v>95.450599999999994</v>
      </c>
      <c r="J428" t="s">
        <v>1318</v>
      </c>
      <c r="K428" t="s">
        <v>1317</v>
      </c>
      <c r="L428">
        <v>0</v>
      </c>
      <c r="M428">
        <v>87.5</v>
      </c>
      <c r="N428">
        <v>8.0999999999999996E-3</v>
      </c>
      <c r="O428">
        <v>95.083799999999997</v>
      </c>
      <c r="P428" t="s">
        <v>1318</v>
      </c>
      <c r="Q428" t="s">
        <v>1317</v>
      </c>
      <c r="R428">
        <v>0</v>
      </c>
      <c r="S428">
        <v>80</v>
      </c>
      <c r="T428">
        <v>7.1000000000000004E-3</v>
      </c>
      <c r="U428">
        <v>93.366200000000006</v>
      </c>
      <c r="V428" t="s">
        <v>1318</v>
      </c>
      <c r="W428" t="s">
        <v>1317</v>
      </c>
      <c r="X428">
        <v>0</v>
      </c>
      <c r="Y428">
        <v>90</v>
      </c>
      <c r="Z428">
        <v>6.1999999999999998E-3</v>
      </c>
      <c r="AA428">
        <v>95.872</v>
      </c>
      <c r="AB428" t="s">
        <v>1318</v>
      </c>
      <c r="AC428" t="s">
        <v>1317</v>
      </c>
      <c r="AD428">
        <v>0</v>
      </c>
      <c r="AE428">
        <v>90</v>
      </c>
      <c r="AF428">
        <v>5.4999999999999997E-3</v>
      </c>
      <c r="AG428">
        <v>92.9709</v>
      </c>
      <c r="AH428" t="s">
        <v>1318</v>
      </c>
      <c r="AI428" t="s">
        <v>1317</v>
      </c>
      <c r="AJ428">
        <v>0</v>
      </c>
      <c r="AK428">
        <v>80</v>
      </c>
      <c r="AL428">
        <v>5.7000000000000002E-3</v>
      </c>
      <c r="AM428">
        <v>95.096199999999996</v>
      </c>
      <c r="AN428" t="s">
        <v>1318</v>
      </c>
      <c r="AO428" t="s">
        <v>1317</v>
      </c>
      <c r="AP428">
        <v>0</v>
      </c>
      <c r="AQ428">
        <v>100</v>
      </c>
      <c r="AR428">
        <v>2.7000000000000001E-3</v>
      </c>
      <c r="AS428">
        <v>95.916799999999995</v>
      </c>
      <c r="AT428">
        <v>0</v>
      </c>
      <c r="AU428">
        <v>0</v>
      </c>
    </row>
    <row r="429" spans="1:47" x14ac:dyDescent="0.25">
      <c r="A429">
        <v>0</v>
      </c>
      <c r="B429" t="s">
        <v>1319</v>
      </c>
      <c r="C429" t="s">
        <v>19</v>
      </c>
      <c r="D429" t="s">
        <v>1320</v>
      </c>
      <c r="E429" t="s">
        <v>1319</v>
      </c>
      <c r="F429">
        <v>0</v>
      </c>
      <c r="G429">
        <v>37.25</v>
      </c>
      <c r="H429">
        <v>5.5300000000000002E-2</v>
      </c>
      <c r="I429">
        <v>23.7959</v>
      </c>
      <c r="J429" t="s">
        <v>1320</v>
      </c>
      <c r="K429" t="s">
        <v>1319</v>
      </c>
      <c r="L429">
        <v>0</v>
      </c>
      <c r="M429">
        <v>55</v>
      </c>
      <c r="N429">
        <v>3.44E-2</v>
      </c>
      <c r="O429">
        <v>30.553699999999999</v>
      </c>
      <c r="P429" t="s">
        <v>1320</v>
      </c>
      <c r="Q429" t="s">
        <v>1319</v>
      </c>
      <c r="R429">
        <v>0</v>
      </c>
      <c r="S429">
        <v>50.5</v>
      </c>
      <c r="T429">
        <v>3.2800000000000003E-2</v>
      </c>
      <c r="U429">
        <v>29.972899999999999</v>
      </c>
      <c r="V429" t="s">
        <v>1321</v>
      </c>
      <c r="W429" t="s">
        <v>1319</v>
      </c>
      <c r="X429">
        <v>0</v>
      </c>
      <c r="Y429">
        <v>56.666699999999999</v>
      </c>
      <c r="Z429">
        <v>3.32E-2</v>
      </c>
      <c r="AA429">
        <v>43.784100000000002</v>
      </c>
      <c r="AB429" t="s">
        <v>1320</v>
      </c>
      <c r="AC429" t="s">
        <v>1319</v>
      </c>
      <c r="AD429">
        <v>2.0000000000000001E-4</v>
      </c>
      <c r="AE429">
        <v>28.619</v>
      </c>
      <c r="AF429">
        <v>6.1699999999999998E-2</v>
      </c>
      <c r="AG429">
        <v>22.037700000000001</v>
      </c>
      <c r="AH429" t="s">
        <v>1320</v>
      </c>
      <c r="AI429" t="s">
        <v>1319</v>
      </c>
      <c r="AJ429">
        <v>5.0000000000000001E-4</v>
      </c>
      <c r="AK429">
        <v>23.071400000000001</v>
      </c>
      <c r="AL429">
        <v>7.1999999999999995E-2</v>
      </c>
      <c r="AM429">
        <v>18.413499999999999</v>
      </c>
      <c r="AN429" t="s">
        <v>1320</v>
      </c>
      <c r="AO429" t="s">
        <v>1319</v>
      </c>
      <c r="AP429">
        <v>2.9999999999999997E-4</v>
      </c>
      <c r="AQ429">
        <v>23.909099999999999</v>
      </c>
      <c r="AR429">
        <v>5.0599999999999999E-2</v>
      </c>
      <c r="AS429">
        <v>21.407800000000002</v>
      </c>
      <c r="AT429">
        <v>2.0000000000000001E-4</v>
      </c>
      <c r="AU429">
        <v>0</v>
      </c>
    </row>
    <row r="430" spans="1:47" x14ac:dyDescent="0.25">
      <c r="A430">
        <v>0</v>
      </c>
      <c r="B430" t="s">
        <v>1322</v>
      </c>
      <c r="C430" t="s">
        <v>19</v>
      </c>
      <c r="D430" t="s">
        <v>1323</v>
      </c>
      <c r="E430" t="s">
        <v>1322</v>
      </c>
      <c r="F430">
        <v>2.7000000000000001E-3</v>
      </c>
      <c r="G430">
        <v>8.2035</v>
      </c>
      <c r="H430">
        <v>5.8299999999999998E-2</v>
      </c>
      <c r="I430">
        <v>22.322600000000001</v>
      </c>
      <c r="J430" t="s">
        <v>1323</v>
      </c>
      <c r="K430" t="s">
        <v>1322</v>
      </c>
      <c r="L430">
        <v>2.3999999999999998E-3</v>
      </c>
      <c r="M430">
        <v>8.6679999999999993</v>
      </c>
      <c r="N430">
        <v>4.0099999999999997E-2</v>
      </c>
      <c r="O430">
        <v>23.946400000000001</v>
      </c>
      <c r="P430" t="s">
        <v>1323</v>
      </c>
      <c r="Q430" t="s">
        <v>1322</v>
      </c>
      <c r="R430">
        <v>2.7000000000000001E-3</v>
      </c>
      <c r="S430">
        <v>8.4292999999999996</v>
      </c>
      <c r="T430">
        <v>4.2200000000000001E-2</v>
      </c>
      <c r="U430">
        <v>20.6068</v>
      </c>
      <c r="V430" t="s">
        <v>1323</v>
      </c>
      <c r="W430" t="s">
        <v>1322</v>
      </c>
      <c r="X430">
        <v>1.1000000000000001E-3</v>
      </c>
      <c r="Y430">
        <v>9.5740999999999996</v>
      </c>
      <c r="Z430">
        <v>6.5699999999999995E-2</v>
      </c>
      <c r="AA430">
        <v>19.4178</v>
      </c>
      <c r="AB430" t="s">
        <v>1323</v>
      </c>
      <c r="AC430" t="s">
        <v>1322</v>
      </c>
      <c r="AD430">
        <v>3.7000000000000002E-3</v>
      </c>
      <c r="AE430">
        <v>9.3267000000000007</v>
      </c>
      <c r="AF430">
        <v>6.13E-2</v>
      </c>
      <c r="AG430">
        <v>22.2334</v>
      </c>
      <c r="AH430" t="s">
        <v>1323</v>
      </c>
      <c r="AI430" t="s">
        <v>1322</v>
      </c>
      <c r="AJ430">
        <v>2.3E-3</v>
      </c>
      <c r="AK430">
        <v>12.785</v>
      </c>
      <c r="AL430">
        <v>4.8099999999999997E-2</v>
      </c>
      <c r="AM430">
        <v>29.263000000000002</v>
      </c>
      <c r="AN430" t="s">
        <v>1324</v>
      </c>
      <c r="AO430" t="s">
        <v>1322</v>
      </c>
      <c r="AP430">
        <v>8.0000000000000002E-3</v>
      </c>
      <c r="AQ430">
        <v>7.6643999999999997</v>
      </c>
      <c r="AR430">
        <v>7.1599999999999997E-2</v>
      </c>
      <c r="AS430">
        <v>14.714499999999999</v>
      </c>
      <c r="AT430">
        <v>3.3E-3</v>
      </c>
      <c r="AU430">
        <v>0</v>
      </c>
    </row>
    <row r="431" spans="1:47" x14ac:dyDescent="0.25">
      <c r="A431">
        <v>0</v>
      </c>
      <c r="B431" t="s">
        <v>1325</v>
      </c>
      <c r="C431" t="s">
        <v>19</v>
      </c>
      <c r="D431" t="s">
        <v>1326</v>
      </c>
      <c r="E431" t="s">
        <v>1325</v>
      </c>
      <c r="F431">
        <v>0</v>
      </c>
      <c r="G431">
        <v>75</v>
      </c>
      <c r="H431">
        <v>1.24E-2</v>
      </c>
      <c r="I431">
        <v>79.274100000000004</v>
      </c>
      <c r="J431" t="s">
        <v>1327</v>
      </c>
      <c r="K431" t="s">
        <v>1325</v>
      </c>
      <c r="L431">
        <v>0</v>
      </c>
      <c r="M431">
        <v>61.666699999999999</v>
      </c>
      <c r="N431">
        <v>1.8700000000000001E-2</v>
      </c>
      <c r="O431">
        <v>62.385800000000003</v>
      </c>
      <c r="P431" t="s">
        <v>1328</v>
      </c>
      <c r="Q431" t="s">
        <v>1325</v>
      </c>
      <c r="R431">
        <v>0</v>
      </c>
      <c r="S431">
        <v>75</v>
      </c>
      <c r="T431">
        <v>1.2999999999999999E-2</v>
      </c>
      <c r="U431">
        <v>73.725999999999999</v>
      </c>
      <c r="V431" t="s">
        <v>1326</v>
      </c>
      <c r="W431" t="s">
        <v>1325</v>
      </c>
      <c r="X431">
        <v>0</v>
      </c>
      <c r="Y431">
        <v>80</v>
      </c>
      <c r="Z431">
        <v>1.17E-2</v>
      </c>
      <c r="AA431">
        <v>85.343800000000002</v>
      </c>
      <c r="AB431" t="s">
        <v>1328</v>
      </c>
      <c r="AC431" t="s">
        <v>1325</v>
      </c>
      <c r="AD431">
        <v>0</v>
      </c>
      <c r="AE431">
        <v>90</v>
      </c>
      <c r="AF431">
        <v>8.6E-3</v>
      </c>
      <c r="AG431">
        <v>84.301000000000002</v>
      </c>
      <c r="AH431" t="s">
        <v>1328</v>
      </c>
      <c r="AI431" t="s">
        <v>1325</v>
      </c>
      <c r="AJ431">
        <v>0</v>
      </c>
      <c r="AK431">
        <v>58.125</v>
      </c>
      <c r="AL431">
        <v>1.55E-2</v>
      </c>
      <c r="AM431">
        <v>69.763599999999997</v>
      </c>
      <c r="AN431" t="s">
        <v>1326</v>
      </c>
      <c r="AO431" t="s">
        <v>1325</v>
      </c>
      <c r="AP431">
        <v>0</v>
      </c>
      <c r="AQ431">
        <v>85</v>
      </c>
      <c r="AR431">
        <v>6.4000000000000003E-3</v>
      </c>
      <c r="AS431">
        <v>83.328100000000006</v>
      </c>
      <c r="AT431">
        <v>0</v>
      </c>
      <c r="AU431">
        <v>0</v>
      </c>
    </row>
    <row r="432" spans="1:47" x14ac:dyDescent="0.25">
      <c r="A432">
        <v>0</v>
      </c>
      <c r="B432" t="s">
        <v>1329</v>
      </c>
      <c r="C432" t="s">
        <v>19</v>
      </c>
      <c r="D432" t="s">
        <v>1330</v>
      </c>
      <c r="E432" t="s">
        <v>1329</v>
      </c>
      <c r="F432">
        <v>0</v>
      </c>
      <c r="G432">
        <v>100</v>
      </c>
      <c r="H432">
        <v>7.4999999999999997E-3</v>
      </c>
      <c r="I432">
        <v>92</v>
      </c>
      <c r="J432" t="s">
        <v>1330</v>
      </c>
      <c r="K432" t="s">
        <v>1329</v>
      </c>
      <c r="L432">
        <v>0</v>
      </c>
      <c r="M432">
        <v>85</v>
      </c>
      <c r="N432">
        <v>8.6999999999999994E-3</v>
      </c>
      <c r="O432">
        <v>93.814899999999994</v>
      </c>
      <c r="P432" t="s">
        <v>1330</v>
      </c>
      <c r="Q432" t="s">
        <v>1329</v>
      </c>
      <c r="R432">
        <v>0</v>
      </c>
      <c r="S432">
        <v>85</v>
      </c>
      <c r="T432">
        <v>6.7000000000000002E-3</v>
      </c>
      <c r="U432">
        <v>94.521100000000004</v>
      </c>
      <c r="V432" t="s">
        <v>1330</v>
      </c>
      <c r="W432" t="s">
        <v>1329</v>
      </c>
      <c r="X432">
        <v>0</v>
      </c>
      <c r="Y432">
        <v>90</v>
      </c>
      <c r="Z432">
        <v>8.0000000000000002E-3</v>
      </c>
      <c r="AA432">
        <v>93.931299999999993</v>
      </c>
      <c r="AB432" t="s">
        <v>1330</v>
      </c>
      <c r="AC432" t="s">
        <v>1329</v>
      </c>
      <c r="AD432">
        <v>0</v>
      </c>
      <c r="AE432">
        <v>90</v>
      </c>
      <c r="AF432">
        <v>6.4000000000000003E-3</v>
      </c>
      <c r="AG432">
        <v>90.624300000000005</v>
      </c>
      <c r="AH432" t="s">
        <v>1330</v>
      </c>
      <c r="AI432" t="s">
        <v>1329</v>
      </c>
      <c r="AJ432">
        <v>0</v>
      </c>
      <c r="AK432">
        <v>70</v>
      </c>
      <c r="AL432">
        <v>0.01</v>
      </c>
      <c r="AM432">
        <v>84.180999999999997</v>
      </c>
      <c r="AN432" t="s">
        <v>1330</v>
      </c>
      <c r="AO432" t="s">
        <v>1329</v>
      </c>
      <c r="AP432">
        <v>0</v>
      </c>
      <c r="AQ432">
        <v>100</v>
      </c>
      <c r="AR432">
        <v>3.7000000000000002E-3</v>
      </c>
      <c r="AS432">
        <v>93.743499999999997</v>
      </c>
      <c r="AT432">
        <v>0</v>
      </c>
      <c r="AU432">
        <v>0</v>
      </c>
    </row>
    <row r="433" spans="1:47" x14ac:dyDescent="0.25">
      <c r="A433">
        <v>0</v>
      </c>
      <c r="B433" t="s">
        <v>1331</v>
      </c>
      <c r="C433" t="s">
        <v>19</v>
      </c>
      <c r="D433" t="s">
        <v>1332</v>
      </c>
      <c r="E433" t="s">
        <v>1331</v>
      </c>
      <c r="F433">
        <v>0</v>
      </c>
      <c r="G433">
        <v>65</v>
      </c>
      <c r="H433">
        <v>1.43E-2</v>
      </c>
      <c r="I433">
        <v>74.475499999999997</v>
      </c>
      <c r="J433" t="s">
        <v>1333</v>
      </c>
      <c r="K433" t="s">
        <v>1331</v>
      </c>
      <c r="L433">
        <v>0</v>
      </c>
      <c r="M433">
        <v>53.636400000000002</v>
      </c>
      <c r="N433">
        <v>1.8200000000000001E-2</v>
      </c>
      <c r="O433">
        <v>64.094999999999999</v>
      </c>
      <c r="P433" t="s">
        <v>1333</v>
      </c>
      <c r="Q433" t="s">
        <v>1331</v>
      </c>
      <c r="R433">
        <v>1E-4</v>
      </c>
      <c r="S433">
        <v>40</v>
      </c>
      <c r="T433">
        <v>1.9E-2</v>
      </c>
      <c r="U433">
        <v>55.298699999999997</v>
      </c>
      <c r="V433" t="s">
        <v>1333</v>
      </c>
      <c r="W433" t="s">
        <v>1331</v>
      </c>
      <c r="X433">
        <v>1E-4</v>
      </c>
      <c r="Y433">
        <v>25.2727</v>
      </c>
      <c r="Z433">
        <v>4.87E-2</v>
      </c>
      <c r="AA433">
        <v>28.792899999999999</v>
      </c>
      <c r="AB433" t="s">
        <v>1333</v>
      </c>
      <c r="AC433" t="s">
        <v>1331</v>
      </c>
      <c r="AD433">
        <v>0</v>
      </c>
      <c r="AE433">
        <v>72.5</v>
      </c>
      <c r="AF433">
        <v>1.21E-2</v>
      </c>
      <c r="AG433">
        <v>74.390600000000006</v>
      </c>
      <c r="AH433" t="s">
        <v>1334</v>
      </c>
      <c r="AI433" t="s">
        <v>1331</v>
      </c>
      <c r="AJ433">
        <v>0</v>
      </c>
      <c r="AK433">
        <v>70</v>
      </c>
      <c r="AL433">
        <v>1.0699999999999999E-2</v>
      </c>
      <c r="AM433">
        <v>82.115499999999997</v>
      </c>
      <c r="AN433" t="s">
        <v>1333</v>
      </c>
      <c r="AO433" t="s">
        <v>1331</v>
      </c>
      <c r="AP433">
        <v>0</v>
      </c>
      <c r="AQ433">
        <v>70</v>
      </c>
      <c r="AR433">
        <v>7.3000000000000001E-3</v>
      </c>
      <c r="AS433">
        <v>79.569500000000005</v>
      </c>
      <c r="AT433">
        <v>0</v>
      </c>
      <c r="AU433">
        <v>0</v>
      </c>
    </row>
    <row r="434" spans="1:47" x14ac:dyDescent="0.25">
      <c r="A434">
        <v>0</v>
      </c>
      <c r="B434" t="s">
        <v>1335</v>
      </c>
      <c r="C434" t="s">
        <v>19</v>
      </c>
      <c r="D434" t="s">
        <v>1336</v>
      </c>
      <c r="E434" t="s">
        <v>1335</v>
      </c>
      <c r="F434">
        <v>0</v>
      </c>
      <c r="G434">
        <v>85</v>
      </c>
      <c r="H434">
        <v>4.8999999999999998E-3</v>
      </c>
      <c r="I434">
        <v>96.007300000000001</v>
      </c>
      <c r="J434" t="s">
        <v>1336</v>
      </c>
      <c r="K434" t="s">
        <v>1335</v>
      </c>
      <c r="L434">
        <v>0</v>
      </c>
      <c r="M434">
        <v>56.25</v>
      </c>
      <c r="N434">
        <v>9.1999999999999998E-3</v>
      </c>
      <c r="O434">
        <v>92.439599999999999</v>
      </c>
      <c r="P434" t="s">
        <v>1336</v>
      </c>
      <c r="Q434" t="s">
        <v>1335</v>
      </c>
      <c r="R434">
        <v>0</v>
      </c>
      <c r="S434">
        <v>60</v>
      </c>
      <c r="T434">
        <v>6.7000000000000002E-3</v>
      </c>
      <c r="U434">
        <v>94.695800000000006</v>
      </c>
      <c r="V434" t="s">
        <v>1336</v>
      </c>
      <c r="W434" t="s">
        <v>1335</v>
      </c>
      <c r="X434">
        <v>0</v>
      </c>
      <c r="Y434">
        <v>70</v>
      </c>
      <c r="Z434">
        <v>8.5000000000000006E-3</v>
      </c>
      <c r="AA434">
        <v>92.866900000000001</v>
      </c>
      <c r="AB434" t="s">
        <v>1336</v>
      </c>
      <c r="AC434" t="s">
        <v>1335</v>
      </c>
      <c r="AD434">
        <v>0</v>
      </c>
      <c r="AE434">
        <v>90</v>
      </c>
      <c r="AF434">
        <v>3.5000000000000001E-3</v>
      </c>
      <c r="AG434">
        <v>96.297700000000006</v>
      </c>
      <c r="AH434" t="s">
        <v>1336</v>
      </c>
      <c r="AI434" t="s">
        <v>1335</v>
      </c>
      <c r="AJ434">
        <v>0</v>
      </c>
      <c r="AK434">
        <v>85</v>
      </c>
      <c r="AL434">
        <v>4.8999999999999998E-3</v>
      </c>
      <c r="AM434">
        <v>95.786100000000005</v>
      </c>
      <c r="AN434" t="s">
        <v>1336</v>
      </c>
      <c r="AO434" t="s">
        <v>1335</v>
      </c>
      <c r="AP434">
        <v>0</v>
      </c>
      <c r="AQ434">
        <v>85</v>
      </c>
      <c r="AR434">
        <v>2.8999999999999998E-3</v>
      </c>
      <c r="AS434">
        <v>95.614699999999999</v>
      </c>
      <c r="AT434">
        <v>0</v>
      </c>
      <c r="AU434">
        <v>0</v>
      </c>
    </row>
    <row r="435" spans="1:47" x14ac:dyDescent="0.25">
      <c r="A435">
        <v>0</v>
      </c>
      <c r="B435" t="s">
        <v>1337</v>
      </c>
      <c r="C435" t="s">
        <v>19</v>
      </c>
      <c r="D435" t="s">
        <v>1338</v>
      </c>
      <c r="E435" t="s">
        <v>1337</v>
      </c>
      <c r="F435">
        <v>0</v>
      </c>
      <c r="G435">
        <v>100</v>
      </c>
      <c r="H435">
        <v>5.1999999999999998E-3</v>
      </c>
      <c r="I435">
        <v>95.781599999999997</v>
      </c>
      <c r="J435" t="s">
        <v>1338</v>
      </c>
      <c r="K435" t="s">
        <v>1337</v>
      </c>
      <c r="L435">
        <v>0</v>
      </c>
      <c r="M435">
        <v>85</v>
      </c>
      <c r="N435">
        <v>7.9000000000000008E-3</v>
      </c>
      <c r="O435">
        <v>95.203999999999994</v>
      </c>
      <c r="P435" t="s">
        <v>1338</v>
      </c>
      <c r="Q435" t="s">
        <v>1337</v>
      </c>
      <c r="R435">
        <v>0</v>
      </c>
      <c r="S435">
        <v>85</v>
      </c>
      <c r="T435">
        <v>5.8999999999999999E-3</v>
      </c>
      <c r="U435">
        <v>95.519599999999997</v>
      </c>
      <c r="V435" t="s">
        <v>1338</v>
      </c>
      <c r="W435" t="s">
        <v>1337</v>
      </c>
      <c r="X435">
        <v>0</v>
      </c>
      <c r="Y435">
        <v>80</v>
      </c>
      <c r="Z435">
        <v>8.6999999999999994E-3</v>
      </c>
      <c r="AA435">
        <v>92.252600000000001</v>
      </c>
      <c r="AB435" t="s">
        <v>1338</v>
      </c>
      <c r="AC435" t="s">
        <v>1337</v>
      </c>
      <c r="AD435">
        <v>0</v>
      </c>
      <c r="AE435">
        <v>75</v>
      </c>
      <c r="AF435">
        <v>6.1000000000000004E-3</v>
      </c>
      <c r="AG435">
        <v>91.317499999999995</v>
      </c>
      <c r="AH435" t="s">
        <v>1338</v>
      </c>
      <c r="AI435" t="s">
        <v>1337</v>
      </c>
      <c r="AJ435">
        <v>0</v>
      </c>
      <c r="AK435">
        <v>80</v>
      </c>
      <c r="AL435">
        <v>7.0000000000000001E-3</v>
      </c>
      <c r="AM435">
        <v>92.054599999999994</v>
      </c>
      <c r="AN435" t="s">
        <v>1338</v>
      </c>
      <c r="AO435" t="s">
        <v>1337</v>
      </c>
      <c r="AP435">
        <v>0</v>
      </c>
      <c r="AQ435">
        <v>100</v>
      </c>
      <c r="AR435">
        <v>2.3999999999999998E-3</v>
      </c>
      <c r="AS435">
        <v>96.425399999999996</v>
      </c>
      <c r="AT435">
        <v>0</v>
      </c>
      <c r="AU435">
        <v>0</v>
      </c>
    </row>
    <row r="436" spans="1:47" x14ac:dyDescent="0.25">
      <c r="A436">
        <v>0</v>
      </c>
      <c r="B436" t="s">
        <v>1339</v>
      </c>
      <c r="C436" t="s">
        <v>19</v>
      </c>
      <c r="D436" t="s">
        <v>1340</v>
      </c>
      <c r="E436" t="s">
        <v>1339</v>
      </c>
      <c r="F436">
        <v>2.9999999999999997E-4</v>
      </c>
      <c r="G436">
        <v>20.8462</v>
      </c>
      <c r="H436">
        <v>4.3799999999999999E-2</v>
      </c>
      <c r="I436">
        <v>31.107399999999998</v>
      </c>
      <c r="J436" t="s">
        <v>1340</v>
      </c>
      <c r="K436" t="s">
        <v>1339</v>
      </c>
      <c r="L436">
        <v>5.9999999999999995E-4</v>
      </c>
      <c r="M436">
        <v>17.716200000000001</v>
      </c>
      <c r="N436">
        <v>3.7199999999999997E-2</v>
      </c>
      <c r="O436">
        <v>27.108499999999999</v>
      </c>
      <c r="P436" t="s">
        <v>1340</v>
      </c>
      <c r="Q436" t="s">
        <v>1339</v>
      </c>
      <c r="R436">
        <v>1.1000000000000001E-3</v>
      </c>
      <c r="S436">
        <v>13.2424</v>
      </c>
      <c r="T436">
        <v>3.6799999999999999E-2</v>
      </c>
      <c r="U436">
        <v>25.469799999999999</v>
      </c>
      <c r="V436" t="e">
        <f>-RIVKELAV</f>
        <v>#NAME?</v>
      </c>
      <c r="W436" t="s">
        <v>1339</v>
      </c>
      <c r="X436">
        <v>1E-4</v>
      </c>
      <c r="Y436">
        <v>29.285699999999999</v>
      </c>
      <c r="Z436">
        <v>4.3299999999999998E-2</v>
      </c>
      <c r="AA436">
        <v>33.073700000000002</v>
      </c>
      <c r="AB436" t="s">
        <v>1340</v>
      </c>
      <c r="AC436" t="s">
        <v>1339</v>
      </c>
      <c r="AD436">
        <v>1.9300000000000001E-2</v>
      </c>
      <c r="AE436">
        <v>4.1120999999999999</v>
      </c>
      <c r="AF436">
        <v>0.1411</v>
      </c>
      <c r="AG436">
        <v>7.0590000000000002</v>
      </c>
      <c r="AH436" t="s">
        <v>1340</v>
      </c>
      <c r="AI436" t="s">
        <v>1339</v>
      </c>
      <c r="AJ436">
        <v>6.6E-3</v>
      </c>
      <c r="AK436">
        <v>7.9505999999999997</v>
      </c>
      <c r="AL436">
        <v>0.1048</v>
      </c>
      <c r="AM436">
        <v>10.867100000000001</v>
      </c>
      <c r="AN436" t="s">
        <v>1340</v>
      </c>
      <c r="AO436" t="s">
        <v>1339</v>
      </c>
      <c r="AP436">
        <v>3.5000000000000001E-3</v>
      </c>
      <c r="AQ436">
        <v>10.868399999999999</v>
      </c>
      <c r="AR436">
        <v>7.1599999999999997E-2</v>
      </c>
      <c r="AS436">
        <v>14.6952</v>
      </c>
      <c r="AT436">
        <v>4.4999999999999997E-3</v>
      </c>
      <c r="AU436">
        <v>0</v>
      </c>
    </row>
    <row r="437" spans="1:47" x14ac:dyDescent="0.25">
      <c r="A437">
        <v>0</v>
      </c>
      <c r="B437" t="s">
        <v>1341</v>
      </c>
      <c r="C437" t="s">
        <v>19</v>
      </c>
      <c r="D437" t="s">
        <v>1342</v>
      </c>
      <c r="E437" t="s">
        <v>1341</v>
      </c>
      <c r="F437">
        <v>0</v>
      </c>
      <c r="G437">
        <v>65</v>
      </c>
      <c r="H437">
        <v>8.8999999999999999E-3</v>
      </c>
      <c r="I437">
        <v>88.511700000000005</v>
      </c>
      <c r="J437" t="s">
        <v>1342</v>
      </c>
      <c r="K437" t="s">
        <v>1341</v>
      </c>
      <c r="L437">
        <v>1E-4</v>
      </c>
      <c r="M437">
        <v>36.875</v>
      </c>
      <c r="N437">
        <v>1.24E-2</v>
      </c>
      <c r="O437">
        <v>83.069599999999994</v>
      </c>
      <c r="P437" t="s">
        <v>1343</v>
      </c>
      <c r="Q437" t="s">
        <v>1341</v>
      </c>
      <c r="R437">
        <v>1E-4</v>
      </c>
      <c r="S437">
        <v>40.200000000000003</v>
      </c>
      <c r="T437">
        <v>9.9000000000000008E-3</v>
      </c>
      <c r="U437">
        <v>84.758099999999999</v>
      </c>
      <c r="V437" t="s">
        <v>1342</v>
      </c>
      <c r="W437" t="s">
        <v>1341</v>
      </c>
      <c r="X437">
        <v>0</v>
      </c>
      <c r="Y437">
        <v>56.666699999999999</v>
      </c>
      <c r="Z437">
        <v>1.11E-2</v>
      </c>
      <c r="AA437">
        <v>86.935100000000006</v>
      </c>
      <c r="AB437" t="s">
        <v>1342</v>
      </c>
      <c r="AC437" t="s">
        <v>1341</v>
      </c>
      <c r="AD437">
        <v>0</v>
      </c>
      <c r="AE437">
        <v>59</v>
      </c>
      <c r="AF437">
        <v>7.4000000000000003E-3</v>
      </c>
      <c r="AG437">
        <v>87.776799999999994</v>
      </c>
      <c r="AH437" t="s">
        <v>1342</v>
      </c>
      <c r="AI437" t="s">
        <v>1341</v>
      </c>
      <c r="AJ437">
        <v>1E-4</v>
      </c>
      <c r="AK437">
        <v>42</v>
      </c>
      <c r="AL437">
        <v>1.03E-2</v>
      </c>
      <c r="AM437">
        <v>83.262100000000004</v>
      </c>
      <c r="AN437" t="s">
        <v>1344</v>
      </c>
      <c r="AO437" t="s">
        <v>1341</v>
      </c>
      <c r="AP437">
        <v>0</v>
      </c>
      <c r="AQ437">
        <v>53.571399999999997</v>
      </c>
      <c r="AR437">
        <v>6.7000000000000002E-3</v>
      </c>
      <c r="AS437">
        <v>81.826099999999997</v>
      </c>
      <c r="AT437">
        <v>0</v>
      </c>
      <c r="AU437">
        <v>0</v>
      </c>
    </row>
    <row r="438" spans="1:47" x14ac:dyDescent="0.25">
      <c r="A438">
        <v>0</v>
      </c>
      <c r="B438" t="s">
        <v>1345</v>
      </c>
      <c r="C438" t="s">
        <v>19</v>
      </c>
      <c r="D438" t="s">
        <v>1346</v>
      </c>
      <c r="E438" t="s">
        <v>1345</v>
      </c>
      <c r="F438">
        <v>0</v>
      </c>
      <c r="G438">
        <v>65</v>
      </c>
      <c r="H438">
        <v>9.7999999999999997E-3</v>
      </c>
      <c r="I438">
        <v>86.268900000000002</v>
      </c>
      <c r="J438" t="s">
        <v>1347</v>
      </c>
      <c r="K438" t="s">
        <v>1345</v>
      </c>
      <c r="L438">
        <v>0</v>
      </c>
      <c r="M438">
        <v>54.090899999999998</v>
      </c>
      <c r="N438">
        <v>1.17E-2</v>
      </c>
      <c r="O438">
        <v>85.177499999999995</v>
      </c>
      <c r="P438" t="s">
        <v>1348</v>
      </c>
      <c r="Q438" t="s">
        <v>1345</v>
      </c>
      <c r="R438">
        <v>0</v>
      </c>
      <c r="S438">
        <v>55.714300000000001</v>
      </c>
      <c r="T438">
        <v>7.4000000000000003E-3</v>
      </c>
      <c r="U438">
        <v>92.614099999999993</v>
      </c>
      <c r="V438" t="s">
        <v>1348</v>
      </c>
      <c r="W438" t="s">
        <v>1345</v>
      </c>
      <c r="X438">
        <v>0</v>
      </c>
      <c r="Y438">
        <v>62.5</v>
      </c>
      <c r="Z438">
        <v>1.23E-2</v>
      </c>
      <c r="AA438">
        <v>83.933400000000006</v>
      </c>
      <c r="AB438" t="s">
        <v>1346</v>
      </c>
      <c r="AC438" t="s">
        <v>1345</v>
      </c>
      <c r="AD438">
        <v>0</v>
      </c>
      <c r="AE438">
        <v>60</v>
      </c>
      <c r="AF438">
        <v>6.7999999999999996E-3</v>
      </c>
      <c r="AG438">
        <v>89.382300000000001</v>
      </c>
      <c r="AH438" t="s">
        <v>1347</v>
      </c>
      <c r="AI438" t="s">
        <v>1345</v>
      </c>
      <c r="AJ438">
        <v>0</v>
      </c>
      <c r="AK438">
        <v>63</v>
      </c>
      <c r="AL438">
        <v>8.8000000000000005E-3</v>
      </c>
      <c r="AM438">
        <v>87.388800000000003</v>
      </c>
      <c r="AN438" t="s">
        <v>1347</v>
      </c>
      <c r="AO438" t="s">
        <v>1345</v>
      </c>
      <c r="AP438">
        <v>0</v>
      </c>
      <c r="AQ438">
        <v>85</v>
      </c>
      <c r="AR438">
        <v>4.0000000000000001E-3</v>
      </c>
      <c r="AS438">
        <v>92.726200000000006</v>
      </c>
      <c r="AT438">
        <v>0</v>
      </c>
      <c r="AU438">
        <v>0</v>
      </c>
    </row>
    <row r="439" spans="1:47" x14ac:dyDescent="0.25">
      <c r="A439">
        <v>0</v>
      </c>
      <c r="B439" t="s">
        <v>1349</v>
      </c>
      <c r="C439" t="s">
        <v>19</v>
      </c>
      <c r="D439" t="s">
        <v>1350</v>
      </c>
      <c r="E439" t="s">
        <v>1349</v>
      </c>
      <c r="F439">
        <v>2.0000000000000001E-4</v>
      </c>
      <c r="G439">
        <v>22.821400000000001</v>
      </c>
      <c r="H439">
        <v>3.0800000000000001E-2</v>
      </c>
      <c r="I439">
        <v>43.865699999999997</v>
      </c>
      <c r="J439" t="s">
        <v>1351</v>
      </c>
      <c r="K439" t="s">
        <v>1349</v>
      </c>
      <c r="L439">
        <v>0</v>
      </c>
      <c r="M439">
        <v>47.666699999999999</v>
      </c>
      <c r="N439">
        <v>1.4500000000000001E-2</v>
      </c>
      <c r="O439">
        <v>75.819699999999997</v>
      </c>
      <c r="P439" t="s">
        <v>1351</v>
      </c>
      <c r="Q439" t="s">
        <v>1349</v>
      </c>
      <c r="R439">
        <v>1E-4</v>
      </c>
      <c r="S439">
        <v>34.555599999999998</v>
      </c>
      <c r="T439">
        <v>1.49E-2</v>
      </c>
      <c r="U439">
        <v>67.585300000000004</v>
      </c>
      <c r="V439" t="s">
        <v>1352</v>
      </c>
      <c r="W439" t="s">
        <v>1349</v>
      </c>
      <c r="X439">
        <v>0</v>
      </c>
      <c r="Y439">
        <v>35</v>
      </c>
      <c r="Z439">
        <v>2.6599999999999999E-2</v>
      </c>
      <c r="AA439">
        <v>53.220599999999997</v>
      </c>
      <c r="AB439" t="s">
        <v>1351</v>
      </c>
      <c r="AC439" t="s">
        <v>1349</v>
      </c>
      <c r="AD439">
        <v>2.0000000000000001E-4</v>
      </c>
      <c r="AE439">
        <v>30.333300000000001</v>
      </c>
      <c r="AF439">
        <v>1.9300000000000001E-2</v>
      </c>
      <c r="AG439">
        <v>58.838200000000001</v>
      </c>
      <c r="AH439" t="s">
        <v>1351</v>
      </c>
      <c r="AI439" t="s">
        <v>1349</v>
      </c>
      <c r="AJ439">
        <v>1E-4</v>
      </c>
      <c r="AK439">
        <v>45.25</v>
      </c>
      <c r="AL439">
        <v>1.4999999999999999E-2</v>
      </c>
      <c r="AM439">
        <v>70.813100000000006</v>
      </c>
      <c r="AN439" t="s">
        <v>1351</v>
      </c>
      <c r="AO439" t="s">
        <v>1349</v>
      </c>
      <c r="AP439">
        <v>0</v>
      </c>
      <c r="AQ439">
        <v>48.5</v>
      </c>
      <c r="AR439">
        <v>1.1299999999999999E-2</v>
      </c>
      <c r="AS439">
        <v>66.134399999999999</v>
      </c>
      <c r="AT439">
        <v>1E-4</v>
      </c>
      <c r="AU439">
        <v>0</v>
      </c>
    </row>
    <row r="440" spans="1:47" x14ac:dyDescent="0.25">
      <c r="A440">
        <v>0</v>
      </c>
      <c r="B440" t="s">
        <v>1353</v>
      </c>
      <c r="C440" t="s">
        <v>19</v>
      </c>
      <c r="D440" t="s">
        <v>1354</v>
      </c>
      <c r="E440" t="s">
        <v>1353</v>
      </c>
      <c r="F440">
        <v>0</v>
      </c>
      <c r="G440">
        <v>75</v>
      </c>
      <c r="H440">
        <v>1.06E-2</v>
      </c>
      <c r="I440">
        <v>84.176199999999994</v>
      </c>
      <c r="J440" t="s">
        <v>1354</v>
      </c>
      <c r="K440" t="s">
        <v>1353</v>
      </c>
      <c r="L440">
        <v>0</v>
      </c>
      <c r="M440">
        <v>75</v>
      </c>
      <c r="N440">
        <v>9.1999999999999998E-3</v>
      </c>
      <c r="O440">
        <v>92.478099999999998</v>
      </c>
      <c r="P440" t="s">
        <v>1354</v>
      </c>
      <c r="Q440" t="s">
        <v>1353</v>
      </c>
      <c r="R440">
        <v>0</v>
      </c>
      <c r="S440">
        <v>67.5</v>
      </c>
      <c r="T440">
        <v>8.9999999999999993E-3</v>
      </c>
      <c r="U440">
        <v>87.7744</v>
      </c>
      <c r="V440" t="s">
        <v>1354</v>
      </c>
      <c r="W440" t="s">
        <v>1353</v>
      </c>
      <c r="X440">
        <v>0</v>
      </c>
      <c r="Y440">
        <v>46.5</v>
      </c>
      <c r="Z440">
        <v>1.49E-2</v>
      </c>
      <c r="AA440">
        <v>77.173500000000004</v>
      </c>
      <c r="AB440" t="s">
        <v>1354</v>
      </c>
      <c r="AC440" t="s">
        <v>1353</v>
      </c>
      <c r="AD440">
        <v>0</v>
      </c>
      <c r="AE440">
        <v>90</v>
      </c>
      <c r="AF440">
        <v>5.8999999999999999E-3</v>
      </c>
      <c r="AG440">
        <v>92.034400000000005</v>
      </c>
      <c r="AH440" t="s">
        <v>1354</v>
      </c>
      <c r="AI440" t="s">
        <v>1353</v>
      </c>
      <c r="AJ440">
        <v>0</v>
      </c>
      <c r="AK440">
        <v>85</v>
      </c>
      <c r="AL440">
        <v>6.3E-3</v>
      </c>
      <c r="AM440">
        <v>93.694800000000001</v>
      </c>
      <c r="AN440" t="s">
        <v>1354</v>
      </c>
      <c r="AO440" t="s">
        <v>1353</v>
      </c>
      <c r="AP440">
        <v>0</v>
      </c>
      <c r="AQ440">
        <v>100</v>
      </c>
      <c r="AR440">
        <v>3.0000000000000001E-3</v>
      </c>
      <c r="AS440">
        <v>95.566900000000004</v>
      </c>
      <c r="AT440">
        <v>0</v>
      </c>
      <c r="AU440">
        <v>0</v>
      </c>
    </row>
    <row r="441" spans="1:47" x14ac:dyDescent="0.25">
      <c r="A441">
        <v>0</v>
      </c>
      <c r="B441" t="s">
        <v>1355</v>
      </c>
      <c r="C441" t="s">
        <v>19</v>
      </c>
      <c r="D441" t="s">
        <v>1356</v>
      </c>
      <c r="E441" t="s">
        <v>1355</v>
      </c>
      <c r="F441">
        <v>0</v>
      </c>
      <c r="G441">
        <v>56.25</v>
      </c>
      <c r="H441">
        <v>1.9800000000000002E-2</v>
      </c>
      <c r="I441">
        <v>61.814799999999998</v>
      </c>
      <c r="J441" t="s">
        <v>1356</v>
      </c>
      <c r="K441" t="s">
        <v>1355</v>
      </c>
      <c r="L441">
        <v>1E-4</v>
      </c>
      <c r="M441">
        <v>43</v>
      </c>
      <c r="N441">
        <v>3.0099999999999998E-2</v>
      </c>
      <c r="O441">
        <v>36.858899999999998</v>
      </c>
      <c r="P441" t="s">
        <v>1356</v>
      </c>
      <c r="Q441" t="s">
        <v>1355</v>
      </c>
      <c r="R441">
        <v>0</v>
      </c>
      <c r="S441">
        <v>48.5</v>
      </c>
      <c r="T441">
        <v>2.3699999999999999E-2</v>
      </c>
      <c r="U441">
        <v>44.447400000000002</v>
      </c>
      <c r="V441" t="s">
        <v>1356</v>
      </c>
      <c r="W441" t="s">
        <v>1355</v>
      </c>
      <c r="X441">
        <v>0</v>
      </c>
      <c r="Y441">
        <v>55</v>
      </c>
      <c r="Z441">
        <v>2.1000000000000001E-2</v>
      </c>
      <c r="AA441">
        <v>63.380499999999998</v>
      </c>
      <c r="AB441" t="s">
        <v>1356</v>
      </c>
      <c r="AC441" t="s">
        <v>1355</v>
      </c>
      <c r="AD441">
        <v>0</v>
      </c>
      <c r="AE441">
        <v>43.75</v>
      </c>
      <c r="AF441">
        <v>2.5499999999999998E-2</v>
      </c>
      <c r="AG441">
        <v>48.9848</v>
      </c>
      <c r="AH441" t="s">
        <v>1356</v>
      </c>
      <c r="AI441" t="s">
        <v>1355</v>
      </c>
      <c r="AJ441">
        <v>1E-4</v>
      </c>
      <c r="AK441">
        <v>45.5</v>
      </c>
      <c r="AL441">
        <v>3.0499999999999999E-2</v>
      </c>
      <c r="AM441">
        <v>44.277000000000001</v>
      </c>
      <c r="AN441" t="s">
        <v>1356</v>
      </c>
      <c r="AO441" t="s">
        <v>1355</v>
      </c>
      <c r="AP441">
        <v>0</v>
      </c>
      <c r="AQ441">
        <v>60</v>
      </c>
      <c r="AR441">
        <v>1.2800000000000001E-2</v>
      </c>
      <c r="AS441">
        <v>61.905900000000003</v>
      </c>
      <c r="AT441">
        <v>0</v>
      </c>
      <c r="AU441">
        <v>0</v>
      </c>
    </row>
    <row r="442" spans="1:47" x14ac:dyDescent="0.25">
      <c r="A442">
        <v>0</v>
      </c>
      <c r="B442" t="s">
        <v>1357</v>
      </c>
      <c r="C442" t="s">
        <v>19</v>
      </c>
      <c r="D442" t="e">
        <f>-VKELAVKY</f>
        <v>#NAME?</v>
      </c>
      <c r="E442" t="s">
        <v>1357</v>
      </c>
      <c r="F442">
        <v>3.8E-3</v>
      </c>
      <c r="G442">
        <v>6.9984000000000002</v>
      </c>
      <c r="H442">
        <v>5.21E-2</v>
      </c>
      <c r="I442">
        <v>25.588200000000001</v>
      </c>
      <c r="J442" t="s">
        <v>1358</v>
      </c>
      <c r="K442" t="s">
        <v>1357</v>
      </c>
      <c r="L442">
        <v>5.0000000000000001E-4</v>
      </c>
      <c r="M442">
        <v>19.351900000000001</v>
      </c>
      <c r="N442">
        <v>1.43E-2</v>
      </c>
      <c r="O442">
        <v>76.472800000000007</v>
      </c>
      <c r="P442" t="s">
        <v>1359</v>
      </c>
      <c r="Q442" t="s">
        <v>1357</v>
      </c>
      <c r="R442">
        <v>2.9999999999999997E-4</v>
      </c>
      <c r="S442">
        <v>22.657900000000001</v>
      </c>
      <c r="T442">
        <v>1.38E-2</v>
      </c>
      <c r="U442">
        <v>71.201899999999995</v>
      </c>
      <c r="V442" t="s">
        <v>1360</v>
      </c>
      <c r="W442" t="s">
        <v>1357</v>
      </c>
      <c r="X442">
        <v>2.5999999999999999E-3</v>
      </c>
      <c r="Y442">
        <v>6.1828000000000003</v>
      </c>
      <c r="Z442">
        <v>4.82E-2</v>
      </c>
      <c r="AA442">
        <v>29.117100000000001</v>
      </c>
      <c r="AB442" t="e">
        <f>-VKELAVKY</f>
        <v>#NAME?</v>
      </c>
      <c r="AC442" t="s">
        <v>1357</v>
      </c>
      <c r="AD442">
        <v>1E-4</v>
      </c>
      <c r="AE442">
        <v>37.857100000000003</v>
      </c>
      <c r="AF442">
        <v>1.14E-2</v>
      </c>
      <c r="AG442">
        <v>76.320899999999995</v>
      </c>
      <c r="AH442" t="s">
        <v>1359</v>
      </c>
      <c r="AI442" t="s">
        <v>1357</v>
      </c>
      <c r="AJ442">
        <v>1E-4</v>
      </c>
      <c r="AK442">
        <v>40.142899999999997</v>
      </c>
      <c r="AL442">
        <v>1.11E-2</v>
      </c>
      <c r="AM442">
        <v>81.124399999999994</v>
      </c>
      <c r="AN442" t="e">
        <f>-VKELAVKY</f>
        <v>#NAME?</v>
      </c>
      <c r="AO442" t="s">
        <v>1357</v>
      </c>
      <c r="AP442">
        <v>1E-4</v>
      </c>
      <c r="AQ442">
        <v>33.166699999999999</v>
      </c>
      <c r="AR442">
        <v>1.15E-2</v>
      </c>
      <c r="AS442">
        <v>65.518799999999999</v>
      </c>
      <c r="AT442">
        <v>1.1000000000000001E-3</v>
      </c>
      <c r="AU442">
        <v>0</v>
      </c>
    </row>
    <row r="443" spans="1:47" x14ac:dyDescent="0.25">
      <c r="A443">
        <v>0</v>
      </c>
      <c r="B443" t="s">
        <v>1361</v>
      </c>
      <c r="C443" t="s">
        <v>19</v>
      </c>
      <c r="D443" t="s">
        <v>1362</v>
      </c>
      <c r="E443" t="s">
        <v>1361</v>
      </c>
      <c r="F443">
        <v>0</v>
      </c>
      <c r="G443">
        <v>75</v>
      </c>
      <c r="H443">
        <v>5.4000000000000003E-3</v>
      </c>
      <c r="I443">
        <v>95.635099999999994</v>
      </c>
      <c r="J443" t="s">
        <v>1362</v>
      </c>
      <c r="K443" t="s">
        <v>1361</v>
      </c>
      <c r="L443">
        <v>0</v>
      </c>
      <c r="M443">
        <v>72.5</v>
      </c>
      <c r="N443">
        <v>6.1000000000000004E-3</v>
      </c>
      <c r="O443">
        <v>96.267600000000002</v>
      </c>
      <c r="P443" t="s">
        <v>1362</v>
      </c>
      <c r="Q443" t="s">
        <v>1361</v>
      </c>
      <c r="R443">
        <v>0</v>
      </c>
      <c r="S443">
        <v>75</v>
      </c>
      <c r="T443">
        <v>5.7000000000000002E-3</v>
      </c>
      <c r="U443">
        <v>95.642499999999998</v>
      </c>
      <c r="V443" t="s">
        <v>1362</v>
      </c>
      <c r="W443" t="s">
        <v>1361</v>
      </c>
      <c r="X443">
        <v>0</v>
      </c>
      <c r="Y443">
        <v>51</v>
      </c>
      <c r="Z443">
        <v>1.35E-2</v>
      </c>
      <c r="AA443">
        <v>80.892300000000006</v>
      </c>
      <c r="AB443" t="s">
        <v>1362</v>
      </c>
      <c r="AC443" t="s">
        <v>1361</v>
      </c>
      <c r="AD443">
        <v>0</v>
      </c>
      <c r="AE443">
        <v>100</v>
      </c>
      <c r="AF443">
        <v>3.3E-3</v>
      </c>
      <c r="AG443">
        <v>96.470799999999997</v>
      </c>
      <c r="AH443" t="s">
        <v>1362</v>
      </c>
      <c r="AI443" t="s">
        <v>1361</v>
      </c>
      <c r="AJ443">
        <v>0</v>
      </c>
      <c r="AK443">
        <v>90</v>
      </c>
      <c r="AL443">
        <v>4.1000000000000003E-3</v>
      </c>
      <c r="AM443">
        <v>96.480199999999996</v>
      </c>
      <c r="AN443" t="s">
        <v>1362</v>
      </c>
      <c r="AO443" t="s">
        <v>1361</v>
      </c>
      <c r="AP443">
        <v>0</v>
      </c>
      <c r="AQ443">
        <v>100</v>
      </c>
      <c r="AR443">
        <v>2E-3</v>
      </c>
      <c r="AS443">
        <v>97.034099999999995</v>
      </c>
      <c r="AT443">
        <v>0</v>
      </c>
      <c r="AU443">
        <v>0</v>
      </c>
    </row>
    <row r="444" spans="1:47" x14ac:dyDescent="0.25">
      <c r="A444">
        <v>0</v>
      </c>
      <c r="B444" t="s">
        <v>1363</v>
      </c>
      <c r="C444" t="s">
        <v>19</v>
      </c>
      <c r="D444" t="s">
        <v>1364</v>
      </c>
      <c r="E444" t="s">
        <v>1363</v>
      </c>
      <c r="F444">
        <v>0</v>
      </c>
      <c r="G444">
        <v>58.75</v>
      </c>
      <c r="H444">
        <v>7.1000000000000004E-3</v>
      </c>
      <c r="I444">
        <v>93</v>
      </c>
      <c r="J444" t="s">
        <v>1364</v>
      </c>
      <c r="K444" t="s">
        <v>1363</v>
      </c>
      <c r="L444">
        <v>0</v>
      </c>
      <c r="M444">
        <v>52.2727</v>
      </c>
      <c r="N444">
        <v>6.8999999999999999E-3</v>
      </c>
      <c r="O444">
        <v>95.834699999999998</v>
      </c>
      <c r="P444" t="s">
        <v>1365</v>
      </c>
      <c r="Q444" t="s">
        <v>1363</v>
      </c>
      <c r="R444">
        <v>0</v>
      </c>
      <c r="S444">
        <v>66.25</v>
      </c>
      <c r="T444">
        <v>6.4000000000000003E-3</v>
      </c>
      <c r="U444">
        <v>95.117500000000007</v>
      </c>
      <c r="V444" t="s">
        <v>1366</v>
      </c>
      <c r="W444" t="s">
        <v>1363</v>
      </c>
      <c r="X444">
        <v>2.0000000000000001E-4</v>
      </c>
      <c r="Y444">
        <v>21.75</v>
      </c>
      <c r="Z444">
        <v>2.6200000000000001E-2</v>
      </c>
      <c r="AA444">
        <v>53.819000000000003</v>
      </c>
      <c r="AB444" t="s">
        <v>1365</v>
      </c>
      <c r="AC444" t="s">
        <v>1363</v>
      </c>
      <c r="AD444">
        <v>0</v>
      </c>
      <c r="AE444">
        <v>90</v>
      </c>
      <c r="AF444">
        <v>3.8999999999999998E-3</v>
      </c>
      <c r="AG444">
        <v>95.863100000000003</v>
      </c>
      <c r="AH444" t="s">
        <v>1366</v>
      </c>
      <c r="AI444" t="s">
        <v>1363</v>
      </c>
      <c r="AJ444">
        <v>0</v>
      </c>
      <c r="AK444">
        <v>77.5</v>
      </c>
      <c r="AL444">
        <v>4.3E-3</v>
      </c>
      <c r="AM444">
        <v>96.343599999999995</v>
      </c>
      <c r="AN444" t="s">
        <v>1365</v>
      </c>
      <c r="AO444" t="s">
        <v>1363</v>
      </c>
      <c r="AP444">
        <v>0</v>
      </c>
      <c r="AQ444">
        <v>85</v>
      </c>
      <c r="AR444">
        <v>2.7000000000000001E-3</v>
      </c>
      <c r="AS444">
        <v>96.024500000000003</v>
      </c>
      <c r="AT444">
        <v>0</v>
      </c>
      <c r="AU444">
        <v>0</v>
      </c>
    </row>
    <row r="445" spans="1:47" x14ac:dyDescent="0.25">
      <c r="A445">
        <v>0</v>
      </c>
      <c r="B445" t="s">
        <v>1367</v>
      </c>
      <c r="C445" t="s">
        <v>19</v>
      </c>
      <c r="D445" t="s">
        <v>1368</v>
      </c>
      <c r="E445" t="s">
        <v>1367</v>
      </c>
      <c r="F445">
        <v>2.9999999999999997E-4</v>
      </c>
      <c r="G445">
        <v>21.3125</v>
      </c>
      <c r="H445">
        <v>2.1600000000000001E-2</v>
      </c>
      <c r="I445">
        <v>58.340699999999998</v>
      </c>
      <c r="J445" t="s">
        <v>1369</v>
      </c>
      <c r="K445" t="s">
        <v>1367</v>
      </c>
      <c r="L445">
        <v>1.1000000000000001E-3</v>
      </c>
      <c r="M445">
        <v>13.383599999999999</v>
      </c>
      <c r="N445">
        <v>3.32E-2</v>
      </c>
      <c r="O445">
        <v>32.234499999999997</v>
      </c>
      <c r="P445" t="s">
        <v>1369</v>
      </c>
      <c r="Q445" t="s">
        <v>1367</v>
      </c>
      <c r="R445">
        <v>2.0999999999999999E-3</v>
      </c>
      <c r="S445">
        <v>9.6416000000000004</v>
      </c>
      <c r="T445">
        <v>0.03</v>
      </c>
      <c r="U445">
        <v>33.835000000000001</v>
      </c>
      <c r="V445" t="s">
        <v>1368</v>
      </c>
      <c r="W445" t="s">
        <v>1367</v>
      </c>
      <c r="X445">
        <v>1E-4</v>
      </c>
      <c r="Y445">
        <v>24.461500000000001</v>
      </c>
      <c r="Z445">
        <v>3.15E-2</v>
      </c>
      <c r="AA445">
        <v>46.028399999999998</v>
      </c>
      <c r="AB445" t="s">
        <v>1368</v>
      </c>
      <c r="AC445" t="s">
        <v>1367</v>
      </c>
      <c r="AD445">
        <v>4.0000000000000002E-4</v>
      </c>
      <c r="AE445">
        <v>23.125</v>
      </c>
      <c r="AF445">
        <v>2.7300000000000001E-2</v>
      </c>
      <c r="AG445">
        <v>46.552</v>
      </c>
      <c r="AH445" t="s">
        <v>1368</v>
      </c>
      <c r="AI445" t="s">
        <v>1367</v>
      </c>
      <c r="AJ445">
        <v>1.1000000000000001E-3</v>
      </c>
      <c r="AK445">
        <v>17.390999999999998</v>
      </c>
      <c r="AL445">
        <v>0.04</v>
      </c>
      <c r="AM445">
        <v>35.144500000000001</v>
      </c>
      <c r="AN445" t="s">
        <v>1370</v>
      </c>
      <c r="AO445" t="s">
        <v>1367</v>
      </c>
      <c r="AP445">
        <v>1E-4</v>
      </c>
      <c r="AQ445">
        <v>36.375</v>
      </c>
      <c r="AR445">
        <v>1.61E-2</v>
      </c>
      <c r="AS445">
        <v>53.984200000000001</v>
      </c>
      <c r="AT445">
        <v>6.9999999999999999E-4</v>
      </c>
      <c r="AU445">
        <v>0</v>
      </c>
    </row>
    <row r="446" spans="1:47" x14ac:dyDescent="0.25">
      <c r="A446">
        <v>0</v>
      </c>
      <c r="B446" t="s">
        <v>1371</v>
      </c>
      <c r="C446" t="s">
        <v>19</v>
      </c>
      <c r="D446" t="s">
        <v>1372</v>
      </c>
      <c r="E446" t="s">
        <v>1371</v>
      </c>
      <c r="F446">
        <v>0</v>
      </c>
      <c r="G446">
        <v>56.25</v>
      </c>
      <c r="H446">
        <v>1.1299999999999999E-2</v>
      </c>
      <c r="I446">
        <v>82.116500000000002</v>
      </c>
      <c r="J446" t="s">
        <v>1372</v>
      </c>
      <c r="K446" t="s">
        <v>1371</v>
      </c>
      <c r="L446">
        <v>1E-4</v>
      </c>
      <c r="M446">
        <v>36.75</v>
      </c>
      <c r="N446">
        <v>1.54E-2</v>
      </c>
      <c r="O446">
        <v>73.049099999999996</v>
      </c>
      <c r="P446" t="s">
        <v>1373</v>
      </c>
      <c r="Q446" t="s">
        <v>1371</v>
      </c>
      <c r="R446">
        <v>2.0000000000000001E-4</v>
      </c>
      <c r="S446">
        <v>29.75</v>
      </c>
      <c r="T446">
        <v>1.24E-2</v>
      </c>
      <c r="U446">
        <v>76.0809</v>
      </c>
      <c r="V446" t="s">
        <v>1372</v>
      </c>
      <c r="W446" t="s">
        <v>1371</v>
      </c>
      <c r="X446">
        <v>0</v>
      </c>
      <c r="Y446">
        <v>41.5</v>
      </c>
      <c r="Z446">
        <v>1.83E-2</v>
      </c>
      <c r="AA446">
        <v>69.286699999999996</v>
      </c>
      <c r="AB446" t="s">
        <v>1372</v>
      </c>
      <c r="AC446" t="s">
        <v>1371</v>
      </c>
      <c r="AD446">
        <v>0</v>
      </c>
      <c r="AE446">
        <v>43.25</v>
      </c>
      <c r="AF446">
        <v>1.55E-2</v>
      </c>
      <c r="AG446">
        <v>66.252799999999993</v>
      </c>
      <c r="AH446" t="s">
        <v>1374</v>
      </c>
      <c r="AI446" t="s">
        <v>1371</v>
      </c>
      <c r="AJ446">
        <v>1E-4</v>
      </c>
      <c r="AK446">
        <v>37.200000000000003</v>
      </c>
      <c r="AL446">
        <v>2.0500000000000001E-2</v>
      </c>
      <c r="AM446">
        <v>59.226999999999997</v>
      </c>
      <c r="AN446" t="s">
        <v>1372</v>
      </c>
      <c r="AO446" t="s">
        <v>1371</v>
      </c>
      <c r="AP446">
        <v>0</v>
      </c>
      <c r="AQ446">
        <v>65</v>
      </c>
      <c r="AR446">
        <v>5.7000000000000002E-3</v>
      </c>
      <c r="AS446">
        <v>85.947999999999993</v>
      </c>
      <c r="AT446">
        <v>1E-4</v>
      </c>
      <c r="AU446">
        <v>0</v>
      </c>
    </row>
    <row r="447" spans="1:47" x14ac:dyDescent="0.25">
      <c r="A447">
        <v>0</v>
      </c>
      <c r="B447" t="s">
        <v>1375</v>
      </c>
      <c r="C447" t="s">
        <v>19</v>
      </c>
      <c r="D447" t="s">
        <v>1376</v>
      </c>
      <c r="E447" t="s">
        <v>1375</v>
      </c>
      <c r="F447">
        <v>2.0000000000000001E-4</v>
      </c>
      <c r="G447">
        <v>23.391300000000001</v>
      </c>
      <c r="H447">
        <v>2.0400000000000001E-2</v>
      </c>
      <c r="I447">
        <v>60.647799999999997</v>
      </c>
      <c r="J447" t="s">
        <v>1376</v>
      </c>
      <c r="K447" t="s">
        <v>1375</v>
      </c>
      <c r="L447">
        <v>1E-4</v>
      </c>
      <c r="M447">
        <v>36.125</v>
      </c>
      <c r="N447">
        <v>1.49E-2</v>
      </c>
      <c r="O447">
        <v>74.542100000000005</v>
      </c>
      <c r="P447" t="s">
        <v>1376</v>
      </c>
      <c r="Q447" t="s">
        <v>1375</v>
      </c>
      <c r="R447">
        <v>1E-4</v>
      </c>
      <c r="S447">
        <v>33</v>
      </c>
      <c r="T447">
        <v>1.26E-2</v>
      </c>
      <c r="U447">
        <v>75.268500000000003</v>
      </c>
      <c r="V447" t="s">
        <v>1376</v>
      </c>
      <c r="W447" t="s">
        <v>1375</v>
      </c>
      <c r="X447">
        <v>0</v>
      </c>
      <c r="Y447">
        <v>46</v>
      </c>
      <c r="Z447">
        <v>1.7899999999999999E-2</v>
      </c>
      <c r="AA447">
        <v>70.154600000000002</v>
      </c>
      <c r="AB447" t="s">
        <v>1376</v>
      </c>
      <c r="AC447" t="s">
        <v>1375</v>
      </c>
      <c r="AD447">
        <v>8.0000000000000004E-4</v>
      </c>
      <c r="AE447">
        <v>17.6417</v>
      </c>
      <c r="AF447">
        <v>3.0200000000000001E-2</v>
      </c>
      <c r="AG447">
        <v>43.057099999999998</v>
      </c>
      <c r="AH447" t="s">
        <v>1376</v>
      </c>
      <c r="AI447" t="s">
        <v>1375</v>
      </c>
      <c r="AJ447">
        <v>1.6999999999999999E-3</v>
      </c>
      <c r="AK447">
        <v>14.395799999999999</v>
      </c>
      <c r="AL447">
        <v>3.4599999999999999E-2</v>
      </c>
      <c r="AM447">
        <v>39.9236</v>
      </c>
      <c r="AN447" t="s">
        <v>1376</v>
      </c>
      <c r="AO447" t="s">
        <v>1375</v>
      </c>
      <c r="AP447">
        <v>1E-4</v>
      </c>
      <c r="AQ447">
        <v>33.583300000000001</v>
      </c>
      <c r="AR447">
        <v>1.3599999999999999E-2</v>
      </c>
      <c r="AS447">
        <v>59.6708</v>
      </c>
      <c r="AT447">
        <v>4.0000000000000002E-4</v>
      </c>
      <c r="AU447">
        <v>0</v>
      </c>
    </row>
    <row r="448" spans="1:47" x14ac:dyDescent="0.25">
      <c r="A448">
        <v>0</v>
      </c>
      <c r="B448" t="s">
        <v>1377</v>
      </c>
      <c r="C448" t="s">
        <v>19</v>
      </c>
      <c r="D448" t="s">
        <v>1378</v>
      </c>
      <c r="E448" t="s">
        <v>1377</v>
      </c>
      <c r="F448">
        <v>0</v>
      </c>
      <c r="G448">
        <v>60</v>
      </c>
      <c r="H448">
        <v>1.03E-2</v>
      </c>
      <c r="I448">
        <v>84.848200000000006</v>
      </c>
      <c r="J448" t="s">
        <v>1378</v>
      </c>
      <c r="K448" t="s">
        <v>1377</v>
      </c>
      <c r="L448">
        <v>0</v>
      </c>
      <c r="M448">
        <v>56.875</v>
      </c>
      <c r="N448">
        <v>1.01E-2</v>
      </c>
      <c r="O448">
        <v>90.318799999999996</v>
      </c>
      <c r="P448" t="s">
        <v>1379</v>
      </c>
      <c r="Q448" t="s">
        <v>1377</v>
      </c>
      <c r="R448">
        <v>0</v>
      </c>
      <c r="S448">
        <v>60.833300000000001</v>
      </c>
      <c r="T448">
        <v>8.3999999999999995E-3</v>
      </c>
      <c r="U448">
        <v>89.905699999999996</v>
      </c>
      <c r="V448" t="s">
        <v>1378</v>
      </c>
      <c r="W448" t="s">
        <v>1377</v>
      </c>
      <c r="X448">
        <v>0</v>
      </c>
      <c r="Y448">
        <v>51</v>
      </c>
      <c r="Z448">
        <v>1.5100000000000001E-2</v>
      </c>
      <c r="AA448">
        <v>76.759699999999995</v>
      </c>
      <c r="AB448" t="s">
        <v>1378</v>
      </c>
      <c r="AC448" t="s">
        <v>1377</v>
      </c>
      <c r="AD448">
        <v>0</v>
      </c>
      <c r="AE448">
        <v>72.5</v>
      </c>
      <c r="AF448">
        <v>6.1000000000000004E-3</v>
      </c>
      <c r="AG448">
        <v>91.293599999999998</v>
      </c>
      <c r="AH448" t="s">
        <v>1379</v>
      </c>
      <c r="AI448" t="s">
        <v>1377</v>
      </c>
      <c r="AJ448">
        <v>0</v>
      </c>
      <c r="AK448">
        <v>75</v>
      </c>
      <c r="AL448">
        <v>6.6E-3</v>
      </c>
      <c r="AM448">
        <v>93.022300000000001</v>
      </c>
      <c r="AN448" t="s">
        <v>1379</v>
      </c>
      <c r="AO448" t="s">
        <v>1377</v>
      </c>
      <c r="AP448">
        <v>0</v>
      </c>
      <c r="AQ448">
        <v>70</v>
      </c>
      <c r="AR448">
        <v>5.0000000000000001E-3</v>
      </c>
      <c r="AS448">
        <v>88.748000000000005</v>
      </c>
      <c r="AT448">
        <v>0</v>
      </c>
      <c r="AU448">
        <v>0</v>
      </c>
    </row>
    <row r="449" spans="1:47" x14ac:dyDescent="0.25">
      <c r="A449">
        <v>0</v>
      </c>
      <c r="B449" t="s">
        <v>1380</v>
      </c>
      <c r="C449" t="s">
        <v>19</v>
      </c>
      <c r="D449" t="s">
        <v>1381</v>
      </c>
      <c r="E449" t="s">
        <v>1380</v>
      </c>
      <c r="F449">
        <v>0</v>
      </c>
      <c r="G449">
        <v>100</v>
      </c>
      <c r="H449">
        <v>4.4000000000000003E-3</v>
      </c>
      <c r="I449">
        <v>96.470100000000002</v>
      </c>
      <c r="J449" t="s">
        <v>1381</v>
      </c>
      <c r="K449" t="s">
        <v>1380</v>
      </c>
      <c r="L449">
        <v>0</v>
      </c>
      <c r="M449">
        <v>73.75</v>
      </c>
      <c r="N449">
        <v>9.4000000000000004E-3</v>
      </c>
      <c r="O449">
        <v>91.886899999999997</v>
      </c>
      <c r="P449" t="s">
        <v>1381</v>
      </c>
      <c r="Q449" t="s">
        <v>1380</v>
      </c>
      <c r="R449">
        <v>0</v>
      </c>
      <c r="S449">
        <v>80</v>
      </c>
      <c r="T449">
        <v>5.7999999999999996E-3</v>
      </c>
      <c r="U449">
        <v>95.560100000000006</v>
      </c>
      <c r="V449" t="s">
        <v>1381</v>
      </c>
      <c r="W449" t="s">
        <v>1380</v>
      </c>
      <c r="X449">
        <v>0</v>
      </c>
      <c r="Y449">
        <v>75</v>
      </c>
      <c r="Z449">
        <v>7.7000000000000002E-3</v>
      </c>
      <c r="AA449">
        <v>94.490200000000002</v>
      </c>
      <c r="AB449" t="s">
        <v>1381</v>
      </c>
      <c r="AC449" t="s">
        <v>1380</v>
      </c>
      <c r="AD449">
        <v>0</v>
      </c>
      <c r="AE449">
        <v>100</v>
      </c>
      <c r="AF449">
        <v>3.0000000000000001E-3</v>
      </c>
      <c r="AG449">
        <v>96.793599999999998</v>
      </c>
      <c r="AH449" t="s">
        <v>1381</v>
      </c>
      <c r="AI449" t="s">
        <v>1380</v>
      </c>
      <c r="AJ449">
        <v>0</v>
      </c>
      <c r="AK449">
        <v>90</v>
      </c>
      <c r="AL449">
        <v>4.8999999999999998E-3</v>
      </c>
      <c r="AM449">
        <v>95.801500000000004</v>
      </c>
      <c r="AN449" t="s">
        <v>1381</v>
      </c>
      <c r="AO449" t="s">
        <v>1380</v>
      </c>
      <c r="AP449">
        <v>0</v>
      </c>
      <c r="AQ449">
        <v>100</v>
      </c>
      <c r="AR449">
        <v>2E-3</v>
      </c>
      <c r="AS449">
        <v>97.020600000000002</v>
      </c>
      <c r="AT449">
        <v>0</v>
      </c>
      <c r="AU449">
        <v>0</v>
      </c>
    </row>
    <row r="450" spans="1:47" x14ac:dyDescent="0.25">
      <c r="A450">
        <v>0</v>
      </c>
      <c r="B450" t="s">
        <v>1382</v>
      </c>
      <c r="C450" t="s">
        <v>19</v>
      </c>
      <c r="D450" t="s">
        <v>1383</v>
      </c>
      <c r="E450" t="s">
        <v>1382</v>
      </c>
      <c r="F450">
        <v>1.77E-2</v>
      </c>
      <c r="G450">
        <v>3.1261000000000001</v>
      </c>
      <c r="H450">
        <v>0.1065</v>
      </c>
      <c r="I450">
        <v>9.5082000000000004</v>
      </c>
      <c r="J450" t="s">
        <v>1383</v>
      </c>
      <c r="K450" t="s">
        <v>1382</v>
      </c>
      <c r="L450">
        <v>7.0000000000000001E-3</v>
      </c>
      <c r="M450">
        <v>4.4850000000000003</v>
      </c>
      <c r="N450">
        <v>4.99E-2</v>
      </c>
      <c r="O450">
        <v>16.139700000000001</v>
      </c>
      <c r="P450" t="s">
        <v>1383</v>
      </c>
      <c r="Q450" t="s">
        <v>1382</v>
      </c>
      <c r="R450">
        <v>1.29E-2</v>
      </c>
      <c r="S450">
        <v>3.2684000000000002</v>
      </c>
      <c r="T450">
        <v>5.28E-2</v>
      </c>
      <c r="U450">
        <v>13.941000000000001</v>
      </c>
      <c r="V450" t="s">
        <v>1384</v>
      </c>
      <c r="W450" t="s">
        <v>1382</v>
      </c>
      <c r="X450">
        <v>8.0000000000000004E-4</v>
      </c>
      <c r="Y450">
        <v>10.9213</v>
      </c>
      <c r="Z450">
        <v>5.3400000000000003E-2</v>
      </c>
      <c r="AA450">
        <v>25.691199999999998</v>
      </c>
      <c r="AB450" t="s">
        <v>1383</v>
      </c>
      <c r="AC450" t="s">
        <v>1382</v>
      </c>
      <c r="AD450">
        <v>0.3669</v>
      </c>
      <c r="AE450">
        <v>0.3634</v>
      </c>
      <c r="AF450">
        <v>0.29039999999999999</v>
      </c>
      <c r="AG450">
        <v>1.5152000000000001</v>
      </c>
      <c r="AH450" t="s">
        <v>1383</v>
      </c>
      <c r="AI450" t="s">
        <v>1382</v>
      </c>
      <c r="AJ450">
        <v>0.2082</v>
      </c>
      <c r="AK450">
        <v>0.64570000000000005</v>
      </c>
      <c r="AL450">
        <v>0.22919999999999999</v>
      </c>
      <c r="AM450">
        <v>2.2505000000000002</v>
      </c>
      <c r="AN450" t="s">
        <v>1383</v>
      </c>
      <c r="AO450" t="s">
        <v>1382</v>
      </c>
      <c r="AP450">
        <v>0.1061</v>
      </c>
      <c r="AQ450">
        <v>1.7122999999999999</v>
      </c>
      <c r="AR450">
        <v>0.1603</v>
      </c>
      <c r="AS450">
        <v>4.4768999999999997</v>
      </c>
      <c r="AT450">
        <v>0.1028</v>
      </c>
      <c r="AU450">
        <v>3</v>
      </c>
    </row>
    <row r="451" spans="1:47" x14ac:dyDescent="0.25">
      <c r="A451">
        <v>0</v>
      </c>
      <c r="B451" t="s">
        <v>1385</v>
      </c>
      <c r="C451" t="s">
        <v>19</v>
      </c>
      <c r="D451" t="s">
        <v>1386</v>
      </c>
      <c r="E451" t="s">
        <v>1385</v>
      </c>
      <c r="F451">
        <v>4.0000000000000002E-4</v>
      </c>
      <c r="G451">
        <v>17.984400000000001</v>
      </c>
      <c r="H451">
        <v>5.2900000000000003E-2</v>
      </c>
      <c r="I451">
        <v>25.111699999999999</v>
      </c>
      <c r="J451" t="s">
        <v>1386</v>
      </c>
      <c r="K451" t="s">
        <v>1385</v>
      </c>
      <c r="L451">
        <v>1E-4</v>
      </c>
      <c r="M451">
        <v>46.5</v>
      </c>
      <c r="N451">
        <v>1.9900000000000001E-2</v>
      </c>
      <c r="O451">
        <v>59.128700000000002</v>
      </c>
      <c r="P451" t="s">
        <v>1386</v>
      </c>
      <c r="Q451" t="s">
        <v>1385</v>
      </c>
      <c r="R451">
        <v>1E-4</v>
      </c>
      <c r="S451">
        <v>35.666699999999999</v>
      </c>
      <c r="T451">
        <v>2.41E-2</v>
      </c>
      <c r="U451">
        <v>43.664700000000003</v>
      </c>
      <c r="V451" t="s">
        <v>1387</v>
      </c>
      <c r="W451" t="s">
        <v>1385</v>
      </c>
      <c r="X451">
        <v>0</v>
      </c>
      <c r="Y451">
        <v>46</v>
      </c>
      <c r="Z451">
        <v>2.58E-2</v>
      </c>
      <c r="AA451">
        <v>54.575499999999998</v>
      </c>
      <c r="AB451" t="s">
        <v>1386</v>
      </c>
      <c r="AC451" t="s">
        <v>1385</v>
      </c>
      <c r="AD451">
        <v>8.9999999999999998E-4</v>
      </c>
      <c r="AE451">
        <v>16.558599999999998</v>
      </c>
      <c r="AF451">
        <v>5.2200000000000003E-2</v>
      </c>
      <c r="AG451">
        <v>26.3383</v>
      </c>
      <c r="AH451" t="s">
        <v>1386</v>
      </c>
      <c r="AI451" t="s">
        <v>1385</v>
      </c>
      <c r="AJ451">
        <v>2.0000000000000001E-4</v>
      </c>
      <c r="AK451">
        <v>29.92</v>
      </c>
      <c r="AL451">
        <v>2.98E-2</v>
      </c>
      <c r="AM451">
        <v>45.043599999999998</v>
      </c>
      <c r="AN451" t="s">
        <v>1386</v>
      </c>
      <c r="AO451" t="s">
        <v>1385</v>
      </c>
      <c r="AP451">
        <v>1E-4</v>
      </c>
      <c r="AQ451">
        <v>31.466699999999999</v>
      </c>
      <c r="AR451">
        <v>2.6200000000000001E-2</v>
      </c>
      <c r="AS451">
        <v>38.270699999999998</v>
      </c>
      <c r="AT451">
        <v>2.9999999999999997E-4</v>
      </c>
      <c r="AU451">
        <v>0</v>
      </c>
    </row>
    <row r="452" spans="1:47" x14ac:dyDescent="0.25">
      <c r="A452">
        <v>0</v>
      </c>
      <c r="B452" t="s">
        <v>1388</v>
      </c>
      <c r="C452" t="s">
        <v>19</v>
      </c>
      <c r="D452" t="s">
        <v>1389</v>
      </c>
      <c r="E452" t="s">
        <v>1388</v>
      </c>
      <c r="F452">
        <v>0</v>
      </c>
      <c r="G452">
        <v>67.5</v>
      </c>
      <c r="H452">
        <v>0.01</v>
      </c>
      <c r="I452">
        <v>85.603099999999998</v>
      </c>
      <c r="J452" t="s">
        <v>1390</v>
      </c>
      <c r="K452" t="s">
        <v>1388</v>
      </c>
      <c r="L452">
        <v>0</v>
      </c>
      <c r="M452">
        <v>66.25</v>
      </c>
      <c r="N452">
        <v>1.14E-2</v>
      </c>
      <c r="O452">
        <v>86.173699999999997</v>
      </c>
      <c r="P452" t="s">
        <v>1390</v>
      </c>
      <c r="Q452" t="s">
        <v>1388</v>
      </c>
      <c r="R452">
        <v>0</v>
      </c>
      <c r="S452">
        <v>68.75</v>
      </c>
      <c r="T452">
        <v>7.9000000000000008E-3</v>
      </c>
      <c r="U452">
        <v>91.205600000000004</v>
      </c>
      <c r="V452" t="s">
        <v>1389</v>
      </c>
      <c r="W452" t="s">
        <v>1388</v>
      </c>
      <c r="X452">
        <v>0</v>
      </c>
      <c r="Y452">
        <v>80</v>
      </c>
      <c r="Z452">
        <v>1.0500000000000001E-2</v>
      </c>
      <c r="AA452">
        <v>88.413499999999999</v>
      </c>
      <c r="AB452" t="s">
        <v>1390</v>
      </c>
      <c r="AC452" t="s">
        <v>1388</v>
      </c>
      <c r="AD452">
        <v>0</v>
      </c>
      <c r="AE452">
        <v>80</v>
      </c>
      <c r="AF452">
        <v>4.8999999999999998E-3</v>
      </c>
      <c r="AG452">
        <v>94.576700000000002</v>
      </c>
      <c r="AH452" t="s">
        <v>1390</v>
      </c>
      <c r="AI452" t="s">
        <v>1388</v>
      </c>
      <c r="AJ452">
        <v>0</v>
      </c>
      <c r="AK452">
        <v>80</v>
      </c>
      <c r="AL452">
        <v>7.1000000000000004E-3</v>
      </c>
      <c r="AM452">
        <v>91.806399999999996</v>
      </c>
      <c r="AN452" t="s">
        <v>1390</v>
      </c>
      <c r="AO452" t="s">
        <v>1388</v>
      </c>
      <c r="AP452">
        <v>0</v>
      </c>
      <c r="AQ452">
        <v>85</v>
      </c>
      <c r="AR452">
        <v>4.3E-3</v>
      </c>
      <c r="AS452">
        <v>91.608099999999993</v>
      </c>
      <c r="AT452">
        <v>0</v>
      </c>
      <c r="AU452">
        <v>0</v>
      </c>
    </row>
    <row r="453" spans="1:47" x14ac:dyDescent="0.25">
      <c r="A453">
        <v>0</v>
      </c>
      <c r="B453" t="s">
        <v>1391</v>
      </c>
      <c r="C453" t="s">
        <v>19</v>
      </c>
      <c r="D453" t="s">
        <v>1392</v>
      </c>
      <c r="E453" t="s">
        <v>1391</v>
      </c>
      <c r="F453">
        <v>2.0000000000000001E-4</v>
      </c>
      <c r="G453">
        <v>23.652200000000001</v>
      </c>
      <c r="H453">
        <v>3.0499999999999999E-2</v>
      </c>
      <c r="I453">
        <v>44.297499999999999</v>
      </c>
      <c r="J453" t="s">
        <v>1392</v>
      </c>
      <c r="K453" t="s">
        <v>1391</v>
      </c>
      <c r="L453">
        <v>0</v>
      </c>
      <c r="M453">
        <v>50.909100000000002</v>
      </c>
      <c r="N453">
        <v>1.5299999999999999E-2</v>
      </c>
      <c r="O453">
        <v>73.254800000000003</v>
      </c>
      <c r="P453" t="s">
        <v>1393</v>
      </c>
      <c r="Q453" t="s">
        <v>1391</v>
      </c>
      <c r="R453">
        <v>0</v>
      </c>
      <c r="S453">
        <v>48.5</v>
      </c>
      <c r="T453">
        <v>1.2699999999999999E-2</v>
      </c>
      <c r="U453">
        <v>74.804299999999998</v>
      </c>
      <c r="V453" t="s">
        <v>1392</v>
      </c>
      <c r="W453" t="s">
        <v>1391</v>
      </c>
      <c r="X453">
        <v>1E-4</v>
      </c>
      <c r="Y453">
        <v>31.4</v>
      </c>
      <c r="Z453">
        <v>2.24E-2</v>
      </c>
      <c r="AA453">
        <v>60.761899999999997</v>
      </c>
      <c r="AB453" t="s">
        <v>1393</v>
      </c>
      <c r="AC453" t="s">
        <v>1391</v>
      </c>
      <c r="AD453">
        <v>2.0000000000000001E-4</v>
      </c>
      <c r="AE453">
        <v>27.458300000000001</v>
      </c>
      <c r="AF453">
        <v>2.4799999999999999E-2</v>
      </c>
      <c r="AG453">
        <v>49.893799999999999</v>
      </c>
      <c r="AH453" t="s">
        <v>1393</v>
      </c>
      <c r="AI453" t="s">
        <v>1391</v>
      </c>
      <c r="AJ453">
        <v>2.0000000000000001E-4</v>
      </c>
      <c r="AK453">
        <v>33.4</v>
      </c>
      <c r="AL453">
        <v>2.07E-2</v>
      </c>
      <c r="AM453">
        <v>58.954700000000003</v>
      </c>
      <c r="AN453" t="s">
        <v>1392</v>
      </c>
      <c r="AO453" t="s">
        <v>1391</v>
      </c>
      <c r="AP453">
        <v>0</v>
      </c>
      <c r="AQ453">
        <v>52.857100000000003</v>
      </c>
      <c r="AR453">
        <v>9.4000000000000004E-3</v>
      </c>
      <c r="AS453">
        <v>72.246899999999997</v>
      </c>
      <c r="AT453">
        <v>1E-4</v>
      </c>
      <c r="AU453">
        <v>0</v>
      </c>
    </row>
    <row r="454" spans="1:47" x14ac:dyDescent="0.25">
      <c r="A454">
        <v>0</v>
      </c>
      <c r="B454" t="s">
        <v>1394</v>
      </c>
      <c r="C454" t="s">
        <v>19</v>
      </c>
      <c r="D454" t="s">
        <v>1395</v>
      </c>
      <c r="E454" t="s">
        <v>1394</v>
      </c>
      <c r="F454">
        <v>1E-4</v>
      </c>
      <c r="G454">
        <v>34.166699999999999</v>
      </c>
      <c r="H454">
        <v>2.12E-2</v>
      </c>
      <c r="I454">
        <v>59.005200000000002</v>
      </c>
      <c r="J454" t="s">
        <v>1396</v>
      </c>
      <c r="K454" t="s">
        <v>1394</v>
      </c>
      <c r="L454">
        <v>0</v>
      </c>
      <c r="M454">
        <v>70</v>
      </c>
      <c r="N454">
        <v>1.0699999999999999E-2</v>
      </c>
      <c r="O454">
        <v>88.449600000000004</v>
      </c>
      <c r="P454" t="s">
        <v>1397</v>
      </c>
      <c r="Q454" t="s">
        <v>1394</v>
      </c>
      <c r="R454">
        <v>0</v>
      </c>
      <c r="S454">
        <v>50</v>
      </c>
      <c r="T454">
        <v>1.14E-2</v>
      </c>
      <c r="U454">
        <v>79.550200000000004</v>
      </c>
      <c r="V454" t="s">
        <v>1395</v>
      </c>
      <c r="W454" t="s">
        <v>1394</v>
      </c>
      <c r="X454">
        <v>2.0000000000000001E-4</v>
      </c>
      <c r="Y454">
        <v>19.964300000000001</v>
      </c>
      <c r="Z454">
        <v>2.3300000000000001E-2</v>
      </c>
      <c r="AA454">
        <v>58.991999999999997</v>
      </c>
      <c r="AB454" t="s">
        <v>1395</v>
      </c>
      <c r="AC454" t="s">
        <v>1394</v>
      </c>
      <c r="AD454">
        <v>0</v>
      </c>
      <c r="AE454">
        <v>52.222200000000001</v>
      </c>
      <c r="AF454">
        <v>1.2E-2</v>
      </c>
      <c r="AG454">
        <v>74.768900000000002</v>
      </c>
      <c r="AH454" t="s">
        <v>1396</v>
      </c>
      <c r="AI454" t="s">
        <v>1394</v>
      </c>
      <c r="AJ454">
        <v>0</v>
      </c>
      <c r="AK454">
        <v>68.75</v>
      </c>
      <c r="AL454">
        <v>1.0699999999999999E-2</v>
      </c>
      <c r="AM454">
        <v>82.073800000000006</v>
      </c>
      <c r="AN454" t="s">
        <v>1395</v>
      </c>
      <c r="AO454" t="s">
        <v>1394</v>
      </c>
      <c r="AP454">
        <v>0</v>
      </c>
      <c r="AQ454">
        <v>55</v>
      </c>
      <c r="AR454">
        <v>7.4999999999999997E-3</v>
      </c>
      <c r="AS454">
        <v>79.043400000000005</v>
      </c>
      <c r="AT454">
        <v>1E-4</v>
      </c>
      <c r="AU454">
        <v>0</v>
      </c>
    </row>
    <row r="455" spans="1:47" x14ac:dyDescent="0.25">
      <c r="A455">
        <v>0</v>
      </c>
      <c r="B455" t="s">
        <v>1398</v>
      </c>
      <c r="C455" t="s">
        <v>19</v>
      </c>
      <c r="D455" t="s">
        <v>1399</v>
      </c>
      <c r="E455" t="s">
        <v>1398</v>
      </c>
      <c r="F455">
        <v>0</v>
      </c>
      <c r="G455">
        <v>100</v>
      </c>
      <c r="H455">
        <v>2.3E-3</v>
      </c>
      <c r="I455">
        <v>98.1173</v>
      </c>
      <c r="J455" t="s">
        <v>1399</v>
      </c>
      <c r="K455" t="s">
        <v>1398</v>
      </c>
      <c r="L455">
        <v>0</v>
      </c>
      <c r="M455">
        <v>95</v>
      </c>
      <c r="N455">
        <v>4.4000000000000003E-3</v>
      </c>
      <c r="O455">
        <v>97.305700000000002</v>
      </c>
      <c r="P455" t="s">
        <v>1399</v>
      </c>
      <c r="Q455" t="s">
        <v>1398</v>
      </c>
      <c r="R455">
        <v>0</v>
      </c>
      <c r="S455">
        <v>95</v>
      </c>
      <c r="T455">
        <v>2.8E-3</v>
      </c>
      <c r="U455">
        <v>97.881100000000004</v>
      </c>
      <c r="V455" t="s">
        <v>1399</v>
      </c>
      <c r="W455" t="s">
        <v>1398</v>
      </c>
      <c r="X455">
        <v>0</v>
      </c>
      <c r="Y455">
        <v>100</v>
      </c>
      <c r="Z455">
        <v>2.8E-3</v>
      </c>
      <c r="AA455">
        <v>98.101900000000001</v>
      </c>
      <c r="AB455" t="s">
        <v>1399</v>
      </c>
      <c r="AC455" t="s">
        <v>1398</v>
      </c>
      <c r="AD455">
        <v>0</v>
      </c>
      <c r="AE455">
        <v>100</v>
      </c>
      <c r="AF455">
        <v>1.2999999999999999E-3</v>
      </c>
      <c r="AG455">
        <v>98.589399999999998</v>
      </c>
      <c r="AH455" t="s">
        <v>1399</v>
      </c>
      <c r="AI455" t="s">
        <v>1398</v>
      </c>
      <c r="AJ455">
        <v>0</v>
      </c>
      <c r="AK455">
        <v>100</v>
      </c>
      <c r="AL455">
        <v>2.2000000000000001E-3</v>
      </c>
      <c r="AM455">
        <v>98.084199999999996</v>
      </c>
      <c r="AN455" t="s">
        <v>1399</v>
      </c>
      <c r="AO455" t="s">
        <v>1398</v>
      </c>
      <c r="AP455">
        <v>0</v>
      </c>
      <c r="AQ455">
        <v>100</v>
      </c>
      <c r="AR455">
        <v>1E-3</v>
      </c>
      <c r="AS455">
        <v>98.465500000000006</v>
      </c>
      <c r="AT455">
        <v>0</v>
      </c>
      <c r="AU455">
        <v>0</v>
      </c>
    </row>
    <row r="456" spans="1:47" x14ac:dyDescent="0.25">
      <c r="A456">
        <v>0</v>
      </c>
      <c r="B456" t="s">
        <v>1400</v>
      </c>
      <c r="C456" t="s">
        <v>19</v>
      </c>
      <c r="D456" t="s">
        <v>1401</v>
      </c>
      <c r="E456" t="s">
        <v>1400</v>
      </c>
      <c r="F456">
        <v>0</v>
      </c>
      <c r="G456">
        <v>54</v>
      </c>
      <c r="H456">
        <v>7.6E-3</v>
      </c>
      <c r="I456">
        <v>91.8215</v>
      </c>
      <c r="J456" t="s">
        <v>1401</v>
      </c>
      <c r="K456" t="s">
        <v>1400</v>
      </c>
      <c r="L456">
        <v>0</v>
      </c>
      <c r="M456">
        <v>47.333300000000001</v>
      </c>
      <c r="N456">
        <v>8.0999999999999996E-3</v>
      </c>
      <c r="O456">
        <v>95.058899999999994</v>
      </c>
      <c r="P456" t="s">
        <v>1401</v>
      </c>
      <c r="Q456" t="s">
        <v>1400</v>
      </c>
      <c r="R456">
        <v>0</v>
      </c>
      <c r="S456">
        <v>54.5</v>
      </c>
      <c r="T456">
        <v>7.9000000000000008E-3</v>
      </c>
      <c r="U456">
        <v>91.323899999999995</v>
      </c>
      <c r="V456" t="s">
        <v>1401</v>
      </c>
      <c r="W456" t="s">
        <v>1400</v>
      </c>
      <c r="X456">
        <v>0</v>
      </c>
      <c r="Y456">
        <v>54</v>
      </c>
      <c r="Z456">
        <v>1.37E-2</v>
      </c>
      <c r="AA456">
        <v>80.226299999999995</v>
      </c>
      <c r="AB456" t="e">
        <f>-SKIHEIKT</f>
        <v>#NAME?</v>
      </c>
      <c r="AC456" t="s">
        <v>1400</v>
      </c>
      <c r="AD456">
        <v>0</v>
      </c>
      <c r="AE456">
        <v>61.25</v>
      </c>
      <c r="AF456">
        <v>8.0000000000000002E-3</v>
      </c>
      <c r="AG456">
        <v>85.920699999999997</v>
      </c>
      <c r="AH456" t="e">
        <f>-SKIHEIKT</f>
        <v>#NAME?</v>
      </c>
      <c r="AI456" t="s">
        <v>1400</v>
      </c>
      <c r="AJ456">
        <v>0</v>
      </c>
      <c r="AK456">
        <v>72.5</v>
      </c>
      <c r="AL456">
        <v>6.7000000000000002E-3</v>
      </c>
      <c r="AM456">
        <v>92.920599999999993</v>
      </c>
      <c r="AN456" t="s">
        <v>1402</v>
      </c>
      <c r="AO456" t="s">
        <v>1400</v>
      </c>
      <c r="AP456">
        <v>0</v>
      </c>
      <c r="AQ456">
        <v>75</v>
      </c>
      <c r="AR456">
        <v>3.8999999999999998E-3</v>
      </c>
      <c r="AS456">
        <v>92.917000000000002</v>
      </c>
      <c r="AT456">
        <v>0</v>
      </c>
      <c r="AU456">
        <v>0</v>
      </c>
    </row>
    <row r="457" spans="1:47" x14ac:dyDescent="0.25">
      <c r="A457">
        <v>0</v>
      </c>
      <c r="B457" t="s">
        <v>1403</v>
      </c>
      <c r="C457" t="s">
        <v>19</v>
      </c>
      <c r="D457" t="s">
        <v>1404</v>
      </c>
      <c r="E457" t="s">
        <v>1403</v>
      </c>
      <c r="F457">
        <v>0</v>
      </c>
      <c r="G457">
        <v>75</v>
      </c>
      <c r="H457">
        <v>9.7000000000000003E-3</v>
      </c>
      <c r="I457">
        <v>86.438599999999994</v>
      </c>
      <c r="J457" t="s">
        <v>1405</v>
      </c>
      <c r="K457" t="s">
        <v>1403</v>
      </c>
      <c r="L457">
        <v>0</v>
      </c>
      <c r="M457">
        <v>77.5</v>
      </c>
      <c r="N457">
        <v>1.34E-2</v>
      </c>
      <c r="O457">
        <v>79.823099999999997</v>
      </c>
      <c r="P457" t="s">
        <v>1405</v>
      </c>
      <c r="Q457" t="s">
        <v>1403</v>
      </c>
      <c r="R457">
        <v>0</v>
      </c>
      <c r="S457">
        <v>68.75</v>
      </c>
      <c r="T457">
        <v>1.61E-2</v>
      </c>
      <c r="U457">
        <v>63.791600000000003</v>
      </c>
      <c r="V457" t="s">
        <v>1405</v>
      </c>
      <c r="W457" t="s">
        <v>1403</v>
      </c>
      <c r="X457">
        <v>0</v>
      </c>
      <c r="Y457">
        <v>41</v>
      </c>
      <c r="Z457">
        <v>3.5099999999999999E-2</v>
      </c>
      <c r="AA457">
        <v>41.493899999999996</v>
      </c>
      <c r="AB457" t="s">
        <v>1404</v>
      </c>
      <c r="AC457" t="s">
        <v>1403</v>
      </c>
      <c r="AD457">
        <v>0</v>
      </c>
      <c r="AE457">
        <v>75</v>
      </c>
      <c r="AF457">
        <v>9.1999999999999998E-3</v>
      </c>
      <c r="AG457">
        <v>82.452299999999994</v>
      </c>
      <c r="AH457" t="s">
        <v>1405</v>
      </c>
      <c r="AI457" t="s">
        <v>1403</v>
      </c>
      <c r="AJ457">
        <v>0</v>
      </c>
      <c r="AK457">
        <v>85</v>
      </c>
      <c r="AL457">
        <v>7.6E-3</v>
      </c>
      <c r="AM457">
        <v>90.483900000000006</v>
      </c>
      <c r="AN457" t="s">
        <v>1404</v>
      </c>
      <c r="AO457" t="s">
        <v>1403</v>
      </c>
      <c r="AP457">
        <v>0</v>
      </c>
      <c r="AQ457">
        <v>85</v>
      </c>
      <c r="AR457">
        <v>4.7999999999999996E-3</v>
      </c>
      <c r="AS457">
        <v>89.483999999999995</v>
      </c>
      <c r="AT457">
        <v>0</v>
      </c>
      <c r="AU457">
        <v>0</v>
      </c>
    </row>
    <row r="458" spans="1:47" x14ac:dyDescent="0.25">
      <c r="A458">
        <v>0</v>
      </c>
      <c r="B458" t="s">
        <v>1406</v>
      </c>
      <c r="C458" t="s">
        <v>19</v>
      </c>
      <c r="D458" t="s">
        <v>1407</v>
      </c>
      <c r="E458" t="s">
        <v>1406</v>
      </c>
      <c r="F458">
        <v>0</v>
      </c>
      <c r="G458">
        <v>85</v>
      </c>
      <c r="H458">
        <v>5.4999999999999997E-3</v>
      </c>
      <c r="I458">
        <v>95.588999999999999</v>
      </c>
      <c r="J458" t="s">
        <v>1407</v>
      </c>
      <c r="K458" t="s">
        <v>1406</v>
      </c>
      <c r="L458">
        <v>1E-4</v>
      </c>
      <c r="M458">
        <v>39.333300000000001</v>
      </c>
      <c r="N458">
        <v>1.41E-2</v>
      </c>
      <c r="O458">
        <v>77.340100000000007</v>
      </c>
      <c r="P458" t="s">
        <v>1408</v>
      </c>
      <c r="Q458" t="s">
        <v>1406</v>
      </c>
      <c r="R458">
        <v>1E-4</v>
      </c>
      <c r="S458">
        <v>43.4</v>
      </c>
      <c r="T458">
        <v>1.06E-2</v>
      </c>
      <c r="U458">
        <v>82.068700000000007</v>
      </c>
      <c r="V458" t="s">
        <v>1407</v>
      </c>
      <c r="W458" t="s">
        <v>1406</v>
      </c>
      <c r="X458">
        <v>0</v>
      </c>
      <c r="Y458">
        <v>75</v>
      </c>
      <c r="Z458">
        <v>9.4999999999999998E-3</v>
      </c>
      <c r="AA458">
        <v>90.582300000000004</v>
      </c>
      <c r="AB458" t="s">
        <v>1407</v>
      </c>
      <c r="AC458" t="s">
        <v>1406</v>
      </c>
      <c r="AD458">
        <v>0</v>
      </c>
      <c r="AE458">
        <v>59</v>
      </c>
      <c r="AF458">
        <v>8.8000000000000005E-3</v>
      </c>
      <c r="AG458">
        <v>83.815700000000007</v>
      </c>
      <c r="AH458" t="s">
        <v>1407</v>
      </c>
      <c r="AI458" t="s">
        <v>1406</v>
      </c>
      <c r="AJ458">
        <v>0</v>
      </c>
      <c r="AK458">
        <v>46.25</v>
      </c>
      <c r="AL458">
        <v>1.43E-2</v>
      </c>
      <c r="AM458">
        <v>72.624799999999993</v>
      </c>
      <c r="AN458" t="s">
        <v>1407</v>
      </c>
      <c r="AO458" t="s">
        <v>1406</v>
      </c>
      <c r="AP458">
        <v>0</v>
      </c>
      <c r="AQ458">
        <v>70</v>
      </c>
      <c r="AR458">
        <v>4.4999999999999997E-3</v>
      </c>
      <c r="AS458">
        <v>90.725499999999997</v>
      </c>
      <c r="AT458">
        <v>0</v>
      </c>
      <c r="AU458">
        <v>0</v>
      </c>
    </row>
    <row r="459" spans="1:47" x14ac:dyDescent="0.25">
      <c r="A459">
        <v>0</v>
      </c>
      <c r="B459" t="s">
        <v>1409</v>
      </c>
      <c r="C459" t="s">
        <v>19</v>
      </c>
      <c r="D459" t="s">
        <v>1410</v>
      </c>
      <c r="E459" t="s">
        <v>1409</v>
      </c>
      <c r="F459">
        <v>0</v>
      </c>
      <c r="G459">
        <v>42.333300000000001</v>
      </c>
      <c r="H459">
        <v>1.41E-2</v>
      </c>
      <c r="I459">
        <v>74.8626</v>
      </c>
      <c r="J459" t="s">
        <v>1410</v>
      </c>
      <c r="K459" t="s">
        <v>1409</v>
      </c>
      <c r="L459">
        <v>0</v>
      </c>
      <c r="M459">
        <v>50.909100000000002</v>
      </c>
      <c r="N459">
        <v>9.7000000000000003E-3</v>
      </c>
      <c r="O459">
        <v>91.213399999999993</v>
      </c>
      <c r="P459" t="s">
        <v>1410</v>
      </c>
      <c r="Q459" t="s">
        <v>1409</v>
      </c>
      <c r="R459">
        <v>1E-4</v>
      </c>
      <c r="S459">
        <v>40.4</v>
      </c>
      <c r="T459">
        <v>9.1999999999999998E-3</v>
      </c>
      <c r="U459">
        <v>87.094300000000004</v>
      </c>
      <c r="V459" t="s">
        <v>1410</v>
      </c>
      <c r="W459" t="s">
        <v>1409</v>
      </c>
      <c r="X459">
        <v>0</v>
      </c>
      <c r="Y459">
        <v>60</v>
      </c>
      <c r="Z459">
        <v>1.12E-2</v>
      </c>
      <c r="AA459">
        <v>86.757199999999997</v>
      </c>
      <c r="AB459" t="s">
        <v>1410</v>
      </c>
      <c r="AC459" t="s">
        <v>1409</v>
      </c>
      <c r="AD459">
        <v>1E-4</v>
      </c>
      <c r="AE459">
        <v>37.714300000000001</v>
      </c>
      <c r="AF459">
        <v>1.6500000000000001E-2</v>
      </c>
      <c r="AG459">
        <v>64.2072</v>
      </c>
      <c r="AH459" t="s">
        <v>1410</v>
      </c>
      <c r="AI459" t="s">
        <v>1409</v>
      </c>
      <c r="AJ459">
        <v>0</v>
      </c>
      <c r="AK459">
        <v>46.25</v>
      </c>
      <c r="AL459">
        <v>1.4E-2</v>
      </c>
      <c r="AM459">
        <v>73.4602</v>
      </c>
      <c r="AN459" t="s">
        <v>1410</v>
      </c>
      <c r="AO459" t="s">
        <v>1409</v>
      </c>
      <c r="AP459">
        <v>0</v>
      </c>
      <c r="AQ459">
        <v>54.285699999999999</v>
      </c>
      <c r="AR459">
        <v>7.7999999999999996E-3</v>
      </c>
      <c r="AS459">
        <v>77.645300000000006</v>
      </c>
      <c r="AT459">
        <v>0</v>
      </c>
      <c r="AU459">
        <v>0</v>
      </c>
    </row>
    <row r="460" spans="1:47" x14ac:dyDescent="0.25">
      <c r="A460">
        <v>0</v>
      </c>
      <c r="B460" t="s">
        <v>1411</v>
      </c>
      <c r="C460" t="s">
        <v>19</v>
      </c>
      <c r="D460" t="s">
        <v>1412</v>
      </c>
      <c r="E460" t="s">
        <v>1411</v>
      </c>
      <c r="F460">
        <v>0</v>
      </c>
      <c r="G460">
        <v>65</v>
      </c>
      <c r="H460">
        <v>1.0200000000000001E-2</v>
      </c>
      <c r="I460">
        <v>85.177499999999995</v>
      </c>
      <c r="J460" t="s">
        <v>1412</v>
      </c>
      <c r="K460" t="s">
        <v>1411</v>
      </c>
      <c r="L460">
        <v>1E-4</v>
      </c>
      <c r="M460">
        <v>35.875</v>
      </c>
      <c r="N460">
        <v>2.4400000000000002E-2</v>
      </c>
      <c r="O460">
        <v>47.718699999999998</v>
      </c>
      <c r="P460" t="s">
        <v>1412</v>
      </c>
      <c r="Q460" t="s">
        <v>1411</v>
      </c>
      <c r="R460">
        <v>2.0000000000000001E-4</v>
      </c>
      <c r="S460">
        <v>28.647099999999998</v>
      </c>
      <c r="T460">
        <v>2.1700000000000001E-2</v>
      </c>
      <c r="U460">
        <v>48.747700000000002</v>
      </c>
      <c r="V460" t="s">
        <v>1412</v>
      </c>
      <c r="W460" t="s">
        <v>1411</v>
      </c>
      <c r="X460">
        <v>2.0000000000000001E-4</v>
      </c>
      <c r="Y460">
        <v>20.333300000000001</v>
      </c>
      <c r="Z460">
        <v>4.7500000000000001E-2</v>
      </c>
      <c r="AA460">
        <v>29.676100000000002</v>
      </c>
      <c r="AB460" t="s">
        <v>1412</v>
      </c>
      <c r="AC460" t="s">
        <v>1411</v>
      </c>
      <c r="AD460">
        <v>0</v>
      </c>
      <c r="AE460">
        <v>70</v>
      </c>
      <c r="AF460">
        <v>8.8000000000000005E-3</v>
      </c>
      <c r="AG460">
        <v>83.561499999999995</v>
      </c>
      <c r="AH460" t="s">
        <v>1412</v>
      </c>
      <c r="AI460" t="s">
        <v>1411</v>
      </c>
      <c r="AJ460">
        <v>0</v>
      </c>
      <c r="AK460">
        <v>67.5</v>
      </c>
      <c r="AL460">
        <v>9.7000000000000003E-3</v>
      </c>
      <c r="AM460">
        <v>84.841800000000006</v>
      </c>
      <c r="AN460" t="s">
        <v>1412</v>
      </c>
      <c r="AO460" t="s">
        <v>1411</v>
      </c>
      <c r="AP460">
        <v>0</v>
      </c>
      <c r="AQ460">
        <v>75</v>
      </c>
      <c r="AR460">
        <v>5.0000000000000001E-3</v>
      </c>
      <c r="AS460">
        <v>88.64</v>
      </c>
      <c r="AT460">
        <v>1E-4</v>
      </c>
      <c r="AU460">
        <v>0</v>
      </c>
    </row>
    <row r="461" spans="1:47" x14ac:dyDescent="0.25">
      <c r="A461">
        <v>0</v>
      </c>
      <c r="B461" t="s">
        <v>1413</v>
      </c>
      <c r="C461" t="s">
        <v>19</v>
      </c>
      <c r="D461" t="s">
        <v>1414</v>
      </c>
      <c r="E461" t="s">
        <v>1413</v>
      </c>
      <c r="F461">
        <v>0</v>
      </c>
      <c r="G461">
        <v>41.5</v>
      </c>
      <c r="H461">
        <v>1.67E-2</v>
      </c>
      <c r="I461">
        <v>68.553299999999993</v>
      </c>
      <c r="J461" t="s">
        <v>1415</v>
      </c>
      <c r="K461" t="s">
        <v>1413</v>
      </c>
      <c r="L461">
        <v>1E-4</v>
      </c>
      <c r="M461">
        <v>38.285699999999999</v>
      </c>
      <c r="N461">
        <v>1.4800000000000001E-2</v>
      </c>
      <c r="O461">
        <v>74.9071</v>
      </c>
      <c r="P461" t="s">
        <v>1415</v>
      </c>
      <c r="Q461" t="s">
        <v>1413</v>
      </c>
      <c r="R461">
        <v>1E-4</v>
      </c>
      <c r="S461">
        <v>43.8</v>
      </c>
      <c r="T461">
        <v>9.9000000000000008E-3</v>
      </c>
      <c r="U461">
        <v>84.635300000000001</v>
      </c>
      <c r="V461" t="s">
        <v>1415</v>
      </c>
      <c r="W461" t="s">
        <v>1413</v>
      </c>
      <c r="X461">
        <v>0</v>
      </c>
      <c r="Y461">
        <v>54</v>
      </c>
      <c r="Z461">
        <v>1.11E-2</v>
      </c>
      <c r="AA461">
        <v>86.846199999999996</v>
      </c>
      <c r="AB461" t="s">
        <v>1415</v>
      </c>
      <c r="AC461" t="s">
        <v>1413</v>
      </c>
      <c r="AD461">
        <v>1E-4</v>
      </c>
      <c r="AE461">
        <v>38.833300000000001</v>
      </c>
      <c r="AF461">
        <v>1.55E-2</v>
      </c>
      <c r="AG461">
        <v>66.273300000000006</v>
      </c>
      <c r="AH461" t="s">
        <v>1415</v>
      </c>
      <c r="AI461" t="s">
        <v>1413</v>
      </c>
      <c r="AJ461">
        <v>2.0000000000000001E-4</v>
      </c>
      <c r="AK461">
        <v>32</v>
      </c>
      <c r="AL461">
        <v>2.0299999999999999E-2</v>
      </c>
      <c r="AM461">
        <v>59.522100000000002</v>
      </c>
      <c r="AN461" t="s">
        <v>1414</v>
      </c>
      <c r="AO461" t="s">
        <v>1413</v>
      </c>
      <c r="AP461">
        <v>0</v>
      </c>
      <c r="AQ461">
        <v>53.571399999999997</v>
      </c>
      <c r="AR461">
        <v>8.6E-3</v>
      </c>
      <c r="AS461">
        <v>74.890600000000006</v>
      </c>
      <c r="AT461">
        <v>1E-4</v>
      </c>
      <c r="AU461">
        <v>0</v>
      </c>
    </row>
    <row r="462" spans="1:47" x14ac:dyDescent="0.25">
      <c r="A462">
        <v>0</v>
      </c>
      <c r="B462" t="s">
        <v>1416</v>
      </c>
      <c r="C462" t="s">
        <v>19</v>
      </c>
      <c r="D462" t="s">
        <v>1417</v>
      </c>
      <c r="E462" t="s">
        <v>1416</v>
      </c>
      <c r="F462">
        <v>0</v>
      </c>
      <c r="G462">
        <v>42.333300000000001</v>
      </c>
      <c r="H462">
        <v>1.2999999999999999E-2</v>
      </c>
      <c r="I462">
        <v>77.786799999999999</v>
      </c>
      <c r="J462" t="s">
        <v>1418</v>
      </c>
      <c r="K462" t="s">
        <v>1416</v>
      </c>
      <c r="L462">
        <v>2.9999999999999997E-4</v>
      </c>
      <c r="M462">
        <v>24.148099999999999</v>
      </c>
      <c r="N462">
        <v>1.8700000000000001E-2</v>
      </c>
      <c r="O462">
        <v>62.457000000000001</v>
      </c>
      <c r="P462" t="s">
        <v>1419</v>
      </c>
      <c r="Q462" t="s">
        <v>1416</v>
      </c>
      <c r="R462">
        <v>1E-4</v>
      </c>
      <c r="S462">
        <v>33.4</v>
      </c>
      <c r="T462">
        <v>1.4200000000000001E-2</v>
      </c>
      <c r="U462">
        <v>69.861599999999996</v>
      </c>
      <c r="V462" t="s">
        <v>1419</v>
      </c>
      <c r="W462" t="s">
        <v>1416</v>
      </c>
      <c r="X462">
        <v>2.0000000000000001E-4</v>
      </c>
      <c r="Y462">
        <v>19.571400000000001</v>
      </c>
      <c r="Z462">
        <v>3.6600000000000001E-2</v>
      </c>
      <c r="AA462">
        <v>39.721499999999999</v>
      </c>
      <c r="AB462" t="s">
        <v>1420</v>
      </c>
      <c r="AC462" t="s">
        <v>1416</v>
      </c>
      <c r="AD462">
        <v>0</v>
      </c>
      <c r="AE462">
        <v>65</v>
      </c>
      <c r="AF462">
        <v>7.6E-3</v>
      </c>
      <c r="AG462">
        <v>87.307699999999997</v>
      </c>
      <c r="AH462" t="s">
        <v>1420</v>
      </c>
      <c r="AI462" t="s">
        <v>1416</v>
      </c>
      <c r="AJ462">
        <v>0</v>
      </c>
      <c r="AK462">
        <v>59.375</v>
      </c>
      <c r="AL462">
        <v>1.03E-2</v>
      </c>
      <c r="AM462">
        <v>83.292599999999993</v>
      </c>
      <c r="AN462" t="e">
        <f>-IHEIKTSR</f>
        <v>#NAME?</v>
      </c>
      <c r="AO462" t="s">
        <v>1416</v>
      </c>
      <c r="AP462">
        <v>0</v>
      </c>
      <c r="AQ462">
        <v>67.5</v>
      </c>
      <c r="AR462">
        <v>5.7000000000000002E-3</v>
      </c>
      <c r="AS462">
        <v>85.903999999999996</v>
      </c>
      <c r="AT462">
        <v>1E-4</v>
      </c>
      <c r="AU462">
        <v>0</v>
      </c>
    </row>
    <row r="463" spans="1:47" x14ac:dyDescent="0.25">
      <c r="A463">
        <v>0</v>
      </c>
      <c r="B463" t="s">
        <v>1421</v>
      </c>
      <c r="C463" t="s">
        <v>19</v>
      </c>
      <c r="D463" t="s">
        <v>1422</v>
      </c>
      <c r="E463" t="s">
        <v>1421</v>
      </c>
      <c r="F463">
        <v>1.1999999999999999E-3</v>
      </c>
      <c r="G463">
        <v>11.675599999999999</v>
      </c>
      <c r="H463">
        <v>6.13E-2</v>
      </c>
      <c r="I463">
        <v>20.937000000000001</v>
      </c>
      <c r="J463" t="s">
        <v>1422</v>
      </c>
      <c r="K463" t="s">
        <v>1421</v>
      </c>
      <c r="L463">
        <v>5.0000000000000001E-4</v>
      </c>
      <c r="M463">
        <v>19.777799999999999</v>
      </c>
      <c r="N463">
        <v>3.1E-2</v>
      </c>
      <c r="O463">
        <v>35.489600000000003</v>
      </c>
      <c r="P463" t="s">
        <v>1422</v>
      </c>
      <c r="Q463" t="s">
        <v>1421</v>
      </c>
      <c r="R463">
        <v>5.9999999999999995E-4</v>
      </c>
      <c r="S463">
        <v>17.8171</v>
      </c>
      <c r="T463">
        <v>3.3000000000000002E-2</v>
      </c>
      <c r="U463">
        <v>29.658899999999999</v>
      </c>
      <c r="V463" t="s">
        <v>1422</v>
      </c>
      <c r="W463" t="s">
        <v>1421</v>
      </c>
      <c r="X463">
        <v>5.9999999999999995E-4</v>
      </c>
      <c r="Y463">
        <v>12.235799999999999</v>
      </c>
      <c r="Z463">
        <v>7.2999999999999995E-2</v>
      </c>
      <c r="AA463">
        <v>16.626100000000001</v>
      </c>
      <c r="AB463" t="s">
        <v>1422</v>
      </c>
      <c r="AC463" t="s">
        <v>1421</v>
      </c>
      <c r="AD463">
        <v>5.0000000000000001E-4</v>
      </c>
      <c r="AE463">
        <v>21.035699999999999</v>
      </c>
      <c r="AF463">
        <v>3.15E-2</v>
      </c>
      <c r="AG463">
        <v>41.719099999999997</v>
      </c>
      <c r="AH463" t="s">
        <v>1422</v>
      </c>
      <c r="AI463" t="s">
        <v>1421</v>
      </c>
      <c r="AJ463">
        <v>2.0000000000000001E-4</v>
      </c>
      <c r="AK463">
        <v>31.444400000000002</v>
      </c>
      <c r="AL463">
        <v>2.4799999999999999E-2</v>
      </c>
      <c r="AM463">
        <v>52.072000000000003</v>
      </c>
      <c r="AN463" t="s">
        <v>1422</v>
      </c>
      <c r="AO463" t="s">
        <v>1421</v>
      </c>
      <c r="AP463">
        <v>2.0000000000000001E-4</v>
      </c>
      <c r="AQ463">
        <v>29.157900000000001</v>
      </c>
      <c r="AR463">
        <v>2.3E-2</v>
      </c>
      <c r="AS463">
        <v>42.045000000000002</v>
      </c>
      <c r="AT463">
        <v>5.0000000000000001E-4</v>
      </c>
      <c r="AU463">
        <v>0</v>
      </c>
    </row>
    <row r="464" spans="1:47" x14ac:dyDescent="0.25">
      <c r="A464">
        <v>0</v>
      </c>
      <c r="B464" t="s">
        <v>1423</v>
      </c>
      <c r="C464" t="s">
        <v>19</v>
      </c>
      <c r="D464" t="e">
        <f>-TXDKDLKK</f>
        <v>#NAME?</v>
      </c>
      <c r="E464" t="s">
        <v>1423</v>
      </c>
      <c r="F464">
        <v>0</v>
      </c>
      <c r="G464">
        <v>53</v>
      </c>
      <c r="H464">
        <v>9.4999999999999998E-3</v>
      </c>
      <c r="I464">
        <v>87.104399999999998</v>
      </c>
      <c r="J464" t="s">
        <v>1424</v>
      </c>
      <c r="K464" t="s">
        <v>1423</v>
      </c>
      <c r="L464">
        <v>1E-4</v>
      </c>
      <c r="M464">
        <v>32.181800000000003</v>
      </c>
      <c r="N464">
        <v>1.2500000000000001E-2</v>
      </c>
      <c r="O464">
        <v>82.662499999999994</v>
      </c>
      <c r="P464" t="s">
        <v>1424</v>
      </c>
      <c r="Q464" t="s">
        <v>1423</v>
      </c>
      <c r="R464">
        <v>0</v>
      </c>
      <c r="S464">
        <v>53</v>
      </c>
      <c r="T464">
        <v>7.1000000000000004E-3</v>
      </c>
      <c r="U464">
        <v>93.492999999999995</v>
      </c>
      <c r="V464" t="s">
        <v>1424</v>
      </c>
      <c r="W464" t="s">
        <v>1423</v>
      </c>
      <c r="X464">
        <v>0</v>
      </c>
      <c r="Y464">
        <v>62.5</v>
      </c>
      <c r="Z464">
        <v>7.7999999999999996E-3</v>
      </c>
      <c r="AA464">
        <v>94.272599999999997</v>
      </c>
      <c r="AB464" t="e">
        <f>-TXDKDLKK</f>
        <v>#NAME?</v>
      </c>
      <c r="AC464" t="s">
        <v>1423</v>
      </c>
      <c r="AD464">
        <v>0</v>
      </c>
      <c r="AE464">
        <v>65</v>
      </c>
      <c r="AF464">
        <v>7.3000000000000001E-3</v>
      </c>
      <c r="AG464">
        <v>87.922499999999999</v>
      </c>
      <c r="AH464" t="s">
        <v>1424</v>
      </c>
      <c r="AI464" t="s">
        <v>1423</v>
      </c>
      <c r="AJ464">
        <v>1E-4</v>
      </c>
      <c r="AK464">
        <v>45.75</v>
      </c>
      <c r="AL464">
        <v>1.4E-2</v>
      </c>
      <c r="AM464">
        <v>73.2971</v>
      </c>
      <c r="AN464" t="s">
        <v>1424</v>
      </c>
      <c r="AO464" t="s">
        <v>1423</v>
      </c>
      <c r="AP464">
        <v>0</v>
      </c>
      <c r="AQ464">
        <v>56.25</v>
      </c>
      <c r="AR464">
        <v>5.5999999999999999E-3</v>
      </c>
      <c r="AS464">
        <v>86.156000000000006</v>
      </c>
      <c r="AT464">
        <v>0</v>
      </c>
      <c r="AU464">
        <v>0</v>
      </c>
    </row>
    <row r="465" spans="1:47" x14ac:dyDescent="0.25">
      <c r="A465">
        <v>0</v>
      </c>
      <c r="B465" t="s">
        <v>1425</v>
      </c>
      <c r="C465" t="s">
        <v>19</v>
      </c>
      <c r="D465" t="s">
        <v>1426</v>
      </c>
      <c r="E465" t="s">
        <v>1425</v>
      </c>
      <c r="F465">
        <v>0</v>
      </c>
      <c r="G465">
        <v>70</v>
      </c>
      <c r="H465">
        <v>7.4999999999999997E-3</v>
      </c>
      <c r="I465">
        <v>91.938199999999995</v>
      </c>
      <c r="J465" t="s">
        <v>1426</v>
      </c>
      <c r="K465" t="s">
        <v>1425</v>
      </c>
      <c r="L465">
        <v>0</v>
      </c>
      <c r="M465">
        <v>60.833300000000001</v>
      </c>
      <c r="N465">
        <v>1.14E-2</v>
      </c>
      <c r="O465">
        <v>86.267099999999999</v>
      </c>
      <c r="P465" t="s">
        <v>1426</v>
      </c>
      <c r="Q465" t="s">
        <v>1425</v>
      </c>
      <c r="R465">
        <v>0</v>
      </c>
      <c r="S465">
        <v>57.857100000000003</v>
      </c>
      <c r="T465">
        <v>9.7999999999999997E-3</v>
      </c>
      <c r="U465">
        <v>85.144800000000004</v>
      </c>
      <c r="V465" t="s">
        <v>1426</v>
      </c>
      <c r="W465" t="s">
        <v>1425</v>
      </c>
      <c r="X465">
        <v>0</v>
      </c>
      <c r="Y465">
        <v>65</v>
      </c>
      <c r="Z465">
        <v>1.0800000000000001E-2</v>
      </c>
      <c r="AA465">
        <v>87.697100000000006</v>
      </c>
      <c r="AB465" t="s">
        <v>1426</v>
      </c>
      <c r="AC465" t="s">
        <v>1425</v>
      </c>
      <c r="AD465">
        <v>0</v>
      </c>
      <c r="AE465">
        <v>70</v>
      </c>
      <c r="AF465">
        <v>6.0000000000000001E-3</v>
      </c>
      <c r="AG465">
        <v>91.740700000000004</v>
      </c>
      <c r="AH465" t="s">
        <v>1426</v>
      </c>
      <c r="AI465" t="s">
        <v>1425</v>
      </c>
      <c r="AJ465">
        <v>0</v>
      </c>
      <c r="AK465">
        <v>77.5</v>
      </c>
      <c r="AL465">
        <v>7.1000000000000004E-3</v>
      </c>
      <c r="AM465">
        <v>91.717100000000002</v>
      </c>
      <c r="AN465" t="s">
        <v>1426</v>
      </c>
      <c r="AO465" t="s">
        <v>1425</v>
      </c>
      <c r="AP465">
        <v>0</v>
      </c>
      <c r="AQ465">
        <v>85</v>
      </c>
      <c r="AR465">
        <v>3.3E-3</v>
      </c>
      <c r="AS465">
        <v>95.106200000000001</v>
      </c>
      <c r="AT465">
        <v>0</v>
      </c>
      <c r="AU465">
        <v>0</v>
      </c>
    </row>
    <row r="466" spans="1:47" x14ac:dyDescent="0.25">
      <c r="A466">
        <v>0</v>
      </c>
      <c r="B466" t="s">
        <v>1427</v>
      </c>
      <c r="C466" t="s">
        <v>19</v>
      </c>
      <c r="D466" t="s">
        <v>1428</v>
      </c>
      <c r="E466" t="s">
        <v>1427</v>
      </c>
      <c r="F466">
        <v>5.9999999999999995E-4</v>
      </c>
      <c r="G466">
        <v>15.8866</v>
      </c>
      <c r="H466">
        <v>5.2499999999999998E-2</v>
      </c>
      <c r="I466">
        <v>25.360800000000001</v>
      </c>
      <c r="J466" t="s">
        <v>1429</v>
      </c>
      <c r="K466" t="s">
        <v>1427</v>
      </c>
      <c r="L466">
        <v>2.5999999999999999E-3</v>
      </c>
      <c r="M466">
        <v>8.3445</v>
      </c>
      <c r="N466">
        <v>4.8599999999999997E-2</v>
      </c>
      <c r="O466">
        <v>16.985499999999998</v>
      </c>
      <c r="P466" t="s">
        <v>1429</v>
      </c>
      <c r="Q466" t="s">
        <v>1427</v>
      </c>
      <c r="R466">
        <v>7.7999999999999996E-3</v>
      </c>
      <c r="S466">
        <v>4.5229999999999997</v>
      </c>
      <c r="T466">
        <v>5.3699999999999998E-2</v>
      </c>
      <c r="U466">
        <v>13.507899999999999</v>
      </c>
      <c r="V466" t="s">
        <v>1429</v>
      </c>
      <c r="W466" t="s">
        <v>1427</v>
      </c>
      <c r="X466">
        <v>1.3299999999999999E-2</v>
      </c>
      <c r="Y466">
        <v>2.5036999999999998</v>
      </c>
      <c r="Z466">
        <v>0.17150000000000001</v>
      </c>
      <c r="AA466">
        <v>3.5196999999999998</v>
      </c>
      <c r="AB466" t="s">
        <v>1428</v>
      </c>
      <c r="AC466" t="s">
        <v>1427</v>
      </c>
      <c r="AD466">
        <v>2.5999999999999999E-3</v>
      </c>
      <c r="AE466">
        <v>10.7806</v>
      </c>
      <c r="AF466">
        <v>6.1699999999999998E-2</v>
      </c>
      <c r="AG466">
        <v>22.0398</v>
      </c>
      <c r="AH466" t="s">
        <v>1428</v>
      </c>
      <c r="AI466" t="s">
        <v>1427</v>
      </c>
      <c r="AJ466">
        <v>1.1999999999999999E-3</v>
      </c>
      <c r="AK466">
        <v>16.613399999999999</v>
      </c>
      <c r="AL466">
        <v>4.7800000000000002E-2</v>
      </c>
      <c r="AM466">
        <v>29.446200000000001</v>
      </c>
      <c r="AN466" t="s">
        <v>1429</v>
      </c>
      <c r="AO466" t="s">
        <v>1427</v>
      </c>
      <c r="AP466">
        <v>1E-3</v>
      </c>
      <c r="AQ466">
        <v>17.213000000000001</v>
      </c>
      <c r="AR466">
        <v>3.4700000000000002E-2</v>
      </c>
      <c r="AS466">
        <v>30.426600000000001</v>
      </c>
      <c r="AT466">
        <v>4.1999999999999997E-3</v>
      </c>
      <c r="AU466">
        <v>0</v>
      </c>
    </row>
    <row r="467" spans="1:47" x14ac:dyDescent="0.25">
      <c r="A467">
        <v>0</v>
      </c>
      <c r="B467" t="s">
        <v>1430</v>
      </c>
      <c r="C467" t="s">
        <v>19</v>
      </c>
      <c r="D467" t="s">
        <v>1431</v>
      </c>
      <c r="E467" t="s">
        <v>1430</v>
      </c>
      <c r="F467">
        <v>0</v>
      </c>
      <c r="G467">
        <v>48</v>
      </c>
      <c r="H467">
        <v>6.7000000000000002E-3</v>
      </c>
      <c r="I467">
        <v>93.826099999999997</v>
      </c>
      <c r="J467" t="e">
        <f>-XDKDLKKL</f>
        <v>#NAME?</v>
      </c>
      <c r="K467" t="s">
        <v>1430</v>
      </c>
      <c r="L467">
        <v>5.9999999999999995E-4</v>
      </c>
      <c r="M467">
        <v>17.648599999999998</v>
      </c>
      <c r="N467">
        <v>1.8100000000000002E-2</v>
      </c>
      <c r="O467">
        <v>64.240399999999994</v>
      </c>
      <c r="P467" t="e">
        <f>-XDKDLKKL</f>
        <v>#NAME?</v>
      </c>
      <c r="Q467" t="s">
        <v>1430</v>
      </c>
      <c r="R467">
        <v>1E-4</v>
      </c>
      <c r="S467">
        <v>31.5</v>
      </c>
      <c r="T467">
        <v>1.0699999999999999E-2</v>
      </c>
      <c r="U467">
        <v>81.781199999999998</v>
      </c>
      <c r="V467" t="s">
        <v>1431</v>
      </c>
      <c r="W467" t="s">
        <v>1430</v>
      </c>
      <c r="X467">
        <v>0</v>
      </c>
      <c r="Y467">
        <v>49</v>
      </c>
      <c r="Z467">
        <v>8.6E-3</v>
      </c>
      <c r="AA467">
        <v>92.613100000000003</v>
      </c>
      <c r="AB467" t="e">
        <f>-XDKDLKKL</f>
        <v>#NAME?</v>
      </c>
      <c r="AC467" t="s">
        <v>1430</v>
      </c>
      <c r="AD467">
        <v>0</v>
      </c>
      <c r="AE467">
        <v>47</v>
      </c>
      <c r="AF467">
        <v>8.0999999999999996E-3</v>
      </c>
      <c r="AG467">
        <v>85.635199999999998</v>
      </c>
      <c r="AH467" t="e">
        <f>-XDKDLKKL</f>
        <v>#NAME?</v>
      </c>
      <c r="AI467" t="s">
        <v>1430</v>
      </c>
      <c r="AJ467">
        <v>5.9999999999999995E-4</v>
      </c>
      <c r="AK467">
        <v>21.584399999999999</v>
      </c>
      <c r="AL467">
        <v>1.8599999999999998E-2</v>
      </c>
      <c r="AM467">
        <v>63.015700000000002</v>
      </c>
      <c r="AN467" t="e">
        <f>-XDKDLKKL</f>
        <v>#NAME?</v>
      </c>
      <c r="AO467" t="s">
        <v>1430</v>
      </c>
      <c r="AP467">
        <v>0</v>
      </c>
      <c r="AQ467">
        <v>50</v>
      </c>
      <c r="AR467">
        <v>6.6E-3</v>
      </c>
      <c r="AS467">
        <v>82.525700000000001</v>
      </c>
      <c r="AT467">
        <v>2.0000000000000001E-4</v>
      </c>
      <c r="AU467">
        <v>0</v>
      </c>
    </row>
    <row r="468" spans="1:47" x14ac:dyDescent="0.25">
      <c r="A468">
        <v>0</v>
      </c>
      <c r="B468" t="s">
        <v>1432</v>
      </c>
      <c r="C468" t="s">
        <v>19</v>
      </c>
      <c r="D468" t="s">
        <v>1433</v>
      </c>
      <c r="E468" t="s">
        <v>1432</v>
      </c>
      <c r="F468">
        <v>1E-4</v>
      </c>
      <c r="G468">
        <v>33.285699999999999</v>
      </c>
      <c r="H468">
        <v>1.4800000000000001E-2</v>
      </c>
      <c r="I468">
        <v>73.236800000000002</v>
      </c>
      <c r="J468" t="s">
        <v>1433</v>
      </c>
      <c r="K468" t="s">
        <v>1432</v>
      </c>
      <c r="L468">
        <v>0</v>
      </c>
      <c r="M468">
        <v>57.5</v>
      </c>
      <c r="N468">
        <v>9.9000000000000008E-3</v>
      </c>
      <c r="O468">
        <v>90.668400000000005</v>
      </c>
      <c r="P468" t="s">
        <v>1434</v>
      </c>
      <c r="Q468" t="s">
        <v>1432</v>
      </c>
      <c r="R468">
        <v>0</v>
      </c>
      <c r="S468">
        <v>49.666699999999999</v>
      </c>
      <c r="T468">
        <v>1.0500000000000001E-2</v>
      </c>
      <c r="U468">
        <v>82.591200000000001</v>
      </c>
      <c r="V468" t="s">
        <v>1433</v>
      </c>
      <c r="W468" t="s">
        <v>1432</v>
      </c>
      <c r="X468">
        <v>0</v>
      </c>
      <c r="Y468">
        <v>56.666699999999999</v>
      </c>
      <c r="Z468">
        <v>1.29E-2</v>
      </c>
      <c r="AA468">
        <v>82.419399999999996</v>
      </c>
      <c r="AB468" t="s">
        <v>1433</v>
      </c>
      <c r="AC468" t="s">
        <v>1432</v>
      </c>
      <c r="AD468">
        <v>0</v>
      </c>
      <c r="AE468">
        <v>47.333300000000001</v>
      </c>
      <c r="AF468">
        <v>8.3999999999999995E-3</v>
      </c>
      <c r="AG468">
        <v>84.705399999999997</v>
      </c>
      <c r="AH468" t="s">
        <v>1433</v>
      </c>
      <c r="AI468" t="s">
        <v>1432</v>
      </c>
      <c r="AJ468">
        <v>0</v>
      </c>
      <c r="AK468">
        <v>46</v>
      </c>
      <c r="AL468">
        <v>9.1999999999999998E-3</v>
      </c>
      <c r="AM468">
        <v>86.193100000000001</v>
      </c>
      <c r="AN468" t="s">
        <v>1434</v>
      </c>
      <c r="AO468" t="s">
        <v>1432</v>
      </c>
      <c r="AP468">
        <v>0</v>
      </c>
      <c r="AQ468">
        <v>61.666699999999999</v>
      </c>
      <c r="AR468">
        <v>4.7999999999999996E-3</v>
      </c>
      <c r="AS468">
        <v>89.572000000000003</v>
      </c>
      <c r="AT468">
        <v>0</v>
      </c>
      <c r="AU468">
        <v>0</v>
      </c>
    </row>
    <row r="469" spans="1:47" x14ac:dyDescent="0.25">
      <c r="A469">
        <v>0</v>
      </c>
      <c r="B469" t="s">
        <v>1435</v>
      </c>
      <c r="C469" t="s">
        <v>19</v>
      </c>
      <c r="D469" t="s">
        <v>1436</v>
      </c>
      <c r="E469" t="s">
        <v>1435</v>
      </c>
      <c r="F469">
        <v>0</v>
      </c>
      <c r="G469">
        <v>45</v>
      </c>
      <c r="H469">
        <v>1.3899999999999999E-2</v>
      </c>
      <c r="I469">
        <v>75.482200000000006</v>
      </c>
      <c r="J469" t="s">
        <v>1436</v>
      </c>
      <c r="K469" t="s">
        <v>1435</v>
      </c>
      <c r="L469">
        <v>0</v>
      </c>
      <c r="M469">
        <v>47</v>
      </c>
      <c r="N469">
        <v>1.4500000000000001E-2</v>
      </c>
      <c r="O469">
        <v>76.115600000000001</v>
      </c>
      <c r="P469" t="s">
        <v>1437</v>
      </c>
      <c r="Q469" t="s">
        <v>1435</v>
      </c>
      <c r="R469">
        <v>0</v>
      </c>
      <c r="S469">
        <v>61.666699999999999</v>
      </c>
      <c r="T469">
        <v>1.0800000000000001E-2</v>
      </c>
      <c r="U469">
        <v>81.434100000000001</v>
      </c>
      <c r="V469" t="s">
        <v>1438</v>
      </c>
      <c r="W469" t="s">
        <v>1435</v>
      </c>
      <c r="X469">
        <v>0</v>
      </c>
      <c r="Y469">
        <v>42</v>
      </c>
      <c r="Z469">
        <v>2.0500000000000001E-2</v>
      </c>
      <c r="AA469">
        <v>64.3857</v>
      </c>
      <c r="AB469" t="s">
        <v>1436</v>
      </c>
      <c r="AC469" t="s">
        <v>1435</v>
      </c>
      <c r="AD469">
        <v>0</v>
      </c>
      <c r="AE469">
        <v>51.666699999999999</v>
      </c>
      <c r="AF469">
        <v>1.0200000000000001E-2</v>
      </c>
      <c r="AG469">
        <v>79.760599999999997</v>
      </c>
      <c r="AH469" t="s">
        <v>1436</v>
      </c>
      <c r="AI469" t="s">
        <v>1435</v>
      </c>
      <c r="AJ469">
        <v>0</v>
      </c>
      <c r="AK469">
        <v>54.545499999999997</v>
      </c>
      <c r="AL469">
        <v>1.24E-2</v>
      </c>
      <c r="AM469">
        <v>77.518900000000002</v>
      </c>
      <c r="AN469" t="s">
        <v>1439</v>
      </c>
      <c r="AO469" t="s">
        <v>1435</v>
      </c>
      <c r="AP469">
        <v>0</v>
      </c>
      <c r="AQ469">
        <v>70</v>
      </c>
      <c r="AR469">
        <v>5.7999999999999996E-3</v>
      </c>
      <c r="AS469">
        <v>85.563999999999993</v>
      </c>
      <c r="AT469">
        <v>0</v>
      </c>
      <c r="AU469">
        <v>0</v>
      </c>
    </row>
    <row r="470" spans="1:47" x14ac:dyDescent="0.25">
      <c r="A470">
        <v>0</v>
      </c>
      <c r="B470" t="s">
        <v>1440</v>
      </c>
      <c r="C470" t="s">
        <v>19</v>
      </c>
      <c r="D470" t="s">
        <v>1441</v>
      </c>
      <c r="E470" t="s">
        <v>1440</v>
      </c>
      <c r="F470">
        <v>0</v>
      </c>
      <c r="G470">
        <v>75</v>
      </c>
      <c r="H470">
        <v>4.1999999999999997E-3</v>
      </c>
      <c r="I470">
        <v>96.631100000000004</v>
      </c>
      <c r="J470" t="s">
        <v>1442</v>
      </c>
      <c r="K470" t="s">
        <v>1440</v>
      </c>
      <c r="L470">
        <v>0</v>
      </c>
      <c r="M470">
        <v>53.636400000000002</v>
      </c>
      <c r="N470">
        <v>5.5999999999999999E-3</v>
      </c>
      <c r="O470">
        <v>96.620900000000006</v>
      </c>
      <c r="P470" t="s">
        <v>1443</v>
      </c>
      <c r="Q470" t="s">
        <v>1440</v>
      </c>
      <c r="R470">
        <v>0</v>
      </c>
      <c r="S470">
        <v>59.285699999999999</v>
      </c>
      <c r="T470">
        <v>4.0000000000000001E-3</v>
      </c>
      <c r="U470">
        <v>96.912099999999995</v>
      </c>
      <c r="V470" t="s">
        <v>1442</v>
      </c>
      <c r="W470" t="s">
        <v>1440</v>
      </c>
      <c r="X470">
        <v>0</v>
      </c>
      <c r="Y470">
        <v>58.333300000000001</v>
      </c>
      <c r="Z470">
        <v>6.4999999999999997E-3</v>
      </c>
      <c r="AA470">
        <v>95.615300000000005</v>
      </c>
      <c r="AB470" t="s">
        <v>1441</v>
      </c>
      <c r="AC470" t="s">
        <v>1440</v>
      </c>
      <c r="AD470">
        <v>0</v>
      </c>
      <c r="AE470">
        <v>80</v>
      </c>
      <c r="AF470">
        <v>2.7000000000000001E-3</v>
      </c>
      <c r="AG470">
        <v>97.109099999999998</v>
      </c>
      <c r="AH470" t="s">
        <v>1441</v>
      </c>
      <c r="AI470" t="s">
        <v>1440</v>
      </c>
      <c r="AJ470">
        <v>0</v>
      </c>
      <c r="AK470">
        <v>80</v>
      </c>
      <c r="AL470">
        <v>3.5000000000000001E-3</v>
      </c>
      <c r="AM470">
        <v>97.030100000000004</v>
      </c>
      <c r="AN470" t="s">
        <v>1441</v>
      </c>
      <c r="AO470" t="s">
        <v>1440</v>
      </c>
      <c r="AP470">
        <v>0</v>
      </c>
      <c r="AQ470">
        <v>85</v>
      </c>
      <c r="AR470">
        <v>2E-3</v>
      </c>
      <c r="AS470">
        <v>97.029600000000002</v>
      </c>
      <c r="AT470">
        <v>0</v>
      </c>
      <c r="AU470">
        <v>0</v>
      </c>
    </row>
    <row r="471" spans="1:47" x14ac:dyDescent="0.25">
      <c r="A471">
        <v>0</v>
      </c>
      <c r="B471" t="s">
        <v>1444</v>
      </c>
      <c r="C471" t="s">
        <v>19</v>
      </c>
      <c r="D471" t="e">
        <f>-IKTSRSXK</f>
        <v>#NAME?</v>
      </c>
      <c r="E471" t="s">
        <v>1444</v>
      </c>
      <c r="F471">
        <v>0</v>
      </c>
      <c r="G471">
        <v>43.5</v>
      </c>
      <c r="H471">
        <v>1.32E-2</v>
      </c>
      <c r="I471">
        <v>77.154799999999994</v>
      </c>
      <c r="J471" t="s">
        <v>1445</v>
      </c>
      <c r="K471" t="s">
        <v>1444</v>
      </c>
      <c r="L471">
        <v>0</v>
      </c>
      <c r="M471">
        <v>73.75</v>
      </c>
      <c r="N471">
        <v>1.06E-2</v>
      </c>
      <c r="O471">
        <v>88.589699999999993</v>
      </c>
      <c r="P471" t="s">
        <v>1445</v>
      </c>
      <c r="Q471" t="s">
        <v>1444</v>
      </c>
      <c r="R471">
        <v>0</v>
      </c>
      <c r="S471">
        <v>85</v>
      </c>
      <c r="T471">
        <v>7.9000000000000008E-3</v>
      </c>
      <c r="U471">
        <v>91.228200000000001</v>
      </c>
      <c r="V471" t="s">
        <v>1445</v>
      </c>
      <c r="W471" t="s">
        <v>1444</v>
      </c>
      <c r="X471">
        <v>0</v>
      </c>
      <c r="Y471">
        <v>37.666699999999999</v>
      </c>
      <c r="Z471">
        <v>2.0799999999999999E-2</v>
      </c>
      <c r="AA471">
        <v>63.845199999999998</v>
      </c>
      <c r="AB471" t="s">
        <v>1446</v>
      </c>
      <c r="AC471" t="s">
        <v>1444</v>
      </c>
      <c r="AD471">
        <v>0</v>
      </c>
      <c r="AE471">
        <v>80</v>
      </c>
      <c r="AF471">
        <v>6.0000000000000001E-3</v>
      </c>
      <c r="AG471">
        <v>91.7196</v>
      </c>
      <c r="AH471" t="s">
        <v>1447</v>
      </c>
      <c r="AI471" t="s">
        <v>1444</v>
      </c>
      <c r="AJ471">
        <v>0</v>
      </c>
      <c r="AK471">
        <v>72.5</v>
      </c>
      <c r="AL471">
        <v>6.4000000000000003E-3</v>
      </c>
      <c r="AM471">
        <v>93.627799999999993</v>
      </c>
      <c r="AN471" t="e">
        <f>-IKTSRSXK</f>
        <v>#NAME?</v>
      </c>
      <c r="AO471" t="s">
        <v>1444</v>
      </c>
      <c r="AP471">
        <v>0</v>
      </c>
      <c r="AQ471">
        <v>100</v>
      </c>
      <c r="AR471">
        <v>3.5999999999999999E-3</v>
      </c>
      <c r="AS471">
        <v>93.855599999999995</v>
      </c>
      <c r="AT471">
        <v>0</v>
      </c>
      <c r="AU471">
        <v>0</v>
      </c>
    </row>
    <row r="472" spans="1:47" x14ac:dyDescent="0.25">
      <c r="A472">
        <v>0</v>
      </c>
      <c r="B472" t="s">
        <v>1448</v>
      </c>
      <c r="C472" t="s">
        <v>19</v>
      </c>
      <c r="D472" t="s">
        <v>1449</v>
      </c>
      <c r="E472" t="s">
        <v>1448</v>
      </c>
      <c r="F472">
        <v>0</v>
      </c>
      <c r="G472">
        <v>65</v>
      </c>
      <c r="H472">
        <v>5.5999999999999999E-3</v>
      </c>
      <c r="I472">
        <v>95.495999999999995</v>
      </c>
      <c r="J472" t="s">
        <v>1450</v>
      </c>
      <c r="K472" t="s">
        <v>1448</v>
      </c>
      <c r="L472">
        <v>0</v>
      </c>
      <c r="M472">
        <v>61.666699999999999</v>
      </c>
      <c r="N472">
        <v>6.4999999999999997E-3</v>
      </c>
      <c r="O472">
        <v>96.08</v>
      </c>
      <c r="P472" t="s">
        <v>1451</v>
      </c>
      <c r="Q472" t="s">
        <v>1448</v>
      </c>
      <c r="R472">
        <v>0</v>
      </c>
      <c r="S472">
        <v>66.25</v>
      </c>
      <c r="T472">
        <v>5.5999999999999999E-3</v>
      </c>
      <c r="U472">
        <v>95.762200000000007</v>
      </c>
      <c r="V472" t="s">
        <v>1451</v>
      </c>
      <c r="W472" t="s">
        <v>1448</v>
      </c>
      <c r="X472">
        <v>1E-4</v>
      </c>
      <c r="Y472">
        <v>24.384599999999999</v>
      </c>
      <c r="Z472">
        <v>2.3800000000000002E-2</v>
      </c>
      <c r="AA472">
        <v>57.985799999999998</v>
      </c>
      <c r="AB472" t="s">
        <v>1449</v>
      </c>
      <c r="AC472" t="s">
        <v>1448</v>
      </c>
      <c r="AD472">
        <v>0</v>
      </c>
      <c r="AE472">
        <v>75</v>
      </c>
      <c r="AF472">
        <v>3.2000000000000002E-3</v>
      </c>
      <c r="AG472">
        <v>96.658600000000007</v>
      </c>
      <c r="AH472" t="s">
        <v>1452</v>
      </c>
      <c r="AI472" t="s">
        <v>1448</v>
      </c>
      <c r="AJ472">
        <v>0</v>
      </c>
      <c r="AK472">
        <v>80</v>
      </c>
      <c r="AL472">
        <v>3.8E-3</v>
      </c>
      <c r="AM472">
        <v>96.7577</v>
      </c>
      <c r="AN472" t="s">
        <v>1449</v>
      </c>
      <c r="AO472" t="s">
        <v>1448</v>
      </c>
      <c r="AP472">
        <v>0</v>
      </c>
      <c r="AQ472">
        <v>85</v>
      </c>
      <c r="AR472">
        <v>2.5999999999999999E-3</v>
      </c>
      <c r="AS472">
        <v>96.085899999999995</v>
      </c>
      <c r="AT472">
        <v>0</v>
      </c>
      <c r="AU472">
        <v>0</v>
      </c>
    </row>
    <row r="473" spans="1:47" x14ac:dyDescent="0.25">
      <c r="A473">
        <v>0</v>
      </c>
      <c r="B473" t="s">
        <v>1453</v>
      </c>
      <c r="C473" t="s">
        <v>19</v>
      </c>
      <c r="D473" t="s">
        <v>1454</v>
      </c>
      <c r="E473" t="s">
        <v>1453</v>
      </c>
      <c r="F473">
        <v>0</v>
      </c>
      <c r="G473">
        <v>100</v>
      </c>
      <c r="H473">
        <v>1.6999999999999999E-3</v>
      </c>
      <c r="I473">
        <v>98.643199999999993</v>
      </c>
      <c r="J473" t="s">
        <v>1454</v>
      </c>
      <c r="K473" t="s">
        <v>1453</v>
      </c>
      <c r="L473">
        <v>0</v>
      </c>
      <c r="M473">
        <v>75</v>
      </c>
      <c r="N473">
        <v>4.7999999999999996E-3</v>
      </c>
      <c r="O473">
        <v>97.115099999999998</v>
      </c>
      <c r="P473" t="s">
        <v>1454</v>
      </c>
      <c r="Q473" t="s">
        <v>1453</v>
      </c>
      <c r="R473">
        <v>0</v>
      </c>
      <c r="S473">
        <v>80</v>
      </c>
      <c r="T473">
        <v>3.5000000000000001E-3</v>
      </c>
      <c r="U473">
        <v>97.330200000000005</v>
      </c>
      <c r="V473" t="s">
        <v>1454</v>
      </c>
      <c r="W473" t="s">
        <v>1453</v>
      </c>
      <c r="X473">
        <v>0</v>
      </c>
      <c r="Y473">
        <v>100</v>
      </c>
      <c r="Z473">
        <v>3.2000000000000002E-3</v>
      </c>
      <c r="AA473">
        <v>97.876000000000005</v>
      </c>
      <c r="AB473" t="s">
        <v>1454</v>
      </c>
      <c r="AC473" t="s">
        <v>1453</v>
      </c>
      <c r="AD473">
        <v>0</v>
      </c>
      <c r="AE473">
        <v>100</v>
      </c>
      <c r="AF473">
        <v>1.6000000000000001E-3</v>
      </c>
      <c r="AG473">
        <v>98.363600000000005</v>
      </c>
      <c r="AH473" t="s">
        <v>1455</v>
      </c>
      <c r="AI473" t="s">
        <v>1453</v>
      </c>
      <c r="AJ473">
        <v>0</v>
      </c>
      <c r="AK473">
        <v>100</v>
      </c>
      <c r="AL473">
        <v>3.2000000000000002E-3</v>
      </c>
      <c r="AM473">
        <v>97.265500000000003</v>
      </c>
      <c r="AN473" t="s">
        <v>1454</v>
      </c>
      <c r="AO473" t="s">
        <v>1453</v>
      </c>
      <c r="AP473">
        <v>0</v>
      </c>
      <c r="AQ473">
        <v>100</v>
      </c>
      <c r="AR473">
        <v>1.1999999999999999E-3</v>
      </c>
      <c r="AS473">
        <v>98.1828</v>
      </c>
      <c r="AT473">
        <v>0</v>
      </c>
      <c r="AU473">
        <v>0</v>
      </c>
    </row>
    <row r="474" spans="1:47" x14ac:dyDescent="0.25">
      <c r="A474">
        <v>0</v>
      </c>
      <c r="B474" t="s">
        <v>1456</v>
      </c>
      <c r="C474" t="s">
        <v>19</v>
      </c>
      <c r="D474" t="s">
        <v>1457</v>
      </c>
      <c r="E474" t="s">
        <v>1456</v>
      </c>
      <c r="F474">
        <v>5.0000000000000001E-4</v>
      </c>
      <c r="G474">
        <v>16.721499999999999</v>
      </c>
      <c r="H474">
        <v>3.8699999999999998E-2</v>
      </c>
      <c r="I474">
        <v>35.3065</v>
      </c>
      <c r="J474" t="s">
        <v>1457</v>
      </c>
      <c r="K474" t="s">
        <v>1456</v>
      </c>
      <c r="L474">
        <v>1.1999999999999999E-3</v>
      </c>
      <c r="M474">
        <v>12.691000000000001</v>
      </c>
      <c r="N474">
        <v>3.7400000000000003E-2</v>
      </c>
      <c r="O474">
        <v>26.854700000000001</v>
      </c>
      <c r="P474" t="s">
        <v>1457</v>
      </c>
      <c r="Q474" t="s">
        <v>1456</v>
      </c>
      <c r="R474">
        <v>8.0000000000000004E-4</v>
      </c>
      <c r="S474">
        <v>15.7395</v>
      </c>
      <c r="T474">
        <v>2.9899999999999999E-2</v>
      </c>
      <c r="U474">
        <v>33.872</v>
      </c>
      <c r="V474" t="s">
        <v>1458</v>
      </c>
      <c r="W474" t="s">
        <v>1456</v>
      </c>
      <c r="X474">
        <v>1E-4</v>
      </c>
      <c r="Y474">
        <v>29.571400000000001</v>
      </c>
      <c r="Z474">
        <v>2.4E-2</v>
      </c>
      <c r="AA474">
        <v>57.623699999999999</v>
      </c>
      <c r="AB474" t="s">
        <v>1457</v>
      </c>
      <c r="AC474" t="s">
        <v>1456</v>
      </c>
      <c r="AD474">
        <v>0.1045</v>
      </c>
      <c r="AE474">
        <v>1.3766</v>
      </c>
      <c r="AF474">
        <v>0.2</v>
      </c>
      <c r="AG474">
        <v>3.7637</v>
      </c>
      <c r="AH474" t="s">
        <v>1457</v>
      </c>
      <c r="AI474" t="s">
        <v>1456</v>
      </c>
      <c r="AJ474">
        <v>7.3099999999999998E-2</v>
      </c>
      <c r="AK474">
        <v>1.7824</v>
      </c>
      <c r="AL474">
        <v>0.17299999999999999</v>
      </c>
      <c r="AM474">
        <v>4.3605999999999998</v>
      </c>
      <c r="AN474" t="s">
        <v>1457</v>
      </c>
      <c r="AO474" t="s">
        <v>1456</v>
      </c>
      <c r="AP474">
        <v>4.7999999999999996E-3</v>
      </c>
      <c r="AQ474">
        <v>9.5821000000000005</v>
      </c>
      <c r="AR474">
        <v>6.5299999999999997E-2</v>
      </c>
      <c r="AS474">
        <v>16.2987</v>
      </c>
      <c r="AT474">
        <v>2.64E-2</v>
      </c>
      <c r="AU474">
        <v>2</v>
      </c>
    </row>
    <row r="475" spans="1:47" x14ac:dyDescent="0.25">
      <c r="A475">
        <v>0</v>
      </c>
      <c r="B475" t="s">
        <v>1459</v>
      </c>
      <c r="C475" t="s">
        <v>19</v>
      </c>
      <c r="D475" t="s">
        <v>1460</v>
      </c>
      <c r="E475" t="s">
        <v>1459</v>
      </c>
      <c r="F475">
        <v>1.2999999999999999E-3</v>
      </c>
      <c r="G475">
        <v>11.370200000000001</v>
      </c>
      <c r="H475">
        <v>2.6700000000000002E-2</v>
      </c>
      <c r="I475">
        <v>49.542400000000001</v>
      </c>
      <c r="J475" t="s">
        <v>1461</v>
      </c>
      <c r="K475" t="s">
        <v>1459</v>
      </c>
      <c r="L475">
        <v>1.8E-3</v>
      </c>
      <c r="M475">
        <v>10.155099999999999</v>
      </c>
      <c r="N475">
        <v>2.7300000000000001E-2</v>
      </c>
      <c r="O475">
        <v>41.735799999999998</v>
      </c>
      <c r="P475" t="s">
        <v>1462</v>
      </c>
      <c r="Q475" t="s">
        <v>1459</v>
      </c>
      <c r="R475">
        <v>8.0000000000000004E-4</v>
      </c>
      <c r="S475">
        <v>15.789899999999999</v>
      </c>
      <c r="T475">
        <v>2.06E-2</v>
      </c>
      <c r="U475">
        <v>51.357500000000002</v>
      </c>
      <c r="V475" t="e">
        <f>-RPQEVKRY</f>
        <v>#NAME?</v>
      </c>
      <c r="W475" t="s">
        <v>1459</v>
      </c>
      <c r="X475">
        <v>5.7999999999999996E-3</v>
      </c>
      <c r="Y475">
        <v>4.0711000000000004</v>
      </c>
      <c r="Z475">
        <v>6.9500000000000006E-2</v>
      </c>
      <c r="AA475">
        <v>17.8658</v>
      </c>
      <c r="AB475" t="s">
        <v>1460</v>
      </c>
      <c r="AC475" t="s">
        <v>1459</v>
      </c>
      <c r="AD475">
        <v>1E-4</v>
      </c>
      <c r="AE475">
        <v>35.6</v>
      </c>
      <c r="AF475">
        <v>1.23E-2</v>
      </c>
      <c r="AG475">
        <v>73.862399999999994</v>
      </c>
      <c r="AH475" t="s">
        <v>1460</v>
      </c>
      <c r="AI475" t="s">
        <v>1459</v>
      </c>
      <c r="AJ475">
        <v>2.9999999999999997E-4</v>
      </c>
      <c r="AK475">
        <v>25.928599999999999</v>
      </c>
      <c r="AL475">
        <v>1.7000000000000001E-2</v>
      </c>
      <c r="AM475">
        <v>66.229200000000006</v>
      </c>
      <c r="AN475" t="s">
        <v>1463</v>
      </c>
      <c r="AO475" t="s">
        <v>1459</v>
      </c>
      <c r="AP475">
        <v>2.0000000000000001E-4</v>
      </c>
      <c r="AQ475">
        <v>30.1111</v>
      </c>
      <c r="AR475">
        <v>1.17E-2</v>
      </c>
      <c r="AS475">
        <v>64.790300000000002</v>
      </c>
      <c r="AT475">
        <v>1.5E-3</v>
      </c>
      <c r="AU475">
        <v>0</v>
      </c>
    </row>
    <row r="476" spans="1:47" x14ac:dyDescent="0.25">
      <c r="A476">
        <v>0</v>
      </c>
      <c r="B476" t="s">
        <v>1464</v>
      </c>
      <c r="C476" t="s">
        <v>19</v>
      </c>
      <c r="D476" t="s">
        <v>1465</v>
      </c>
      <c r="E476" t="s">
        <v>1464</v>
      </c>
      <c r="F476">
        <v>0</v>
      </c>
      <c r="G476">
        <v>85</v>
      </c>
      <c r="H476">
        <v>3.7000000000000002E-3</v>
      </c>
      <c r="I476">
        <v>97.041300000000007</v>
      </c>
      <c r="J476" t="e">
        <f>-DLKKLKDT</f>
        <v>#NAME?</v>
      </c>
      <c r="K476" t="s">
        <v>1464</v>
      </c>
      <c r="L476">
        <v>0</v>
      </c>
      <c r="M476">
        <v>67.5</v>
      </c>
      <c r="N476">
        <v>4.8999999999999998E-3</v>
      </c>
      <c r="O476">
        <v>97.004599999999996</v>
      </c>
      <c r="P476" t="s">
        <v>1465</v>
      </c>
      <c r="Q476" t="s">
        <v>1464</v>
      </c>
      <c r="R476">
        <v>0</v>
      </c>
      <c r="S476">
        <v>57.857100000000003</v>
      </c>
      <c r="T476">
        <v>4.5999999999999999E-3</v>
      </c>
      <c r="U476">
        <v>96.465000000000003</v>
      </c>
      <c r="V476" t="s">
        <v>1465</v>
      </c>
      <c r="W476" t="s">
        <v>1464</v>
      </c>
      <c r="X476">
        <v>0</v>
      </c>
      <c r="Y476">
        <v>90</v>
      </c>
      <c r="Z476">
        <v>4.8999999999999998E-3</v>
      </c>
      <c r="AA476">
        <v>96.737300000000005</v>
      </c>
      <c r="AB476" t="s">
        <v>1466</v>
      </c>
      <c r="AC476" t="s">
        <v>1464</v>
      </c>
      <c r="AD476">
        <v>0</v>
      </c>
      <c r="AE476">
        <v>90</v>
      </c>
      <c r="AF476">
        <v>2.5999999999999999E-3</v>
      </c>
      <c r="AG476">
        <v>97.301100000000005</v>
      </c>
      <c r="AH476" t="s">
        <v>1465</v>
      </c>
      <c r="AI476" t="s">
        <v>1464</v>
      </c>
      <c r="AJ476">
        <v>0</v>
      </c>
      <c r="AK476">
        <v>90</v>
      </c>
      <c r="AL476">
        <v>3.3E-3</v>
      </c>
      <c r="AM476">
        <v>97.176100000000005</v>
      </c>
      <c r="AN476" t="s">
        <v>1465</v>
      </c>
      <c r="AO476" t="s">
        <v>1464</v>
      </c>
      <c r="AP476">
        <v>0</v>
      </c>
      <c r="AQ476">
        <v>85</v>
      </c>
      <c r="AR476">
        <v>2.2000000000000001E-3</v>
      </c>
      <c r="AS476">
        <v>96.731999999999999</v>
      </c>
      <c r="AT476">
        <v>0</v>
      </c>
      <c r="AU476">
        <v>0</v>
      </c>
    </row>
    <row r="477" spans="1:47" x14ac:dyDescent="0.25">
      <c r="A477">
        <v>0</v>
      </c>
      <c r="B477" t="s">
        <v>1467</v>
      </c>
      <c r="C477" t="s">
        <v>19</v>
      </c>
      <c r="D477" t="s">
        <v>1468</v>
      </c>
      <c r="E477" t="s">
        <v>1467</v>
      </c>
      <c r="F477">
        <v>2E-3</v>
      </c>
      <c r="G477">
        <v>9.2950999999999997</v>
      </c>
      <c r="H477">
        <v>5.7099999999999998E-2</v>
      </c>
      <c r="I477">
        <v>22.897300000000001</v>
      </c>
      <c r="J477" t="s">
        <v>1469</v>
      </c>
      <c r="K477" t="s">
        <v>1467</v>
      </c>
      <c r="L477">
        <v>8.0000000000000004E-4</v>
      </c>
      <c r="M477">
        <v>15.654199999999999</v>
      </c>
      <c r="N477">
        <v>3.85E-2</v>
      </c>
      <c r="O477">
        <v>25.651399999999999</v>
      </c>
      <c r="P477" t="s">
        <v>1469</v>
      </c>
      <c r="Q477" t="s">
        <v>1467</v>
      </c>
      <c r="R477">
        <v>1.2999999999999999E-3</v>
      </c>
      <c r="S477">
        <v>12.519600000000001</v>
      </c>
      <c r="T477">
        <v>3.9300000000000002E-2</v>
      </c>
      <c r="U477">
        <v>23.1434</v>
      </c>
      <c r="V477" t="s">
        <v>1469</v>
      </c>
      <c r="W477" t="s">
        <v>1467</v>
      </c>
      <c r="X477">
        <v>4.0000000000000002E-4</v>
      </c>
      <c r="Y477">
        <v>15.7273</v>
      </c>
      <c r="Z477">
        <v>4.7399999999999998E-2</v>
      </c>
      <c r="AA477">
        <v>29.7029</v>
      </c>
      <c r="AB477" t="s">
        <v>1469</v>
      </c>
      <c r="AC477" t="s">
        <v>1467</v>
      </c>
      <c r="AD477">
        <v>1.5100000000000001E-2</v>
      </c>
      <c r="AE477">
        <v>4.7145999999999999</v>
      </c>
      <c r="AF477">
        <v>0.11169999999999999</v>
      </c>
      <c r="AG477">
        <v>10.2354</v>
      </c>
      <c r="AH477" t="s">
        <v>1470</v>
      </c>
      <c r="AI477" t="s">
        <v>1467</v>
      </c>
      <c r="AJ477">
        <v>1.34E-2</v>
      </c>
      <c r="AK477">
        <v>5.4653999999999998</v>
      </c>
      <c r="AL477">
        <v>9.7600000000000006E-2</v>
      </c>
      <c r="AM477">
        <v>12.114000000000001</v>
      </c>
      <c r="AN477" t="s">
        <v>1469</v>
      </c>
      <c r="AO477" t="s">
        <v>1467</v>
      </c>
      <c r="AP477">
        <v>1.8E-3</v>
      </c>
      <c r="AQ477">
        <v>14.194000000000001</v>
      </c>
      <c r="AR477">
        <v>4.5999999999999999E-2</v>
      </c>
      <c r="AS477">
        <v>23.459399999999999</v>
      </c>
      <c r="AT477">
        <v>4.8999999999999998E-3</v>
      </c>
      <c r="AU477">
        <v>0</v>
      </c>
    </row>
    <row r="478" spans="1:47" x14ac:dyDescent="0.25">
      <c r="A478">
        <v>0</v>
      </c>
      <c r="B478" t="s">
        <v>1471</v>
      </c>
      <c r="C478" t="s">
        <v>19</v>
      </c>
      <c r="D478" t="e">
        <f>-PQEVKRYL</f>
        <v>#NAME?</v>
      </c>
      <c r="E478" t="s">
        <v>1471</v>
      </c>
      <c r="F478">
        <v>1E-4</v>
      </c>
      <c r="G478">
        <v>33.857100000000003</v>
      </c>
      <c r="H478">
        <v>1.37E-2</v>
      </c>
      <c r="I478">
        <v>76.048199999999994</v>
      </c>
      <c r="J478" t="e">
        <f>-PQEVKRYL</f>
        <v>#NAME?</v>
      </c>
      <c r="K478" t="s">
        <v>1471</v>
      </c>
      <c r="L478">
        <v>1.1000000000000001E-3</v>
      </c>
      <c r="M478">
        <v>12.994400000000001</v>
      </c>
      <c r="N478">
        <v>3.3099999999999997E-2</v>
      </c>
      <c r="O478">
        <v>32.339199999999998</v>
      </c>
      <c r="P478" t="e">
        <f>-PQEVKRYL</f>
        <v>#NAME?</v>
      </c>
      <c r="Q478" t="s">
        <v>1471</v>
      </c>
      <c r="R478">
        <v>6.9999999999999999E-4</v>
      </c>
      <c r="S478">
        <v>16.626300000000001</v>
      </c>
      <c r="T478">
        <v>2.3800000000000002E-2</v>
      </c>
      <c r="U478">
        <v>44.2639</v>
      </c>
      <c r="V478" t="s">
        <v>1472</v>
      </c>
      <c r="W478" t="s">
        <v>1471</v>
      </c>
      <c r="X478">
        <v>0</v>
      </c>
      <c r="Y478">
        <v>34.5</v>
      </c>
      <c r="Z478">
        <v>2.0799999999999999E-2</v>
      </c>
      <c r="AA478">
        <v>63.819299999999998</v>
      </c>
      <c r="AB478" t="e">
        <f>-PQEVKRYL</f>
        <v>#NAME?</v>
      </c>
      <c r="AC478" t="s">
        <v>1471</v>
      </c>
      <c r="AD478">
        <v>1E-4</v>
      </c>
      <c r="AE478">
        <v>32.461500000000001</v>
      </c>
      <c r="AF478">
        <v>1.9400000000000001E-2</v>
      </c>
      <c r="AG478">
        <v>58.559100000000001</v>
      </c>
      <c r="AH478" t="s">
        <v>1473</v>
      </c>
      <c r="AI478" t="s">
        <v>1471</v>
      </c>
      <c r="AJ478">
        <v>4.0000000000000002E-4</v>
      </c>
      <c r="AK478">
        <v>23.892900000000001</v>
      </c>
      <c r="AL478">
        <v>2.5999999999999999E-2</v>
      </c>
      <c r="AM478">
        <v>50.118899999999996</v>
      </c>
      <c r="AN478" t="e">
        <f>-PQEVKRYL</f>
        <v>#NAME?</v>
      </c>
      <c r="AO478" t="s">
        <v>1471</v>
      </c>
      <c r="AP478">
        <v>1E-4</v>
      </c>
      <c r="AQ478">
        <v>35.333300000000001</v>
      </c>
      <c r="AR478">
        <v>1.6799999999999999E-2</v>
      </c>
      <c r="AS478">
        <v>52.5304</v>
      </c>
      <c r="AT478">
        <v>4.0000000000000002E-4</v>
      </c>
      <c r="AU478">
        <v>0</v>
      </c>
    </row>
    <row r="479" spans="1:47" x14ac:dyDescent="0.25">
      <c r="A479">
        <v>0</v>
      </c>
      <c r="B479" t="s">
        <v>1474</v>
      </c>
      <c r="C479" t="s">
        <v>19</v>
      </c>
      <c r="D479" t="e">
        <f>-LKKLKDTX</f>
        <v>#NAME?</v>
      </c>
      <c r="E479" t="s">
        <v>1474</v>
      </c>
      <c r="F479">
        <v>0</v>
      </c>
      <c r="G479">
        <v>75</v>
      </c>
      <c r="H479">
        <v>7.0000000000000001E-3</v>
      </c>
      <c r="I479">
        <v>93.107600000000005</v>
      </c>
      <c r="J479" t="e">
        <f>-LKKLKDTX</f>
        <v>#NAME?</v>
      </c>
      <c r="K479" t="s">
        <v>1474</v>
      </c>
      <c r="L479">
        <v>0</v>
      </c>
      <c r="M479">
        <v>65</v>
      </c>
      <c r="N479">
        <v>8.0000000000000002E-3</v>
      </c>
      <c r="O479">
        <v>95.116</v>
      </c>
      <c r="P479" t="e">
        <f>-LKKLKDTX</f>
        <v>#NAME?</v>
      </c>
      <c r="Q479" t="s">
        <v>1474</v>
      </c>
      <c r="R479">
        <v>0</v>
      </c>
      <c r="S479">
        <v>68.75</v>
      </c>
      <c r="T479">
        <v>7.4999999999999997E-3</v>
      </c>
      <c r="U479">
        <v>92.239400000000003</v>
      </c>
      <c r="V479" t="s">
        <v>1475</v>
      </c>
      <c r="W479" t="s">
        <v>1474</v>
      </c>
      <c r="X479">
        <v>0</v>
      </c>
      <c r="Y479">
        <v>54</v>
      </c>
      <c r="Z479">
        <v>1.47E-2</v>
      </c>
      <c r="AA479">
        <v>77.891300000000001</v>
      </c>
      <c r="AB479" t="s">
        <v>1475</v>
      </c>
      <c r="AC479" t="s">
        <v>1474</v>
      </c>
      <c r="AD479">
        <v>0</v>
      </c>
      <c r="AE479">
        <v>90</v>
      </c>
      <c r="AF479">
        <v>4.4999999999999997E-3</v>
      </c>
      <c r="AG479">
        <v>95.200500000000005</v>
      </c>
      <c r="AH479" t="e">
        <f>-LKKLKDTX</f>
        <v>#NAME?</v>
      </c>
      <c r="AI479" t="s">
        <v>1474</v>
      </c>
      <c r="AJ479">
        <v>0</v>
      </c>
      <c r="AK479">
        <v>85</v>
      </c>
      <c r="AL479">
        <v>5.0000000000000001E-3</v>
      </c>
      <c r="AM479">
        <v>95.686400000000006</v>
      </c>
      <c r="AN479" t="s">
        <v>1476</v>
      </c>
      <c r="AO479" t="s">
        <v>1474</v>
      </c>
      <c r="AP479">
        <v>0</v>
      </c>
      <c r="AQ479">
        <v>100</v>
      </c>
      <c r="AR479">
        <v>2.5999999999999999E-3</v>
      </c>
      <c r="AS479">
        <v>96.096299999999999</v>
      </c>
      <c r="AT479">
        <v>0</v>
      </c>
      <c r="AU479">
        <v>0</v>
      </c>
    </row>
    <row r="480" spans="1:47" x14ac:dyDescent="0.25">
      <c r="A480">
        <v>0</v>
      </c>
      <c r="B480" t="s">
        <v>1477</v>
      </c>
      <c r="C480" t="s">
        <v>19</v>
      </c>
      <c r="D480" t="s">
        <v>1478</v>
      </c>
      <c r="E480" t="s">
        <v>1477</v>
      </c>
      <c r="F480">
        <v>0</v>
      </c>
      <c r="G480">
        <v>38.25</v>
      </c>
      <c r="H480">
        <v>1.2200000000000001E-2</v>
      </c>
      <c r="I480">
        <v>79.779200000000003</v>
      </c>
      <c r="J480" t="s">
        <v>1478</v>
      </c>
      <c r="K480" t="s">
        <v>1477</v>
      </c>
      <c r="L480">
        <v>1E-4</v>
      </c>
      <c r="M480">
        <v>34.700000000000003</v>
      </c>
      <c r="N480">
        <v>1.3899999999999999E-2</v>
      </c>
      <c r="O480">
        <v>77.904799999999994</v>
      </c>
      <c r="P480" t="s">
        <v>1478</v>
      </c>
      <c r="Q480" t="s">
        <v>1477</v>
      </c>
      <c r="R480">
        <v>4.0000000000000002E-4</v>
      </c>
      <c r="S480">
        <v>21.355599999999999</v>
      </c>
      <c r="T480">
        <v>1.43E-2</v>
      </c>
      <c r="U480">
        <v>69.352900000000005</v>
      </c>
      <c r="V480" t="s">
        <v>1478</v>
      </c>
      <c r="W480" t="s">
        <v>1477</v>
      </c>
      <c r="X480">
        <v>8.0000000000000004E-4</v>
      </c>
      <c r="Y480">
        <v>10.8596</v>
      </c>
      <c r="Z480">
        <v>5.1900000000000002E-2</v>
      </c>
      <c r="AA480">
        <v>26.6374</v>
      </c>
      <c r="AB480" t="s">
        <v>1478</v>
      </c>
      <c r="AC480" t="s">
        <v>1477</v>
      </c>
      <c r="AD480">
        <v>0</v>
      </c>
      <c r="AE480">
        <v>42.75</v>
      </c>
      <c r="AF480">
        <v>1.2999999999999999E-2</v>
      </c>
      <c r="AG480">
        <v>72.100099999999998</v>
      </c>
      <c r="AH480" t="s">
        <v>1478</v>
      </c>
      <c r="AI480" t="s">
        <v>1477</v>
      </c>
      <c r="AJ480">
        <v>0</v>
      </c>
      <c r="AK480">
        <v>52.2727</v>
      </c>
      <c r="AL480">
        <v>1.0500000000000001E-2</v>
      </c>
      <c r="AM480">
        <v>82.598600000000005</v>
      </c>
      <c r="AN480" t="s">
        <v>1478</v>
      </c>
      <c r="AO480" t="s">
        <v>1477</v>
      </c>
      <c r="AP480">
        <v>0</v>
      </c>
      <c r="AQ480">
        <v>58.75</v>
      </c>
      <c r="AR480">
        <v>6.1000000000000004E-3</v>
      </c>
      <c r="AS480">
        <v>84.165999999999997</v>
      </c>
      <c r="AT480">
        <v>2.0000000000000001E-4</v>
      </c>
      <c r="AU480">
        <v>0</v>
      </c>
    </row>
    <row r="481" spans="1:47" x14ac:dyDescent="0.25">
      <c r="A481">
        <v>0</v>
      </c>
      <c r="B481" t="s">
        <v>1479</v>
      </c>
      <c r="C481" t="s">
        <v>19</v>
      </c>
      <c r="D481" t="s">
        <v>1480</v>
      </c>
      <c r="E481" t="s">
        <v>1479</v>
      </c>
      <c r="F481">
        <v>0</v>
      </c>
      <c r="G481">
        <v>50</v>
      </c>
      <c r="H481">
        <v>1.18E-2</v>
      </c>
      <c r="I481">
        <v>81.016300000000001</v>
      </c>
      <c r="J481" t="s">
        <v>1480</v>
      </c>
      <c r="K481" t="s">
        <v>1479</v>
      </c>
      <c r="L481">
        <v>2.0000000000000001E-4</v>
      </c>
      <c r="M481">
        <v>29.333300000000001</v>
      </c>
      <c r="N481">
        <v>2.76E-2</v>
      </c>
      <c r="O481">
        <v>41.132100000000001</v>
      </c>
      <c r="P481" t="s">
        <v>1480</v>
      </c>
      <c r="Q481" t="s">
        <v>1479</v>
      </c>
      <c r="R481">
        <v>1E-4</v>
      </c>
      <c r="S481">
        <v>32.090899999999998</v>
      </c>
      <c r="T481">
        <v>2.1999999999999999E-2</v>
      </c>
      <c r="U481">
        <v>47.989600000000003</v>
      </c>
      <c r="V481" t="s">
        <v>1480</v>
      </c>
      <c r="W481" t="s">
        <v>1479</v>
      </c>
      <c r="X481">
        <v>0</v>
      </c>
      <c r="Y481">
        <v>42</v>
      </c>
      <c r="Z481">
        <v>2.23E-2</v>
      </c>
      <c r="AA481">
        <v>60.829700000000003</v>
      </c>
      <c r="AB481" t="s">
        <v>1480</v>
      </c>
      <c r="AC481" t="s">
        <v>1479</v>
      </c>
      <c r="AD481">
        <v>1E-4</v>
      </c>
      <c r="AE481">
        <v>31.642900000000001</v>
      </c>
      <c r="AF481">
        <v>2.52E-2</v>
      </c>
      <c r="AG481">
        <v>49.387599999999999</v>
      </c>
      <c r="AH481" t="s">
        <v>1480</v>
      </c>
      <c r="AI481" t="s">
        <v>1479</v>
      </c>
      <c r="AJ481">
        <v>2.0000000000000001E-4</v>
      </c>
      <c r="AK481">
        <v>30.142900000000001</v>
      </c>
      <c r="AL481">
        <v>3.15E-2</v>
      </c>
      <c r="AM481">
        <v>43.164999999999999</v>
      </c>
      <c r="AN481" t="s">
        <v>1480</v>
      </c>
      <c r="AO481" t="s">
        <v>1479</v>
      </c>
      <c r="AP481">
        <v>0</v>
      </c>
      <c r="AQ481">
        <v>47.5</v>
      </c>
      <c r="AR481">
        <v>1.49E-2</v>
      </c>
      <c r="AS481">
        <v>56.653199999999998</v>
      </c>
      <c r="AT481">
        <v>1E-4</v>
      </c>
      <c r="AU481">
        <v>0</v>
      </c>
    </row>
    <row r="482" spans="1:47" x14ac:dyDescent="0.25">
      <c r="A482">
        <v>0</v>
      </c>
      <c r="B482" t="s">
        <v>1481</v>
      </c>
      <c r="C482" t="s">
        <v>19</v>
      </c>
      <c r="D482" t="s">
        <v>1482</v>
      </c>
      <c r="E482" t="s">
        <v>1481</v>
      </c>
      <c r="F482">
        <v>1E-4</v>
      </c>
      <c r="G482">
        <v>26.2941</v>
      </c>
      <c r="H482">
        <v>1.4500000000000001E-2</v>
      </c>
      <c r="I482">
        <v>73.933599999999998</v>
      </c>
      <c r="J482" t="s">
        <v>1483</v>
      </c>
      <c r="K482" t="s">
        <v>1481</v>
      </c>
      <c r="L482">
        <v>2.9999999999999997E-4</v>
      </c>
      <c r="M482">
        <v>24.333300000000001</v>
      </c>
      <c r="N482">
        <v>1.9400000000000001E-2</v>
      </c>
      <c r="O482">
        <v>60.507399999999997</v>
      </c>
      <c r="P482" t="s">
        <v>1483</v>
      </c>
      <c r="Q482" t="s">
        <v>1481</v>
      </c>
      <c r="R482">
        <v>2.9999999999999997E-4</v>
      </c>
      <c r="S482">
        <v>23.709700000000002</v>
      </c>
      <c r="T482">
        <v>1.7399999999999999E-2</v>
      </c>
      <c r="U482">
        <v>59.7622</v>
      </c>
      <c r="V482" t="s">
        <v>1482</v>
      </c>
      <c r="W482" t="s">
        <v>1481</v>
      </c>
      <c r="X482">
        <v>1.1999999999999999E-3</v>
      </c>
      <c r="Y482">
        <v>9.0393000000000008</v>
      </c>
      <c r="Z482">
        <v>3.1800000000000002E-2</v>
      </c>
      <c r="AA482">
        <v>45.602400000000003</v>
      </c>
      <c r="AB482" t="s">
        <v>1483</v>
      </c>
      <c r="AC482" t="s">
        <v>1481</v>
      </c>
      <c r="AD482">
        <v>0</v>
      </c>
      <c r="AE482">
        <v>49.5</v>
      </c>
      <c r="AF482">
        <v>8.3000000000000001E-3</v>
      </c>
      <c r="AG482">
        <v>85.110699999999994</v>
      </c>
      <c r="AH482" t="s">
        <v>1483</v>
      </c>
      <c r="AI482" t="s">
        <v>1481</v>
      </c>
      <c r="AJ482">
        <v>1E-4</v>
      </c>
      <c r="AK482">
        <v>40.714300000000001</v>
      </c>
      <c r="AL482">
        <v>1.0800000000000001E-2</v>
      </c>
      <c r="AM482">
        <v>81.968400000000003</v>
      </c>
      <c r="AN482" t="s">
        <v>1482</v>
      </c>
      <c r="AO482" t="s">
        <v>1481</v>
      </c>
      <c r="AP482">
        <v>0</v>
      </c>
      <c r="AQ482">
        <v>49.5</v>
      </c>
      <c r="AR482">
        <v>6.6E-3</v>
      </c>
      <c r="AS482">
        <v>82.264799999999994</v>
      </c>
      <c r="AT482">
        <v>2.9999999999999997E-4</v>
      </c>
      <c r="AU482">
        <v>0</v>
      </c>
    </row>
    <row r="483" spans="1:47" x14ac:dyDescent="0.25">
      <c r="A483">
        <v>0</v>
      </c>
      <c r="B483" t="s">
        <v>1484</v>
      </c>
      <c r="C483" t="s">
        <v>19</v>
      </c>
      <c r="D483" t="s">
        <v>1485</v>
      </c>
      <c r="E483" t="s">
        <v>1484</v>
      </c>
      <c r="F483">
        <v>1E-4</v>
      </c>
      <c r="G483">
        <v>30.777799999999999</v>
      </c>
      <c r="H483">
        <v>3.2099999999999997E-2</v>
      </c>
      <c r="I483">
        <v>42.265700000000002</v>
      </c>
      <c r="J483" t="s">
        <v>1485</v>
      </c>
      <c r="K483" t="s">
        <v>1484</v>
      </c>
      <c r="L483">
        <v>0</v>
      </c>
      <c r="M483">
        <v>48</v>
      </c>
      <c r="N483">
        <v>1.9599999999999999E-2</v>
      </c>
      <c r="O483">
        <v>59.841799999999999</v>
      </c>
      <c r="P483" t="s">
        <v>1485</v>
      </c>
      <c r="Q483" t="s">
        <v>1484</v>
      </c>
      <c r="R483">
        <v>1E-4</v>
      </c>
      <c r="S483">
        <v>40.200000000000003</v>
      </c>
      <c r="T483">
        <v>1.8700000000000001E-2</v>
      </c>
      <c r="U483">
        <v>56.133899999999997</v>
      </c>
      <c r="V483" t="s">
        <v>1485</v>
      </c>
      <c r="W483" t="s">
        <v>1484</v>
      </c>
      <c r="X483">
        <v>0</v>
      </c>
      <c r="Y483">
        <v>42</v>
      </c>
      <c r="Z483">
        <v>2.5000000000000001E-2</v>
      </c>
      <c r="AA483">
        <v>55.818800000000003</v>
      </c>
      <c r="AB483" t="s">
        <v>1486</v>
      </c>
      <c r="AC483" t="s">
        <v>1484</v>
      </c>
      <c r="AD483">
        <v>2.5000000000000001E-3</v>
      </c>
      <c r="AE483">
        <v>10.956099999999999</v>
      </c>
      <c r="AF483">
        <v>8.2299999999999998E-2</v>
      </c>
      <c r="AG483">
        <v>15.577500000000001</v>
      </c>
      <c r="AH483" t="s">
        <v>1486</v>
      </c>
      <c r="AI483" t="s">
        <v>1484</v>
      </c>
      <c r="AJ483">
        <v>8.0000000000000004E-4</v>
      </c>
      <c r="AK483">
        <v>19.761500000000002</v>
      </c>
      <c r="AL483">
        <v>5.5E-2</v>
      </c>
      <c r="AM483">
        <v>25.372599999999998</v>
      </c>
      <c r="AN483" t="s">
        <v>1485</v>
      </c>
      <c r="AO483" t="s">
        <v>1484</v>
      </c>
      <c r="AP483">
        <v>1E-4</v>
      </c>
      <c r="AQ483">
        <v>39.333300000000001</v>
      </c>
      <c r="AR483">
        <v>1.83E-2</v>
      </c>
      <c r="AS483">
        <v>49.491199999999999</v>
      </c>
      <c r="AT483">
        <v>5.0000000000000001E-4</v>
      </c>
      <c r="AU483">
        <v>0</v>
      </c>
    </row>
    <row r="484" spans="1:47" x14ac:dyDescent="0.25">
      <c r="A484">
        <v>0</v>
      </c>
      <c r="B484" t="s">
        <v>1487</v>
      </c>
      <c r="C484" t="s">
        <v>19</v>
      </c>
      <c r="D484" t="s">
        <v>1488</v>
      </c>
      <c r="E484" t="s">
        <v>1487</v>
      </c>
      <c r="F484">
        <v>4.0000000000000002E-4</v>
      </c>
      <c r="G484">
        <v>18.310300000000002</v>
      </c>
      <c r="H484">
        <v>2.86E-2</v>
      </c>
      <c r="I484">
        <v>46.845599999999997</v>
      </c>
      <c r="J484" t="s">
        <v>1488</v>
      </c>
      <c r="K484" t="s">
        <v>1487</v>
      </c>
      <c r="L484">
        <v>5.0000000000000001E-4</v>
      </c>
      <c r="M484">
        <v>18.890599999999999</v>
      </c>
      <c r="N484">
        <v>2.4299999999999999E-2</v>
      </c>
      <c r="O484">
        <v>47.793399999999998</v>
      </c>
      <c r="P484" t="s">
        <v>1488</v>
      </c>
      <c r="Q484" t="s">
        <v>1487</v>
      </c>
      <c r="R484">
        <v>8.9999999999999998E-4</v>
      </c>
      <c r="S484">
        <v>14.6571</v>
      </c>
      <c r="T484">
        <v>3.04E-2</v>
      </c>
      <c r="U484">
        <v>33.145099999999999</v>
      </c>
      <c r="V484" t="s">
        <v>1488</v>
      </c>
      <c r="W484" t="s">
        <v>1487</v>
      </c>
      <c r="X484">
        <v>5.0000000000000001E-4</v>
      </c>
      <c r="Y484">
        <v>14.1594</v>
      </c>
      <c r="Z484">
        <v>4.7500000000000001E-2</v>
      </c>
      <c r="AA484">
        <v>29.671800000000001</v>
      </c>
      <c r="AB484" t="s">
        <v>1488</v>
      </c>
      <c r="AC484" t="s">
        <v>1487</v>
      </c>
      <c r="AD484">
        <v>3.0000000000000001E-3</v>
      </c>
      <c r="AE484">
        <v>10.1928</v>
      </c>
      <c r="AF484">
        <v>4.5600000000000002E-2</v>
      </c>
      <c r="AG484">
        <v>30.1662</v>
      </c>
      <c r="AH484" t="s">
        <v>1488</v>
      </c>
      <c r="AI484" t="s">
        <v>1487</v>
      </c>
      <c r="AJ484">
        <v>1.4E-3</v>
      </c>
      <c r="AK484">
        <v>15.704000000000001</v>
      </c>
      <c r="AL484">
        <v>3.4200000000000001E-2</v>
      </c>
      <c r="AM484">
        <v>40.3889</v>
      </c>
      <c r="AN484" t="s">
        <v>1489</v>
      </c>
      <c r="AO484" t="s">
        <v>1487</v>
      </c>
      <c r="AP484">
        <v>1.5E-3</v>
      </c>
      <c r="AQ484">
        <v>14.8149</v>
      </c>
      <c r="AR484">
        <v>3.5799999999999998E-2</v>
      </c>
      <c r="AS484">
        <v>29.619399999999999</v>
      </c>
      <c r="AT484">
        <v>1.1999999999999999E-3</v>
      </c>
      <c r="AU484">
        <v>0</v>
      </c>
    </row>
    <row r="485" spans="1:47" x14ac:dyDescent="0.25">
      <c r="A485">
        <v>0</v>
      </c>
      <c r="B485" t="s">
        <v>1490</v>
      </c>
      <c r="C485" t="s">
        <v>19</v>
      </c>
      <c r="D485" t="s">
        <v>1491</v>
      </c>
      <c r="E485" t="s">
        <v>1490</v>
      </c>
      <c r="F485">
        <v>2.3E-3</v>
      </c>
      <c r="G485">
        <v>8.7627000000000006</v>
      </c>
      <c r="H485">
        <v>6.59E-2</v>
      </c>
      <c r="I485">
        <v>19.0428</v>
      </c>
      <c r="J485" t="s">
        <v>1491</v>
      </c>
      <c r="K485" t="s">
        <v>1490</v>
      </c>
      <c r="L485">
        <v>5.7000000000000002E-3</v>
      </c>
      <c r="M485">
        <v>5.1304999999999996</v>
      </c>
      <c r="N485">
        <v>6.83E-2</v>
      </c>
      <c r="O485">
        <v>7.84</v>
      </c>
      <c r="P485" t="s">
        <v>1492</v>
      </c>
      <c r="Q485" t="s">
        <v>1490</v>
      </c>
      <c r="R485">
        <v>6.1999999999999998E-3</v>
      </c>
      <c r="S485">
        <v>5.2522000000000002</v>
      </c>
      <c r="T485">
        <v>5.6300000000000003E-2</v>
      </c>
      <c r="U485">
        <v>12.3782</v>
      </c>
      <c r="V485" t="s">
        <v>1491</v>
      </c>
      <c r="W485" t="s">
        <v>1490</v>
      </c>
      <c r="X485">
        <v>1.2999999999999999E-3</v>
      </c>
      <c r="Y485">
        <v>8.7396999999999991</v>
      </c>
      <c r="Z485">
        <v>7.6799999999999993E-2</v>
      </c>
      <c r="AA485">
        <v>15.444900000000001</v>
      </c>
      <c r="AB485" t="s">
        <v>1491</v>
      </c>
      <c r="AC485" t="s">
        <v>1490</v>
      </c>
      <c r="AD485">
        <v>8.8999999999999999E-3</v>
      </c>
      <c r="AE485">
        <v>6.1604999999999999</v>
      </c>
      <c r="AF485">
        <v>8.7099999999999997E-2</v>
      </c>
      <c r="AG485">
        <v>14.426299999999999</v>
      </c>
      <c r="AH485" t="s">
        <v>1491</v>
      </c>
      <c r="AI485" t="s">
        <v>1490</v>
      </c>
      <c r="AJ485">
        <v>1.2200000000000001E-2</v>
      </c>
      <c r="AK485">
        <v>5.7670000000000003</v>
      </c>
      <c r="AL485">
        <v>9.7500000000000003E-2</v>
      </c>
      <c r="AM485">
        <v>12.129300000000001</v>
      </c>
      <c r="AN485" t="s">
        <v>1491</v>
      </c>
      <c r="AO485" t="s">
        <v>1490</v>
      </c>
      <c r="AP485">
        <v>2.6700000000000002E-2</v>
      </c>
      <c r="AQ485">
        <v>4.2565</v>
      </c>
      <c r="AR485">
        <v>0.1188</v>
      </c>
      <c r="AS485">
        <v>7.4180000000000001</v>
      </c>
      <c r="AT485">
        <v>9.1000000000000004E-3</v>
      </c>
      <c r="AU485">
        <v>0</v>
      </c>
    </row>
    <row r="486" spans="1:47" x14ac:dyDescent="0.25">
      <c r="A486">
        <v>0</v>
      </c>
      <c r="B486" t="s">
        <v>1493</v>
      </c>
      <c r="C486" t="s">
        <v>19</v>
      </c>
      <c r="D486" t="s">
        <v>1494</v>
      </c>
      <c r="E486" t="s">
        <v>1493</v>
      </c>
      <c r="F486">
        <v>0</v>
      </c>
      <c r="G486">
        <v>45.5</v>
      </c>
      <c r="H486">
        <v>1.5100000000000001E-2</v>
      </c>
      <c r="I486">
        <v>72.417599999999993</v>
      </c>
      <c r="J486" t="s">
        <v>1494</v>
      </c>
      <c r="K486" t="s">
        <v>1493</v>
      </c>
      <c r="L486">
        <v>0</v>
      </c>
      <c r="M486">
        <v>50</v>
      </c>
      <c r="N486">
        <v>1.21E-2</v>
      </c>
      <c r="O486">
        <v>83.956000000000003</v>
      </c>
      <c r="P486" t="s">
        <v>1494</v>
      </c>
      <c r="Q486" t="s">
        <v>1493</v>
      </c>
      <c r="R486">
        <v>2.0000000000000001E-4</v>
      </c>
      <c r="S486">
        <v>30.466699999999999</v>
      </c>
      <c r="T486">
        <v>1.23E-2</v>
      </c>
      <c r="U486">
        <v>76.241299999999995</v>
      </c>
      <c r="V486" t="s">
        <v>1494</v>
      </c>
      <c r="W486" t="s">
        <v>1493</v>
      </c>
      <c r="X486">
        <v>0</v>
      </c>
      <c r="Y486">
        <v>44</v>
      </c>
      <c r="Z486">
        <v>1.54E-2</v>
      </c>
      <c r="AA486">
        <v>75.9148</v>
      </c>
      <c r="AB486" t="s">
        <v>1494</v>
      </c>
      <c r="AC486" t="s">
        <v>1493</v>
      </c>
      <c r="AD486">
        <v>1E-4</v>
      </c>
      <c r="AE486">
        <v>37</v>
      </c>
      <c r="AF486">
        <v>1.89E-2</v>
      </c>
      <c r="AG486">
        <v>59.441899999999997</v>
      </c>
      <c r="AH486" t="s">
        <v>1494</v>
      </c>
      <c r="AI486" t="s">
        <v>1493</v>
      </c>
      <c r="AJ486">
        <v>0</v>
      </c>
      <c r="AK486">
        <v>54.090899999999998</v>
      </c>
      <c r="AL486">
        <v>1.2999999999999999E-2</v>
      </c>
      <c r="AM486">
        <v>75.790000000000006</v>
      </c>
      <c r="AN486" t="e">
        <f>-SXKILNSC</f>
        <v>#NAME?</v>
      </c>
      <c r="AO486" t="s">
        <v>1493</v>
      </c>
      <c r="AP486">
        <v>0</v>
      </c>
      <c r="AQ486">
        <v>48</v>
      </c>
      <c r="AR486">
        <v>0.01</v>
      </c>
      <c r="AS486">
        <v>69.924999999999997</v>
      </c>
      <c r="AT486">
        <v>1E-4</v>
      </c>
      <c r="AU486">
        <v>0</v>
      </c>
    </row>
    <row r="487" spans="1:47" x14ac:dyDescent="0.25">
      <c r="A487">
        <v>0</v>
      </c>
      <c r="B487" t="s">
        <v>1495</v>
      </c>
      <c r="C487" t="s">
        <v>19</v>
      </c>
      <c r="D487" t="e">
        <f>-VKRYLILA</f>
        <v>#NAME?</v>
      </c>
      <c r="E487" t="s">
        <v>1495</v>
      </c>
      <c r="F487">
        <v>0</v>
      </c>
      <c r="G487">
        <v>67.5</v>
      </c>
      <c r="H487">
        <v>1.26E-2</v>
      </c>
      <c r="I487">
        <v>78.804599999999994</v>
      </c>
      <c r="J487" t="s">
        <v>1496</v>
      </c>
      <c r="K487" t="s">
        <v>1495</v>
      </c>
      <c r="L487">
        <v>0</v>
      </c>
      <c r="M487">
        <v>70</v>
      </c>
      <c r="N487">
        <v>1.55E-2</v>
      </c>
      <c r="O487">
        <v>72.773700000000005</v>
      </c>
      <c r="P487" t="s">
        <v>1496</v>
      </c>
      <c r="Q487" t="s">
        <v>1495</v>
      </c>
      <c r="R487">
        <v>0</v>
      </c>
      <c r="S487">
        <v>61.666699999999999</v>
      </c>
      <c r="T487">
        <v>1.77E-2</v>
      </c>
      <c r="U487">
        <v>58.832999999999998</v>
      </c>
      <c r="V487" t="s">
        <v>1497</v>
      </c>
      <c r="W487" t="s">
        <v>1495</v>
      </c>
      <c r="X487">
        <v>0</v>
      </c>
      <c r="Y487">
        <v>38.333300000000001</v>
      </c>
      <c r="Z487">
        <v>3.15E-2</v>
      </c>
      <c r="AA487">
        <v>45.933999999999997</v>
      </c>
      <c r="AB487" t="e">
        <f>-VKRYLILA</f>
        <v>#NAME?</v>
      </c>
      <c r="AC487" t="s">
        <v>1495</v>
      </c>
      <c r="AD487">
        <v>0</v>
      </c>
      <c r="AE487">
        <v>48.5</v>
      </c>
      <c r="AF487">
        <v>1.77E-2</v>
      </c>
      <c r="AG487">
        <v>61.793199999999999</v>
      </c>
      <c r="AH487" t="e">
        <f>-VKRYLILA</f>
        <v>#NAME?</v>
      </c>
      <c r="AI487" t="s">
        <v>1495</v>
      </c>
      <c r="AJ487">
        <v>0</v>
      </c>
      <c r="AK487">
        <v>75</v>
      </c>
      <c r="AL487">
        <v>1.01E-2</v>
      </c>
      <c r="AM487">
        <v>83.756200000000007</v>
      </c>
      <c r="AN487" t="e">
        <f>-VKRYLILA</f>
        <v>#NAME?</v>
      </c>
      <c r="AO487" t="s">
        <v>1495</v>
      </c>
      <c r="AP487">
        <v>0</v>
      </c>
      <c r="AQ487">
        <v>70</v>
      </c>
      <c r="AR487">
        <v>7.4999999999999997E-3</v>
      </c>
      <c r="AS487">
        <v>78.789599999999993</v>
      </c>
      <c r="AT487">
        <v>0</v>
      </c>
      <c r="AU487">
        <v>0</v>
      </c>
    </row>
    <row r="488" spans="1:47" x14ac:dyDescent="0.25">
      <c r="A488">
        <v>0</v>
      </c>
      <c r="B488" t="s">
        <v>1498</v>
      </c>
      <c r="C488" t="s">
        <v>19</v>
      </c>
      <c r="D488" t="e">
        <f>-LKDTXFLP</f>
        <v>#NAME?</v>
      </c>
      <c r="E488" t="s">
        <v>1498</v>
      </c>
      <c r="F488">
        <v>0</v>
      </c>
      <c r="G488">
        <v>75</v>
      </c>
      <c r="H488">
        <v>1.0699999999999999E-2</v>
      </c>
      <c r="I488">
        <v>83.9512</v>
      </c>
      <c r="J488" t="s">
        <v>1499</v>
      </c>
      <c r="K488" t="s">
        <v>1498</v>
      </c>
      <c r="L488">
        <v>1E-4</v>
      </c>
      <c r="M488">
        <v>44.25</v>
      </c>
      <c r="N488">
        <v>2.23E-2</v>
      </c>
      <c r="O488">
        <v>52.634799999999998</v>
      </c>
      <c r="P488" t="s">
        <v>1499</v>
      </c>
      <c r="Q488" t="s">
        <v>1498</v>
      </c>
      <c r="R488">
        <v>0</v>
      </c>
      <c r="S488">
        <v>48.5</v>
      </c>
      <c r="T488">
        <v>2.07E-2</v>
      </c>
      <c r="U488">
        <v>50.944800000000001</v>
      </c>
      <c r="V488" t="s">
        <v>1499</v>
      </c>
      <c r="W488" t="s">
        <v>1498</v>
      </c>
      <c r="X488">
        <v>0</v>
      </c>
      <c r="Y488">
        <v>49</v>
      </c>
      <c r="Z488">
        <v>2.3699999999999999E-2</v>
      </c>
      <c r="AA488">
        <v>58.3279</v>
      </c>
      <c r="AB488" t="s">
        <v>1500</v>
      </c>
      <c r="AC488" t="s">
        <v>1498</v>
      </c>
      <c r="AD488">
        <v>0</v>
      </c>
      <c r="AE488">
        <v>75</v>
      </c>
      <c r="AF488">
        <v>1.0999999999999999E-2</v>
      </c>
      <c r="AG488">
        <v>77.424300000000002</v>
      </c>
      <c r="AH488" t="s">
        <v>1501</v>
      </c>
      <c r="AI488" t="s">
        <v>1498</v>
      </c>
      <c r="AJ488">
        <v>0</v>
      </c>
      <c r="AK488">
        <v>61</v>
      </c>
      <c r="AL488">
        <v>1.54E-2</v>
      </c>
      <c r="AM488">
        <v>69.813100000000006</v>
      </c>
      <c r="AN488" t="s">
        <v>1499</v>
      </c>
      <c r="AO488" t="s">
        <v>1498</v>
      </c>
      <c r="AP488">
        <v>0</v>
      </c>
      <c r="AQ488">
        <v>70</v>
      </c>
      <c r="AR488">
        <v>1.12E-2</v>
      </c>
      <c r="AS488">
        <v>66.215599999999995</v>
      </c>
      <c r="AT488">
        <v>0</v>
      </c>
      <c r="AU488">
        <v>0</v>
      </c>
    </row>
    <row r="489" spans="1:47" x14ac:dyDescent="0.25">
      <c r="A489">
        <v>0</v>
      </c>
      <c r="B489" t="s">
        <v>1502</v>
      </c>
      <c r="C489" t="s">
        <v>19</v>
      </c>
      <c r="D489" t="s">
        <v>1503</v>
      </c>
      <c r="E489" t="s">
        <v>1502</v>
      </c>
      <c r="F489">
        <v>0</v>
      </c>
      <c r="G489">
        <v>53</v>
      </c>
      <c r="H489">
        <v>1.7600000000000001E-2</v>
      </c>
      <c r="I489">
        <v>66.474400000000003</v>
      </c>
      <c r="J489" t="s">
        <v>1503</v>
      </c>
      <c r="K489" t="s">
        <v>1502</v>
      </c>
      <c r="L489">
        <v>1E-4</v>
      </c>
      <c r="M489">
        <v>38.428600000000003</v>
      </c>
      <c r="N489">
        <v>2.7900000000000001E-2</v>
      </c>
      <c r="O489">
        <v>40.648200000000003</v>
      </c>
      <c r="P489" t="s">
        <v>1503</v>
      </c>
      <c r="Q489" t="s">
        <v>1502</v>
      </c>
      <c r="R489">
        <v>1E-4</v>
      </c>
      <c r="S489">
        <v>34.777799999999999</v>
      </c>
      <c r="T489">
        <v>2.8500000000000001E-2</v>
      </c>
      <c r="U489">
        <v>36.017800000000001</v>
      </c>
      <c r="V489" t="s">
        <v>1504</v>
      </c>
      <c r="W489" t="s">
        <v>1502</v>
      </c>
      <c r="X489">
        <v>1E-4</v>
      </c>
      <c r="Y489">
        <v>27.4</v>
      </c>
      <c r="Z489">
        <v>4.8099999999999997E-2</v>
      </c>
      <c r="AA489">
        <v>29.247</v>
      </c>
      <c r="AB489" t="s">
        <v>1505</v>
      </c>
      <c r="AC489" t="s">
        <v>1502</v>
      </c>
      <c r="AD489">
        <v>0</v>
      </c>
      <c r="AE489">
        <v>44.5</v>
      </c>
      <c r="AF489">
        <v>2.0299999999999999E-2</v>
      </c>
      <c r="AG489">
        <v>57.035800000000002</v>
      </c>
      <c r="AH489" t="s">
        <v>1503</v>
      </c>
      <c r="AI489" t="s">
        <v>1502</v>
      </c>
      <c r="AJ489">
        <v>0</v>
      </c>
      <c r="AK489">
        <v>51.363599999999998</v>
      </c>
      <c r="AL489">
        <v>1.89E-2</v>
      </c>
      <c r="AM489">
        <v>62.2577</v>
      </c>
      <c r="AN489" t="s">
        <v>1503</v>
      </c>
      <c r="AO489" t="s">
        <v>1502</v>
      </c>
      <c r="AP489">
        <v>0</v>
      </c>
      <c r="AQ489">
        <v>53.571399999999997</v>
      </c>
      <c r="AR489">
        <v>1.5299999999999999E-2</v>
      </c>
      <c r="AS489">
        <v>55.765000000000001</v>
      </c>
      <c r="AT489">
        <v>1E-4</v>
      </c>
      <c r="AU489">
        <v>0</v>
      </c>
    </row>
    <row r="490" spans="1:47" x14ac:dyDescent="0.25">
      <c r="A490">
        <v>0</v>
      </c>
      <c r="B490" t="s">
        <v>1506</v>
      </c>
      <c r="C490" t="s">
        <v>19</v>
      </c>
      <c r="D490" t="s">
        <v>1507</v>
      </c>
      <c r="E490" t="s">
        <v>1506</v>
      </c>
      <c r="F490">
        <v>5.0000000000000001E-4</v>
      </c>
      <c r="G490">
        <v>17.203099999999999</v>
      </c>
      <c r="H490">
        <v>4.1300000000000003E-2</v>
      </c>
      <c r="I490">
        <v>33.097900000000003</v>
      </c>
      <c r="J490" t="s">
        <v>1507</v>
      </c>
      <c r="K490" t="s">
        <v>1506</v>
      </c>
      <c r="L490">
        <v>3.0999999999999999E-3</v>
      </c>
      <c r="M490">
        <v>7.5411000000000001</v>
      </c>
      <c r="N490">
        <v>6.7100000000000007E-2</v>
      </c>
      <c r="O490">
        <v>8.2035</v>
      </c>
      <c r="P490" t="s">
        <v>1507</v>
      </c>
      <c r="Q490" t="s">
        <v>1506</v>
      </c>
      <c r="R490">
        <v>1.6899999999999998E-2</v>
      </c>
      <c r="S490">
        <v>2.7178</v>
      </c>
      <c r="T490">
        <v>9.0700000000000003E-2</v>
      </c>
      <c r="U490">
        <v>4.1125999999999996</v>
      </c>
      <c r="V490" t="s">
        <v>1507</v>
      </c>
      <c r="W490" t="s">
        <v>1506</v>
      </c>
      <c r="X490">
        <v>8.3400000000000002E-2</v>
      </c>
      <c r="Y490">
        <v>0.63190000000000002</v>
      </c>
      <c r="Z490">
        <v>0.24199999999999999</v>
      </c>
      <c r="AA490">
        <v>1.4843</v>
      </c>
      <c r="AB490" t="s">
        <v>1507</v>
      </c>
      <c r="AC490" t="s">
        <v>1506</v>
      </c>
      <c r="AD490">
        <v>2.8E-3</v>
      </c>
      <c r="AE490">
        <v>10.487500000000001</v>
      </c>
      <c r="AF490">
        <v>6.3399999999999998E-2</v>
      </c>
      <c r="AG490">
        <v>21.364799999999999</v>
      </c>
      <c r="AH490" t="s">
        <v>1507</v>
      </c>
      <c r="AI490" t="s">
        <v>1506</v>
      </c>
      <c r="AJ490">
        <v>5.9999999999999995E-4</v>
      </c>
      <c r="AK490">
        <v>21.844200000000001</v>
      </c>
      <c r="AL490">
        <v>4.2200000000000001E-2</v>
      </c>
      <c r="AM490">
        <v>33.457700000000003</v>
      </c>
      <c r="AN490" t="s">
        <v>1507</v>
      </c>
      <c r="AO490" t="s">
        <v>1506</v>
      </c>
      <c r="AP490">
        <v>2.3999999999999998E-3</v>
      </c>
      <c r="AQ490">
        <v>12.661899999999999</v>
      </c>
      <c r="AR490">
        <v>0.05</v>
      </c>
      <c r="AS490">
        <v>21.654</v>
      </c>
      <c r="AT490">
        <v>1.5699999999999999E-2</v>
      </c>
      <c r="AU490">
        <v>1</v>
      </c>
    </row>
    <row r="491" spans="1:47" x14ac:dyDescent="0.25">
      <c r="A491">
        <v>0</v>
      </c>
      <c r="B491" t="s">
        <v>1508</v>
      </c>
      <c r="C491" t="s">
        <v>19</v>
      </c>
      <c r="D491" t="s">
        <v>1509</v>
      </c>
      <c r="E491" t="s">
        <v>1508</v>
      </c>
      <c r="F491">
        <v>4.0000000000000002E-4</v>
      </c>
      <c r="G491">
        <v>18.120699999999999</v>
      </c>
      <c r="H491">
        <v>3.9300000000000002E-2</v>
      </c>
      <c r="I491">
        <v>34.7744</v>
      </c>
      <c r="J491" t="s">
        <v>1509</v>
      </c>
      <c r="K491" t="s">
        <v>1508</v>
      </c>
      <c r="L491">
        <v>1E-3</v>
      </c>
      <c r="M491">
        <v>13.7233</v>
      </c>
      <c r="N491">
        <v>3.7199999999999997E-2</v>
      </c>
      <c r="O491">
        <v>27.1403</v>
      </c>
      <c r="P491" t="s">
        <v>1509</v>
      </c>
      <c r="Q491" t="s">
        <v>1508</v>
      </c>
      <c r="R491">
        <v>2.9999999999999997E-4</v>
      </c>
      <c r="S491">
        <v>24.7241</v>
      </c>
      <c r="T491">
        <v>2.5399999999999999E-2</v>
      </c>
      <c r="U491">
        <v>41.098999999999997</v>
      </c>
      <c r="V491" t="e">
        <f>-KDTXFLPY</f>
        <v>#NAME?</v>
      </c>
      <c r="W491" t="s">
        <v>1508</v>
      </c>
      <c r="X491">
        <v>5.9999999999999995E-4</v>
      </c>
      <c r="Y491">
        <v>12.311299999999999</v>
      </c>
      <c r="Z491">
        <v>6.1800000000000001E-2</v>
      </c>
      <c r="AA491">
        <v>21.2074</v>
      </c>
      <c r="AB491" t="s">
        <v>1509</v>
      </c>
      <c r="AC491" t="s">
        <v>1508</v>
      </c>
      <c r="AD491">
        <v>1E-4</v>
      </c>
      <c r="AE491">
        <v>39.833300000000001</v>
      </c>
      <c r="AF491">
        <v>2.29E-2</v>
      </c>
      <c r="AG491">
        <v>52.850200000000001</v>
      </c>
      <c r="AH491" t="s">
        <v>1509</v>
      </c>
      <c r="AI491" t="s">
        <v>1508</v>
      </c>
      <c r="AJ491">
        <v>6.9999999999999999E-4</v>
      </c>
      <c r="AK491">
        <v>20.697900000000001</v>
      </c>
      <c r="AL491">
        <v>3.9300000000000002E-2</v>
      </c>
      <c r="AM491">
        <v>35.732500000000002</v>
      </c>
      <c r="AN491" t="s">
        <v>1509</v>
      </c>
      <c r="AO491" t="s">
        <v>1508</v>
      </c>
      <c r="AP491">
        <v>1E-4</v>
      </c>
      <c r="AQ491">
        <v>37.571399999999997</v>
      </c>
      <c r="AR491">
        <v>1.6400000000000001E-2</v>
      </c>
      <c r="AS491">
        <v>53.398200000000003</v>
      </c>
      <c r="AT491">
        <v>4.0000000000000002E-4</v>
      </c>
      <c r="AU491">
        <v>0</v>
      </c>
    </row>
    <row r="492" spans="1:47" x14ac:dyDescent="0.25">
      <c r="A492">
        <v>0</v>
      </c>
      <c r="B492" t="s">
        <v>1510</v>
      </c>
      <c r="C492" t="s">
        <v>19</v>
      </c>
      <c r="D492" t="s">
        <v>1511</v>
      </c>
      <c r="E492" t="s">
        <v>1510</v>
      </c>
      <c r="F492">
        <v>0</v>
      </c>
      <c r="G492">
        <v>45</v>
      </c>
      <c r="H492">
        <v>3.7999999999999999E-2</v>
      </c>
      <c r="I492">
        <v>36.013399999999997</v>
      </c>
      <c r="J492" t="s">
        <v>1512</v>
      </c>
      <c r="K492" t="s">
        <v>1510</v>
      </c>
      <c r="L492">
        <v>2.0000000000000001E-4</v>
      </c>
      <c r="M492">
        <v>27.85</v>
      </c>
      <c r="N492">
        <v>4.99E-2</v>
      </c>
      <c r="O492">
        <v>16.0962</v>
      </c>
      <c r="P492" t="s">
        <v>1512</v>
      </c>
      <c r="Q492" t="s">
        <v>1510</v>
      </c>
      <c r="R492">
        <v>2.0000000000000001E-4</v>
      </c>
      <c r="S492">
        <v>26.8261</v>
      </c>
      <c r="T492">
        <v>4.6600000000000003E-2</v>
      </c>
      <c r="U492">
        <v>17.510100000000001</v>
      </c>
      <c r="V492" t="s">
        <v>1512</v>
      </c>
      <c r="W492" t="s">
        <v>1510</v>
      </c>
      <c r="X492">
        <v>0</v>
      </c>
      <c r="Y492">
        <v>46.5</v>
      </c>
      <c r="Z492">
        <v>3.2300000000000002E-2</v>
      </c>
      <c r="AA492">
        <v>44.945799999999998</v>
      </c>
      <c r="AB492" t="s">
        <v>1513</v>
      </c>
      <c r="AC492" t="s">
        <v>1510</v>
      </c>
      <c r="AD492">
        <v>1.5E-3</v>
      </c>
      <c r="AE492">
        <v>13.6531</v>
      </c>
      <c r="AF492">
        <v>0.1066</v>
      </c>
      <c r="AG492">
        <v>10.9359</v>
      </c>
      <c r="AH492" t="s">
        <v>1511</v>
      </c>
      <c r="AI492" t="s">
        <v>1510</v>
      </c>
      <c r="AJ492">
        <v>1.4E-3</v>
      </c>
      <c r="AK492">
        <v>15.5695</v>
      </c>
      <c r="AL492">
        <v>0.1103</v>
      </c>
      <c r="AM492">
        <v>9.9917999999999996</v>
      </c>
      <c r="AN492" t="s">
        <v>1511</v>
      </c>
      <c r="AO492" t="s">
        <v>1510</v>
      </c>
      <c r="AP492">
        <v>5.9999999999999995E-4</v>
      </c>
      <c r="AQ492">
        <v>20.380400000000002</v>
      </c>
      <c r="AR492">
        <v>6.4600000000000005E-2</v>
      </c>
      <c r="AS492">
        <v>16.4895</v>
      </c>
      <c r="AT492">
        <v>5.9999999999999995E-4</v>
      </c>
      <c r="AU492">
        <v>0</v>
      </c>
    </row>
    <row r="493" spans="1:47" x14ac:dyDescent="0.25">
      <c r="A493">
        <v>0</v>
      </c>
      <c r="B493" t="s">
        <v>1514</v>
      </c>
      <c r="C493" t="s">
        <v>19</v>
      </c>
      <c r="D493" t="s">
        <v>1515</v>
      </c>
      <c r="E493" t="s">
        <v>1514</v>
      </c>
      <c r="F493">
        <v>5.9999999999999995E-4</v>
      </c>
      <c r="G493">
        <v>16.063300000000002</v>
      </c>
      <c r="H493">
        <v>4.4699999999999997E-2</v>
      </c>
      <c r="I493">
        <v>30.4678</v>
      </c>
      <c r="J493" t="s">
        <v>1515</v>
      </c>
      <c r="K493" t="s">
        <v>1514</v>
      </c>
      <c r="L493">
        <v>6.9999999999999999E-4</v>
      </c>
      <c r="M493">
        <v>16.418600000000001</v>
      </c>
      <c r="N493">
        <v>3.6400000000000002E-2</v>
      </c>
      <c r="O493">
        <v>28.081399999999999</v>
      </c>
      <c r="P493" t="s">
        <v>1515</v>
      </c>
      <c r="Q493" t="s">
        <v>1514</v>
      </c>
      <c r="R493">
        <v>2.0999999999999999E-3</v>
      </c>
      <c r="S493">
        <v>9.8195999999999994</v>
      </c>
      <c r="T493">
        <v>4.5999999999999999E-2</v>
      </c>
      <c r="U493">
        <v>17.907599999999999</v>
      </c>
      <c r="V493" t="s">
        <v>1515</v>
      </c>
      <c r="W493" t="s">
        <v>1514</v>
      </c>
      <c r="X493">
        <v>9.7999999999999997E-3</v>
      </c>
      <c r="Y493">
        <v>3.0291000000000001</v>
      </c>
      <c r="Z493">
        <v>0.13170000000000001</v>
      </c>
      <c r="AA493">
        <v>6.0355999999999996</v>
      </c>
      <c r="AB493" t="s">
        <v>1516</v>
      </c>
      <c r="AC493" t="s">
        <v>1514</v>
      </c>
      <c r="AD493">
        <v>0</v>
      </c>
      <c r="AE493">
        <v>47.666699999999999</v>
      </c>
      <c r="AF493">
        <v>1.7500000000000002E-2</v>
      </c>
      <c r="AG493">
        <v>62.081800000000001</v>
      </c>
      <c r="AH493" t="s">
        <v>1515</v>
      </c>
      <c r="AI493" t="s">
        <v>1514</v>
      </c>
      <c r="AJ493">
        <v>0</v>
      </c>
      <c r="AK493">
        <v>53.181800000000003</v>
      </c>
      <c r="AL493">
        <v>1.5100000000000001E-2</v>
      </c>
      <c r="AM493">
        <v>70.667299999999997</v>
      </c>
      <c r="AN493" t="s">
        <v>1515</v>
      </c>
      <c r="AO493" t="s">
        <v>1514</v>
      </c>
      <c r="AP493">
        <v>0</v>
      </c>
      <c r="AQ493">
        <v>41.25</v>
      </c>
      <c r="AR493">
        <v>1.4500000000000001E-2</v>
      </c>
      <c r="AS493">
        <v>57.555700000000002</v>
      </c>
      <c r="AT493">
        <v>1.9E-3</v>
      </c>
      <c r="AU493">
        <v>0</v>
      </c>
    </row>
    <row r="494" spans="1:47" x14ac:dyDescent="0.25">
      <c r="A494">
        <v>0</v>
      </c>
      <c r="B494" t="s">
        <v>1517</v>
      </c>
      <c r="C494" t="s">
        <v>19</v>
      </c>
      <c r="D494" t="s">
        <v>1518</v>
      </c>
      <c r="E494" t="s">
        <v>1517</v>
      </c>
      <c r="F494">
        <v>0</v>
      </c>
      <c r="G494">
        <v>53</v>
      </c>
      <c r="H494">
        <v>1.5699999999999999E-2</v>
      </c>
      <c r="I494">
        <v>71.058899999999994</v>
      </c>
      <c r="J494" t="s">
        <v>1518</v>
      </c>
      <c r="K494" t="s">
        <v>1517</v>
      </c>
      <c r="L494">
        <v>0</v>
      </c>
      <c r="M494">
        <v>51.818199999999997</v>
      </c>
      <c r="N494">
        <v>1.21E-2</v>
      </c>
      <c r="O494">
        <v>83.880499999999998</v>
      </c>
      <c r="P494" t="s">
        <v>1519</v>
      </c>
      <c r="Q494" t="s">
        <v>1517</v>
      </c>
      <c r="R494">
        <v>0</v>
      </c>
      <c r="S494">
        <v>47.333300000000001</v>
      </c>
      <c r="T494">
        <v>1.3299999999999999E-2</v>
      </c>
      <c r="U494">
        <v>72.7988</v>
      </c>
      <c r="V494" t="s">
        <v>1518</v>
      </c>
      <c r="W494" t="s">
        <v>1517</v>
      </c>
      <c r="X494">
        <v>0</v>
      </c>
      <c r="Y494">
        <v>56.666699999999999</v>
      </c>
      <c r="Z494">
        <v>1.2500000000000001E-2</v>
      </c>
      <c r="AA494">
        <v>83.379300000000001</v>
      </c>
      <c r="AB494" t="s">
        <v>1518</v>
      </c>
      <c r="AC494" t="s">
        <v>1517</v>
      </c>
      <c r="AD494">
        <v>0</v>
      </c>
      <c r="AE494">
        <v>44.75</v>
      </c>
      <c r="AF494">
        <v>1.9599999999999999E-2</v>
      </c>
      <c r="AG494">
        <v>58.152000000000001</v>
      </c>
      <c r="AH494" t="s">
        <v>1518</v>
      </c>
      <c r="AI494" t="s">
        <v>1517</v>
      </c>
      <c r="AJ494">
        <v>0</v>
      </c>
      <c r="AK494">
        <v>58.125</v>
      </c>
      <c r="AL494">
        <v>1.67E-2</v>
      </c>
      <c r="AM494">
        <v>66.976600000000005</v>
      </c>
      <c r="AN494" t="s">
        <v>1518</v>
      </c>
      <c r="AO494" t="s">
        <v>1517</v>
      </c>
      <c r="AP494">
        <v>0</v>
      </c>
      <c r="AQ494">
        <v>50.714300000000001</v>
      </c>
      <c r="AR494">
        <v>1.0699999999999999E-2</v>
      </c>
      <c r="AS494">
        <v>67.75</v>
      </c>
      <c r="AT494">
        <v>0</v>
      </c>
      <c r="AU494">
        <v>0</v>
      </c>
    </row>
    <row r="495" spans="1:47" x14ac:dyDescent="0.25">
      <c r="A495">
        <v>0</v>
      </c>
      <c r="B495" t="s">
        <v>1520</v>
      </c>
      <c r="C495" t="s">
        <v>19</v>
      </c>
      <c r="D495" t="s">
        <v>1521</v>
      </c>
      <c r="E495" t="s">
        <v>1520</v>
      </c>
      <c r="F495">
        <v>0</v>
      </c>
      <c r="G495">
        <v>75</v>
      </c>
      <c r="H495">
        <v>2.0199999999999999E-2</v>
      </c>
      <c r="I495">
        <v>60.953099999999999</v>
      </c>
      <c r="J495" t="s">
        <v>1522</v>
      </c>
      <c r="K495" t="s">
        <v>1520</v>
      </c>
      <c r="L495">
        <v>0</v>
      </c>
      <c r="M495">
        <v>72.5</v>
      </c>
      <c r="N495">
        <v>2.2100000000000002E-2</v>
      </c>
      <c r="O495">
        <v>53.184100000000001</v>
      </c>
      <c r="P495" t="s">
        <v>1522</v>
      </c>
      <c r="Q495" t="s">
        <v>1520</v>
      </c>
      <c r="R495">
        <v>0</v>
      </c>
      <c r="S495">
        <v>72.5</v>
      </c>
      <c r="T495">
        <v>2.0400000000000001E-2</v>
      </c>
      <c r="U495">
        <v>51.914499999999997</v>
      </c>
      <c r="V495" t="s">
        <v>1521</v>
      </c>
      <c r="W495" t="s">
        <v>1520</v>
      </c>
      <c r="X495">
        <v>0</v>
      </c>
      <c r="Y495">
        <v>75</v>
      </c>
      <c r="Z495">
        <v>1.83E-2</v>
      </c>
      <c r="AA495">
        <v>69.142200000000003</v>
      </c>
      <c r="AB495" t="s">
        <v>1523</v>
      </c>
      <c r="AC495" t="s">
        <v>1520</v>
      </c>
      <c r="AD495">
        <v>0</v>
      </c>
      <c r="AE495">
        <v>67.5</v>
      </c>
      <c r="AF495">
        <v>0.02</v>
      </c>
      <c r="AG495">
        <v>57.599200000000003</v>
      </c>
      <c r="AH495" t="s">
        <v>1522</v>
      </c>
      <c r="AI495" t="s">
        <v>1520</v>
      </c>
      <c r="AJ495">
        <v>0</v>
      </c>
      <c r="AK495">
        <v>59.375</v>
      </c>
      <c r="AL495">
        <v>2.5600000000000001E-2</v>
      </c>
      <c r="AM495">
        <v>50.831000000000003</v>
      </c>
      <c r="AN495" t="s">
        <v>1524</v>
      </c>
      <c r="AO495" t="s">
        <v>1520</v>
      </c>
      <c r="AP495">
        <v>0</v>
      </c>
      <c r="AQ495">
        <v>67.5</v>
      </c>
      <c r="AR495">
        <v>1.61E-2</v>
      </c>
      <c r="AS495">
        <v>53.884799999999998</v>
      </c>
      <c r="AT495">
        <v>0</v>
      </c>
      <c r="AU495">
        <v>0</v>
      </c>
    </row>
    <row r="496" spans="1:47" x14ac:dyDescent="0.25">
      <c r="A496">
        <v>0</v>
      </c>
      <c r="B496" t="s">
        <v>1525</v>
      </c>
      <c r="C496" t="s">
        <v>19</v>
      </c>
      <c r="D496" t="s">
        <v>1526</v>
      </c>
      <c r="E496" t="s">
        <v>1525</v>
      </c>
      <c r="F496">
        <v>2.3E-3</v>
      </c>
      <c r="G496">
        <v>8.7484000000000002</v>
      </c>
      <c r="H496">
        <v>8.8999999999999996E-2</v>
      </c>
      <c r="I496">
        <v>12.5497</v>
      </c>
      <c r="J496" t="s">
        <v>1526</v>
      </c>
      <c r="K496" t="s">
        <v>1525</v>
      </c>
      <c r="L496">
        <v>4.7000000000000002E-3</v>
      </c>
      <c r="M496">
        <v>5.7918000000000003</v>
      </c>
      <c r="N496">
        <v>6.93E-2</v>
      </c>
      <c r="O496">
        <v>7.5877999999999997</v>
      </c>
      <c r="P496" t="s">
        <v>1526</v>
      </c>
      <c r="Q496" t="s">
        <v>1525</v>
      </c>
      <c r="R496">
        <v>1.9199999999999998E-2</v>
      </c>
      <c r="S496">
        <v>2.4510000000000001</v>
      </c>
      <c r="T496">
        <v>0.1012</v>
      </c>
      <c r="U496">
        <v>3.0202</v>
      </c>
      <c r="V496" t="s">
        <v>1526</v>
      </c>
      <c r="W496" t="s">
        <v>1525</v>
      </c>
      <c r="X496">
        <v>4.1000000000000003E-3</v>
      </c>
      <c r="Y496">
        <v>4.9211999999999998</v>
      </c>
      <c r="Z496">
        <v>9.9699999999999997E-2</v>
      </c>
      <c r="AA496">
        <v>9.9816000000000003</v>
      </c>
      <c r="AB496" t="s">
        <v>1526</v>
      </c>
      <c r="AC496" t="s">
        <v>1525</v>
      </c>
      <c r="AD496">
        <v>4.3E-3</v>
      </c>
      <c r="AE496">
        <v>8.6631</v>
      </c>
      <c r="AF496">
        <v>9.1600000000000001E-2</v>
      </c>
      <c r="AG496">
        <v>13.490399999999999</v>
      </c>
      <c r="AH496" t="s">
        <v>1526</v>
      </c>
      <c r="AI496" t="s">
        <v>1525</v>
      </c>
      <c r="AJ496">
        <v>6.4000000000000003E-3</v>
      </c>
      <c r="AK496">
        <v>8.0704999999999991</v>
      </c>
      <c r="AL496">
        <v>8.3500000000000005E-2</v>
      </c>
      <c r="AM496">
        <v>15.0939</v>
      </c>
      <c r="AN496" t="s">
        <v>1526</v>
      </c>
      <c r="AO496" t="s">
        <v>1525</v>
      </c>
      <c r="AP496">
        <v>0.13780000000000001</v>
      </c>
      <c r="AQ496">
        <v>1.4026000000000001</v>
      </c>
      <c r="AR496">
        <v>0.2303</v>
      </c>
      <c r="AS496">
        <v>2.1833</v>
      </c>
      <c r="AT496">
        <v>2.5600000000000001E-2</v>
      </c>
      <c r="AU496">
        <v>1</v>
      </c>
    </row>
    <row r="497" spans="1:47" x14ac:dyDescent="0.25">
      <c r="A497">
        <v>0</v>
      </c>
      <c r="B497" t="s">
        <v>1527</v>
      </c>
      <c r="C497" t="s">
        <v>19</v>
      </c>
      <c r="D497" t="s">
        <v>1528</v>
      </c>
      <c r="E497" t="s">
        <v>1527</v>
      </c>
      <c r="F497">
        <v>0</v>
      </c>
      <c r="G497">
        <v>54</v>
      </c>
      <c r="H497">
        <v>1.6799999999999999E-2</v>
      </c>
      <c r="I497">
        <v>68.481800000000007</v>
      </c>
      <c r="J497" t="s">
        <v>1528</v>
      </c>
      <c r="K497" t="s">
        <v>1527</v>
      </c>
      <c r="L497">
        <v>0</v>
      </c>
      <c r="M497">
        <v>49</v>
      </c>
      <c r="N497">
        <v>1.4200000000000001E-2</v>
      </c>
      <c r="O497">
        <v>76.884399999999999</v>
      </c>
      <c r="P497" t="s">
        <v>1528</v>
      </c>
      <c r="Q497" t="s">
        <v>1527</v>
      </c>
      <c r="R497">
        <v>1E-4</v>
      </c>
      <c r="S497">
        <v>37.5</v>
      </c>
      <c r="T497">
        <v>1.6199999999999999E-2</v>
      </c>
      <c r="U497">
        <v>63.295299999999997</v>
      </c>
      <c r="V497" t="s">
        <v>1528</v>
      </c>
      <c r="W497" t="s">
        <v>1527</v>
      </c>
      <c r="X497">
        <v>0</v>
      </c>
      <c r="Y497">
        <v>52</v>
      </c>
      <c r="Z497">
        <v>1.9E-2</v>
      </c>
      <c r="AA497">
        <v>67.715500000000006</v>
      </c>
      <c r="AB497" t="s">
        <v>1528</v>
      </c>
      <c r="AC497" t="s">
        <v>1527</v>
      </c>
      <c r="AD497">
        <v>0</v>
      </c>
      <c r="AE497">
        <v>49</v>
      </c>
      <c r="AF497">
        <v>1.9199999999999998E-2</v>
      </c>
      <c r="AG497">
        <v>59.018999999999998</v>
      </c>
      <c r="AH497" t="s">
        <v>1528</v>
      </c>
      <c r="AI497" t="s">
        <v>1527</v>
      </c>
      <c r="AJ497">
        <v>0</v>
      </c>
      <c r="AK497">
        <v>58.125</v>
      </c>
      <c r="AL497">
        <v>1.6199999999999999E-2</v>
      </c>
      <c r="AM497">
        <v>68.0077</v>
      </c>
      <c r="AN497" t="s">
        <v>1528</v>
      </c>
      <c r="AO497" t="s">
        <v>1527</v>
      </c>
      <c r="AP497">
        <v>0</v>
      </c>
      <c r="AQ497">
        <v>65</v>
      </c>
      <c r="AR497">
        <v>9.7000000000000003E-3</v>
      </c>
      <c r="AS497">
        <v>71.060199999999995</v>
      </c>
      <c r="AT497">
        <v>0</v>
      </c>
      <c r="AU497">
        <v>0</v>
      </c>
    </row>
    <row r="498" spans="1:47" x14ac:dyDescent="0.25">
      <c r="A498">
        <v>0</v>
      </c>
      <c r="B498" t="s">
        <v>1529</v>
      </c>
      <c r="C498" t="s">
        <v>19</v>
      </c>
      <c r="D498" t="s">
        <v>1530</v>
      </c>
      <c r="E498" t="s">
        <v>1529</v>
      </c>
      <c r="F498">
        <v>0</v>
      </c>
      <c r="G498">
        <v>75</v>
      </c>
      <c r="H498">
        <v>1.83E-2</v>
      </c>
      <c r="I498">
        <v>64.929400000000001</v>
      </c>
      <c r="J498" t="s">
        <v>1531</v>
      </c>
      <c r="K498" t="s">
        <v>1529</v>
      </c>
      <c r="L498">
        <v>0</v>
      </c>
      <c r="M498">
        <v>87.5</v>
      </c>
      <c r="N498">
        <v>1.43E-2</v>
      </c>
      <c r="O498">
        <v>76.636099999999999</v>
      </c>
      <c r="P498" t="s">
        <v>1532</v>
      </c>
      <c r="Q498" t="s">
        <v>1529</v>
      </c>
      <c r="R498">
        <v>0</v>
      </c>
      <c r="S498">
        <v>85</v>
      </c>
      <c r="T498">
        <v>1.3599999999999999E-2</v>
      </c>
      <c r="U498">
        <v>71.7239</v>
      </c>
      <c r="V498" t="s">
        <v>1531</v>
      </c>
      <c r="W498" t="s">
        <v>1529</v>
      </c>
      <c r="X498">
        <v>0</v>
      </c>
      <c r="Y498">
        <v>54</v>
      </c>
      <c r="Z498">
        <v>2.8400000000000002E-2</v>
      </c>
      <c r="AA498">
        <v>50.314399999999999</v>
      </c>
      <c r="AB498" t="s">
        <v>1530</v>
      </c>
      <c r="AC498" t="s">
        <v>1529</v>
      </c>
      <c r="AD498">
        <v>0</v>
      </c>
      <c r="AE498">
        <v>75</v>
      </c>
      <c r="AF498">
        <v>1.5599999999999999E-2</v>
      </c>
      <c r="AG498">
        <v>65.982699999999994</v>
      </c>
      <c r="AH498" t="s">
        <v>1531</v>
      </c>
      <c r="AI498" t="s">
        <v>1529</v>
      </c>
      <c r="AJ498">
        <v>0</v>
      </c>
      <c r="AK498">
        <v>75</v>
      </c>
      <c r="AL498">
        <v>1.4200000000000001E-2</v>
      </c>
      <c r="AM498">
        <v>72.827500000000001</v>
      </c>
      <c r="AN498" t="s">
        <v>1530</v>
      </c>
      <c r="AO498" t="s">
        <v>1529</v>
      </c>
      <c r="AP498">
        <v>0</v>
      </c>
      <c r="AQ498">
        <v>75</v>
      </c>
      <c r="AR498">
        <v>9.5999999999999992E-3</v>
      </c>
      <c r="AS498">
        <v>71.409000000000006</v>
      </c>
      <c r="AT498">
        <v>0</v>
      </c>
      <c r="AU498">
        <v>0</v>
      </c>
    </row>
    <row r="499" spans="1:47" x14ac:dyDescent="0.25">
      <c r="A499">
        <v>0</v>
      </c>
      <c r="B499" t="s">
        <v>1533</v>
      </c>
      <c r="C499" t="s">
        <v>19</v>
      </c>
      <c r="D499" t="s">
        <v>1534</v>
      </c>
      <c r="E499" t="s">
        <v>1533</v>
      </c>
      <c r="F499">
        <v>0</v>
      </c>
      <c r="G499">
        <v>75</v>
      </c>
      <c r="H499">
        <v>1.18E-2</v>
      </c>
      <c r="I499">
        <v>80.937700000000007</v>
      </c>
      <c r="J499" t="s">
        <v>1535</v>
      </c>
      <c r="K499" t="s">
        <v>1533</v>
      </c>
      <c r="L499">
        <v>0</v>
      </c>
      <c r="M499">
        <v>85</v>
      </c>
      <c r="N499">
        <v>1.35E-2</v>
      </c>
      <c r="O499">
        <v>79.2483</v>
      </c>
      <c r="P499" t="s">
        <v>1534</v>
      </c>
      <c r="Q499" t="s">
        <v>1533</v>
      </c>
      <c r="R499">
        <v>0</v>
      </c>
      <c r="S499">
        <v>76.666700000000006</v>
      </c>
      <c r="T499">
        <v>1.6199999999999999E-2</v>
      </c>
      <c r="U499">
        <v>63.378500000000003</v>
      </c>
      <c r="V499" t="s">
        <v>1536</v>
      </c>
      <c r="W499" t="s">
        <v>1533</v>
      </c>
      <c r="X499">
        <v>0</v>
      </c>
      <c r="Y499">
        <v>80</v>
      </c>
      <c r="Z499">
        <v>9.9000000000000008E-3</v>
      </c>
      <c r="AA499">
        <v>89.810100000000006</v>
      </c>
      <c r="AB499" t="s">
        <v>1534</v>
      </c>
      <c r="AC499" t="s">
        <v>1533</v>
      </c>
      <c r="AD499">
        <v>0</v>
      </c>
      <c r="AE499">
        <v>72.5</v>
      </c>
      <c r="AF499">
        <v>1.6400000000000001E-2</v>
      </c>
      <c r="AG499">
        <v>64.357500000000002</v>
      </c>
      <c r="AH499" t="s">
        <v>1535</v>
      </c>
      <c r="AI499" t="s">
        <v>1533</v>
      </c>
      <c r="AJ499">
        <v>0</v>
      </c>
      <c r="AK499">
        <v>72.5</v>
      </c>
      <c r="AL499">
        <v>1.2800000000000001E-2</v>
      </c>
      <c r="AM499">
        <v>76.350099999999998</v>
      </c>
      <c r="AN499" t="s">
        <v>1534</v>
      </c>
      <c r="AO499" t="s">
        <v>1533</v>
      </c>
      <c r="AP499">
        <v>0</v>
      </c>
      <c r="AQ499">
        <v>70</v>
      </c>
      <c r="AR499">
        <v>1.09E-2</v>
      </c>
      <c r="AS499">
        <v>67.381200000000007</v>
      </c>
      <c r="AT499">
        <v>0</v>
      </c>
      <c r="AU499">
        <v>0</v>
      </c>
    </row>
    <row r="500" spans="1:47" x14ac:dyDescent="0.25">
      <c r="A500">
        <v>0</v>
      </c>
      <c r="B500" t="s">
        <v>1537</v>
      </c>
      <c r="C500" t="s">
        <v>19</v>
      </c>
      <c r="D500" t="s">
        <v>1538</v>
      </c>
      <c r="E500" t="s">
        <v>1537</v>
      </c>
      <c r="F500">
        <v>1E-4</v>
      </c>
      <c r="G500">
        <v>26.823499999999999</v>
      </c>
      <c r="H500">
        <v>2.2700000000000001E-2</v>
      </c>
      <c r="I500">
        <v>56.317799999999998</v>
      </c>
      <c r="J500" t="s">
        <v>1539</v>
      </c>
      <c r="K500" t="s">
        <v>1537</v>
      </c>
      <c r="L500">
        <v>1.8700000000000001E-2</v>
      </c>
      <c r="M500">
        <v>2.3142</v>
      </c>
      <c r="N500">
        <v>7.4700000000000003E-2</v>
      </c>
      <c r="O500">
        <v>6.1928000000000001</v>
      </c>
      <c r="P500" t="s">
        <v>1539</v>
      </c>
      <c r="Q500" t="s">
        <v>1537</v>
      </c>
      <c r="R500">
        <v>5.5100000000000003E-2</v>
      </c>
      <c r="S500">
        <v>0.99560000000000004</v>
      </c>
      <c r="T500">
        <v>0.1022</v>
      </c>
      <c r="U500">
        <v>2.9420000000000002</v>
      </c>
      <c r="V500" t="s">
        <v>1538</v>
      </c>
      <c r="W500" t="s">
        <v>1537</v>
      </c>
      <c r="X500">
        <v>7.7000000000000002E-3</v>
      </c>
      <c r="Y500">
        <v>3.4731000000000001</v>
      </c>
      <c r="Z500">
        <v>0.13400000000000001</v>
      </c>
      <c r="AA500">
        <v>5.8479999999999999</v>
      </c>
      <c r="AB500" t="e">
        <f>-XFLPYTSL</f>
        <v>#NAME?</v>
      </c>
      <c r="AC500" t="s">
        <v>1537</v>
      </c>
      <c r="AD500">
        <v>4.0000000000000002E-4</v>
      </c>
      <c r="AE500">
        <v>22.94</v>
      </c>
      <c r="AF500">
        <v>2.7900000000000001E-2</v>
      </c>
      <c r="AG500">
        <v>45.7958</v>
      </c>
      <c r="AH500" t="e">
        <f>-XFLPYTSL</f>
        <v>#NAME?</v>
      </c>
      <c r="AI500" t="s">
        <v>1537</v>
      </c>
      <c r="AJ500">
        <v>5.0000000000000001E-4</v>
      </c>
      <c r="AK500">
        <v>23.035699999999999</v>
      </c>
      <c r="AL500">
        <v>2.9600000000000001E-2</v>
      </c>
      <c r="AM500">
        <v>45.389000000000003</v>
      </c>
      <c r="AN500" t="s">
        <v>1538</v>
      </c>
      <c r="AO500" t="s">
        <v>1537</v>
      </c>
      <c r="AP500">
        <v>1.1999999999999999E-3</v>
      </c>
      <c r="AQ500">
        <v>15.9102</v>
      </c>
      <c r="AR500">
        <v>4.3999999999999997E-2</v>
      </c>
      <c r="AS500">
        <v>24.485800000000001</v>
      </c>
      <c r="AT500">
        <v>1.2E-2</v>
      </c>
      <c r="AU500">
        <v>1</v>
      </c>
    </row>
    <row r="501" spans="1:47" x14ac:dyDescent="0.25">
      <c r="A501">
        <v>0</v>
      </c>
      <c r="B501" t="s">
        <v>1540</v>
      </c>
      <c r="C501" t="s">
        <v>19</v>
      </c>
      <c r="D501" t="s">
        <v>1541</v>
      </c>
      <c r="E501" t="s">
        <v>1540</v>
      </c>
      <c r="F501">
        <v>0</v>
      </c>
      <c r="G501">
        <v>49.5</v>
      </c>
      <c r="H501">
        <v>1.5599999999999999E-2</v>
      </c>
      <c r="I501">
        <v>71.351200000000006</v>
      </c>
      <c r="J501" t="s">
        <v>1541</v>
      </c>
      <c r="K501" t="s">
        <v>1540</v>
      </c>
      <c r="L501">
        <v>1E-4</v>
      </c>
      <c r="M501">
        <v>43.75</v>
      </c>
      <c r="N501">
        <v>1.3599999999999999E-2</v>
      </c>
      <c r="O501">
        <v>79.163300000000007</v>
      </c>
      <c r="P501" t="s">
        <v>1541</v>
      </c>
      <c r="Q501" t="s">
        <v>1540</v>
      </c>
      <c r="R501">
        <v>1E-4</v>
      </c>
      <c r="S501">
        <v>33</v>
      </c>
      <c r="T501">
        <v>1.24E-2</v>
      </c>
      <c r="U501">
        <v>76.070400000000006</v>
      </c>
      <c r="V501" t="s">
        <v>1541</v>
      </c>
      <c r="W501" t="s">
        <v>1540</v>
      </c>
      <c r="X501">
        <v>0</v>
      </c>
      <c r="Y501">
        <v>58.333300000000001</v>
      </c>
      <c r="Z501">
        <v>1.2699999999999999E-2</v>
      </c>
      <c r="AA501">
        <v>82.947400000000002</v>
      </c>
      <c r="AB501" t="s">
        <v>1541</v>
      </c>
      <c r="AC501" t="s">
        <v>1540</v>
      </c>
      <c r="AD501">
        <v>1E-4</v>
      </c>
      <c r="AE501">
        <v>37.714300000000001</v>
      </c>
      <c r="AF501">
        <v>2.1600000000000001E-2</v>
      </c>
      <c r="AG501">
        <v>54.8245</v>
      </c>
      <c r="AH501" t="s">
        <v>1541</v>
      </c>
      <c r="AI501" t="s">
        <v>1540</v>
      </c>
      <c r="AJ501">
        <v>1E-4</v>
      </c>
      <c r="AK501">
        <v>43</v>
      </c>
      <c r="AL501">
        <v>1.9400000000000001E-2</v>
      </c>
      <c r="AM501">
        <v>61.411299999999997</v>
      </c>
      <c r="AN501" t="s">
        <v>1541</v>
      </c>
      <c r="AO501" t="s">
        <v>1540</v>
      </c>
      <c r="AP501">
        <v>0</v>
      </c>
      <c r="AQ501">
        <v>53.571399999999997</v>
      </c>
      <c r="AR501">
        <v>9.7000000000000003E-3</v>
      </c>
      <c r="AS501">
        <v>71.070400000000006</v>
      </c>
      <c r="AT501">
        <v>1E-4</v>
      </c>
      <c r="AU501">
        <v>0</v>
      </c>
    </row>
    <row r="502" spans="1:47" x14ac:dyDescent="0.25">
      <c r="A502">
        <v>0</v>
      </c>
      <c r="B502" t="s">
        <v>1542</v>
      </c>
      <c r="C502" t="s">
        <v>19</v>
      </c>
      <c r="D502" t="s">
        <v>1543</v>
      </c>
      <c r="E502" t="s">
        <v>1542</v>
      </c>
      <c r="F502">
        <v>1.1999999999999999E-3</v>
      </c>
      <c r="G502">
        <v>11.824400000000001</v>
      </c>
      <c r="H502">
        <v>5.4600000000000003E-2</v>
      </c>
      <c r="I502">
        <v>24.2042</v>
      </c>
      <c r="J502" t="s">
        <v>1543</v>
      </c>
      <c r="K502" t="s">
        <v>1542</v>
      </c>
      <c r="L502">
        <v>4.1000000000000003E-3</v>
      </c>
      <c r="M502">
        <v>6.3063000000000002</v>
      </c>
      <c r="N502">
        <v>5.8200000000000002E-2</v>
      </c>
      <c r="O502">
        <v>11.5634</v>
      </c>
      <c r="P502" t="s">
        <v>1543</v>
      </c>
      <c r="Q502" t="s">
        <v>1542</v>
      </c>
      <c r="R502">
        <v>8.8999999999999999E-3</v>
      </c>
      <c r="S502">
        <v>4.1584000000000003</v>
      </c>
      <c r="T502">
        <v>7.0000000000000007E-2</v>
      </c>
      <c r="U502">
        <v>7.7870999999999997</v>
      </c>
      <c r="V502" t="s">
        <v>1543</v>
      </c>
      <c r="W502" t="s">
        <v>1542</v>
      </c>
      <c r="X502">
        <v>1.1000000000000001E-3</v>
      </c>
      <c r="Y502">
        <v>9.5925999999999991</v>
      </c>
      <c r="Z502">
        <v>7.1499999999999994E-2</v>
      </c>
      <c r="AA502">
        <v>17.134599999999999</v>
      </c>
      <c r="AB502" t="s">
        <v>1543</v>
      </c>
      <c r="AC502" t="s">
        <v>1542</v>
      </c>
      <c r="AD502">
        <v>4.7999999999999996E-3</v>
      </c>
      <c r="AE502">
        <v>8.2433999999999994</v>
      </c>
      <c r="AF502">
        <v>8.2000000000000003E-2</v>
      </c>
      <c r="AG502">
        <v>15.650700000000001</v>
      </c>
      <c r="AH502" t="s">
        <v>1543</v>
      </c>
      <c r="AI502" t="s">
        <v>1542</v>
      </c>
      <c r="AJ502">
        <v>6.3E-3</v>
      </c>
      <c r="AK502">
        <v>8.0729000000000006</v>
      </c>
      <c r="AL502">
        <v>7.5200000000000003E-2</v>
      </c>
      <c r="AM502">
        <v>17.370999999999999</v>
      </c>
      <c r="AN502" t="s">
        <v>1543</v>
      </c>
      <c r="AO502" t="s">
        <v>1542</v>
      </c>
      <c r="AP502">
        <v>5.7599999999999998E-2</v>
      </c>
      <c r="AQ502">
        <v>2.7031999999999998</v>
      </c>
      <c r="AR502">
        <v>0.15260000000000001</v>
      </c>
      <c r="AS502">
        <v>4.8943000000000003</v>
      </c>
      <c r="AT502">
        <v>1.2E-2</v>
      </c>
      <c r="A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2118423_NetMHCpan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2024-11-10T18:33:53Z</dcterms:created>
  <dcterms:modified xsi:type="dcterms:W3CDTF">2024-11-10T18:33:54Z</dcterms:modified>
</cp:coreProperties>
</file>