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nkiat/Documents/Python/Personal/FX_pricing/"/>
    </mc:Choice>
  </mc:AlternateContent>
  <xr:revisionPtr revIDLastSave="0" documentId="13_ncr:1_{9A61DA0C-C36D-8149-AFC6-4D2F9C00646E}" xr6:coauthVersionLast="47" xr6:coauthVersionMax="47" xr10:uidLastSave="{00000000-0000-0000-0000-000000000000}"/>
  <bookViews>
    <workbookView xWindow="0" yWindow="0" windowWidth="35840" windowHeight="22400" activeTab="2" xr2:uid="{4C78AF81-FD4D-FC41-B403-54C114AF6CEB}"/>
  </bookViews>
  <sheets>
    <sheet name="Trading Simulator" sheetId="1" r:id="rId1"/>
    <sheet name="Practicals B" sheetId="4" r:id="rId2"/>
    <sheet name="Option_Mechanics" sheetId="5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4" l="1"/>
  <c r="J7" i="4"/>
  <c r="J9" i="4"/>
  <c r="J10" i="4"/>
  <c r="J11" i="4"/>
  <c r="J12" i="4"/>
  <c r="J13" i="4"/>
  <c r="J14" i="4"/>
  <c r="J15" i="4"/>
  <c r="J19" i="4"/>
  <c r="J21" i="4"/>
  <c r="J22" i="4"/>
  <c r="J23" i="4"/>
  <c r="J24" i="4"/>
  <c r="J25" i="4"/>
  <c r="J26" i="4"/>
  <c r="J27" i="4"/>
  <c r="J31" i="4"/>
  <c r="J33" i="4"/>
  <c r="J34" i="4"/>
  <c r="J35" i="4"/>
  <c r="J36" i="4"/>
  <c r="J37" i="4"/>
  <c r="J38" i="4"/>
  <c r="J39" i="4"/>
  <c r="J43" i="4"/>
  <c r="J45" i="4"/>
  <c r="J46" i="4"/>
  <c r="J47" i="4"/>
  <c r="J48" i="4"/>
  <c r="J49" i="4"/>
  <c r="J50" i="4"/>
  <c r="J51" i="4"/>
  <c r="J55" i="4"/>
  <c r="J57" i="4"/>
  <c r="J58" i="4"/>
  <c r="J59" i="4"/>
  <c r="J60" i="4"/>
  <c r="J61" i="4"/>
  <c r="J62" i="4"/>
  <c r="J63" i="4"/>
  <c r="J67" i="4"/>
  <c r="J69" i="4"/>
  <c r="J70" i="4"/>
  <c r="J71" i="4"/>
  <c r="J72" i="4"/>
  <c r="J73" i="4"/>
  <c r="J74" i="4"/>
  <c r="J75" i="4"/>
  <c r="J79" i="4"/>
  <c r="J81" i="4"/>
  <c r="J82" i="4"/>
  <c r="J83" i="4"/>
  <c r="J84" i="4"/>
  <c r="J85" i="4"/>
  <c r="J86" i="4"/>
  <c r="J87" i="4"/>
  <c r="J91" i="4"/>
  <c r="J93" i="4"/>
  <c r="J94" i="4"/>
  <c r="J95" i="4"/>
  <c r="J96" i="4"/>
  <c r="J97" i="4"/>
  <c r="J98" i="4"/>
  <c r="J99" i="4"/>
  <c r="J103" i="4"/>
  <c r="H4" i="4"/>
  <c r="H5" i="4"/>
  <c r="I4" i="4" s="1"/>
  <c r="H6" i="4"/>
  <c r="H7" i="4"/>
  <c r="I6" i="4" s="1"/>
  <c r="H8" i="4"/>
  <c r="I7" i="4" s="1"/>
  <c r="H9" i="4"/>
  <c r="I8" i="4" s="1"/>
  <c r="H10" i="4"/>
  <c r="H11" i="4"/>
  <c r="H12" i="4"/>
  <c r="H13" i="4"/>
  <c r="I12" i="4" s="1"/>
  <c r="H14" i="4"/>
  <c r="H15" i="4"/>
  <c r="H16" i="4"/>
  <c r="I15" i="4" s="1"/>
  <c r="H17" i="4"/>
  <c r="I16" i="4" s="1"/>
  <c r="H18" i="4"/>
  <c r="H19" i="4"/>
  <c r="I18" i="4" s="1"/>
  <c r="H20" i="4"/>
  <c r="I19" i="4" s="1"/>
  <c r="H21" i="4"/>
  <c r="I20" i="4" s="1"/>
  <c r="H22" i="4"/>
  <c r="H23" i="4"/>
  <c r="H24" i="4"/>
  <c r="H25" i="4"/>
  <c r="I24" i="4" s="1"/>
  <c r="H26" i="4"/>
  <c r="H27" i="4"/>
  <c r="H28" i="4"/>
  <c r="I27" i="4" s="1"/>
  <c r="H29" i="4"/>
  <c r="I28" i="4" s="1"/>
  <c r="H30" i="4"/>
  <c r="H31" i="4"/>
  <c r="I30" i="4" s="1"/>
  <c r="H32" i="4"/>
  <c r="I31" i="4" s="1"/>
  <c r="H33" i="4"/>
  <c r="I32" i="4" s="1"/>
  <c r="H34" i="4"/>
  <c r="H35" i="4"/>
  <c r="H36" i="4"/>
  <c r="H37" i="4"/>
  <c r="I36" i="4" s="1"/>
  <c r="H38" i="4"/>
  <c r="H39" i="4"/>
  <c r="I38" i="4" s="1"/>
  <c r="H40" i="4"/>
  <c r="I39" i="4" s="1"/>
  <c r="H41" i="4"/>
  <c r="I40" i="4" s="1"/>
  <c r="H42" i="4"/>
  <c r="H43" i="4"/>
  <c r="I42" i="4" s="1"/>
  <c r="H44" i="4"/>
  <c r="I43" i="4" s="1"/>
  <c r="H45" i="4"/>
  <c r="I44" i="4" s="1"/>
  <c r="H46" i="4"/>
  <c r="H47" i="4"/>
  <c r="H48" i="4"/>
  <c r="H49" i="4"/>
  <c r="I48" i="4" s="1"/>
  <c r="H50" i="4"/>
  <c r="H51" i="4"/>
  <c r="I50" i="4" s="1"/>
  <c r="H52" i="4"/>
  <c r="I51" i="4" s="1"/>
  <c r="H53" i="4"/>
  <c r="I52" i="4" s="1"/>
  <c r="H54" i="4"/>
  <c r="H55" i="4"/>
  <c r="I54" i="4" s="1"/>
  <c r="H56" i="4"/>
  <c r="I55" i="4" s="1"/>
  <c r="H57" i="4"/>
  <c r="I56" i="4" s="1"/>
  <c r="H58" i="4"/>
  <c r="H59" i="4"/>
  <c r="H60" i="4"/>
  <c r="H61" i="4"/>
  <c r="H62" i="4"/>
  <c r="H63" i="4"/>
  <c r="I62" i="4" s="1"/>
  <c r="H64" i="4"/>
  <c r="I63" i="4" s="1"/>
  <c r="H65" i="4"/>
  <c r="I64" i="4" s="1"/>
  <c r="H66" i="4"/>
  <c r="H67" i="4"/>
  <c r="I66" i="4" s="1"/>
  <c r="H68" i="4"/>
  <c r="I67" i="4" s="1"/>
  <c r="H69" i="4"/>
  <c r="I68" i="4" s="1"/>
  <c r="H70" i="4"/>
  <c r="H71" i="4"/>
  <c r="H72" i="4"/>
  <c r="H73" i="4"/>
  <c r="I72" i="4" s="1"/>
  <c r="H74" i="4"/>
  <c r="H75" i="4"/>
  <c r="I74" i="4" s="1"/>
  <c r="H76" i="4"/>
  <c r="I75" i="4" s="1"/>
  <c r="H77" i="4"/>
  <c r="I76" i="4" s="1"/>
  <c r="H78" i="4"/>
  <c r="H79" i="4"/>
  <c r="I78" i="4" s="1"/>
  <c r="H80" i="4"/>
  <c r="I79" i="4" s="1"/>
  <c r="H81" i="4"/>
  <c r="I80" i="4" s="1"/>
  <c r="H82" i="4"/>
  <c r="H83" i="4"/>
  <c r="H84" i="4"/>
  <c r="H85" i="4"/>
  <c r="I84" i="4" s="1"/>
  <c r="H86" i="4"/>
  <c r="H87" i="4"/>
  <c r="I86" i="4" s="1"/>
  <c r="H88" i="4"/>
  <c r="I87" i="4" s="1"/>
  <c r="H89" i="4"/>
  <c r="H90" i="4"/>
  <c r="H91" i="4"/>
  <c r="I90" i="4" s="1"/>
  <c r="H92" i="4"/>
  <c r="I91" i="4" s="1"/>
  <c r="H93" i="4"/>
  <c r="I92" i="4" s="1"/>
  <c r="H94" i="4"/>
  <c r="H95" i="4"/>
  <c r="H96" i="4"/>
  <c r="H97" i="4"/>
  <c r="I96" i="4" s="1"/>
  <c r="H98" i="4"/>
  <c r="H99" i="4"/>
  <c r="I98" i="4" s="1"/>
  <c r="H100" i="4"/>
  <c r="H101" i="4"/>
  <c r="I100" i="4" s="1"/>
  <c r="H102" i="4"/>
  <c r="H103" i="4"/>
  <c r="I102" i="4" s="1"/>
  <c r="H3" i="4"/>
  <c r="F5" i="4"/>
  <c r="G5" i="4" s="1"/>
  <c r="J5" i="4" s="1"/>
  <c r="F6" i="4"/>
  <c r="G6" i="4" s="1"/>
  <c r="J6" i="4" s="1"/>
  <c r="F7" i="4"/>
  <c r="G7" i="4" s="1"/>
  <c r="F8" i="4"/>
  <c r="G8" i="4" s="1"/>
  <c r="J8" i="4" s="1"/>
  <c r="F9" i="4"/>
  <c r="G9" i="4" s="1"/>
  <c r="F10" i="4"/>
  <c r="G10" i="4" s="1"/>
  <c r="F11" i="4"/>
  <c r="G11" i="4" s="1"/>
  <c r="F12" i="4"/>
  <c r="G12" i="4" s="1"/>
  <c r="F13" i="4"/>
  <c r="G13" i="4" s="1"/>
  <c r="F14" i="4"/>
  <c r="G14" i="4" s="1"/>
  <c r="F15" i="4"/>
  <c r="G15" i="4" s="1"/>
  <c r="F16" i="4"/>
  <c r="G16" i="4" s="1"/>
  <c r="J16" i="4" s="1"/>
  <c r="F17" i="4"/>
  <c r="G17" i="4" s="1"/>
  <c r="J17" i="4" s="1"/>
  <c r="F18" i="4"/>
  <c r="G18" i="4" s="1"/>
  <c r="J18" i="4" s="1"/>
  <c r="F19" i="4"/>
  <c r="G19" i="4" s="1"/>
  <c r="F20" i="4"/>
  <c r="G20" i="4" s="1"/>
  <c r="J20" i="4" s="1"/>
  <c r="F21" i="4"/>
  <c r="G21" i="4" s="1"/>
  <c r="F22" i="4"/>
  <c r="G22" i="4" s="1"/>
  <c r="F23" i="4"/>
  <c r="G23" i="4" s="1"/>
  <c r="F24" i="4"/>
  <c r="G24" i="4" s="1"/>
  <c r="F25" i="4"/>
  <c r="G25" i="4" s="1"/>
  <c r="F26" i="4"/>
  <c r="G26" i="4" s="1"/>
  <c r="F27" i="4"/>
  <c r="G27" i="4" s="1"/>
  <c r="F28" i="4"/>
  <c r="G28" i="4" s="1"/>
  <c r="J28" i="4" s="1"/>
  <c r="F29" i="4"/>
  <c r="G29" i="4" s="1"/>
  <c r="J29" i="4" s="1"/>
  <c r="F30" i="4"/>
  <c r="G30" i="4" s="1"/>
  <c r="J30" i="4" s="1"/>
  <c r="F31" i="4"/>
  <c r="G31" i="4" s="1"/>
  <c r="F32" i="4"/>
  <c r="G32" i="4" s="1"/>
  <c r="J32" i="4" s="1"/>
  <c r="F33" i="4"/>
  <c r="G33" i="4" s="1"/>
  <c r="F34" i="4"/>
  <c r="G34" i="4" s="1"/>
  <c r="F35" i="4"/>
  <c r="G35" i="4" s="1"/>
  <c r="F36" i="4"/>
  <c r="G36" i="4" s="1"/>
  <c r="F37" i="4"/>
  <c r="G37" i="4" s="1"/>
  <c r="F38" i="4"/>
  <c r="G38" i="4" s="1"/>
  <c r="F39" i="4"/>
  <c r="G39" i="4" s="1"/>
  <c r="F40" i="4"/>
  <c r="G40" i="4" s="1"/>
  <c r="J40" i="4" s="1"/>
  <c r="F41" i="4"/>
  <c r="G41" i="4" s="1"/>
  <c r="J41" i="4" s="1"/>
  <c r="F42" i="4"/>
  <c r="G42" i="4" s="1"/>
  <c r="J42" i="4" s="1"/>
  <c r="F43" i="4"/>
  <c r="G43" i="4" s="1"/>
  <c r="F44" i="4"/>
  <c r="G44" i="4" s="1"/>
  <c r="J44" i="4" s="1"/>
  <c r="F45" i="4"/>
  <c r="G45" i="4" s="1"/>
  <c r="F46" i="4"/>
  <c r="G46" i="4" s="1"/>
  <c r="F47" i="4"/>
  <c r="G47" i="4" s="1"/>
  <c r="F48" i="4"/>
  <c r="G48" i="4" s="1"/>
  <c r="F49" i="4"/>
  <c r="G49" i="4" s="1"/>
  <c r="F50" i="4"/>
  <c r="G50" i="4" s="1"/>
  <c r="F51" i="4"/>
  <c r="G51" i="4" s="1"/>
  <c r="F52" i="4"/>
  <c r="G52" i="4" s="1"/>
  <c r="J52" i="4" s="1"/>
  <c r="F53" i="4"/>
  <c r="G53" i="4" s="1"/>
  <c r="J53" i="4" s="1"/>
  <c r="F54" i="4"/>
  <c r="G54" i="4" s="1"/>
  <c r="J54" i="4" s="1"/>
  <c r="F55" i="4"/>
  <c r="G55" i="4" s="1"/>
  <c r="F56" i="4"/>
  <c r="G56" i="4" s="1"/>
  <c r="J56" i="4" s="1"/>
  <c r="F57" i="4"/>
  <c r="G57" i="4" s="1"/>
  <c r="F58" i="4"/>
  <c r="G58" i="4" s="1"/>
  <c r="F59" i="4"/>
  <c r="G59" i="4" s="1"/>
  <c r="F60" i="4"/>
  <c r="G60" i="4" s="1"/>
  <c r="F61" i="4"/>
  <c r="G61" i="4" s="1"/>
  <c r="F62" i="4"/>
  <c r="G62" i="4" s="1"/>
  <c r="F63" i="4"/>
  <c r="G63" i="4" s="1"/>
  <c r="F64" i="4"/>
  <c r="G64" i="4" s="1"/>
  <c r="J64" i="4" s="1"/>
  <c r="F65" i="4"/>
  <c r="G65" i="4" s="1"/>
  <c r="J65" i="4" s="1"/>
  <c r="F66" i="4"/>
  <c r="G66" i="4" s="1"/>
  <c r="J66" i="4" s="1"/>
  <c r="F67" i="4"/>
  <c r="G67" i="4" s="1"/>
  <c r="F68" i="4"/>
  <c r="G68" i="4" s="1"/>
  <c r="J68" i="4" s="1"/>
  <c r="F69" i="4"/>
  <c r="G69" i="4" s="1"/>
  <c r="F70" i="4"/>
  <c r="G70" i="4" s="1"/>
  <c r="F71" i="4"/>
  <c r="G71" i="4" s="1"/>
  <c r="F72" i="4"/>
  <c r="G72" i="4" s="1"/>
  <c r="F73" i="4"/>
  <c r="G73" i="4" s="1"/>
  <c r="F74" i="4"/>
  <c r="G74" i="4" s="1"/>
  <c r="F75" i="4"/>
  <c r="G75" i="4" s="1"/>
  <c r="F76" i="4"/>
  <c r="G76" i="4" s="1"/>
  <c r="J76" i="4" s="1"/>
  <c r="F77" i="4"/>
  <c r="G77" i="4" s="1"/>
  <c r="J77" i="4" s="1"/>
  <c r="F78" i="4"/>
  <c r="G78" i="4" s="1"/>
  <c r="J78" i="4" s="1"/>
  <c r="F79" i="4"/>
  <c r="G79" i="4" s="1"/>
  <c r="F80" i="4"/>
  <c r="G80" i="4" s="1"/>
  <c r="J80" i="4" s="1"/>
  <c r="F81" i="4"/>
  <c r="G81" i="4" s="1"/>
  <c r="F82" i="4"/>
  <c r="G82" i="4" s="1"/>
  <c r="F83" i="4"/>
  <c r="G83" i="4" s="1"/>
  <c r="F84" i="4"/>
  <c r="G84" i="4" s="1"/>
  <c r="F85" i="4"/>
  <c r="G85" i="4" s="1"/>
  <c r="F86" i="4"/>
  <c r="G86" i="4" s="1"/>
  <c r="F87" i="4"/>
  <c r="G87" i="4" s="1"/>
  <c r="F88" i="4"/>
  <c r="G88" i="4" s="1"/>
  <c r="J88" i="4" s="1"/>
  <c r="F89" i="4"/>
  <c r="G89" i="4" s="1"/>
  <c r="J89" i="4" s="1"/>
  <c r="F90" i="4"/>
  <c r="G90" i="4" s="1"/>
  <c r="J90" i="4" s="1"/>
  <c r="F91" i="4"/>
  <c r="G91" i="4" s="1"/>
  <c r="F92" i="4"/>
  <c r="G92" i="4" s="1"/>
  <c r="J92" i="4" s="1"/>
  <c r="F93" i="4"/>
  <c r="G93" i="4" s="1"/>
  <c r="F94" i="4"/>
  <c r="G94" i="4" s="1"/>
  <c r="F95" i="4"/>
  <c r="G95" i="4" s="1"/>
  <c r="F96" i="4"/>
  <c r="G96" i="4" s="1"/>
  <c r="F97" i="4"/>
  <c r="G97" i="4" s="1"/>
  <c r="F98" i="4"/>
  <c r="G98" i="4" s="1"/>
  <c r="F99" i="4"/>
  <c r="G99" i="4" s="1"/>
  <c r="F100" i="4"/>
  <c r="G100" i="4" s="1"/>
  <c r="J100" i="4" s="1"/>
  <c r="F101" i="4"/>
  <c r="G101" i="4" s="1"/>
  <c r="J101" i="4" s="1"/>
  <c r="F102" i="4"/>
  <c r="G102" i="4" s="1"/>
  <c r="J102" i="4" s="1"/>
  <c r="F103" i="4"/>
  <c r="G103" i="4" s="1"/>
  <c r="F4" i="4"/>
  <c r="G4" i="4" s="1"/>
  <c r="J4" i="4" s="1"/>
  <c r="F3" i="4"/>
  <c r="G3" i="4" s="1"/>
  <c r="J3" i="4" s="1"/>
  <c r="I88" i="4" l="1"/>
  <c r="K75" i="4"/>
  <c r="K63" i="4"/>
  <c r="K51" i="4"/>
  <c r="K74" i="4"/>
  <c r="K87" i="4"/>
  <c r="K15" i="4"/>
  <c r="I59" i="4"/>
  <c r="K59" i="4" s="1"/>
  <c r="I47" i="4"/>
  <c r="K47" i="4" s="1"/>
  <c r="I35" i="4"/>
  <c r="K35" i="4" s="1"/>
  <c r="I23" i="4"/>
  <c r="K23" i="4" s="1"/>
  <c r="I11" i="4"/>
  <c r="K11" i="4" s="1"/>
  <c r="K27" i="4"/>
  <c r="K39" i="4"/>
  <c r="I93" i="4"/>
  <c r="I81" i="4"/>
  <c r="I69" i="4"/>
  <c r="K69" i="4" s="1"/>
  <c r="I57" i="4"/>
  <c r="K57" i="4" s="1"/>
  <c r="I45" i="4"/>
  <c r="K45" i="4" s="1"/>
  <c r="I33" i="4"/>
  <c r="K33" i="4" s="1"/>
  <c r="I21" i="4"/>
  <c r="K21" i="4" s="1"/>
  <c r="I9" i="4"/>
  <c r="K9" i="4" s="1"/>
  <c r="K84" i="4"/>
  <c r="K36" i="4"/>
  <c r="I60" i="4"/>
  <c r="K60" i="4" s="1"/>
  <c r="K8" i="4"/>
  <c r="K48" i="4"/>
  <c r="K56" i="4"/>
  <c r="K19" i="4"/>
  <c r="K68" i="4"/>
  <c r="K79" i="4"/>
  <c r="K102" i="4"/>
  <c r="K18" i="4"/>
  <c r="K80" i="4"/>
  <c r="K43" i="4"/>
  <c r="K54" i="4"/>
  <c r="K29" i="4"/>
  <c r="K5" i="4"/>
  <c r="K72" i="4"/>
  <c r="K81" i="4"/>
  <c r="K20" i="4"/>
  <c r="K55" i="4"/>
  <c r="K66" i="4"/>
  <c r="K6" i="4"/>
  <c r="K77" i="4"/>
  <c r="K100" i="4"/>
  <c r="K40" i="4"/>
  <c r="K16" i="4"/>
  <c r="K96" i="4"/>
  <c r="K93" i="4"/>
  <c r="K4" i="4"/>
  <c r="K32" i="4"/>
  <c r="K91" i="4"/>
  <c r="K7" i="4"/>
  <c r="K78" i="4"/>
  <c r="K42" i="4"/>
  <c r="K53" i="4"/>
  <c r="K88" i="4"/>
  <c r="K64" i="4"/>
  <c r="K28" i="4"/>
  <c r="K24" i="4"/>
  <c r="K92" i="4"/>
  <c r="K44" i="4"/>
  <c r="K67" i="4"/>
  <c r="K31" i="4"/>
  <c r="K90" i="4"/>
  <c r="K30" i="4"/>
  <c r="K89" i="4"/>
  <c r="K76" i="4"/>
  <c r="K52" i="4"/>
  <c r="K86" i="4"/>
  <c r="K62" i="4"/>
  <c r="K38" i="4"/>
  <c r="I101" i="4"/>
  <c r="K101" i="4" s="1"/>
  <c r="I89" i="4"/>
  <c r="I77" i="4"/>
  <c r="I65" i="4"/>
  <c r="K65" i="4" s="1"/>
  <c r="I53" i="4"/>
  <c r="I41" i="4"/>
  <c r="K41" i="4" s="1"/>
  <c r="I29" i="4"/>
  <c r="I17" i="4"/>
  <c r="K17" i="4" s="1"/>
  <c r="I5" i="4"/>
  <c r="K12" i="4"/>
  <c r="K70" i="4"/>
  <c r="K73" i="4"/>
  <c r="K98" i="4"/>
  <c r="K50" i="4"/>
  <c r="K49" i="4"/>
  <c r="I99" i="4"/>
  <c r="K99" i="4" s="1"/>
  <c r="I3" i="4"/>
  <c r="K3" i="4" s="1"/>
  <c r="I26" i="4"/>
  <c r="K26" i="4" s="1"/>
  <c r="I14" i="4"/>
  <c r="K14" i="4" s="1"/>
  <c r="I103" i="4"/>
  <c r="K103" i="4" s="1"/>
  <c r="I97" i="4"/>
  <c r="K97" i="4" s="1"/>
  <c r="I85" i="4"/>
  <c r="K85" i="4" s="1"/>
  <c r="I73" i="4"/>
  <c r="I61" i="4"/>
  <c r="K61" i="4" s="1"/>
  <c r="I49" i="4"/>
  <c r="I37" i="4"/>
  <c r="K37" i="4" s="1"/>
  <c r="I25" i="4"/>
  <c r="K25" i="4" s="1"/>
  <c r="I13" i="4"/>
  <c r="K13" i="4" s="1"/>
  <c r="I95" i="4"/>
  <c r="K95" i="4" s="1"/>
  <c r="I83" i="4"/>
  <c r="K83" i="4" s="1"/>
  <c r="I71" i="4"/>
  <c r="K71" i="4" s="1"/>
  <c r="I94" i="4"/>
  <c r="K94" i="4" s="1"/>
  <c r="I82" i="4"/>
  <c r="K82" i="4" s="1"/>
  <c r="I70" i="4"/>
  <c r="I58" i="4"/>
  <c r="K58" i="4" s="1"/>
  <c r="I46" i="4"/>
  <c r="K46" i="4" s="1"/>
  <c r="I34" i="4"/>
  <c r="K34" i="4" s="1"/>
  <c r="I22" i="4"/>
  <c r="K22" i="4" s="1"/>
  <c r="I10" i="4"/>
  <c r="K10" i="4" s="1"/>
  <c r="K104" i="4" l="1"/>
  <c r="B14" i="4"/>
  <c r="B15" i="4" s="1"/>
  <c r="B16" i="4" s="1"/>
</calcChain>
</file>

<file path=xl/sharedStrings.xml><?xml version="1.0" encoding="utf-8"?>
<sst xmlns="http://schemas.openxmlformats.org/spreadsheetml/2006/main" count="72" uniqueCount="52">
  <si>
    <t>Initial Spot</t>
  </si>
  <si>
    <t>Time between Ticks (sec)</t>
  </si>
  <si>
    <t>Spot Increment</t>
  </si>
  <si>
    <t>Go / Pause</t>
  </si>
  <si>
    <t>Stop &amp; Reset</t>
  </si>
  <si>
    <t>Step</t>
  </si>
  <si>
    <t>Midmarket Spot</t>
  </si>
  <si>
    <t>Spot</t>
  </si>
  <si>
    <t>Bid-Offer Spread</t>
  </si>
  <si>
    <t>Bid</t>
  </si>
  <si>
    <t>Offer</t>
  </si>
  <si>
    <t>Set up a Ticking Midmarket Spot</t>
  </si>
  <si>
    <t>Record and Chart Spot</t>
  </si>
  <si>
    <t>Set up a Two-way Price</t>
  </si>
  <si>
    <t>Trader Position</t>
  </si>
  <si>
    <t>Trader P&amp;L</t>
  </si>
  <si>
    <t>Trader Action</t>
  </si>
  <si>
    <t>No action</t>
  </si>
  <si>
    <t>Buy</t>
  </si>
  <si>
    <t>Sell</t>
  </si>
  <si>
    <t>Set up Price-Taking Functionality</t>
  </si>
  <si>
    <t>Time to Maturity (years)</t>
  </si>
  <si>
    <t>CCY1 Interest Rate</t>
  </si>
  <si>
    <t>CCY2 Interest Rate</t>
  </si>
  <si>
    <t>Volatility</t>
  </si>
  <si>
    <t>Expected return</t>
  </si>
  <si>
    <t>Standard deviation</t>
  </si>
  <si>
    <t>X</t>
  </si>
  <si>
    <t>Return level</t>
  </si>
  <si>
    <t>Spot level</t>
  </si>
  <si>
    <t>Cumulative Prob.</t>
  </si>
  <si>
    <t>Prob. Density</t>
  </si>
  <si>
    <t>Strike</t>
  </si>
  <si>
    <t>Option Payoff (CCY2 pips)</t>
  </si>
  <si>
    <t>Weighted Option Payoff (CCY2 pips)</t>
  </si>
  <si>
    <t>Future Valued Option Value (CCY2 pips)</t>
  </si>
  <si>
    <t>Present Valued Option Value (CCY2 pips)</t>
  </si>
  <si>
    <t>Present Valued Option Value (CCY1 %)</t>
  </si>
  <si>
    <t>Quantity</t>
  </si>
  <si>
    <t>Action</t>
  </si>
  <si>
    <t>Vega</t>
  </si>
  <si>
    <t>Reaction</t>
  </si>
  <si>
    <t>Call Delta</t>
  </si>
  <si>
    <t>Put Delta</t>
  </si>
  <si>
    <t>Gamma</t>
  </si>
  <si>
    <t>Decreases</t>
  </si>
  <si>
    <t>Implied Volatility</t>
  </si>
  <si>
    <t>Increases</t>
  </si>
  <si>
    <t>Long Vega PnL</t>
  </si>
  <si>
    <t>Maturity</t>
  </si>
  <si>
    <t>Vanilla Call Price</t>
  </si>
  <si>
    <t>Vanilla Put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</si>
</sst>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6" fontId="0" fillId="0" borderId="0" xfId="1" applyNumberFormat="1" applyFont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2" xfId="0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6"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'Trading Simulator'!$D$3:$D$16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'Trading Simulator'!$E$3:$E$16</c:f>
              <c:numCache>
                <c:formatCode>0.0000</c:formatCode>
                <c:ptCount val="14"/>
                <c:pt idx="0">
                  <c:v>1.3</c:v>
                </c:pt>
                <c:pt idx="1">
                  <c:v>1.3009999999999999</c:v>
                </c:pt>
                <c:pt idx="2">
                  <c:v>1.3</c:v>
                </c:pt>
                <c:pt idx="3">
                  <c:v>1.2989999999999999</c:v>
                </c:pt>
                <c:pt idx="4">
                  <c:v>1.3</c:v>
                </c:pt>
                <c:pt idx="5">
                  <c:v>1.2989999999999999</c:v>
                </c:pt>
                <c:pt idx="6">
                  <c:v>1.298</c:v>
                </c:pt>
                <c:pt idx="7">
                  <c:v>1.2989999999999999</c:v>
                </c:pt>
                <c:pt idx="8">
                  <c:v>1.3</c:v>
                </c:pt>
                <c:pt idx="9">
                  <c:v>1.2989999999999999</c:v>
                </c:pt>
                <c:pt idx="10">
                  <c:v>1.3</c:v>
                </c:pt>
                <c:pt idx="11">
                  <c:v>1.3009999999999999</c:v>
                </c:pt>
                <c:pt idx="12">
                  <c:v>1.3</c:v>
                </c:pt>
                <c:pt idx="13">
                  <c:v>1.3009999999999999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86-C74A-BC4B-D0C5D735A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608655"/>
        <c:axId val="1280610303"/>
      </c:scatterChart>
      <c:valAx>
        <c:axId val="128060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610303"/>
        <c:crosses val="autoZero"/>
        <c:crossBetween val="midCat"/>
      </c:valAx>
      <c:valAx>
        <c:axId val="128061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60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15874</xdr:colOff>
      <xdr:row>1</xdr:row>
      <xdr:rowOff>3174</xdr:rowOff>
    </xdr:from>
    <xdr:to>
      <xdr:col>11</xdr:col>
      <xdr:colOff>6350</xdr:colOff>
      <xdr:row>16</xdr:row>
      <xdr:rowOff>197079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FD3AC5-9753-504B-8488-88DB02A89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E449-A67E-7C41-B413-2C6617AE7719}">
  <dimension ref="A1:Q16"/>
  <sheetViews>
    <sheetView zoomScale="200" workbookViewId="0">
      <selection activeCell="A14" sqref="A14"/>
    </sheetView>
  </sheetViews>
  <sheetFormatPr baseColWidth="10" defaultRowHeight="16" x14ac:dyDescent="0.2"/>
  <cols>
    <col min="1" max="1" width="22.33203125" bestFit="1" customWidth="1"/>
    <col min="2" max="2" width="16.6640625" style="1" customWidth="1"/>
    <col min="13" max="13" width="22.33203125" bestFit="1" customWidth="1"/>
    <col min="14" max="14" width="13.5" customWidth="1"/>
    <col min="16" max="16" width="13.5" bestFit="1" customWidth="1"/>
    <col min="17" max="17" width="18.33203125" customWidth="1"/>
  </cols>
  <sheetData>
    <row r="1" spans="1:17" s="8" customFormat="1" ht="19" x14ac:dyDescent="0.25">
      <c r="A1" s="7" t="s">
        <v>11</v>
      </c>
      <c r="B1" s="7"/>
      <c r="D1" s="7" t="s">
        <v>12</v>
      </c>
      <c r="E1" s="7"/>
      <c r="F1" s="7"/>
      <c r="M1" s="7" t="s">
        <v>13</v>
      </c>
      <c r="N1" s="7"/>
      <c r="P1" s="7" t="s">
        <v>20</v>
      </c>
      <c r="Q1" s="7"/>
    </row>
    <row r="2" spans="1:17" x14ac:dyDescent="0.2">
      <c r="A2" s="3" t="s">
        <v>0</v>
      </c>
      <c r="B2" s="2">
        <v>1.3</v>
      </c>
      <c r="D2" s="5" t="s">
        <v>5</v>
      </c>
      <c r="E2" s="5" t="s">
        <v>7</v>
      </c>
      <c r="M2" s="3" t="s">
        <v>0</v>
      </c>
      <c r="N2" s="2">
        <v>1.3</v>
      </c>
      <c r="P2" t="s">
        <v>14</v>
      </c>
      <c r="Q2" s="3"/>
    </row>
    <row r="3" spans="1:17" x14ac:dyDescent="0.2">
      <c r="A3" s="3" t="s">
        <v>1</v>
      </c>
      <c r="B3" s="1">
        <v>1</v>
      </c>
      <c r="D3" s="1">
        <v>0</v>
      </c>
      <c r="E3" s="2">
        <v>1.3</v>
      </c>
      <c r="M3" s="3" t="s">
        <v>1</v>
      </c>
      <c r="N3" s="1">
        <v>1</v>
      </c>
      <c r="P3" t="s">
        <v>15</v>
      </c>
      <c r="Q3" s="3"/>
    </row>
    <row r="4" spans="1:17" x14ac:dyDescent="0.2">
      <c r="A4" s="3" t="s">
        <v>2</v>
      </c>
      <c r="B4" s="2">
        <v>1E-3</v>
      </c>
      <c r="D4" s="1">
        <v>1</v>
      </c>
      <c r="E4" s="2">
        <v>1.3009999999999999</v>
      </c>
      <c r="M4" s="3" t="s">
        <v>2</v>
      </c>
      <c r="N4" s="2">
        <v>1E-3</v>
      </c>
    </row>
    <row r="5" spans="1:17" x14ac:dyDescent="0.2">
      <c r="A5" s="4" t="s">
        <v>3</v>
      </c>
      <c r="B5" s="4" t="s">
        <v>4</v>
      </c>
      <c r="D5" s="1">
        <v>2</v>
      </c>
      <c r="E5" s="2">
        <v>1.3</v>
      </c>
      <c r="M5" s="3" t="s">
        <v>8</v>
      </c>
      <c r="N5" s="2">
        <v>3.0000000000000001E-3</v>
      </c>
      <c r="P5" t="s">
        <v>16</v>
      </c>
      <c r="Q5" s="3"/>
    </row>
    <row r="6" spans="1:17" x14ac:dyDescent="0.2">
      <c r="A6" s="4"/>
      <c r="B6" s="4"/>
      <c r="D6" s="1">
        <v>3</v>
      </c>
      <c r="E6" s="2">
        <v>1.2989999999999999</v>
      </c>
      <c r="M6" s="4" t="s">
        <v>3</v>
      </c>
      <c r="N6" s="4" t="s">
        <v>4</v>
      </c>
      <c r="P6" s="9" t="s">
        <v>17</v>
      </c>
    </row>
    <row r="7" spans="1:17" x14ac:dyDescent="0.2">
      <c r="A7" s="3" t="s">
        <v>5</v>
      </c>
      <c r="D7" s="1">
        <v>4</v>
      </c>
      <c r="E7" s="2">
        <v>1.3</v>
      </c>
      <c r="M7" s="4"/>
      <c r="N7" s="4"/>
      <c r="P7" s="9" t="s">
        <v>18</v>
      </c>
    </row>
    <row r="8" spans="1:17" x14ac:dyDescent="0.2">
      <c r="A8" s="3" t="s">
        <v>6</v>
      </c>
      <c r="D8" s="1">
        <v>5</v>
      </c>
      <c r="E8" s="2">
        <v>1.2989999999999999</v>
      </c>
      <c r="M8" s="3" t="s">
        <v>5</v>
      </c>
      <c r="N8" s="1"/>
      <c r="P8" s="9" t="s">
        <v>19</v>
      </c>
    </row>
    <row r="9" spans="1:17" x14ac:dyDescent="0.2">
      <c r="D9" s="1">
        <v>6</v>
      </c>
      <c r="E9" s="2">
        <v>1.298</v>
      </c>
      <c r="M9" s="3" t="s">
        <v>6</v>
      </c>
      <c r="N9" s="1"/>
    </row>
    <row r="10" spans="1:17" x14ac:dyDescent="0.2">
      <c r="D10" s="1">
        <v>7</v>
      </c>
      <c r="E10" s="2">
        <v>1.2989999999999999</v>
      </c>
      <c r="N10" s="1"/>
    </row>
    <row r="11" spans="1:17" x14ac:dyDescent="0.2">
      <c r="D11" s="1">
        <v>8</v>
      </c>
      <c r="E11" s="2">
        <v>1.3</v>
      </c>
      <c r="M11" s="6" t="s">
        <v>9</v>
      </c>
      <c r="N11" s="6" t="s">
        <v>10</v>
      </c>
    </row>
    <row r="12" spans="1:17" x14ac:dyDescent="0.2">
      <c r="D12" s="1">
        <v>9</v>
      </c>
      <c r="E12" s="2">
        <v>1.2989999999999999</v>
      </c>
      <c r="M12" s="3"/>
      <c r="N12" s="5"/>
    </row>
    <row r="13" spans="1:17" x14ac:dyDescent="0.2">
      <c r="D13" s="1">
        <v>10</v>
      </c>
      <c r="E13" s="2">
        <v>1.3</v>
      </c>
    </row>
    <row r="14" spans="1:17" x14ac:dyDescent="0.2">
      <c r="D14" s="1">
        <v>11</v>
      </c>
      <c r="E14" s="2">
        <v>1.3009999999999999</v>
      </c>
    </row>
    <row r="15" spans="1:17" x14ac:dyDescent="0.2">
      <c r="D15" s="1">
        <v>12</v>
      </c>
      <c r="E15" s="2">
        <v>1.3</v>
      </c>
    </row>
    <row r="16" spans="1:17" x14ac:dyDescent="0.2">
      <c r="D16" s="1">
        <v>13</v>
      </c>
      <c r="E16" s="2">
        <v>1.3009999999999999</v>
      </c>
    </row>
  </sheetData>
  <mergeCells count="8">
    <mergeCell ref="P1:Q1"/>
    <mergeCell ref="A5:A6"/>
    <mergeCell ref="B5:B6"/>
    <mergeCell ref="A1:B1"/>
    <mergeCell ref="M6:M7"/>
    <mergeCell ref="N6:N7"/>
    <mergeCell ref="M1:N1"/>
    <mergeCell ref="D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04C60-E30A-3946-9594-DA52460766E2}">
  <dimension ref="A2:K104"/>
  <sheetViews>
    <sheetView zoomScale="135" workbookViewId="0">
      <selection activeCell="B20" sqref="B20"/>
    </sheetView>
  </sheetViews>
  <sheetFormatPr baseColWidth="10" defaultRowHeight="16" x14ac:dyDescent="0.2"/>
  <cols>
    <col min="1" max="1" width="34.1640625" bestFit="1" customWidth="1"/>
    <col min="2" max="2" width="10.83203125" style="1"/>
    <col min="5" max="5" width="10.83203125" style="10"/>
    <col min="8" max="8" width="15" style="1" bestFit="1" customWidth="1"/>
    <col min="9" max="9" width="11.83203125" style="1" bestFit="1" customWidth="1"/>
    <col min="10" max="10" width="22.33203125" style="1" bestFit="1" customWidth="1"/>
    <col min="11" max="11" width="31" style="1" bestFit="1" customWidth="1"/>
  </cols>
  <sheetData>
    <row r="2" spans="1:11" x14ac:dyDescent="0.2">
      <c r="E2" s="10" t="s">
        <v>27</v>
      </c>
      <c r="F2" t="s">
        <v>28</v>
      </c>
      <c r="G2" t="s">
        <v>29</v>
      </c>
      <c r="H2" s="1" t="s">
        <v>30</v>
      </c>
      <c r="I2" s="1" t="s">
        <v>31</v>
      </c>
      <c r="J2" s="1" t="s">
        <v>33</v>
      </c>
      <c r="K2" s="1" t="s">
        <v>34</v>
      </c>
    </row>
    <row r="3" spans="1:11" x14ac:dyDescent="0.2">
      <c r="A3" t="s">
        <v>7</v>
      </c>
      <c r="B3" s="1">
        <v>100</v>
      </c>
      <c r="E3" s="12">
        <v>-5</v>
      </c>
      <c r="F3" s="11">
        <f>$B$9+E3*$B$10</f>
        <v>-0.505</v>
      </c>
      <c r="G3" s="2">
        <f>$B$3*EXP(F3)</f>
        <v>60.350557542704053</v>
      </c>
      <c r="H3" s="11">
        <f>NORMDIST(E3,0, 1, TRUE)</f>
        <v>2.8665157187919333E-7</v>
      </c>
      <c r="I3" s="11">
        <f>MAX(H4-H3,0)</f>
        <v>1.9253170471112501E-7</v>
      </c>
      <c r="J3" s="2">
        <f>MAX(G3-$B$12,0)</f>
        <v>0</v>
      </c>
      <c r="K3" s="13">
        <f>AVERAGE(J3,J4)*I3</f>
        <v>0</v>
      </c>
    </row>
    <row r="4" spans="1:11" x14ac:dyDescent="0.2">
      <c r="A4" t="s">
        <v>21</v>
      </c>
      <c r="B4" s="1">
        <v>1</v>
      </c>
      <c r="E4" s="12">
        <v>-4.9000000000000004</v>
      </c>
      <c r="F4" s="11">
        <f>$B$9+E4*$B$10</f>
        <v>-0.49500000000000005</v>
      </c>
      <c r="G4" s="2">
        <f>$B$3*EXP(F4)</f>
        <v>60.957090729630927</v>
      </c>
      <c r="H4" s="11">
        <f>NORMDIST(E4,0, 1, TRUE)</f>
        <v>4.7918327659031834E-7</v>
      </c>
      <c r="I4" s="11">
        <f t="shared" ref="I4:I67" si="0">MAX(H5-H4,0)</f>
        <v>3.1414487538527646E-7</v>
      </c>
      <c r="J4" s="2">
        <f t="shared" ref="J4:J67" si="1">MAX(G4-$B$12,0)</f>
        <v>0</v>
      </c>
      <c r="K4" s="13">
        <f>AVERAGE(J4,J5)*I4</f>
        <v>0</v>
      </c>
    </row>
    <row r="5" spans="1:11" x14ac:dyDescent="0.2">
      <c r="A5" t="s">
        <v>22</v>
      </c>
      <c r="B5" s="11">
        <v>0</v>
      </c>
      <c r="E5" s="12">
        <v>-4.8</v>
      </c>
      <c r="F5" s="11">
        <f>$B$9+E5*$B$10</f>
        <v>-0.48499999999999999</v>
      </c>
      <c r="G5" s="2">
        <f t="shared" ref="G5:G67" si="2">$B$3*EXP(F5)</f>
        <v>61.569719676428512</v>
      </c>
      <c r="H5" s="11">
        <f t="shared" ref="H5:H67" si="3">NORMDIST(E5,0, 1, TRUE)</f>
        <v>7.933281519755948E-7</v>
      </c>
      <c r="I5" s="11">
        <f t="shared" si="0"/>
        <v>5.0747930194168252E-7</v>
      </c>
      <c r="J5" s="2">
        <f t="shared" si="1"/>
        <v>0</v>
      </c>
      <c r="K5" s="13">
        <f>AVERAGE(J5,J6)*I5</f>
        <v>0</v>
      </c>
    </row>
    <row r="6" spans="1:11" x14ac:dyDescent="0.2">
      <c r="A6" t="s">
        <v>23</v>
      </c>
      <c r="B6" s="11">
        <v>0</v>
      </c>
      <c r="E6" s="12">
        <v>-4.7</v>
      </c>
      <c r="F6" s="11">
        <f>$B$9+E6*$B$10</f>
        <v>-0.47500000000000003</v>
      </c>
      <c r="G6" s="2">
        <f t="shared" si="2"/>
        <v>62.188505646502001</v>
      </c>
      <c r="H6" s="11">
        <f t="shared" si="3"/>
        <v>1.3008074539172773E-6</v>
      </c>
      <c r="I6" s="11">
        <f t="shared" si="0"/>
        <v>8.1164724858557597E-7</v>
      </c>
      <c r="J6" s="2">
        <f t="shared" si="1"/>
        <v>0</v>
      </c>
      <c r="K6" s="13">
        <f>AVERAGE(J6,J7)*I6</f>
        <v>0</v>
      </c>
    </row>
    <row r="7" spans="1:11" x14ac:dyDescent="0.2">
      <c r="A7" t="s">
        <v>24</v>
      </c>
      <c r="B7" s="11">
        <v>0.1</v>
      </c>
      <c r="E7" s="12">
        <v>-4.5999999999999996</v>
      </c>
      <c r="F7" s="11">
        <f>$B$9+E7*$B$10</f>
        <v>-0.46499999999999997</v>
      </c>
      <c r="G7" s="2">
        <f t="shared" si="2"/>
        <v>62.813510518964087</v>
      </c>
      <c r="H7" s="11">
        <f t="shared" si="3"/>
        <v>2.1124547025028533E-6</v>
      </c>
      <c r="I7" s="11">
        <f t="shared" si="0"/>
        <v>1.2852184222272002E-6</v>
      </c>
      <c r="J7" s="2">
        <f t="shared" si="1"/>
        <v>0</v>
      </c>
      <c r="K7" s="13">
        <f>AVERAGE(J7,J8)*I7</f>
        <v>0</v>
      </c>
    </row>
    <row r="8" spans="1:11" x14ac:dyDescent="0.2">
      <c r="B8" s="11"/>
      <c r="E8" s="12">
        <v>-4.5</v>
      </c>
      <c r="F8" s="11">
        <f>$B$9+E8*$B$10</f>
        <v>-0.45500000000000002</v>
      </c>
      <c r="G8" s="2">
        <f t="shared" si="2"/>
        <v>63.444796794822821</v>
      </c>
      <c r="H8" s="11">
        <f t="shared" si="3"/>
        <v>3.3976731247300535E-6</v>
      </c>
      <c r="I8" s="11">
        <f t="shared" si="0"/>
        <v>2.0148707829737881E-6</v>
      </c>
      <c r="J8" s="2">
        <f t="shared" si="1"/>
        <v>0</v>
      </c>
      <c r="K8" s="13">
        <f>AVERAGE(J8,J9)*I8</f>
        <v>0</v>
      </c>
    </row>
    <row r="9" spans="1:11" x14ac:dyDescent="0.2">
      <c r="A9" t="s">
        <v>25</v>
      </c>
      <c r="B9" s="11">
        <v>-5.0000000000000001E-3</v>
      </c>
      <c r="E9" s="12">
        <v>-4.4000000000000004</v>
      </c>
      <c r="F9" s="11">
        <f>$B$9+E9*$B$10</f>
        <v>-0.44500000000000006</v>
      </c>
      <c r="G9" s="2">
        <f t="shared" si="2"/>
        <v>64.082427603231878</v>
      </c>
      <c r="H9" s="11">
        <f t="shared" si="3"/>
        <v>5.4125439077038416E-6</v>
      </c>
      <c r="I9" s="11">
        <f t="shared" si="0"/>
        <v>3.1273615632879526E-6</v>
      </c>
      <c r="J9" s="2">
        <f t="shared" si="1"/>
        <v>0</v>
      </c>
      <c r="K9" s="13">
        <f>AVERAGE(J9,J10)*I9</f>
        <v>0</v>
      </c>
    </row>
    <row r="10" spans="1:11" x14ac:dyDescent="0.2">
      <c r="A10" t="s">
        <v>26</v>
      </c>
      <c r="B10" s="11">
        <v>0.1</v>
      </c>
      <c r="E10" s="12">
        <v>-4.3</v>
      </c>
      <c r="F10" s="11">
        <f>$B$9+E10*$B$10</f>
        <v>-0.435</v>
      </c>
      <c r="G10" s="2">
        <f t="shared" si="2"/>
        <v>64.726466707803468</v>
      </c>
      <c r="H10" s="11">
        <f t="shared" si="3"/>
        <v>8.5399054709917942E-6</v>
      </c>
      <c r="I10" s="11">
        <f t="shared" si="0"/>
        <v>4.8058435449145146E-6</v>
      </c>
      <c r="J10" s="2">
        <f t="shared" si="1"/>
        <v>0</v>
      </c>
      <c r="K10" s="13">
        <f>AVERAGE(J10,J11)*I10</f>
        <v>0</v>
      </c>
    </row>
    <row r="11" spans="1:11" x14ac:dyDescent="0.2">
      <c r="E11" s="12">
        <v>-4.2</v>
      </c>
      <c r="F11" s="11">
        <f>$B$9+E11*$B$10</f>
        <v>-0.42500000000000004</v>
      </c>
      <c r="G11" s="2">
        <f t="shared" si="2"/>
        <v>65.376978512984735</v>
      </c>
      <c r="H11" s="11">
        <f t="shared" si="3"/>
        <v>1.3345749015906309E-5</v>
      </c>
      <c r="I11" s="11">
        <f t="shared" si="0"/>
        <v>7.3117578966404049E-6</v>
      </c>
      <c r="J11" s="2">
        <f t="shared" si="1"/>
        <v>0</v>
      </c>
      <c r="K11" s="13">
        <f>AVERAGE(J11,J12)*I11</f>
        <v>0</v>
      </c>
    </row>
    <row r="12" spans="1:11" x14ac:dyDescent="0.2">
      <c r="A12" t="s">
        <v>32</v>
      </c>
      <c r="B12" s="2">
        <v>100</v>
      </c>
      <c r="E12" s="12">
        <v>-4.0999999999999996</v>
      </c>
      <c r="F12" s="11">
        <f>$B$9+E12*$B$10</f>
        <v>-0.41499999999999998</v>
      </c>
      <c r="G12" s="2">
        <f t="shared" si="2"/>
        <v>66.03402807049828</v>
      </c>
      <c r="H12" s="11">
        <f t="shared" si="3"/>
        <v>2.0657506912546714E-5</v>
      </c>
      <c r="I12" s="11">
        <f t="shared" si="0"/>
        <v>1.1013734920573143E-5</v>
      </c>
      <c r="J12" s="2">
        <f t="shared" si="1"/>
        <v>0</v>
      </c>
      <c r="K12" s="13">
        <f>AVERAGE(J12,J13)*I12</f>
        <v>0</v>
      </c>
    </row>
    <row r="13" spans="1:11" x14ac:dyDescent="0.2">
      <c r="E13" s="12">
        <v>-4</v>
      </c>
      <c r="F13" s="11">
        <f>$B$9+E13*$B$10</f>
        <v>-0.40500000000000003</v>
      </c>
      <c r="G13" s="2">
        <f t="shared" si="2"/>
        <v>66.697681085847435</v>
      </c>
      <c r="H13" s="11">
        <f t="shared" si="3"/>
        <v>3.1671241833119857E-5</v>
      </c>
      <c r="I13" s="11">
        <f t="shared" si="0"/>
        <v>1.6425102184482758E-5</v>
      </c>
      <c r="J13" s="2">
        <f t="shared" si="1"/>
        <v>0</v>
      </c>
      <c r="K13" s="13">
        <f>AVERAGE(J13,J14)*I13</f>
        <v>0</v>
      </c>
    </row>
    <row r="14" spans="1:11" x14ac:dyDescent="0.2">
      <c r="A14" t="s">
        <v>35</v>
      </c>
      <c r="B14" s="2">
        <f>SUM(K4:K103)</f>
        <v>3.9969048076035762</v>
      </c>
      <c r="E14" s="12">
        <v>-3.9</v>
      </c>
      <c r="F14" s="11">
        <f>$B$9+E14*$B$10</f>
        <v>-0.39500000000000002</v>
      </c>
      <c r="G14" s="2">
        <f t="shared" si="2"/>
        <v>67.368003924886764</v>
      </c>
      <c r="H14" s="11">
        <f t="shared" si="3"/>
        <v>4.8096344017602614E-5</v>
      </c>
      <c r="I14" s="11">
        <f t="shared" si="0"/>
        <v>2.4251699907517375E-5</v>
      </c>
      <c r="J14" s="2">
        <f t="shared" si="1"/>
        <v>0</v>
      </c>
      <c r="K14" s="13">
        <f>AVERAGE(J14,J15)*I14</f>
        <v>0</v>
      </c>
    </row>
    <row r="15" spans="1:11" x14ac:dyDescent="0.2">
      <c r="A15" t="s">
        <v>36</v>
      </c>
      <c r="B15" s="2">
        <f>EXP(-B6*B4)*B14</f>
        <v>3.9969048076035762</v>
      </c>
      <c r="E15" s="12">
        <v>-3.8</v>
      </c>
      <c r="F15" s="11">
        <f>$B$9+E15*$B$10</f>
        <v>-0.38500000000000001</v>
      </c>
      <c r="G15" s="2">
        <f t="shared" si="2"/>
        <v>68.045063620458762</v>
      </c>
      <c r="H15" s="11">
        <f t="shared" si="3"/>
        <v>7.234804392511999E-5</v>
      </c>
      <c r="I15" s="11">
        <f t="shared" si="0"/>
        <v>3.5451689552268254E-5</v>
      </c>
      <c r="J15" s="2">
        <f t="shared" si="1"/>
        <v>0</v>
      </c>
      <c r="K15" s="13">
        <f>AVERAGE(J15,J16)*I15</f>
        <v>0</v>
      </c>
    </row>
    <row r="16" spans="1:11" x14ac:dyDescent="0.2">
      <c r="A16" t="s">
        <v>37</v>
      </c>
      <c r="B16" s="11">
        <f>B15/B3</f>
        <v>3.9969048076035761E-2</v>
      </c>
      <c r="E16" s="12">
        <v>-3.7</v>
      </c>
      <c r="F16" s="11">
        <f>$B$9+E16*$B$10</f>
        <v>-0.37500000000000006</v>
      </c>
      <c r="G16" s="2">
        <f t="shared" si="2"/>
        <v>68.728927879097213</v>
      </c>
      <c r="H16" s="11">
        <f t="shared" si="3"/>
        <v>1.0779973347738824E-4</v>
      </c>
      <c r="I16" s="11">
        <f t="shared" si="0"/>
        <v>5.1308856680145392E-5</v>
      </c>
      <c r="J16" s="2">
        <f t="shared" si="1"/>
        <v>0</v>
      </c>
      <c r="K16" s="13">
        <f>AVERAGE(J16,J17)*I16</f>
        <v>0</v>
      </c>
    </row>
    <row r="17" spans="2:11" x14ac:dyDescent="0.2">
      <c r="E17" s="12">
        <v>-3.6</v>
      </c>
      <c r="F17" s="11">
        <f>$B$9+E17*$B$10</f>
        <v>-0.36500000000000005</v>
      </c>
      <c r="G17" s="2">
        <f t="shared" si="2"/>
        <v>69.419665087797881</v>
      </c>
      <c r="H17" s="11">
        <f t="shared" si="3"/>
        <v>1.5910859015753364E-4</v>
      </c>
      <c r="I17" s="11">
        <f t="shared" si="0"/>
        <v>7.3520488877982138E-5</v>
      </c>
      <c r="J17" s="2">
        <f t="shared" si="1"/>
        <v>0</v>
      </c>
      <c r="K17" s="13">
        <f>AVERAGE(J17,J18)*I17</f>
        <v>0</v>
      </c>
    </row>
    <row r="18" spans="2:11" x14ac:dyDescent="0.2">
      <c r="E18" s="12">
        <v>-3.5000000000000102</v>
      </c>
      <c r="F18" s="11">
        <f>$B$9+E18*$B$10</f>
        <v>-0.35500000000000104</v>
      </c>
      <c r="G18" s="2">
        <f t="shared" si="2"/>
        <v>70.117344320857171</v>
      </c>
      <c r="H18" s="11">
        <f t="shared" si="3"/>
        <v>2.3262907903551577E-4</v>
      </c>
      <c r="I18" s="11">
        <f t="shared" si="0"/>
        <v>1.0430018664135256E-4</v>
      </c>
      <c r="J18" s="2">
        <f t="shared" si="1"/>
        <v>0</v>
      </c>
      <c r="K18" s="13">
        <f>AVERAGE(J18,J19)*I18</f>
        <v>0</v>
      </c>
    </row>
    <row r="19" spans="2:11" x14ac:dyDescent="0.2">
      <c r="B19" s="1">
        <f xml:space="preserve"> (4.99+0.28)/5</f>
        <v>1.054</v>
      </c>
      <c r="E19" s="12">
        <v>-3.4000000000000101</v>
      </c>
      <c r="F19" s="11">
        <f>$B$9+E19*$B$10</f>
        <v>-0.34500000000000103</v>
      </c>
      <c r="G19" s="2">
        <f t="shared" si="2"/>
        <v>70.822035346779927</v>
      </c>
      <c r="H19" s="11">
        <f t="shared" si="3"/>
        <v>3.3692926567686834E-4</v>
      </c>
      <c r="I19" s="11">
        <f t="shared" si="0"/>
        <v>1.4649487670689116E-4</v>
      </c>
      <c r="J19" s="2">
        <f t="shared" si="1"/>
        <v>0</v>
      </c>
      <c r="K19" s="13">
        <f>AVERAGE(J19,J20)*I19</f>
        <v>0</v>
      </c>
    </row>
    <row r="20" spans="2:11" x14ac:dyDescent="0.2">
      <c r="E20" s="12">
        <v>-3.30000000000001</v>
      </c>
      <c r="F20" s="11">
        <f>$B$9+E20*$B$10</f>
        <v>-0.33500000000000102</v>
      </c>
      <c r="G20" s="2">
        <f t="shared" si="2"/>
        <v>71.533808635255923</v>
      </c>
      <c r="H20" s="11">
        <f t="shared" si="3"/>
        <v>4.834241423837595E-4</v>
      </c>
      <c r="I20" s="11">
        <f t="shared" si="0"/>
        <v>2.0371379553206503E-4</v>
      </c>
      <c r="J20" s="2">
        <f t="shared" si="1"/>
        <v>0</v>
      </c>
      <c r="K20" s="13">
        <f>AVERAGE(J20,J21)*I20</f>
        <v>0</v>
      </c>
    </row>
    <row r="21" spans="2:11" x14ac:dyDescent="0.2">
      <c r="E21" s="12">
        <v>-3.2000000000000099</v>
      </c>
      <c r="F21" s="11">
        <f>$B$9+E21*$B$10</f>
        <v>-0.32500000000000101</v>
      </c>
      <c r="G21" s="2">
        <f t="shared" si="2"/>
        <v>72.25273536420714</v>
      </c>
      <c r="H21" s="11">
        <f t="shared" si="3"/>
        <v>6.8713793791582453E-4</v>
      </c>
      <c r="I21" s="11">
        <f t="shared" si="0"/>
        <v>2.804652753024986E-4</v>
      </c>
      <c r="J21" s="2">
        <f t="shared" si="1"/>
        <v>0</v>
      </c>
      <c r="K21" s="13">
        <f>AVERAGE(J21,J22)*I21</f>
        <v>0</v>
      </c>
    </row>
    <row r="22" spans="2:11" x14ac:dyDescent="0.2">
      <c r="E22" s="12">
        <v>-3.1000000000000099</v>
      </c>
      <c r="F22" s="11">
        <f>$B$9+E22*$B$10</f>
        <v>-0.315000000000001</v>
      </c>
      <c r="G22" s="2">
        <f t="shared" si="2"/>
        <v>72.978887426905601</v>
      </c>
      <c r="H22" s="11">
        <f t="shared" si="3"/>
        <v>9.6760321321832314E-4</v>
      </c>
      <c r="I22" s="11">
        <f t="shared" si="0"/>
        <v>3.8229481841172525E-4</v>
      </c>
      <c r="J22" s="2">
        <f t="shared" si="1"/>
        <v>0</v>
      </c>
      <c r="K22" s="13">
        <f>AVERAGE(J22,J23)*I22</f>
        <v>0</v>
      </c>
    </row>
    <row r="23" spans="2:11" x14ac:dyDescent="0.2">
      <c r="E23" s="12">
        <v>-3.0000000000000102</v>
      </c>
      <c r="F23" s="11">
        <f>$B$9+E23*$B$10</f>
        <v>-0.30500000000000105</v>
      </c>
      <c r="G23" s="2">
        <f t="shared" si="2"/>
        <v>73.712337439162695</v>
      </c>
      <c r="H23" s="11">
        <f t="shared" si="3"/>
        <v>1.3498980316300484E-3</v>
      </c>
      <c r="I23" s="11">
        <f t="shared" si="0"/>
        <v>5.1591526875392562E-4</v>
      </c>
      <c r="J23" s="2">
        <f t="shared" si="1"/>
        <v>0</v>
      </c>
      <c r="K23" s="13">
        <f>AVERAGE(J23,J24)*I23</f>
        <v>0</v>
      </c>
    </row>
    <row r="24" spans="2:11" x14ac:dyDescent="0.2">
      <c r="E24" s="12">
        <v>-2.9000000000000101</v>
      </c>
      <c r="F24" s="11">
        <f>$B$9+E24*$B$10</f>
        <v>-0.29500000000000104</v>
      </c>
      <c r="G24" s="2">
        <f t="shared" si="2"/>
        <v>74.453158746590859</v>
      </c>
      <c r="H24" s="11">
        <f t="shared" si="3"/>
        <v>1.865813300383974E-3</v>
      </c>
      <c r="I24" s="11">
        <f t="shared" si="0"/>
        <v>6.8931703004387825E-4</v>
      </c>
      <c r="J24" s="2">
        <f t="shared" si="1"/>
        <v>0</v>
      </c>
      <c r="K24" s="13">
        <f>AVERAGE(J24,J25)*I24</f>
        <v>0</v>
      </c>
    </row>
    <row r="25" spans="2:11" x14ac:dyDescent="0.2">
      <c r="E25" s="12">
        <v>-2.80000000000001</v>
      </c>
      <c r="F25" s="11">
        <f>$B$9+E25*$B$10</f>
        <v>-0.28500000000000103</v>
      </c>
      <c r="G25" s="2">
        <f t="shared" si="2"/>
        <v>75.201425431938191</v>
      </c>
      <c r="H25" s="11">
        <f t="shared" si="3"/>
        <v>2.5551303304278523E-3</v>
      </c>
      <c r="I25" s="11">
        <f t="shared" si="0"/>
        <v>9.1184347261271011E-4</v>
      </c>
      <c r="J25" s="2">
        <f t="shared" si="1"/>
        <v>0</v>
      </c>
      <c r="K25" s="13">
        <f>AVERAGE(J25,J26)*I25</f>
        <v>0</v>
      </c>
    </row>
    <row r="26" spans="2:11" x14ac:dyDescent="0.2">
      <c r="E26" s="12">
        <v>-2.7000000000000099</v>
      </c>
      <c r="F26" s="11">
        <f>$B$9+E26*$B$10</f>
        <v>-0.27500000000000102</v>
      </c>
      <c r="G26" s="2">
        <f t="shared" si="2"/>
        <v>75.957212322496773</v>
      </c>
      <c r="H26" s="11">
        <f t="shared" si="3"/>
        <v>3.4669738030405624E-3</v>
      </c>
      <c r="I26" s="11">
        <f t="shared" si="0"/>
        <v>1.1942142206780534E-3</v>
      </c>
      <c r="J26" s="2">
        <f t="shared" si="1"/>
        <v>0</v>
      </c>
      <c r="K26" s="13">
        <f>AVERAGE(J26,J27)*I26</f>
        <v>0</v>
      </c>
    </row>
    <row r="27" spans="2:11" x14ac:dyDescent="0.2">
      <c r="E27" s="12">
        <v>-2.6000000000000099</v>
      </c>
      <c r="F27" s="11">
        <f>$B$9+E27*$B$10</f>
        <v>-0.26500000000000101</v>
      </c>
      <c r="G27" s="2">
        <f t="shared" si="2"/>
        <v>76.720594997585494</v>
      </c>
      <c r="H27" s="11">
        <f t="shared" si="3"/>
        <v>4.6611880237186157E-3</v>
      </c>
      <c r="I27" s="11">
        <f t="shared" si="0"/>
        <v>1.5484773020573361E-3</v>
      </c>
      <c r="J27" s="2">
        <f t="shared" si="1"/>
        <v>0</v>
      </c>
      <c r="K27" s="13">
        <f>AVERAGE(J27,J28)*I27</f>
        <v>0</v>
      </c>
    </row>
    <row r="28" spans="2:11" x14ac:dyDescent="0.2">
      <c r="E28" s="12">
        <v>-2.5000000000000102</v>
      </c>
      <c r="F28" s="11">
        <f>$B$9+E28*$B$10</f>
        <v>-0.25500000000000106</v>
      </c>
      <c r="G28" s="2">
        <f t="shared" si="2"/>
        <v>77.491649796108007</v>
      </c>
      <c r="H28" s="11">
        <f t="shared" si="3"/>
        <v>6.2096653257759519E-3</v>
      </c>
      <c r="I28" s="11">
        <f t="shared" si="0"/>
        <v>1.9878705988199468E-3</v>
      </c>
      <c r="J28" s="2">
        <f t="shared" si="1"/>
        <v>0</v>
      </c>
      <c r="K28" s="13">
        <f>AVERAGE(J28,J29)*I28</f>
        <v>0</v>
      </c>
    </row>
    <row r="29" spans="2:11" x14ac:dyDescent="0.2">
      <c r="E29" s="12">
        <v>-2.4000000000000101</v>
      </c>
      <c r="F29" s="11">
        <f>$B$9+E29*$B$10</f>
        <v>-0.24500000000000102</v>
      </c>
      <c r="G29" s="2">
        <f t="shared" si="2"/>
        <v>78.270453824186731</v>
      </c>
      <c r="H29" s="11">
        <f t="shared" si="3"/>
        <v>8.1975359245958987E-3</v>
      </c>
      <c r="I29" s="11">
        <f t="shared" si="0"/>
        <v>2.5265740970796154E-3</v>
      </c>
      <c r="J29" s="2">
        <f t="shared" si="1"/>
        <v>0</v>
      </c>
      <c r="K29" s="13">
        <f>AVERAGE(J29,J30)*I29</f>
        <v>0</v>
      </c>
    </row>
    <row r="30" spans="2:11" x14ac:dyDescent="0.2">
      <c r="E30" s="12">
        <v>-2.30000000000001</v>
      </c>
      <c r="F30" s="11">
        <f>$B$9+E30*$B$10</f>
        <v>-0.23500000000000101</v>
      </c>
      <c r="G30" s="2">
        <f t="shared" si="2"/>
        <v>79.057084962873475</v>
      </c>
      <c r="H30" s="11">
        <f t="shared" si="3"/>
        <v>1.0724110021675514E-2</v>
      </c>
      <c r="I30" s="11">
        <f t="shared" si="0"/>
        <v>3.1793374918227379E-3</v>
      </c>
      <c r="J30" s="2">
        <f t="shared" si="1"/>
        <v>0</v>
      </c>
      <c r="K30" s="13">
        <f>AVERAGE(J30,J31)*I30</f>
        <v>0</v>
      </c>
    </row>
    <row r="31" spans="2:11" x14ac:dyDescent="0.2">
      <c r="E31" s="12">
        <v>-2.2000000000000099</v>
      </c>
      <c r="F31" s="11">
        <f>$B$9+E31*$B$10</f>
        <v>-0.225000000000001</v>
      </c>
      <c r="G31" s="2">
        <f t="shared" si="2"/>
        <v>79.851621875937624</v>
      </c>
      <c r="H31" s="11">
        <f t="shared" si="3"/>
        <v>1.3903447513498252E-2</v>
      </c>
      <c r="I31" s="11">
        <f t="shared" si="0"/>
        <v>3.9609730493178601E-3</v>
      </c>
      <c r="J31" s="2">
        <f t="shared" si="1"/>
        <v>0</v>
      </c>
      <c r="K31" s="13">
        <f>AVERAGE(J31,J32)*I31</f>
        <v>0</v>
      </c>
    </row>
    <row r="32" spans="2:11" x14ac:dyDescent="0.2">
      <c r="E32" s="12">
        <v>-2.1000000000000099</v>
      </c>
      <c r="F32" s="11">
        <f>$B$9+E32*$B$10</f>
        <v>-0.215000000000001</v>
      </c>
      <c r="G32" s="2">
        <f t="shared" si="2"/>
        <v>80.654144017732605</v>
      </c>
      <c r="H32" s="11">
        <f t="shared" si="3"/>
        <v>1.7864420562816112E-2</v>
      </c>
      <c r="I32" s="11">
        <f t="shared" si="0"/>
        <v>4.8857113853625345E-3</v>
      </c>
      <c r="J32" s="2">
        <f t="shared" si="1"/>
        <v>0</v>
      </c>
      <c r="K32" s="13">
        <f>AVERAGE(J32,J33)*I32</f>
        <v>0</v>
      </c>
    </row>
    <row r="33" spans="5:11" x14ac:dyDescent="0.2">
      <c r="E33" s="12">
        <v>-2.0000000000000102</v>
      </c>
      <c r="F33" s="11">
        <f>$B$9+E33*$B$10</f>
        <v>-0.20500000000000104</v>
      </c>
      <c r="G33" s="2">
        <f t="shared" si="2"/>
        <v>81.46473164114137</v>
      </c>
      <c r="H33" s="11">
        <f t="shared" si="3"/>
        <v>2.2750131948178647E-2</v>
      </c>
      <c r="I33" s="11">
        <f t="shared" si="0"/>
        <v>5.9664278678224908E-3</v>
      </c>
      <c r="J33" s="2">
        <f t="shared" si="1"/>
        <v>0</v>
      </c>
      <c r="K33" s="13">
        <f>AVERAGE(J33,J34)*I33</f>
        <v>0</v>
      </c>
    </row>
    <row r="34" spans="5:11" x14ac:dyDescent="0.2">
      <c r="E34" s="12">
        <v>-1.9000000000000099</v>
      </c>
      <c r="F34" s="11">
        <f>$B$9+E34*$B$10</f>
        <v>-0.19500000000000101</v>
      </c>
      <c r="G34" s="2">
        <f t="shared" si="2"/>
        <v>82.28346580560175</v>
      </c>
      <c r="H34" s="11">
        <f t="shared" si="3"/>
        <v>2.8716559816001137E-2</v>
      </c>
      <c r="I34" s="11">
        <f t="shared" si="0"/>
        <v>7.2137592969238606E-3</v>
      </c>
      <c r="J34" s="2">
        <f t="shared" si="1"/>
        <v>0</v>
      </c>
      <c r="K34" s="13">
        <f>AVERAGE(J34,J35)*I34</f>
        <v>0</v>
      </c>
    </row>
    <row r="35" spans="5:11" x14ac:dyDescent="0.2">
      <c r="E35" s="12">
        <v>-1.80000000000001</v>
      </c>
      <c r="F35" s="11">
        <f>$B$9+E35*$B$10</f>
        <v>-0.18500000000000102</v>
      </c>
      <c r="G35" s="2">
        <f t="shared" si="2"/>
        <v>83.110428385212472</v>
      </c>
      <c r="H35" s="11">
        <f t="shared" si="3"/>
        <v>3.5930319112924998E-2</v>
      </c>
      <c r="I35" s="11">
        <f t="shared" si="0"/>
        <v>8.6351436456170994E-3</v>
      </c>
      <c r="J35" s="2">
        <f t="shared" si="1"/>
        <v>0</v>
      </c>
      <c r="K35" s="13">
        <f>AVERAGE(J35,J36)*I35</f>
        <v>0</v>
      </c>
    </row>
    <row r="36" spans="5:11" x14ac:dyDescent="0.2">
      <c r="E36" s="12">
        <v>-1.7000000000000099</v>
      </c>
      <c r="F36" s="11">
        <f>$B$9+E36*$B$10</f>
        <v>-0.17500000000000102</v>
      </c>
      <c r="G36" s="2">
        <f t="shared" si="2"/>
        <v>83.945702076920654</v>
      </c>
      <c r="H36" s="11">
        <f t="shared" si="3"/>
        <v>4.4565462758542097E-2</v>
      </c>
      <c r="I36" s="11">
        <f t="shared" si="0"/>
        <v>1.0233828941014753E-2</v>
      </c>
      <c r="J36" s="2">
        <f t="shared" si="1"/>
        <v>0</v>
      </c>
      <c r="K36" s="13">
        <f>AVERAGE(J36,J37)*I36</f>
        <v>0</v>
      </c>
    </row>
    <row r="37" spans="5:11" x14ac:dyDescent="0.2">
      <c r="E37" s="12">
        <v>-1.6000000000000101</v>
      </c>
      <c r="F37" s="11">
        <f>$B$9+E37*$B$10</f>
        <v>-0.16500000000000103</v>
      </c>
      <c r="G37" s="2">
        <f t="shared" si="2"/>
        <v>84.789370408791498</v>
      </c>
      <c r="H37" s="11">
        <f t="shared" si="3"/>
        <v>5.479929169955685E-2</v>
      </c>
      <c r="I37" s="11">
        <f t="shared" si="0"/>
        <v>1.2007909569299903E-2</v>
      </c>
      <c r="J37" s="2">
        <f t="shared" si="1"/>
        <v>0</v>
      </c>
      <c r="K37" s="13">
        <f>AVERAGE(J37,J38)*I37</f>
        <v>0</v>
      </c>
    </row>
    <row r="38" spans="5:11" x14ac:dyDescent="0.2">
      <c r="E38" s="12">
        <v>-1.50000000000001</v>
      </c>
      <c r="F38" s="11">
        <f>$B$9+E38*$B$10</f>
        <v>-0.15500000000000103</v>
      </c>
      <c r="G38" s="2">
        <f t="shared" si="2"/>
        <v>85.641517748361267</v>
      </c>
      <c r="H38" s="11">
        <f t="shared" si="3"/>
        <v>6.6807201268856753E-2</v>
      </c>
      <c r="I38" s="11">
        <f t="shared" si="0"/>
        <v>1.3949457964912801E-2</v>
      </c>
      <c r="J38" s="2">
        <f t="shared" si="1"/>
        <v>0</v>
      </c>
      <c r="K38" s="13">
        <f>AVERAGE(J38,J39)*I38</f>
        <v>0</v>
      </c>
    </row>
    <row r="39" spans="5:11" x14ac:dyDescent="0.2">
      <c r="E39" s="12">
        <v>-1.4000000000000099</v>
      </c>
      <c r="F39" s="11">
        <f>$B$9+E39*$B$10</f>
        <v>-0.14500000000000099</v>
      </c>
      <c r="G39" s="2">
        <f t="shared" si="2"/>
        <v>86.502229311074046</v>
      </c>
      <c r="H39" s="11">
        <f t="shared" si="3"/>
        <v>8.0756659233769554E-2</v>
      </c>
      <c r="I39" s="11">
        <f t="shared" si="0"/>
        <v>1.6043825351839028E-2</v>
      </c>
      <c r="J39" s="2">
        <f t="shared" si="1"/>
        <v>0</v>
      </c>
      <c r="K39" s="13">
        <f>AVERAGE(J39,J40)*I39</f>
        <v>0</v>
      </c>
    </row>
    <row r="40" spans="5:11" x14ac:dyDescent="0.2">
      <c r="E40" s="12">
        <v>-1.30000000000001</v>
      </c>
      <c r="F40" s="11">
        <f>$B$9+E40*$B$10</f>
        <v>-0.13500000000000101</v>
      </c>
      <c r="G40" s="2">
        <f t="shared" si="2"/>
        <v>87.371591168803349</v>
      </c>
      <c r="H40" s="11">
        <f t="shared" si="3"/>
        <v>9.6800484585608582E-2</v>
      </c>
      <c r="I40" s="11">
        <f t="shared" si="0"/>
        <v>1.8269185636097737E-2</v>
      </c>
      <c r="J40" s="2">
        <f t="shared" si="1"/>
        <v>0</v>
      </c>
      <c r="K40" s="13">
        <f>AVERAGE(J40,J41)*I40</f>
        <v>0</v>
      </c>
    </row>
    <row r="41" spans="5:11" x14ac:dyDescent="0.2">
      <c r="E41" s="12">
        <v>-1.2000000000000099</v>
      </c>
      <c r="F41" s="11">
        <f>$B$9+E41*$B$10</f>
        <v>-0.125000000000001</v>
      </c>
      <c r="G41" s="2">
        <f t="shared" si="2"/>
        <v>88.249690258459452</v>
      </c>
      <c r="H41" s="11">
        <f t="shared" si="3"/>
        <v>0.11506967022170632</v>
      </c>
      <c r="I41" s="11">
        <f t="shared" si="0"/>
        <v>2.0596390724674105E-2</v>
      </c>
      <c r="J41" s="2">
        <f t="shared" si="1"/>
        <v>0</v>
      </c>
      <c r="K41" s="13">
        <f>AVERAGE(J41,J42)*I41</f>
        <v>0</v>
      </c>
    </row>
    <row r="42" spans="5:11" x14ac:dyDescent="0.2">
      <c r="E42" s="12">
        <v>-1.1000000000000101</v>
      </c>
      <c r="F42" s="11">
        <f>$B$9+E42*$B$10</f>
        <v>-0.11500000000000102</v>
      </c>
      <c r="G42" s="2">
        <f t="shared" si="2"/>
        <v>89.13661439068305</v>
      </c>
      <c r="H42" s="11">
        <f t="shared" si="3"/>
        <v>0.13566606094638042</v>
      </c>
      <c r="I42" s="11">
        <f t="shared" si="0"/>
        <v>2.2989192985074153E-2</v>
      </c>
      <c r="J42" s="2">
        <f t="shared" si="1"/>
        <v>0</v>
      </c>
      <c r="K42" s="13">
        <f>AVERAGE(J42,J43)*I42</f>
        <v>0</v>
      </c>
    </row>
    <row r="43" spans="5:11" x14ac:dyDescent="0.2">
      <c r="E43" s="12">
        <v>-1.00000000000001</v>
      </c>
      <c r="F43" s="11">
        <f>$B$9+E43*$B$10</f>
        <v>-0.10500000000000101</v>
      </c>
      <c r="G43" s="2">
        <f t="shared" si="2"/>
        <v>90.032452258626478</v>
      </c>
      <c r="H43" s="11">
        <f t="shared" si="3"/>
        <v>0.15865525393145458</v>
      </c>
      <c r="I43" s="11">
        <f t="shared" si="0"/>
        <v>2.540487141530226E-2</v>
      </c>
      <c r="J43" s="2">
        <f t="shared" si="1"/>
        <v>0</v>
      </c>
      <c r="K43" s="13">
        <f>AVERAGE(J43,J44)*I43</f>
        <v>0</v>
      </c>
    </row>
    <row r="44" spans="5:11" x14ac:dyDescent="0.2">
      <c r="E44" s="12">
        <v>-0.90000000000001001</v>
      </c>
      <c r="F44" s="11">
        <f>$B$9+E44*$B$10</f>
        <v>-9.5000000000001014E-2</v>
      </c>
      <c r="G44" s="2">
        <f t="shared" si="2"/>
        <v>90.937293446823048</v>
      </c>
      <c r="H44" s="11">
        <f t="shared" si="3"/>
        <v>0.18406012534675684</v>
      </c>
      <c r="I44" s="11">
        <f t="shared" si="0"/>
        <v>2.7795273236636941E-2</v>
      </c>
      <c r="J44" s="2">
        <f t="shared" si="1"/>
        <v>0</v>
      </c>
      <c r="K44" s="13">
        <f>AVERAGE(J44,J45)*I44</f>
        <v>0</v>
      </c>
    </row>
    <row r="45" spans="5:11" x14ac:dyDescent="0.2">
      <c r="E45" s="12">
        <v>-0.80000000000001004</v>
      </c>
      <c r="F45" s="11">
        <f>$B$9+E45*$B$10</f>
        <v>-8.5000000000001019E-2</v>
      </c>
      <c r="G45" s="2">
        <f t="shared" si="2"/>
        <v>91.851228440145633</v>
      </c>
      <c r="H45" s="11">
        <f t="shared" si="3"/>
        <v>0.21185539858339378</v>
      </c>
      <c r="I45" s="11">
        <f t="shared" si="0"/>
        <v>3.0108253639672872E-2</v>
      </c>
      <c r="J45" s="2">
        <f t="shared" si="1"/>
        <v>0</v>
      </c>
      <c r="K45" s="13">
        <f>AVERAGE(J45,J46)*I45</f>
        <v>0</v>
      </c>
    </row>
    <row r="46" spans="5:11" x14ac:dyDescent="0.2">
      <c r="E46" s="12">
        <v>-0.70000000000002005</v>
      </c>
      <c r="F46" s="11">
        <f>$B$9+E46*$B$10</f>
        <v>-7.500000000000201E-2</v>
      </c>
      <c r="G46" s="2">
        <f t="shared" si="2"/>
        <v>92.774348632855109</v>
      </c>
      <c r="H46" s="11">
        <f t="shared" si="3"/>
        <v>0.24196365222306665</v>
      </c>
      <c r="I46" s="11">
        <f t="shared" si="0"/>
        <v>3.2289465527000238E-2</v>
      </c>
      <c r="J46" s="2">
        <f t="shared" si="1"/>
        <v>0</v>
      </c>
      <c r="K46" s="13">
        <f>AVERAGE(J46,J47)*I46</f>
        <v>0</v>
      </c>
    </row>
    <row r="47" spans="5:11" x14ac:dyDescent="0.2">
      <c r="E47" s="12">
        <v>-0.60000000000001996</v>
      </c>
      <c r="F47" s="11">
        <f>$B$9+E47*$B$10</f>
        <v>-6.5000000000002001E-2</v>
      </c>
      <c r="G47" s="2">
        <f t="shared" si="2"/>
        <v>93.706746337740157</v>
      </c>
      <c r="H47" s="11">
        <f t="shared" si="3"/>
        <v>0.27425311775006689</v>
      </c>
      <c r="I47" s="11">
        <f t="shared" si="0"/>
        <v>3.4284420975912888E-2</v>
      </c>
      <c r="J47" s="2">
        <f t="shared" si="1"/>
        <v>0</v>
      </c>
      <c r="K47" s="13">
        <f>AVERAGE(J47,J48)*I47</f>
        <v>0</v>
      </c>
    </row>
    <row r="48" spans="5:11" x14ac:dyDescent="0.2">
      <c r="E48" s="12">
        <v>-0.50000000000001998</v>
      </c>
      <c r="F48" s="11">
        <f>$B$9+E48*$B$10</f>
        <v>-5.5000000000001999E-2</v>
      </c>
      <c r="G48" s="2">
        <f t="shared" si="2"/>
        <v>94.648514795348191</v>
      </c>
      <c r="H48" s="11">
        <f t="shared" si="3"/>
        <v>0.30853753872597978</v>
      </c>
      <c r="I48" s="11">
        <f t="shared" si="0"/>
        <v>3.6040719663688658E-2</v>
      </c>
      <c r="J48" s="2">
        <f t="shared" si="1"/>
        <v>0</v>
      </c>
      <c r="K48" s="13">
        <f>AVERAGE(J48,J49)*I48</f>
        <v>0</v>
      </c>
    </row>
    <row r="49" spans="5:11" x14ac:dyDescent="0.2">
      <c r="E49" s="12">
        <v>-0.40000000000002001</v>
      </c>
      <c r="F49" s="11">
        <f>$B$9+E49*$B$10</f>
        <v>-4.5000000000002004E-2</v>
      </c>
      <c r="G49" s="2">
        <f t="shared" si="2"/>
        <v>95.599748183309799</v>
      </c>
      <c r="H49" s="11">
        <f t="shared" si="3"/>
        <v>0.34457825838966843</v>
      </c>
      <c r="I49" s="11">
        <f t="shared" si="0"/>
        <v>3.7510319421371285E-2</v>
      </c>
      <c r="J49" s="2">
        <f t="shared" si="1"/>
        <v>0</v>
      </c>
      <c r="K49" s="13">
        <f>AVERAGE(J49,J50)*I49</f>
        <v>0</v>
      </c>
    </row>
    <row r="50" spans="5:11" x14ac:dyDescent="0.2">
      <c r="E50" s="12">
        <v>-0.30000000000001997</v>
      </c>
      <c r="F50" s="11">
        <f>$B$9+E50*$B$10</f>
        <v>-3.5000000000001995E-2</v>
      </c>
      <c r="G50" s="2">
        <f t="shared" si="2"/>
        <v>96.560541625756457</v>
      </c>
      <c r="H50" s="11">
        <f t="shared" si="3"/>
        <v>0.38208857781103972</v>
      </c>
      <c r="I50" s="11">
        <f t="shared" si="0"/>
        <v>3.865171274984941E-2</v>
      </c>
      <c r="J50" s="2">
        <f t="shared" si="1"/>
        <v>0</v>
      </c>
      <c r="K50" s="13">
        <f>AVERAGE(J50,J51)*I50</f>
        <v>0</v>
      </c>
    </row>
    <row r="51" spans="5:11" x14ac:dyDescent="0.2">
      <c r="E51" s="12">
        <v>-0.20000000000002</v>
      </c>
      <c r="F51" s="11">
        <f>$B$9+E51*$B$10</f>
        <v>-2.5000000000002003E-2</v>
      </c>
      <c r="G51" s="2">
        <f t="shared" si="2"/>
        <v>97.530991202833079</v>
      </c>
      <c r="H51" s="11">
        <f t="shared" si="3"/>
        <v>0.42074029056088913</v>
      </c>
      <c r="I51" s="11">
        <f t="shared" si="0"/>
        <v>3.9431872162073944E-2</v>
      </c>
      <c r="J51" s="2">
        <f t="shared" si="1"/>
        <v>0</v>
      </c>
      <c r="K51" s="13">
        <f>AVERAGE(J51,J52)*I51</f>
        <v>0</v>
      </c>
    </row>
    <row r="52" spans="5:11" x14ac:dyDescent="0.2">
      <c r="E52" s="12">
        <v>-0.10000000000002</v>
      </c>
      <c r="F52" s="11">
        <f>$B$9+E52*$B$10</f>
        <v>-1.5000000000002001E-2</v>
      </c>
      <c r="G52" s="2">
        <f t="shared" si="2"/>
        <v>98.511193960306059</v>
      </c>
      <c r="H52" s="11">
        <f t="shared" si="3"/>
        <v>0.46017216272296307</v>
      </c>
      <c r="I52" s="11">
        <f t="shared" si="0"/>
        <v>3.9827837277028766E-2</v>
      </c>
      <c r="J52" s="2">
        <f t="shared" si="1"/>
        <v>0</v>
      </c>
      <c r="K52" s="13">
        <f>AVERAGE(J52,J53)*I52</f>
        <v>0</v>
      </c>
    </row>
    <row r="53" spans="5:11" x14ac:dyDescent="0.2">
      <c r="E53" s="12">
        <v>-2.0428103653102899E-14</v>
      </c>
      <c r="F53" s="11">
        <f>$B$9+E53*$B$10</f>
        <v>-5.0000000000020427E-3</v>
      </c>
      <c r="G53" s="2">
        <f t="shared" si="2"/>
        <v>99.501247919268039</v>
      </c>
      <c r="H53" s="11">
        <f t="shared" si="3"/>
        <v>0.49999999999999184</v>
      </c>
      <c r="I53" s="11">
        <f t="shared" si="0"/>
        <v>3.9827837277029265E-2</v>
      </c>
      <c r="J53" s="2">
        <f t="shared" si="1"/>
        <v>0</v>
      </c>
      <c r="K53" s="13">
        <f>AVERAGE(J53,J54)*I53</f>
        <v>9.9818932567928356E-3</v>
      </c>
    </row>
    <row r="54" spans="5:11" x14ac:dyDescent="0.2">
      <c r="E54" s="12">
        <v>9.9999999999980105E-2</v>
      </c>
      <c r="F54" s="11">
        <f>$B$9+E54*$B$10</f>
        <v>4.9999999999980104E-3</v>
      </c>
      <c r="G54" s="2">
        <f t="shared" si="2"/>
        <v>100.5012520859399</v>
      </c>
      <c r="H54" s="11">
        <f t="shared" si="3"/>
        <v>0.53982783727702111</v>
      </c>
      <c r="I54" s="11">
        <f t="shared" si="0"/>
        <v>3.9431872162074111E-2</v>
      </c>
      <c r="J54" s="2">
        <f t="shared" si="1"/>
        <v>0.50125208593989612</v>
      </c>
      <c r="K54" s="13">
        <f>AVERAGE(J54,J55)*I54</f>
        <v>3.9679475682083257E-2</v>
      </c>
    </row>
    <row r="55" spans="5:11" x14ac:dyDescent="0.2">
      <c r="E55" s="12">
        <v>0.19999999999998</v>
      </c>
      <c r="F55" s="11">
        <f>$B$9+E55*$B$10</f>
        <v>1.4999999999998001E-2</v>
      </c>
      <c r="G55" s="2">
        <f t="shared" si="2"/>
        <v>101.51130646157169</v>
      </c>
      <c r="H55" s="11">
        <f t="shared" si="3"/>
        <v>0.57925970943909522</v>
      </c>
      <c r="I55" s="11">
        <f t="shared" si="0"/>
        <v>3.8651712749849798E-2</v>
      </c>
      <c r="J55" s="2">
        <f t="shared" si="1"/>
        <v>1.5113064615716922</v>
      </c>
      <c r="K55" s="13">
        <f>AVERAGE(J55,J56)*I55</f>
        <v>7.8130929951729045E-2</v>
      </c>
    </row>
    <row r="56" spans="5:11" x14ac:dyDescent="0.2">
      <c r="E56" s="12">
        <v>0.29999999999998</v>
      </c>
      <c r="F56" s="11">
        <f>$B$9+E56*$B$10</f>
        <v>2.4999999999998E-2</v>
      </c>
      <c r="G56" s="2">
        <f t="shared" si="2"/>
        <v>102.53151205244268</v>
      </c>
      <c r="H56" s="11">
        <f t="shared" si="3"/>
        <v>0.61791142218894501</v>
      </c>
      <c r="I56" s="11">
        <f t="shared" si="0"/>
        <v>3.7510319421371729E-2</v>
      </c>
      <c r="J56" s="2">
        <f t="shared" si="1"/>
        <v>2.5315120524426789</v>
      </c>
      <c r="K56" s="13">
        <f>AVERAGE(J56,J57)*I56</f>
        <v>0.11428424559159067</v>
      </c>
    </row>
    <row r="57" spans="5:11" x14ac:dyDescent="0.2">
      <c r="E57" s="12">
        <v>0.39999999999997998</v>
      </c>
      <c r="F57" s="11">
        <f>$B$9+E57*$B$10</f>
        <v>3.4999999999998005E-2</v>
      </c>
      <c r="G57" s="2">
        <f t="shared" si="2"/>
        <v>103.56197087996213</v>
      </c>
      <c r="H57" s="11">
        <f t="shared" si="3"/>
        <v>0.65542174161031674</v>
      </c>
      <c r="I57" s="11">
        <f t="shared" si="0"/>
        <v>3.604071966368938E-2</v>
      </c>
      <c r="J57" s="2">
        <f t="shared" si="1"/>
        <v>3.5619708799621321</v>
      </c>
      <c r="K57" s="13">
        <f>AVERAGE(J57,J58)*I57</f>
        <v>0.14713185675194826</v>
      </c>
    </row>
    <row r="58" spans="5:11" x14ac:dyDescent="0.2">
      <c r="E58" s="12">
        <v>0.49999999999998002</v>
      </c>
      <c r="F58" s="11">
        <f>$B$9+E58*$B$10</f>
        <v>4.4999999999998007E-2</v>
      </c>
      <c r="G58" s="2">
        <f t="shared" si="2"/>
        <v>104.6027859908715</v>
      </c>
      <c r="H58" s="11">
        <f t="shared" si="3"/>
        <v>0.69146246127400612</v>
      </c>
      <c r="I58" s="11">
        <f t="shared" si="0"/>
        <v>3.4284420975913665E-2</v>
      </c>
      <c r="J58" s="2">
        <f t="shared" si="1"/>
        <v>4.6027859908714959</v>
      </c>
      <c r="K58" s="13">
        <f>AVERAGE(J58,J59)*I58</f>
        <v>0.17582503807511285</v>
      </c>
    </row>
    <row r="59" spans="5:11" x14ac:dyDescent="0.2">
      <c r="E59" s="12">
        <v>0.59999999999997999</v>
      </c>
      <c r="F59" s="11">
        <f>$B$9+E59*$B$10</f>
        <v>5.4999999999998002E-2</v>
      </c>
      <c r="G59" s="2">
        <f t="shared" si="2"/>
        <v>105.65406146754921</v>
      </c>
      <c r="H59" s="11">
        <f t="shared" si="3"/>
        <v>0.72574688224991979</v>
      </c>
      <c r="I59" s="11">
        <f t="shared" si="0"/>
        <v>3.228946552700096E-2</v>
      </c>
      <c r="J59" s="2">
        <f t="shared" si="1"/>
        <v>5.6540614675492122</v>
      </c>
      <c r="K59" s="13">
        <f>AVERAGE(J59,J60)*I59</f>
        <v>0.19970976155600395</v>
      </c>
    </row>
    <row r="60" spans="5:11" x14ac:dyDescent="0.2">
      <c r="E60" s="12">
        <v>0.69999999999997997</v>
      </c>
      <c r="F60" s="11">
        <f>$B$9+E60*$B$10</f>
        <v>6.499999999999799E-2</v>
      </c>
      <c r="G60" s="2">
        <f t="shared" si="2"/>
        <v>106.71590243841904</v>
      </c>
      <c r="H60" s="11">
        <f t="shared" si="3"/>
        <v>0.75803634777692075</v>
      </c>
      <c r="I60" s="11">
        <f t="shared" si="0"/>
        <v>3.0108253639676841E-2</v>
      </c>
      <c r="J60" s="2">
        <f t="shared" si="1"/>
        <v>6.715902438419036</v>
      </c>
      <c r="K60" s="13">
        <f>AVERAGE(J60,J61)*I60</f>
        <v>0.21834983548488621</v>
      </c>
    </row>
    <row r="61" spans="5:11" x14ac:dyDescent="0.2">
      <c r="E61" s="12">
        <v>0.79999999999997995</v>
      </c>
      <c r="F61" s="11">
        <f>$B$9+E61*$B$10</f>
        <v>7.4999999999997999E-2</v>
      </c>
      <c r="G61" s="2">
        <f t="shared" si="2"/>
        <v>107.78841508846293</v>
      </c>
      <c r="H61" s="11">
        <f t="shared" si="3"/>
        <v>0.78814460141659759</v>
      </c>
      <c r="I61" s="11">
        <f t="shared" si="0"/>
        <v>2.7795273236637663E-2</v>
      </c>
      <c r="J61" s="2">
        <f t="shared" si="1"/>
        <v>7.7884150884629264</v>
      </c>
      <c r="K61" s="13">
        <f>AVERAGE(J61,J62)*I61</f>
        <v>0.23153631821383625</v>
      </c>
    </row>
    <row r="62" spans="5:11" x14ac:dyDescent="0.2">
      <c r="E62" s="12">
        <v>0.89999999999998004</v>
      </c>
      <c r="F62" s="11">
        <f>$B$9+E62*$B$10</f>
        <v>8.4999999999998008E-2</v>
      </c>
      <c r="G62" s="2">
        <f t="shared" si="2"/>
        <v>108.87170666983965</v>
      </c>
      <c r="H62" s="11">
        <f t="shared" si="3"/>
        <v>0.81593987465323525</v>
      </c>
      <c r="I62" s="11">
        <f t="shared" si="0"/>
        <v>2.5404871415302899E-2</v>
      </c>
      <c r="J62" s="2">
        <f t="shared" si="1"/>
        <v>8.8717066698396536</v>
      </c>
      <c r="K62" s="13">
        <f>AVERAGE(J62,J63)*I62</f>
        <v>0.23928330358452538</v>
      </c>
    </row>
    <row r="63" spans="5:11" x14ac:dyDescent="0.2">
      <c r="E63" s="12">
        <v>0.99999999999998002</v>
      </c>
      <c r="F63" s="11">
        <f>$B$9+E63*$B$10</f>
        <v>9.4999999999998003E-2</v>
      </c>
      <c r="G63" s="2">
        <f t="shared" si="2"/>
        <v>109.96588551261009</v>
      </c>
      <c r="H63" s="11">
        <f t="shared" si="3"/>
        <v>0.84134474606853815</v>
      </c>
      <c r="I63" s="11">
        <f t="shared" si="0"/>
        <v>2.2989192985074847E-2</v>
      </c>
      <c r="J63" s="2">
        <f t="shared" si="1"/>
        <v>9.965885512610086</v>
      </c>
      <c r="K63" s="13">
        <f>AVERAGE(J63,J64)*I63</f>
        <v>0.24181121200641148</v>
      </c>
    </row>
    <row r="64" spans="5:11" x14ac:dyDescent="0.2">
      <c r="E64" s="12">
        <v>1.0999999999999801</v>
      </c>
      <c r="F64" s="11">
        <f>$B$9+E64*$B$10</f>
        <v>0.10499999999999801</v>
      </c>
      <c r="G64" s="2">
        <f t="shared" si="2"/>
        <v>111.0710610355703</v>
      </c>
      <c r="H64" s="11">
        <f t="shared" si="3"/>
        <v>0.864333939053613</v>
      </c>
      <c r="I64" s="11">
        <f t="shared" si="0"/>
        <v>2.0596390724674896E-2</v>
      </c>
      <c r="J64" s="2">
        <f t="shared" si="1"/>
        <v>11.071061035570295</v>
      </c>
      <c r="K64" s="13">
        <f>AVERAGE(J64,J65)*I64</f>
        <v>0.23951959637220838</v>
      </c>
    </row>
    <row r="65" spans="5:11" x14ac:dyDescent="0.2">
      <c r="E65" s="12">
        <v>1.19999999999998</v>
      </c>
      <c r="F65" s="11">
        <f>$B$9+E65*$B$10</f>
        <v>0.11499999999999799</v>
      </c>
      <c r="G65" s="2">
        <f t="shared" si="2"/>
        <v>112.18734375719362</v>
      </c>
      <c r="H65" s="11">
        <f t="shared" si="3"/>
        <v>0.88493032977828789</v>
      </c>
      <c r="I65" s="11">
        <f t="shared" si="0"/>
        <v>1.8269185636098362E-2</v>
      </c>
      <c r="J65" s="2">
        <f t="shared" si="1"/>
        <v>12.187343757193617</v>
      </c>
      <c r="K65" s="13">
        <f>AVERAGE(J65,J66)*I65</f>
        <v>0.23295211306741437</v>
      </c>
    </row>
    <row r="66" spans="5:11" x14ac:dyDescent="0.2">
      <c r="E66" s="12">
        <v>1.2999999999999801</v>
      </c>
      <c r="F66" s="11">
        <f>$B$9+E66*$B$10</f>
        <v>0.124999999999998</v>
      </c>
      <c r="G66" s="2">
        <f t="shared" si="2"/>
        <v>113.31484530668241</v>
      </c>
      <c r="H66" s="11">
        <f t="shared" si="3"/>
        <v>0.90319951541438626</v>
      </c>
      <c r="I66" s="11">
        <f t="shared" si="0"/>
        <v>1.604382535183968E-2</v>
      </c>
      <c r="J66" s="2">
        <f t="shared" si="1"/>
        <v>13.314845306682415</v>
      </c>
      <c r="K66" s="13">
        <f>AVERAGE(J66,J67)*I66</f>
        <v>0.22275667259603574</v>
      </c>
    </row>
    <row r="67" spans="5:11" x14ac:dyDescent="0.2">
      <c r="E67" s="12">
        <v>1.3999999999999799</v>
      </c>
      <c r="F67" s="11">
        <f>$B$9+E67*$B$10</f>
        <v>0.13499999999999798</v>
      </c>
      <c r="G67" s="2">
        <f t="shared" si="2"/>
        <v>114.45367843513121</v>
      </c>
      <c r="H67" s="11">
        <f t="shared" si="3"/>
        <v>0.91924334076622594</v>
      </c>
      <c r="I67" s="11">
        <f t="shared" si="0"/>
        <v>1.3949457964913425E-2</v>
      </c>
      <c r="J67" s="2">
        <f t="shared" si="1"/>
        <v>14.453678435131209</v>
      </c>
      <c r="K67" s="13">
        <f>AVERAGE(J67,J68)*I67</f>
        <v>0.20964386120046377</v>
      </c>
    </row>
    <row r="68" spans="5:11" x14ac:dyDescent="0.2">
      <c r="E68" s="12">
        <v>1.49999999999998</v>
      </c>
      <c r="F68" s="11">
        <f>$B$9+E68*$B$10</f>
        <v>0.14499999999999799</v>
      </c>
      <c r="G68" s="2">
        <f t="shared" ref="G68:G103" si="4">$B$3*EXP(F68)</f>
        <v>115.60395702680194</v>
      </c>
      <c r="H68" s="11">
        <f t="shared" ref="H68:H103" si="5">NORMDIST(E68,0, 1, TRUE)</f>
        <v>0.93319279873113936</v>
      </c>
      <c r="I68" s="11">
        <f t="shared" ref="I68:I103" si="6">MAX(H69-H68,0)</f>
        <v>1.2007909569300423E-2</v>
      </c>
      <c r="J68" s="2">
        <f t="shared" ref="J68:J103" si="7">MAX(G68-$B$12,0)</f>
        <v>15.603957026801936</v>
      </c>
      <c r="K68" s="13">
        <f>AVERAGE(J68,J69)*I68</f>
        <v>0.19434653422672382</v>
      </c>
    </row>
    <row r="69" spans="5:11" x14ac:dyDescent="0.2">
      <c r="E69" s="12">
        <v>1.5999999999999801</v>
      </c>
      <c r="F69" s="11">
        <f>$B$9+E69*$B$10</f>
        <v>0.15499999999999803</v>
      </c>
      <c r="G69" s="2">
        <f t="shared" si="4"/>
        <v>116.76579611051227</v>
      </c>
      <c r="H69" s="11">
        <f t="shared" si="5"/>
        <v>0.94520070830043978</v>
      </c>
      <c r="I69" s="11">
        <f t="shared" si="6"/>
        <v>1.0233828941015322E-2</v>
      </c>
      <c r="J69" s="2">
        <f t="shared" si="7"/>
        <v>16.765796110512269</v>
      </c>
      <c r="K69" s="13">
        <f>AVERAGE(J69,J70)*I69</f>
        <v>0.17758306923184133</v>
      </c>
    </row>
    <row r="70" spans="5:11" x14ac:dyDescent="0.2">
      <c r="E70" s="12">
        <v>1.69999999999998</v>
      </c>
      <c r="F70" s="11">
        <f>$B$9+E70*$B$10</f>
        <v>0.16499999999999801</v>
      </c>
      <c r="G70" s="2">
        <f t="shared" si="4"/>
        <v>117.93931187113881</v>
      </c>
      <c r="H70" s="11">
        <f t="shared" si="5"/>
        <v>0.95543453724145511</v>
      </c>
      <c r="I70" s="11">
        <f t="shared" si="6"/>
        <v>8.6351436456175712E-3</v>
      </c>
      <c r="J70" s="2">
        <f t="shared" si="7"/>
        <v>17.939311871138813</v>
      </c>
      <c r="K70" s="13">
        <f>AVERAGE(J70,J71)*I70</f>
        <v>0.16002619506183738</v>
      </c>
    </row>
    <row r="71" spans="5:11" x14ac:dyDescent="0.2">
      <c r="E71" s="12">
        <v>1.7999999999999801</v>
      </c>
      <c r="F71" s="11">
        <f>$B$9+E71*$B$10</f>
        <v>0.17499999999999802</v>
      </c>
      <c r="G71" s="2">
        <f t="shared" si="4"/>
        <v>119.12462166123558</v>
      </c>
      <c r="H71" s="11">
        <f t="shared" si="5"/>
        <v>0.96406968088707268</v>
      </c>
      <c r="I71" s="11">
        <f t="shared" si="6"/>
        <v>7.2137592969242492E-3</v>
      </c>
      <c r="J71" s="2">
        <f t="shared" si="7"/>
        <v>19.124621661235579</v>
      </c>
      <c r="K71" s="13">
        <f>AVERAGE(J71,J72)*I71</f>
        <v>0.142278654243328</v>
      </c>
    </row>
    <row r="72" spans="5:11" x14ac:dyDescent="0.2">
      <c r="E72" s="12">
        <v>1.8999999999999799</v>
      </c>
      <c r="F72" s="11">
        <f>$B$9+E72*$B$10</f>
        <v>0.184999999999998</v>
      </c>
      <c r="G72" s="2">
        <f t="shared" si="4"/>
        <v>120.3218440127693</v>
      </c>
      <c r="H72" s="11">
        <f t="shared" si="5"/>
        <v>0.97128344018399693</v>
      </c>
      <c r="I72" s="11">
        <f t="shared" si="6"/>
        <v>5.9664278678227545E-3</v>
      </c>
      <c r="J72" s="2">
        <f t="shared" si="7"/>
        <v>20.321844012769304</v>
      </c>
      <c r="K72" s="13">
        <f>AVERAGE(J72,J73)*I72</f>
        <v>0.1248562817237031</v>
      </c>
    </row>
    <row r="73" spans="5:11" x14ac:dyDescent="0.2">
      <c r="E73" s="12">
        <v>1.99999999999998</v>
      </c>
      <c r="F73" s="11">
        <f>$B$9+E73*$B$10</f>
        <v>0.19499999999999801</v>
      </c>
      <c r="G73" s="2">
        <f t="shared" si="4"/>
        <v>121.53109864897284</v>
      </c>
      <c r="H73" s="11">
        <f t="shared" si="5"/>
        <v>0.97724986805181968</v>
      </c>
      <c r="I73" s="11">
        <f t="shared" si="6"/>
        <v>4.8857113853624234E-3</v>
      </c>
      <c r="J73" s="2">
        <f t="shared" si="7"/>
        <v>21.531098648972844</v>
      </c>
      <c r="K73" s="13">
        <f>AVERAGE(J73,J74)*I73</f>
        <v>0.10817845692161926</v>
      </c>
    </row>
    <row r="74" spans="5:11" x14ac:dyDescent="0.2">
      <c r="E74" s="12">
        <v>2.0999999999999699</v>
      </c>
      <c r="F74" s="11">
        <f>$B$9+E74*$B$10</f>
        <v>0.20499999999999699</v>
      </c>
      <c r="G74" s="2">
        <f t="shared" si="4"/>
        <v>122.75250649631739</v>
      </c>
      <c r="H74" s="11">
        <f t="shared" si="5"/>
        <v>0.9821355794371821</v>
      </c>
      <c r="I74" s="11">
        <f t="shared" si="6"/>
        <v>3.9609730493181949E-3</v>
      </c>
      <c r="J74" s="2">
        <f t="shared" si="7"/>
        <v>22.752506496317395</v>
      </c>
      <c r="K74" s="13">
        <f>AVERAGE(J74,J75)*I74</f>
        <v>9.2565357990219893E-2</v>
      </c>
    </row>
    <row r="75" spans="5:11" x14ac:dyDescent="0.2">
      <c r="E75" s="12">
        <v>2.19999999999997</v>
      </c>
      <c r="F75" s="11">
        <f>$B$9+E75*$B$10</f>
        <v>0.214999999999997</v>
      </c>
      <c r="G75" s="2">
        <f t="shared" si="4"/>
        <v>123.98618969660582</v>
      </c>
      <c r="H75" s="11">
        <f t="shared" si="5"/>
        <v>0.9860965524865003</v>
      </c>
      <c r="I75" s="11">
        <f t="shared" si="6"/>
        <v>3.1793374918230866E-3</v>
      </c>
      <c r="J75" s="2">
        <f t="shared" si="7"/>
        <v>23.98618969660582</v>
      </c>
      <c r="K75" s="13">
        <f>AVERAGE(J75,J76)*I75</f>
        <v>7.824104967557069E-2</v>
      </c>
    </row>
    <row r="76" spans="5:11" x14ac:dyDescent="0.2">
      <c r="E76" s="12">
        <v>2.2999999999999701</v>
      </c>
      <c r="F76" s="11">
        <f>$B$9+E76*$B$10</f>
        <v>0.22499999999999701</v>
      </c>
      <c r="G76" s="2">
        <f t="shared" si="4"/>
        <v>125.23227161918606</v>
      </c>
      <c r="H76" s="11">
        <f t="shared" si="5"/>
        <v>0.98927588997832339</v>
      </c>
      <c r="I76" s="11">
        <f t="shared" si="6"/>
        <v>2.5265740970797923E-3</v>
      </c>
      <c r="J76" s="2">
        <f t="shared" si="7"/>
        <v>25.232271619186065</v>
      </c>
      <c r="K76" s="13">
        <f>AVERAGE(J76,J77)*I76</f>
        <v>6.5341183600249347E-2</v>
      </c>
    </row>
    <row r="77" spans="5:11" x14ac:dyDescent="0.2">
      <c r="E77" s="12">
        <v>2.3999999999999702</v>
      </c>
      <c r="F77" s="11">
        <f>$B$9+E77*$B$10</f>
        <v>0.23499999999999702</v>
      </c>
      <c r="G77" s="2">
        <f t="shared" si="4"/>
        <v>126.4908768732888</v>
      </c>
      <c r="H77" s="11">
        <f t="shared" si="5"/>
        <v>0.99180246407540318</v>
      </c>
      <c r="I77" s="11">
        <f t="shared" si="6"/>
        <v>1.9878705988201073E-3</v>
      </c>
      <c r="J77" s="2">
        <f t="shared" si="7"/>
        <v>26.490876873288798</v>
      </c>
      <c r="K77" s="13">
        <f>AVERAGE(J77,J78)*I77</f>
        <v>5.3923979942977915E-2</v>
      </c>
    </row>
    <row r="78" spans="5:11" x14ac:dyDescent="0.2">
      <c r="E78" s="12">
        <v>2.4999999999999698</v>
      </c>
      <c r="F78" s="11">
        <f>$B$9+E78*$B$10</f>
        <v>0.244999999999997</v>
      </c>
      <c r="G78" s="2">
        <f t="shared" si="4"/>
        <v>127.76213132048828</v>
      </c>
      <c r="H78" s="11">
        <f t="shared" si="5"/>
        <v>0.99379033467422329</v>
      </c>
      <c r="I78" s="11">
        <f t="shared" si="6"/>
        <v>1.5484773020575382E-3</v>
      </c>
      <c r="J78" s="2">
        <f t="shared" si="7"/>
        <v>27.76213132048828</v>
      </c>
      <c r="K78" s="13">
        <f>AVERAGE(J78,J79)*I78</f>
        <v>4.3983176455283705E-2</v>
      </c>
    </row>
    <row r="79" spans="5:11" x14ac:dyDescent="0.2">
      <c r="E79" s="12">
        <v>2.5999999999999699</v>
      </c>
      <c r="F79" s="11">
        <f>$B$9+E79*$B$10</f>
        <v>0.25499999999999701</v>
      </c>
      <c r="G79" s="2">
        <f t="shared" si="4"/>
        <v>129.04616208728862</v>
      </c>
      <c r="H79" s="11">
        <f t="shared" si="5"/>
        <v>0.99533881197628082</v>
      </c>
      <c r="I79" s="11">
        <f t="shared" si="6"/>
        <v>1.1942142206782247E-3</v>
      </c>
      <c r="J79" s="2">
        <f t="shared" si="7"/>
        <v>29.046162087288621</v>
      </c>
      <c r="K79" s="13">
        <f>AVERAGE(J79,J80)*I79</f>
        <v>3.5461749223822052E-2</v>
      </c>
    </row>
    <row r="80" spans="5:11" x14ac:dyDescent="0.2">
      <c r="E80" s="12">
        <v>2.69999999999997</v>
      </c>
      <c r="F80" s="11">
        <f>$B$9+E80*$B$10</f>
        <v>0.26499999999999702</v>
      </c>
      <c r="G80" s="2">
        <f t="shared" si="4"/>
        <v>130.34309757783649</v>
      </c>
      <c r="H80" s="11">
        <f t="shared" si="5"/>
        <v>0.99653302619695905</v>
      </c>
      <c r="I80" s="11">
        <f t="shared" si="6"/>
        <v>9.1184347261275001E-4</v>
      </c>
      <c r="J80" s="2">
        <f t="shared" si="7"/>
        <v>30.343097577836488</v>
      </c>
      <c r="K80" s="13">
        <f>AVERAGE(J80,J81)*I80</f>
        <v>2.8265399220588273E-2</v>
      </c>
    </row>
    <row r="81" spans="5:11" x14ac:dyDescent="0.2">
      <c r="E81" s="12">
        <v>2.7999999999999701</v>
      </c>
      <c r="F81" s="11">
        <f>$B$9+E81*$B$10</f>
        <v>0.27499999999999702</v>
      </c>
      <c r="G81" s="2">
        <f t="shared" si="4"/>
        <v>131.65306748676178</v>
      </c>
      <c r="H81" s="11">
        <f t="shared" si="5"/>
        <v>0.9974448696695718</v>
      </c>
      <c r="I81" s="11">
        <f t="shared" si="6"/>
        <v>6.8931703004393441E-4</v>
      </c>
      <c r="J81" s="2">
        <f t="shared" si="7"/>
        <v>31.653067486761785</v>
      </c>
      <c r="K81" s="13">
        <f>AVERAGE(J81,J82)*I81</f>
        <v>2.2275028328175222E-2</v>
      </c>
    </row>
    <row r="82" spans="5:11" x14ac:dyDescent="0.2">
      <c r="E82" s="12">
        <v>2.8999999999999702</v>
      </c>
      <c r="F82" s="11">
        <f>$B$9+E82*$B$10</f>
        <v>0.28499999999999703</v>
      </c>
      <c r="G82" s="2">
        <f t="shared" si="4"/>
        <v>132.97620281214697</v>
      </c>
      <c r="H82" s="11">
        <f t="shared" si="5"/>
        <v>0.99813418669961573</v>
      </c>
      <c r="I82" s="11">
        <f t="shared" si="6"/>
        <v>5.1591526875405247E-4</v>
      </c>
      <c r="J82" s="2">
        <f t="shared" si="7"/>
        <v>32.976202812146965</v>
      </c>
      <c r="K82" s="13">
        <f>AVERAGE(J82,J83)*I82</f>
        <v>1.735766964606986E-2</v>
      </c>
    </row>
    <row r="83" spans="5:11" x14ac:dyDescent="0.2">
      <c r="E83" s="12">
        <v>2.9999999999999698</v>
      </c>
      <c r="F83" s="11">
        <f>$B$9+E83*$B$10</f>
        <v>0.29499999999999699</v>
      </c>
      <c r="G83" s="2">
        <f t="shared" si="4"/>
        <v>134.31263586862727</v>
      </c>
      <c r="H83" s="11">
        <f t="shared" si="5"/>
        <v>0.99865010196836979</v>
      </c>
      <c r="I83" s="11">
        <f t="shared" si="6"/>
        <v>3.8229481841178803E-4</v>
      </c>
      <c r="J83" s="2">
        <f t="shared" si="7"/>
        <v>34.312635868627268</v>
      </c>
      <c r="K83" s="13">
        <f>AVERAGE(J83,J84)*I83</f>
        <v>1.3375565987581642E-2</v>
      </c>
    </row>
    <row r="84" spans="5:11" x14ac:dyDescent="0.2">
      <c r="E84" s="12">
        <v>3.0999999999999699</v>
      </c>
      <c r="F84" s="11">
        <f>$B$9+E84*$B$10</f>
        <v>0.304999999999997</v>
      </c>
      <c r="G84" s="2">
        <f t="shared" si="4"/>
        <v>135.66250030062199</v>
      </c>
      <c r="H84" s="11">
        <f t="shared" si="5"/>
        <v>0.99903239678678157</v>
      </c>
      <c r="I84" s="11">
        <f t="shared" si="6"/>
        <v>2.8046527530245502E-4</v>
      </c>
      <c r="J84" s="2">
        <f t="shared" si="7"/>
        <v>35.662500300621986</v>
      </c>
      <c r="K84" s="13">
        <f>AVERAGE(J84,J85)*I84</f>
        <v>1.0193290461436426E-2</v>
      </c>
    </row>
    <row r="85" spans="5:11" x14ac:dyDescent="0.2">
      <c r="E85" s="12">
        <v>3.19999999999997</v>
      </c>
      <c r="F85" s="11">
        <f>$B$9+E85*$B$10</f>
        <v>0.314999999999997</v>
      </c>
      <c r="G85" s="2">
        <f t="shared" si="4"/>
        <v>137.02593109569926</v>
      </c>
      <c r="H85" s="11">
        <f t="shared" si="5"/>
        <v>0.99931286206208403</v>
      </c>
      <c r="I85" s="11">
        <f t="shared" si="6"/>
        <v>2.0371379553218993E-4</v>
      </c>
      <c r="J85" s="2">
        <f t="shared" si="7"/>
        <v>37.025931095699264</v>
      </c>
      <c r="K85" s="13">
        <f>AVERAGE(J85,J86)*I85</f>
        <v>7.6829635029799529E-3</v>
      </c>
    </row>
    <row r="86" spans="5:11" x14ac:dyDescent="0.2">
      <c r="E86" s="12">
        <v>3.2999999999999701</v>
      </c>
      <c r="F86" s="11">
        <f>$B$9+E86*$B$10</f>
        <v>0.32499999999999701</v>
      </c>
      <c r="G86" s="2">
        <f t="shared" si="4"/>
        <v>138.40306459807471</v>
      </c>
      <c r="H86" s="11">
        <f t="shared" si="5"/>
        <v>0.99951657585761622</v>
      </c>
      <c r="I86" s="11">
        <f t="shared" si="6"/>
        <v>1.4649487670681527E-4</v>
      </c>
      <c r="J86" s="2">
        <f t="shared" si="7"/>
        <v>38.403064598074707</v>
      </c>
      <c r="K86" s="13">
        <f>AVERAGE(J86,J87)*I86</f>
        <v>5.7277374902207703E-3</v>
      </c>
    </row>
    <row r="87" spans="5:11" x14ac:dyDescent="0.2">
      <c r="E87" s="12">
        <v>3.3999999999999702</v>
      </c>
      <c r="F87" s="11">
        <f>$B$9+E87*$B$10</f>
        <v>0.33499999999999702</v>
      </c>
      <c r="G87" s="2">
        <f t="shared" si="4"/>
        <v>139.79403852224627</v>
      </c>
      <c r="H87" s="11">
        <f t="shared" si="5"/>
        <v>0.99966307073432303</v>
      </c>
      <c r="I87" s="11">
        <f t="shared" si="6"/>
        <v>1.0430018664142615E-4</v>
      </c>
      <c r="J87" s="2">
        <f t="shared" si="7"/>
        <v>39.794038522246268</v>
      </c>
      <c r="K87" s="13">
        <f>AVERAGE(J87,J88)*I87</f>
        <v>4.2237940983293216E-3</v>
      </c>
    </row>
    <row r="88" spans="5:11" x14ac:dyDescent="0.2">
      <c r="E88" s="12">
        <v>3.4999999999999698</v>
      </c>
      <c r="F88" s="11">
        <f>$B$9+E88*$B$10</f>
        <v>0.34499999999999698</v>
      </c>
      <c r="G88" s="2">
        <f t="shared" si="4"/>
        <v>141.19899196676548</v>
      </c>
      <c r="H88" s="11">
        <f t="shared" si="5"/>
        <v>0.99976737092096446</v>
      </c>
      <c r="I88" s="11">
        <f t="shared" si="6"/>
        <v>7.3520488877987233E-5</v>
      </c>
      <c r="J88" s="2">
        <f t="shared" si="7"/>
        <v>41.198991966765476</v>
      </c>
      <c r="K88" s="13">
        <f>AVERAGE(J88,J89)*I88</f>
        <v>3.0811355179941619E-3</v>
      </c>
    </row>
    <row r="89" spans="5:11" x14ac:dyDescent="0.2">
      <c r="E89" s="12">
        <v>3.5999999999999699</v>
      </c>
      <c r="F89" s="11">
        <f>$B$9+E89*$B$10</f>
        <v>0.35499999999999698</v>
      </c>
      <c r="G89" s="2">
        <f t="shared" si="4"/>
        <v>142.61806542814759</v>
      </c>
      <c r="H89" s="11">
        <f t="shared" si="5"/>
        <v>0.99984089140984245</v>
      </c>
      <c r="I89" s="11">
        <f t="shared" si="6"/>
        <v>5.13088566801434E-5</v>
      </c>
      <c r="J89" s="2">
        <f t="shared" si="7"/>
        <v>42.618065428147588</v>
      </c>
      <c r="K89" s="13">
        <f>AVERAGE(J89,J90)*I89</f>
        <v>2.223455611005073E-3</v>
      </c>
    </row>
    <row r="90" spans="5:11" x14ac:dyDescent="0.2">
      <c r="E90" s="12">
        <v>3.69999999999997</v>
      </c>
      <c r="F90" s="11">
        <f>$B$9+E90*$B$10</f>
        <v>0.36499999999999699</v>
      </c>
      <c r="G90" s="2">
        <f t="shared" si="4"/>
        <v>144.05140081492127</v>
      </c>
      <c r="H90" s="11">
        <f t="shared" si="5"/>
        <v>0.99989220026652259</v>
      </c>
      <c r="I90" s="11">
        <f t="shared" si="6"/>
        <v>3.5451689552323806E-5</v>
      </c>
      <c r="J90" s="2">
        <f t="shared" si="7"/>
        <v>44.051400814921266</v>
      </c>
      <c r="K90" s="13">
        <f>AVERAGE(J90,J91)*I90</f>
        <v>1.5873590120186346E-3</v>
      </c>
    </row>
    <row r="91" spans="5:11" x14ac:dyDescent="0.2">
      <c r="E91" s="12">
        <v>3.7999999999999701</v>
      </c>
      <c r="F91" s="11">
        <f>$B$9+E91*$B$10</f>
        <v>0.374999999999997</v>
      </c>
      <c r="G91" s="2">
        <f t="shared" si="4"/>
        <v>145.4991414618197</v>
      </c>
      <c r="H91" s="11">
        <f t="shared" si="5"/>
        <v>0.99992765195607491</v>
      </c>
      <c r="I91" s="11">
        <f t="shared" si="6"/>
        <v>2.4251699907495983E-5</v>
      </c>
      <c r="J91" s="2">
        <f t="shared" si="7"/>
        <v>45.499141461819704</v>
      </c>
      <c r="K91" s="13">
        <f>AVERAGE(J91,J92)*I91</f>
        <v>1.1211630421830237E-3</v>
      </c>
    </row>
    <row r="92" spans="5:11" x14ac:dyDescent="0.2">
      <c r="E92" s="12">
        <v>3.8999999999999702</v>
      </c>
      <c r="F92" s="11">
        <f>$B$9+E92*$B$10</f>
        <v>0.38499999999999701</v>
      </c>
      <c r="G92" s="2">
        <f t="shared" si="4"/>
        <v>146.96143214411399</v>
      </c>
      <c r="H92" s="11">
        <f t="shared" si="5"/>
        <v>0.99995190365598241</v>
      </c>
      <c r="I92" s="11">
        <f t="shared" si="6"/>
        <v>1.6425102184469687E-5</v>
      </c>
      <c r="J92" s="2">
        <f t="shared" si="7"/>
        <v>46.961432144113985</v>
      </c>
      <c r="K92" s="13">
        <f>AVERAGE(J92,J93)*I92</f>
        <v>7.8347615246893642E-4</v>
      </c>
    </row>
    <row r="93" spans="5:11" x14ac:dyDescent="0.2">
      <c r="E93" s="12">
        <v>3.9999999999999698</v>
      </c>
      <c r="F93" s="11">
        <f>$B$9+E93*$B$10</f>
        <v>0.39499999999999702</v>
      </c>
      <c r="G93" s="2">
        <f t="shared" si="4"/>
        <v>148.43841909209095</v>
      </c>
      <c r="H93" s="11">
        <f t="shared" si="5"/>
        <v>0.99996832875816688</v>
      </c>
      <c r="I93" s="11">
        <f t="shared" si="6"/>
        <v>1.1013734920517493E-5</v>
      </c>
      <c r="J93" s="2">
        <f t="shared" si="7"/>
        <v>48.438419092090953</v>
      </c>
      <c r="K93" s="13">
        <f>AVERAGE(J93,J94)*I93</f>
        <v>5.4170322296345427E-4</v>
      </c>
    </row>
    <row r="94" spans="5:11" x14ac:dyDescent="0.2">
      <c r="E94" s="12">
        <v>4.0999999999999703</v>
      </c>
      <c r="F94" s="11">
        <f>$B$9+E94*$B$10</f>
        <v>0.40499999999999703</v>
      </c>
      <c r="G94" s="2">
        <f t="shared" si="4"/>
        <v>149.93025000567624</v>
      </c>
      <c r="H94" s="11">
        <f t="shared" si="5"/>
        <v>0.9999793424930874</v>
      </c>
      <c r="I94" s="11">
        <f t="shared" si="6"/>
        <v>7.3117578966996888E-6</v>
      </c>
      <c r="J94" s="2">
        <f t="shared" si="7"/>
        <v>49.930250005676243</v>
      </c>
      <c r="K94" s="13">
        <f>AVERAGE(J94,J95)*I94</f>
        <v>3.7058666613591233E-4</v>
      </c>
    </row>
    <row r="95" spans="5:11" x14ac:dyDescent="0.2">
      <c r="E95" s="12">
        <v>4.19999999999997</v>
      </c>
      <c r="F95" s="11">
        <f>$B$9+E95*$B$10</f>
        <v>0.41499999999999704</v>
      </c>
      <c r="G95" s="2">
        <f t="shared" si="4"/>
        <v>151.43707406920436</v>
      </c>
      <c r="H95" s="11">
        <f t="shared" si="5"/>
        <v>0.9999866542509841</v>
      </c>
      <c r="I95" s="11">
        <f t="shared" si="6"/>
        <v>4.8058435448972148E-6</v>
      </c>
      <c r="J95" s="2">
        <f t="shared" si="7"/>
        <v>51.437074069204357</v>
      </c>
      <c r="K95" s="13">
        <f>AVERAGE(J95,J96)*I95</f>
        <v>2.5085570018087446E-4</v>
      </c>
    </row>
    <row r="96" spans="5:11" x14ac:dyDescent="0.2">
      <c r="E96" s="12">
        <v>4.2999999999999696</v>
      </c>
      <c r="F96" s="11">
        <f>$B$9+E96*$B$10</f>
        <v>0.42499999999999699</v>
      </c>
      <c r="G96" s="2">
        <f t="shared" si="4"/>
        <v>152.9590419663374</v>
      </c>
      <c r="H96" s="11">
        <f t="shared" si="5"/>
        <v>0.99999146009452899</v>
      </c>
      <c r="I96" s="11">
        <f t="shared" si="6"/>
        <v>3.1273615632709806E-6</v>
      </c>
      <c r="J96" s="2">
        <f t="shared" si="7"/>
        <v>52.959041966337395</v>
      </c>
      <c r="K96" s="13">
        <f>AVERAGE(J96,J97)*I96</f>
        <v>1.6802586233493813E-4</v>
      </c>
    </row>
    <row r="97" spans="5:11" x14ac:dyDescent="0.2">
      <c r="E97" s="12">
        <v>4.3999999999999702</v>
      </c>
      <c r="F97" s="11">
        <f>$B$9+E97*$B$10</f>
        <v>0.43499999999999706</v>
      </c>
      <c r="G97" s="2">
        <f t="shared" si="4"/>
        <v>154.49630589513339</v>
      </c>
      <c r="H97" s="11">
        <f t="shared" si="5"/>
        <v>0.99999458745609227</v>
      </c>
      <c r="I97" s="11">
        <f t="shared" si="6"/>
        <v>2.0148707829958923E-6</v>
      </c>
      <c r="J97" s="2">
        <f t="shared" si="7"/>
        <v>54.496305895133389</v>
      </c>
      <c r="K97" s="13">
        <f>AVERAGE(J97,J98)*I97</f>
        <v>1.1136727325159939E-4</v>
      </c>
    </row>
    <row r="98" spans="5:11" x14ac:dyDescent="0.2">
      <c r="E98" s="12">
        <v>4.4999999999999698</v>
      </c>
      <c r="F98" s="11">
        <f>$B$9+E98*$B$10</f>
        <v>0.44499999999999701</v>
      </c>
      <c r="G98" s="2">
        <f t="shared" si="4"/>
        <v>156.04901958326622</v>
      </c>
      <c r="H98" s="11">
        <f t="shared" si="5"/>
        <v>0.99999660232687526</v>
      </c>
      <c r="I98" s="11">
        <f t="shared" si="6"/>
        <v>1.2852184222422736E-6</v>
      </c>
      <c r="J98" s="2">
        <f t="shared" si="7"/>
        <v>56.049019583266215</v>
      </c>
      <c r="K98" s="13">
        <f>AVERAGE(J98,J99)*I98</f>
        <v>7.3043048572562529E-5</v>
      </c>
    </row>
    <row r="99" spans="5:11" x14ac:dyDescent="0.2">
      <c r="E99" s="12">
        <v>4.5999999999999703</v>
      </c>
      <c r="F99" s="11">
        <f>$B$9+E99*$B$10</f>
        <v>0.45499999999999707</v>
      </c>
      <c r="G99" s="2">
        <f t="shared" si="4"/>
        <v>157.61733830339867</v>
      </c>
      <c r="H99" s="11">
        <f t="shared" si="5"/>
        <v>0.9999978875452975</v>
      </c>
      <c r="I99" s="11">
        <f t="shared" si="6"/>
        <v>8.1164724863302951E-7</v>
      </c>
      <c r="J99" s="2">
        <f t="shared" si="7"/>
        <v>57.617338303398668</v>
      </c>
      <c r="K99" s="13">
        <f>AVERAGE(J99,J100)*I99</f>
        <v>4.7407811431852315E-5</v>
      </c>
    </row>
    <row r="100" spans="5:11" x14ac:dyDescent="0.2">
      <c r="E100" s="12">
        <v>4.69999999999997</v>
      </c>
      <c r="F100" s="11">
        <f>$B$9+E100*$B$10</f>
        <v>0.46499999999999703</v>
      </c>
      <c r="G100" s="2">
        <f t="shared" si="4"/>
        <v>159.20141888870964</v>
      </c>
      <c r="H100" s="11">
        <f t="shared" si="5"/>
        <v>0.99999869919254614</v>
      </c>
      <c r="I100" s="11">
        <f t="shared" si="6"/>
        <v>5.0747930191441526E-7</v>
      </c>
      <c r="J100" s="2">
        <f t="shared" si="7"/>
        <v>59.20141888870964</v>
      </c>
      <c r="K100" s="13">
        <f>AVERAGE(J100,J101)*I100</f>
        <v>3.0449478389699429E-5</v>
      </c>
    </row>
    <row r="101" spans="5:11" x14ac:dyDescent="0.2">
      <c r="E101" s="12">
        <v>4.7999999999999696</v>
      </c>
      <c r="F101" s="11">
        <f>$B$9+E101*$B$10</f>
        <v>0.47499999999999698</v>
      </c>
      <c r="G101" s="2">
        <f t="shared" si="4"/>
        <v>160.80141974857781</v>
      </c>
      <c r="H101" s="11">
        <f t="shared" si="5"/>
        <v>0.99999920667184805</v>
      </c>
      <c r="I101" s="11">
        <f t="shared" si="6"/>
        <v>3.1414487533520941E-7</v>
      </c>
      <c r="J101" s="2">
        <f t="shared" si="7"/>
        <v>60.801419748577814</v>
      </c>
      <c r="K101" s="13">
        <f>AVERAGE(J101,J102)*I101</f>
        <v>1.9354296230596437E-5</v>
      </c>
    </row>
    <row r="102" spans="5:11" x14ac:dyDescent="0.2">
      <c r="E102" s="12">
        <v>4.8999999999999604</v>
      </c>
      <c r="F102" s="11">
        <f>$B$9+E102*$B$10</f>
        <v>0.48499999999999605</v>
      </c>
      <c r="G102" s="2">
        <f t="shared" si="4"/>
        <v>162.41750088442228</v>
      </c>
      <c r="H102" s="11">
        <f t="shared" si="5"/>
        <v>0.99999952081672339</v>
      </c>
      <c r="I102" s="11">
        <f t="shared" si="6"/>
        <v>1.9253170469024639E-7</v>
      </c>
      <c r="J102" s="2">
        <f t="shared" si="7"/>
        <v>62.417500884422282</v>
      </c>
      <c r="K102" s="13">
        <f>AVERAGE(J102,J103)*I102</f>
        <v>1.2174484814729011E-5</v>
      </c>
    </row>
    <row r="103" spans="5:11" x14ac:dyDescent="0.2">
      <c r="E103" s="12">
        <v>4.99999999999996</v>
      </c>
      <c r="F103" s="11">
        <f>$B$9+E103*$B$10</f>
        <v>0.494999999999996</v>
      </c>
      <c r="G103" s="2">
        <f t="shared" si="4"/>
        <v>164.04982390570376</v>
      </c>
      <c r="H103" s="11">
        <f t="shared" si="5"/>
        <v>0.99999971334842808</v>
      </c>
      <c r="I103" s="11">
        <f t="shared" si="6"/>
        <v>0</v>
      </c>
      <c r="J103" s="2">
        <f t="shared" si="7"/>
        <v>64.049823905703761</v>
      </c>
      <c r="K103" s="13">
        <f>AVERAGE(J103,J104)*I103</f>
        <v>0</v>
      </c>
    </row>
    <row r="104" spans="5:11" x14ac:dyDescent="0.2">
      <c r="J104" s="2"/>
      <c r="K104" s="2">
        <f>SUM(K3:K103)</f>
        <v>3.9969048076035762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9E4E0-DBDB-B946-8096-1D9BB19D9752}">
  <dimension ref="A1:I6"/>
  <sheetViews>
    <sheetView tabSelected="1" zoomScale="200" workbookViewId="0">
      <selection activeCell="H11" sqref="H11"/>
    </sheetView>
  </sheetViews>
  <sheetFormatPr baseColWidth="10" defaultRowHeight="16" x14ac:dyDescent="0.2"/>
  <cols>
    <col min="1" max="1" width="15.1640625" style="23" bestFit="1" customWidth="1"/>
    <col min="2" max="2" width="8.83203125" style="24" bestFit="1" customWidth="1"/>
    <col min="3" max="3" width="8.6640625" style="18" customWidth="1"/>
    <col min="4" max="4" width="8.33203125" style="18" bestFit="1" customWidth="1"/>
    <col min="5" max="5" width="9.1640625" style="25" bestFit="1" customWidth="1"/>
    <col min="6" max="7" width="9.5" style="25" bestFit="1" customWidth="1"/>
    <col min="8" max="8" width="8.83203125" style="25" bestFit="1" customWidth="1"/>
    <col min="9" max="9" width="13" style="25" bestFit="1" customWidth="1"/>
    <col min="10" max="16384" width="10.83203125" style="25"/>
  </cols>
  <sheetData>
    <row r="1" spans="1:9" s="18" customFormat="1" x14ac:dyDescent="0.2">
      <c r="A1" s="14" t="s">
        <v>38</v>
      </c>
      <c r="B1" s="15" t="s">
        <v>39</v>
      </c>
      <c r="C1" s="16" t="s">
        <v>41</v>
      </c>
      <c r="D1" s="17"/>
      <c r="E1" s="17"/>
      <c r="F1" s="17"/>
      <c r="G1" s="17"/>
      <c r="H1" s="17"/>
      <c r="I1" s="17"/>
    </row>
    <row r="2" spans="1:9" s="22" customFormat="1" ht="34" x14ac:dyDescent="0.2">
      <c r="A2" s="19"/>
      <c r="B2" s="20"/>
      <c r="C2" s="21" t="s">
        <v>50</v>
      </c>
      <c r="D2" s="21" t="s">
        <v>51</v>
      </c>
      <c r="E2" s="21" t="s">
        <v>42</v>
      </c>
      <c r="F2" s="21" t="s">
        <v>43</v>
      </c>
      <c r="G2" s="21" t="s">
        <v>44</v>
      </c>
      <c r="H2" s="21" t="s">
        <v>40</v>
      </c>
      <c r="I2" s="21" t="s">
        <v>48</v>
      </c>
    </row>
    <row r="3" spans="1:9" ht="17" x14ac:dyDescent="0.2">
      <c r="A3" s="23" t="s">
        <v>7</v>
      </c>
      <c r="B3" s="24" t="s">
        <v>47</v>
      </c>
      <c r="E3" s="25" t="s">
        <v>47</v>
      </c>
      <c r="F3" s="25" t="s">
        <v>45</v>
      </c>
    </row>
    <row r="5" spans="1:9" s="29" customFormat="1" ht="22" customHeight="1" x14ac:dyDescent="0.2">
      <c r="A5" s="26" t="s">
        <v>49</v>
      </c>
      <c r="B5" s="27" t="s">
        <v>47</v>
      </c>
      <c r="C5" s="28" t="s">
        <v>47</v>
      </c>
      <c r="D5" s="28" t="s">
        <v>47</v>
      </c>
      <c r="G5" s="29" t="s">
        <v>45</v>
      </c>
      <c r="H5" s="29" t="s">
        <v>47</v>
      </c>
    </row>
    <row r="6" spans="1:9" s="29" customFormat="1" ht="25" customHeight="1" x14ac:dyDescent="0.2">
      <c r="A6" s="26" t="s">
        <v>46</v>
      </c>
      <c r="B6" s="27" t="s">
        <v>47</v>
      </c>
      <c r="C6" s="28" t="s">
        <v>47</v>
      </c>
      <c r="D6" s="28" t="s">
        <v>47</v>
      </c>
      <c r="I6" s="29" t="s">
        <v>47</v>
      </c>
    </row>
  </sheetData>
  <mergeCells count="3">
    <mergeCell ref="A1:A2"/>
    <mergeCell ref="B1:B2"/>
    <mergeCell ref="C1:I1"/>
  </mergeCells>
  <conditionalFormatting sqref="B3:I6">
    <cfRule type="containsText" dxfId="2" priority="1" operator="containsText" text="Decreases">
      <formula>NOT(ISERROR(SEARCH("Decreases",B3)))</formula>
    </cfRule>
    <cfRule type="containsText" dxfId="1" priority="2" operator="containsText" text="Increases">
      <formula>NOT(ISERROR(SEARCH("Increases",B3)))</formula>
    </cfRule>
    <cfRule type="containsText" dxfId="0" priority="3" operator="containsText" text="Increaes">
      <formula>NOT(ISERROR(SEARCH("Increaes",B3)))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Trading Simulator</vt:lpstr>
      <vt:lpstr>Practicals B</vt:lpstr>
      <vt:lpstr>Option_Mechanics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Quants 1</dc:creator>
  <cp:lastModifiedBy>Quants 1</cp:lastModifiedBy>
  <dcterms:created xsi:type="dcterms:W3CDTF">2022-02-26T11:03:26Z</dcterms:created>
  <dcterms:modified xsi:type="dcterms:W3CDTF">2022-03-06T13:17:13Z</dcterms:modified>
</cp:coreProperties>
</file>