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s\Desktop\Research\LOCALFILES\research_protocols\"/>
    </mc:Choice>
  </mc:AlternateContent>
  <xr:revisionPtr revIDLastSave="0" documentId="13_ncr:1_{D7A71BF7-03CE-402D-97C7-8B1881F6168D}" xr6:coauthVersionLast="47" xr6:coauthVersionMax="47" xr10:uidLastSave="{00000000-0000-0000-0000-000000000000}"/>
  <bookViews>
    <workbookView xWindow="11364" yWindow="0" windowWidth="11772" windowHeight="12336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99" i="1" s="1"/>
  <c r="E89" i="1"/>
  <c r="R119" i="1"/>
  <c r="R118" i="1"/>
  <c r="R117" i="1"/>
  <c r="R109" i="1"/>
  <c r="R108" i="1"/>
  <c r="R107" i="1"/>
  <c r="R99" i="1"/>
  <c r="R98" i="1"/>
  <c r="R97" i="1"/>
  <c r="R89" i="1"/>
  <c r="R88" i="1"/>
  <c r="R87" i="1"/>
  <c r="R79" i="1"/>
  <c r="R78" i="1"/>
  <c r="R77" i="1"/>
  <c r="R69" i="1"/>
  <c r="R68" i="1"/>
  <c r="R67" i="1"/>
  <c r="K119" i="1"/>
  <c r="K118" i="1"/>
  <c r="K117" i="1"/>
  <c r="K109" i="1"/>
  <c r="K108" i="1"/>
  <c r="K107" i="1"/>
  <c r="K99" i="1"/>
  <c r="K98" i="1"/>
  <c r="K9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E100" i="1"/>
  <c r="E54" i="1"/>
  <c r="E55" i="1"/>
  <c r="E56" i="1"/>
  <c r="E57" i="1"/>
  <c r="E65" i="1"/>
  <c r="E66" i="1" s="1"/>
  <c r="E73" i="1"/>
  <c r="E74" i="1" s="1"/>
  <c r="E84" i="1"/>
  <c r="E35" i="1"/>
  <c r="E36" i="1" s="1"/>
  <c r="E43" i="1"/>
  <c r="E44" i="1"/>
  <c r="E45" i="1"/>
  <c r="E46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27" i="1"/>
  <c r="E28" i="1" s="1"/>
  <c r="E19" i="1"/>
  <c r="E18" i="1"/>
  <c r="E17" i="1"/>
  <c r="E101" i="1" l="1"/>
  <c r="R120" i="1"/>
  <c r="R110" i="1"/>
  <c r="R90" i="1"/>
  <c r="R100" i="1"/>
  <c r="R70" i="1"/>
  <c r="R80" i="1"/>
  <c r="K100" i="1"/>
  <c r="K110" i="1"/>
  <c r="K120" i="1"/>
  <c r="R40" i="1"/>
  <c r="R30" i="1"/>
  <c r="R10" i="1"/>
  <c r="R50" i="1"/>
  <c r="R20" i="1"/>
  <c r="R60" i="1"/>
  <c r="E96" i="1"/>
  <c r="E97" i="1"/>
  <c r="E98" i="1"/>
  <c r="E58" i="1"/>
  <c r="E83" i="1"/>
  <c r="E82" i="1"/>
  <c r="E81" i="1"/>
  <c r="E86" i="1"/>
  <c r="E85" i="1"/>
  <c r="E47" i="1"/>
  <c r="K80" i="1"/>
  <c r="K90" i="1"/>
  <c r="K60" i="1"/>
  <c r="K70" i="1"/>
  <c r="K50" i="1"/>
  <c r="K40" i="1"/>
  <c r="K30" i="1"/>
  <c r="K20" i="1"/>
  <c r="E20" i="1"/>
  <c r="E102" i="1" l="1"/>
  <c r="E87" i="1"/>
  <c r="E9" i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<sst xmlns="http://schemas.openxmlformats.org/spreadsheetml/2006/main" count="299" uniqueCount="74">
  <si>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</si>
  <si>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</si>
  <si>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</si>
  <si>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</si>
  <si>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</si>
  <si>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</si>
  <si>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</si>
  <si>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</si>
  <si>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</si>
  <si>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</si>
  <si>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</si>
  <si>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</si>
  <si>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</si>
  <si>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</si>
  <si>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</si>
  <si>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</si>
  <si>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</si>
  <si>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5 U/uL RNase H</t>
  </si>
  <si>
    <t>0.5 U/uL RNase H</t>
  </si>
  <si>
    <t>Measure</t>
  </si>
  <si>
    <t>1 M MgCl</t>
  </si>
  <si>
    <t>20 uM S1 F-Q Pair</t>
  </si>
  <si>
    <t>S1-t</t>
  </si>
  <si>
    <t>S1 Reporter 5' F</t>
  </si>
  <si>
    <t>S1 Reporter 3' Q</t>
  </si>
  <si>
    <t>UT-t</t>
  </si>
  <si>
    <t>UT-nt</t>
  </si>
  <si>
    <t>Enzyme Activity Test</t>
  </si>
  <si>
    <t>10 uM Junk Template</t>
  </si>
  <si>
    <t>1 uM Junk Template</t>
  </si>
  <si>
    <t>0 nM Junk Temp</t>
  </si>
  <si>
    <t>40 nM Junk Temp</t>
  </si>
  <si>
    <t>160 nM Junk Temp</t>
  </si>
  <si>
    <t>320 nM Junk Temp</t>
  </si>
  <si>
    <t>640 nM Junk Temp</t>
  </si>
  <si>
    <t>1280 nM Junk Temp</t>
  </si>
  <si>
    <t>100 nM Junk Template</t>
  </si>
  <si>
    <t>T7 RNAP (50 U/uL)</t>
  </si>
  <si>
    <t>Aliquot Bulk 2</t>
  </si>
  <si>
    <t>960 nM Junk Temp</t>
  </si>
  <si>
    <t>1500 nM Junk Temp</t>
  </si>
  <si>
    <t>J10</t>
  </si>
  <si>
    <t>K10</t>
  </si>
  <si>
    <t>L10</t>
  </si>
  <si>
    <t>120 nM Junk Temp</t>
  </si>
  <si>
    <t>M10</t>
  </si>
  <si>
    <t>N10</t>
  </si>
  <si>
    <t>1 uM G13S1 2X ON</t>
  </si>
  <si>
    <t>1 uM G2S1 2X ON</t>
  </si>
  <si>
    <t>G2S1-nt</t>
  </si>
  <si>
    <t>G13S1-nt</t>
  </si>
  <si>
    <t>A13 (no q)</t>
  </si>
  <si>
    <t>A2 (no q)</t>
  </si>
  <si>
    <t>I7</t>
  </si>
  <si>
    <t>I8</t>
  </si>
  <si>
    <t>J7</t>
  </si>
  <si>
    <t>J8</t>
  </si>
  <si>
    <t>K7</t>
  </si>
  <si>
    <t>K8</t>
  </si>
  <si>
    <t>L7</t>
  </si>
  <si>
    <t>L8</t>
  </si>
  <si>
    <t>M7</t>
  </si>
  <si>
    <t>M8</t>
  </si>
  <si>
    <t>M9</t>
  </si>
  <si>
    <t>L9</t>
  </si>
  <si>
    <t>K9</t>
  </si>
  <si>
    <t>J9</t>
  </si>
  <si>
    <t>I10</t>
  </si>
  <si>
    <t>I9</t>
  </si>
  <si>
    <t>N7</t>
  </si>
  <si>
    <t>N8</t>
  </si>
  <si>
    <t>N9</t>
  </si>
  <si>
    <t>800 nM Junk Temp</t>
  </si>
  <si>
    <t>400 nM Junk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</si>
</sst>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N82" zoomScale="55" zoomScaleNormal="55" workbookViewId="0">
      <selection activeCell="S125" sqref="S125"/>
    </sheetView>
  </sheetViews>
  <sheetFormatPr defaultColWidth="16.81640625" defaultRowHeight="14.4" x14ac:dyDescent="0.3"/>
  <cols>
    <col min="1" max="1" width="16.81640625" style="3"/>
    <col min="2" max="2" width="20.81640625" style="9" customWidth="1"/>
    <col min="3" max="4" width="20.81640625" style="8" customWidth="1"/>
    <col min="5" max="5" width="16.81640625" style="8"/>
    <col min="6" max="7" width="16.81640625" style="3"/>
    <col min="8" max="8" width="22.453125" style="9" customWidth="1"/>
    <col min="9" max="10" width="20.81640625" style="3" customWidth="1"/>
    <col min="11" max="11" width="16.453125" style="3" customWidth="1"/>
    <col min="12" max="12" width="16.81640625" style="3"/>
    <col min="13" max="13" width="16.81640625" style="14"/>
    <col min="14" max="14" width="16.81640625" style="3"/>
    <col min="15" max="15" width="23.453125" style="3" customWidth="1"/>
    <col min="16" max="16" width="20.6328125" style="3" customWidth="1"/>
    <col min="17" max="17" width="21.6328125" style="3" customWidth="1"/>
    <col min="18" max="16384" width="16.81640625" style="3"/>
  </cols>
  <sheetData>
    <row r="1" spans="1:7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3">
      <c r="A2" s="24">
        <v>45195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3">
      <c r="A3" s="27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3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" thickBot="1" x14ac:dyDescent="0.35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x14ac:dyDescent="0.3">
      <c r="A6" s="2"/>
      <c r="B6" s="23" t="s">
        <v>21</v>
      </c>
      <c r="C6" s="11" t="s">
        <v>12</v>
      </c>
      <c r="F6" s="17"/>
      <c r="G6" s="2"/>
      <c r="H6" s="32" t="s">
        <v>30</v>
      </c>
      <c r="I6" s="11"/>
      <c r="J6" s="8"/>
      <c r="K6" s="8"/>
      <c r="L6" s="14"/>
      <c r="N6" s="2"/>
      <c r="O6" s="32" t="s">
        <v>30</v>
      </c>
      <c r="P6" s="11"/>
      <c r="Q6" s="8"/>
      <c r="R6" s="8"/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3">
      <c r="A7" s="2"/>
      <c r="B7" s="26" t="s">
        <v>23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32</v>
      </c>
      <c r="K7" s="8">
        <f ca="1">J7*OFFSET(K7, _xlfn.XLOOKUP("Milli Q H2O",H7:H13, Offset!$A$1:$A$7)+1,0)/I7</f>
        <v>32</v>
      </c>
      <c r="L7" s="17" t="s">
        <v>16</v>
      </c>
      <c r="M7" s="37" t="s">
        <v>53</v>
      </c>
      <c r="N7" s="2"/>
      <c r="O7" s="33" t="s">
        <v>38</v>
      </c>
      <c r="P7" s="8">
        <v>40</v>
      </c>
      <c r="Q7" s="8">
        <v>32</v>
      </c>
      <c r="R7" s="8">
        <f ca="1">Q7*OFFSET(R7, _xlfn.XLOOKUP("Milli Q H2O",O7:O13, Offset!$A$1:$A$7)+1,0)/P7</f>
        <v>32</v>
      </c>
      <c r="S7" s="17" t="s">
        <v>16</v>
      </c>
      <c r="T7" s="37" t="s">
        <v>68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3">
      <c r="A8" s="2"/>
      <c r="B8" s="26" t="s">
        <v>24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28" t="s">
        <v>28</v>
      </c>
      <c r="I8" s="8">
        <v>10</v>
      </c>
      <c r="J8" s="8">
        <v>0</v>
      </c>
      <c r="K8" s="8">
        <f ca="1">J8*OFFSET(K8, _xlfn.XLOOKUP("Milli Q H2O",H8:H14, Offset!$A$1:$A$7)+1,0)/I8</f>
        <v>0</v>
      </c>
      <c r="L8" s="17"/>
      <c r="N8" s="2"/>
      <c r="O8" s="28" t="s">
        <v>28</v>
      </c>
      <c r="P8" s="8">
        <v>10</v>
      </c>
      <c r="Q8" s="8">
        <v>0</v>
      </c>
      <c r="R8" s="8">
        <f ca="1">Q8*OFFSET(R8, _xlfn.XLOOKUP("Milli Q H2O",O8:O14, Offset!$A$1:$A$7)+1,0)/P8</f>
        <v>0</v>
      </c>
      <c r="S8" s="17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3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21" t="s">
        <v>19</v>
      </c>
      <c r="N9" s="2"/>
      <c r="O9" s="16" t="s">
        <v>15</v>
      </c>
      <c r="P9" s="8">
        <v>200</v>
      </c>
      <c r="Q9" s="8">
        <v>4</v>
      </c>
      <c r="R9" s="8">
        <f ca="1">Q9*OFFSET(R9, _xlfn.XLOOKUP("Milli Q H2O",O9:O15, Offset!$A$1:$A$7)+1,0)/P9</f>
        <v>0.8</v>
      </c>
      <c r="S9" s="21" t="s">
        <v>19</v>
      </c>
      <c r="T9" s="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3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7.2000000000000028</v>
      </c>
      <c r="L10" s="18"/>
      <c r="N10" s="2"/>
      <c r="O10" s="13" t="s">
        <v>7</v>
      </c>
      <c r="P10" s="10"/>
      <c r="Q10" s="10"/>
      <c r="R10" s="8">
        <f ca="1">R12-SUM(R4:R9)</f>
        <v>7.2000000000000028</v>
      </c>
      <c r="S10" s="18"/>
      <c r="T10" s="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3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M11" s="25"/>
      <c r="N11" s="2"/>
      <c r="O11" s="7"/>
      <c r="P11" s="10"/>
      <c r="Q11" s="10"/>
      <c r="R11" s="8" t="s">
        <v>3</v>
      </c>
      <c r="S11" s="14"/>
      <c r="T11" s="25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3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3">
      <c r="A13" s="2"/>
      <c r="B13" s="7"/>
      <c r="F13" s="2"/>
      <c r="G13" s="2"/>
      <c r="L13" s="14"/>
      <c r="N13" s="2"/>
      <c r="O13" s="9"/>
      <c r="S13" s="14"/>
      <c r="T13" s="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3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3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3">
      <c r="A16" s="2"/>
      <c r="B16" s="28" t="s">
        <v>28</v>
      </c>
      <c r="C16" s="11" t="s">
        <v>12</v>
      </c>
      <c r="G16" s="2"/>
      <c r="H16" s="32" t="s">
        <v>33</v>
      </c>
      <c r="I16" s="11"/>
      <c r="J16" s="8"/>
      <c r="K16" s="8"/>
      <c r="L16" s="14"/>
      <c r="N16" s="2"/>
      <c r="O16" s="32" t="s">
        <v>33</v>
      </c>
      <c r="P16" s="11"/>
      <c r="Q16" s="8"/>
      <c r="R16" s="8"/>
      <c r="S16" s="14"/>
      <c r="T16" s="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3">
      <c r="A17" s="2"/>
      <c r="B17" s="26" t="s">
        <v>26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32</v>
      </c>
      <c r="K17" s="8">
        <f ca="1">J17*OFFSET(K17, _xlfn.XLOOKUP("Milli Q H2O",H17:H23, Offset!$A$1:$A$7)+1,0)/I17</f>
        <v>32</v>
      </c>
      <c r="L17" s="17" t="s">
        <v>16</v>
      </c>
      <c r="M17" s="37" t="s">
        <v>54</v>
      </c>
      <c r="N17" s="2"/>
      <c r="O17" s="33" t="s">
        <v>38</v>
      </c>
      <c r="P17" s="8">
        <v>40</v>
      </c>
      <c r="Q17" s="8">
        <v>32</v>
      </c>
      <c r="R17" s="8">
        <f ca="1">Q17*OFFSET(R17, _xlfn.XLOOKUP("Milli Q H2O",O17:O23, Offset!$A$1:$A$7)+1,0)/P17</f>
        <v>32</v>
      </c>
      <c r="S17" s="17" t="s">
        <v>16</v>
      </c>
      <c r="T17" s="37" t="s">
        <v>67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3">
      <c r="A18" s="2"/>
      <c r="B18" s="26" t="s">
        <v>25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28" t="s">
        <v>28</v>
      </c>
      <c r="I18" s="8">
        <v>10</v>
      </c>
      <c r="J18" s="8">
        <v>0.32</v>
      </c>
      <c r="K18" s="8">
        <f ca="1">J18*OFFSET(K18, _xlfn.XLOOKUP("Milli Q H2O",H18:H24, Offset!$A$1:$A$7)+1,0)/I18</f>
        <v>1.28</v>
      </c>
      <c r="L18" s="17"/>
      <c r="N18" s="2"/>
      <c r="O18" s="28" t="s">
        <v>28</v>
      </c>
      <c r="P18" s="8">
        <v>10</v>
      </c>
      <c r="Q18" s="8">
        <v>0.32</v>
      </c>
      <c r="R18" s="8">
        <f ca="1">Q18*OFFSET(R18, _xlfn.XLOOKUP("Milli Q H2O",O18:O24, Offset!$A$1:$A$7)+1,0)/P18</f>
        <v>1.28</v>
      </c>
      <c r="S18" s="17"/>
      <c r="T18" s="1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3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21" t="s">
        <v>19</v>
      </c>
      <c r="N19" s="2"/>
      <c r="O19" s="16" t="s">
        <v>15</v>
      </c>
      <c r="P19" s="8">
        <v>200</v>
      </c>
      <c r="Q19" s="8">
        <v>4</v>
      </c>
      <c r="R19" s="8">
        <f ca="1">Q19*OFFSET(R19, _xlfn.XLOOKUP("Milli Q H2O",O19:O25, Offset!$A$1:$A$7)+1,0)/P19</f>
        <v>0.8</v>
      </c>
      <c r="S19" s="21" t="s">
        <v>19</v>
      </c>
      <c r="T19" s="14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3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5.9200000000000017</v>
      </c>
      <c r="L20" s="18"/>
      <c r="N20" s="2"/>
      <c r="O20" s="13" t="s">
        <v>7</v>
      </c>
      <c r="P20" s="10"/>
      <c r="Q20" s="10"/>
      <c r="R20" s="8">
        <f ca="1">R22-SUM(R14:R19)</f>
        <v>5.9200000000000017</v>
      </c>
      <c r="S20" s="18"/>
      <c r="T20" s="14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3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1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3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3">
      <c r="A23" s="2"/>
      <c r="B23" s="7"/>
      <c r="F23" s="2"/>
      <c r="G23" s="2"/>
      <c r="L23" s="14"/>
      <c r="M23" s="25"/>
      <c r="N23" s="2"/>
      <c r="O23" s="9"/>
      <c r="S23" s="14"/>
      <c r="T23" s="2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3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3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3">
      <c r="A26" s="2"/>
      <c r="B26" s="29" t="s">
        <v>29</v>
      </c>
      <c r="C26" s="11"/>
      <c r="F26" s="2"/>
      <c r="G26" s="2"/>
      <c r="H26" s="32" t="s">
        <v>34</v>
      </c>
      <c r="I26" s="11"/>
      <c r="J26" s="8"/>
      <c r="K26" s="8"/>
      <c r="L26" s="14"/>
      <c r="N26" s="2"/>
      <c r="O26" s="32" t="s">
        <v>34</v>
      </c>
      <c r="P26" s="11"/>
      <c r="Q26" s="8"/>
      <c r="R26" s="8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3">
      <c r="A27" s="2"/>
      <c r="B27" s="28" t="s">
        <v>28</v>
      </c>
      <c r="C27" s="8">
        <v>10</v>
      </c>
      <c r="D27" s="8">
        <v>1</v>
      </c>
      <c r="E27" s="8">
        <f ca="1">D27*OFFSET(E27, _xlfn.XLOOKUP("Milli Q H2O",B28:B33, Offset!$A$1:$A$6)+2,0)/C27</f>
        <v>3.5</v>
      </c>
      <c r="G27" s="2"/>
      <c r="H27" s="12" t="s">
        <v>13</v>
      </c>
      <c r="I27" s="8">
        <v>40</v>
      </c>
      <c r="J27" s="8">
        <v>32</v>
      </c>
      <c r="K27" s="8">
        <f ca="1">J27*OFFSET(K27, _xlfn.XLOOKUP("Milli Q H2O",H27:H33, Offset!$A$1:$A$7)+1,0)/I27</f>
        <v>32</v>
      </c>
      <c r="L27" s="17" t="s">
        <v>16</v>
      </c>
      <c r="M27" s="37" t="s">
        <v>55</v>
      </c>
      <c r="N27" s="2"/>
      <c r="O27" s="33" t="s">
        <v>38</v>
      </c>
      <c r="P27" s="8">
        <v>40</v>
      </c>
      <c r="Q27" s="8">
        <v>32</v>
      </c>
      <c r="R27" s="8">
        <f ca="1">Q27*OFFSET(R27, _xlfn.XLOOKUP("Milli Q H2O",O27:O33, Offset!$A$1:$A$7)+1,0)/P27</f>
        <v>32</v>
      </c>
      <c r="S27" s="17" t="s">
        <v>16</v>
      </c>
      <c r="T27" s="37" t="s">
        <v>66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3">
      <c r="A28" s="2"/>
      <c r="B28" s="7" t="s">
        <v>7</v>
      </c>
      <c r="C28" s="10"/>
      <c r="D28" s="10"/>
      <c r="E28" s="8">
        <f ca="1">E30-SUM(E23:E27)</f>
        <v>31.5</v>
      </c>
      <c r="G28" s="2"/>
      <c r="H28" s="28" t="s">
        <v>28</v>
      </c>
      <c r="I28" s="8">
        <v>10</v>
      </c>
      <c r="J28" s="8">
        <v>0.64</v>
      </c>
      <c r="K28" s="8">
        <f ca="1">J28*OFFSET(K28, _xlfn.XLOOKUP("Milli Q H2O",H28:H34, Offset!$A$1:$A$7)+1,0)/I28</f>
        <v>2.56</v>
      </c>
      <c r="L28" s="17"/>
      <c r="N28" s="2"/>
      <c r="O28" s="28" t="s">
        <v>28</v>
      </c>
      <c r="P28" s="8">
        <v>10</v>
      </c>
      <c r="Q28" s="8">
        <v>0.64</v>
      </c>
      <c r="R28" s="8">
        <f ca="1">Q28*OFFSET(R28, _xlfn.XLOOKUP("Milli Q H2O",O28:O34, Offset!$A$1:$A$7)+1,0)/P28</f>
        <v>2.56</v>
      </c>
      <c r="S28" s="17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3">
      <c r="A29" s="2"/>
      <c r="B29" s="7"/>
      <c r="C29" s="10"/>
      <c r="D29" s="10"/>
      <c r="E29" s="8" t="s">
        <v>3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21" t="s">
        <v>19</v>
      </c>
      <c r="N29" s="2"/>
      <c r="O29" s="16" t="s">
        <v>15</v>
      </c>
      <c r="P29" s="8">
        <v>200</v>
      </c>
      <c r="Q29" s="8">
        <v>4</v>
      </c>
      <c r="R29" s="8">
        <f ca="1">Q29*OFFSET(R29, _xlfn.XLOOKUP("Milli Q H2O",O29:O35, Offset!$A$1:$A$7)+1,0)/P29</f>
        <v>0.8</v>
      </c>
      <c r="S29" s="21" t="s">
        <v>19</v>
      </c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3">
      <c r="A30" s="2"/>
      <c r="B30" s="7"/>
      <c r="C30" s="10"/>
      <c r="D30" s="10"/>
      <c r="E30" s="8">
        <v>35</v>
      </c>
      <c r="F30" s="2"/>
      <c r="G30" s="2"/>
      <c r="H30" s="13" t="s">
        <v>7</v>
      </c>
      <c r="I30" s="10"/>
      <c r="J30" s="10"/>
      <c r="K30" s="8">
        <f ca="1">K32-SUM(K24:K29)</f>
        <v>4.6400000000000006</v>
      </c>
      <c r="L30" s="18"/>
      <c r="N30" s="2"/>
      <c r="O30" s="13" t="s">
        <v>7</v>
      </c>
      <c r="P30" s="10"/>
      <c r="Q30" s="10"/>
      <c r="R30" s="8">
        <f ca="1">R32-SUM(R24:R29)</f>
        <v>4.6400000000000006</v>
      </c>
      <c r="S30" s="18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3">
      <c r="A31" s="2"/>
      <c r="B31" s="7"/>
      <c r="G31" s="2"/>
      <c r="H31" s="7"/>
      <c r="I31" s="10"/>
      <c r="J31" s="10"/>
      <c r="K31" s="8" t="s">
        <v>3</v>
      </c>
      <c r="L31" s="14"/>
      <c r="N31" s="2"/>
      <c r="O31" s="7"/>
      <c r="P31" s="10"/>
      <c r="Q31" s="10"/>
      <c r="R31" s="8" t="s">
        <v>3</v>
      </c>
      <c r="S31" s="14"/>
      <c r="T31" s="14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3">
      <c r="A32" s="2"/>
      <c r="B32" s="7"/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3">
      <c r="A33" s="2"/>
      <c r="G33" s="2"/>
      <c r="L33" s="14"/>
      <c r="N33" s="2"/>
      <c r="O33" s="9"/>
      <c r="S33" s="14"/>
      <c r="T33" s="1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3">
      <c r="A34" s="2"/>
      <c r="B34" s="30" t="s">
        <v>36</v>
      </c>
      <c r="C34" s="11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x14ac:dyDescent="0.3">
      <c r="A35" s="2"/>
      <c r="B35" s="29" t="s">
        <v>29</v>
      </c>
      <c r="C35" s="8">
        <v>1</v>
      </c>
      <c r="D35" s="8">
        <v>0.1</v>
      </c>
      <c r="E35" s="8">
        <f ca="1">D35*OFFSET(E35, _xlfn.XLOOKUP("Milli Q H2O",B36:B41, Offset!$A$1:$A$6)+2,0)/C35</f>
        <v>0</v>
      </c>
      <c r="G35" s="2"/>
      <c r="H35" s="7"/>
      <c r="I35" s="11"/>
      <c r="J35" s="8"/>
      <c r="K35" s="8"/>
      <c r="L35" s="2"/>
      <c r="M35" s="25"/>
      <c r="N35" s="2"/>
      <c r="O35" s="7"/>
      <c r="P35" s="11"/>
      <c r="Q35" s="8"/>
      <c r="R35" s="8"/>
      <c r="S35" s="2"/>
      <c r="T35" s="2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x14ac:dyDescent="0.3">
      <c r="A36" s="2"/>
      <c r="B36" s="7" t="s">
        <v>7</v>
      </c>
      <c r="C36" s="10"/>
      <c r="D36" s="10"/>
      <c r="E36" s="8">
        <f ca="1">E38-SUM(E31:E35)</f>
        <v>0</v>
      </c>
      <c r="G36" s="2"/>
      <c r="H36" s="32" t="s">
        <v>39</v>
      </c>
      <c r="I36" s="11"/>
      <c r="J36" s="8"/>
      <c r="K36" s="8"/>
      <c r="L36" s="14"/>
      <c r="N36" s="2"/>
      <c r="O36" s="32" t="s">
        <v>39</v>
      </c>
      <c r="P36" s="11"/>
      <c r="Q36" s="8"/>
      <c r="R36" s="8"/>
      <c r="S36" s="14"/>
      <c r="T36" s="1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3">
      <c r="A37" s="2"/>
      <c r="B37" s="7"/>
      <c r="C37" s="10"/>
      <c r="D37" s="10"/>
      <c r="E37" s="8" t="s">
        <v>3</v>
      </c>
      <c r="G37" s="2"/>
      <c r="H37" s="12" t="s">
        <v>13</v>
      </c>
      <c r="I37" s="8">
        <v>40</v>
      </c>
      <c r="J37" s="8">
        <v>32</v>
      </c>
      <c r="K37" s="8">
        <f ca="1">J37*OFFSET(K37, _xlfn.XLOOKUP("Milli Q H2O",H37:H43, Offset!$A$1:$A$7)+1,0)/I37</f>
        <v>32</v>
      </c>
      <c r="L37" s="17" t="s">
        <v>16</v>
      </c>
      <c r="M37" s="37" t="s">
        <v>56</v>
      </c>
      <c r="N37" s="2"/>
      <c r="O37" s="33" t="s">
        <v>38</v>
      </c>
      <c r="P37" s="8">
        <v>40</v>
      </c>
      <c r="Q37" s="8">
        <v>32</v>
      </c>
      <c r="R37" s="8">
        <f ca="1">Q37*OFFSET(R37, _xlfn.XLOOKUP("Milli Q H2O",O37:O43, Offset!$A$1:$A$7)+1,0)/P37</f>
        <v>32</v>
      </c>
      <c r="S37" s="17" t="s">
        <v>16</v>
      </c>
      <c r="T37" s="37" t="s">
        <v>41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3">
      <c r="A38" s="2"/>
      <c r="B38" s="7"/>
      <c r="C38" s="10"/>
      <c r="D38" s="10"/>
      <c r="E38" s="8">
        <v>0</v>
      </c>
      <c r="G38" s="2"/>
      <c r="H38" s="28" t="s">
        <v>28</v>
      </c>
      <c r="I38" s="8">
        <v>10</v>
      </c>
      <c r="J38" s="8">
        <v>0.96</v>
      </c>
      <c r="K38" s="8">
        <f ca="1">J38*OFFSET(K38, _xlfn.XLOOKUP("Milli Q H2O",H38:H44, Offset!$A$1:$A$7)+1,0)/I38</f>
        <v>3.84</v>
      </c>
      <c r="L38" s="17"/>
      <c r="N38" s="2"/>
      <c r="O38" s="28" t="s">
        <v>28</v>
      </c>
      <c r="P38" s="8">
        <v>10</v>
      </c>
      <c r="Q38" s="8">
        <v>0.96</v>
      </c>
      <c r="R38" s="8">
        <f ca="1">Q38*OFFSET(R38, _xlfn.XLOOKUP("Milli Q H2O",O38:O44, Offset!$A$1:$A$7)+1,0)/P38</f>
        <v>3.84</v>
      </c>
      <c r="S38" s="17"/>
      <c r="T38" s="1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3">
      <c r="A39" s="2"/>
      <c r="B39" s="7"/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21" t="s">
        <v>19</v>
      </c>
      <c r="N39" s="2"/>
      <c r="O39" s="16" t="s">
        <v>15</v>
      </c>
      <c r="P39" s="8">
        <v>200</v>
      </c>
      <c r="Q39" s="8">
        <v>4</v>
      </c>
      <c r="R39" s="8">
        <f ca="1">Q39*OFFSET(R39, _xlfn.XLOOKUP("Milli Q H2O",O39:O45, Offset!$A$1:$A$7)+1,0)/P39</f>
        <v>0.8</v>
      </c>
      <c r="S39" s="21" t="s">
        <v>19</v>
      </c>
      <c r="T39" s="1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3">
      <c r="A40" s="2"/>
      <c r="B40" s="7"/>
      <c r="G40" s="2"/>
      <c r="H40" s="13" t="s">
        <v>7</v>
      </c>
      <c r="I40" s="10"/>
      <c r="J40" s="10"/>
      <c r="K40" s="8">
        <f ca="1">K42-SUM(K34:K39)</f>
        <v>3.3599999999999994</v>
      </c>
      <c r="L40" s="18"/>
      <c r="N40" s="2"/>
      <c r="O40" s="13" t="s">
        <v>7</v>
      </c>
      <c r="P40" s="10"/>
      <c r="Q40" s="10"/>
      <c r="R40" s="8">
        <f ca="1">R42-SUM(R34:R39)</f>
        <v>3.3599999999999994</v>
      </c>
      <c r="S40" s="18"/>
      <c r="T40" s="1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3">
      <c r="A41" s="2"/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14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3">
      <c r="A42" s="2"/>
      <c r="B42" s="34" t="s">
        <v>48</v>
      </c>
      <c r="C42" s="11" t="s">
        <v>12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3">
      <c r="A43" s="2"/>
      <c r="B43" s="36" t="s">
        <v>49</v>
      </c>
      <c r="C43" s="8">
        <v>88</v>
      </c>
      <c r="D43" s="8">
        <v>1</v>
      </c>
      <c r="E43" s="8">
        <f ca="1">D43*OFFSET(E43, _xlfn.XLOOKUP("Milli Q H2O",B44:B49, Offset!$A$1:$A$6)+2,0)/C43</f>
        <v>0.79545454545454541</v>
      </c>
      <c r="F43" s="2"/>
      <c r="G43" s="2"/>
      <c r="L43" s="14"/>
      <c r="N43" s="2"/>
      <c r="O43" s="9"/>
      <c r="S43" s="14"/>
      <c r="T43" s="14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3">
      <c r="A44" s="2"/>
      <c r="B44" s="26" t="s">
        <v>22</v>
      </c>
      <c r="C44" s="8">
        <v>88.3</v>
      </c>
      <c r="D44" s="8">
        <v>1</v>
      </c>
      <c r="E44" s="8">
        <f ca="1">D44*OFFSET(E44, _xlfn.XLOOKUP("Milli Q H2O",B45:B50, Offset!$A$1:$A$6)+2,0)/C44</f>
        <v>0.79275198187995477</v>
      </c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3">
      <c r="A45" s="2"/>
      <c r="B45" s="36" t="s">
        <v>52</v>
      </c>
      <c r="C45" s="8">
        <v>91.1</v>
      </c>
      <c r="D45" s="8">
        <v>2</v>
      </c>
      <c r="E45" s="8">
        <f ca="1">D45*OFFSET(E45, _xlfn.XLOOKUP("Milli Q H2O",B46:B51, Offset!$A$1:$A$6)+2,0)/C45</f>
        <v>1.5367727771679474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1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3">
      <c r="A46" s="2"/>
      <c r="B46" s="7" t="s">
        <v>11</v>
      </c>
      <c r="C46" s="8">
        <v>10</v>
      </c>
      <c r="D46" s="8">
        <v>1</v>
      </c>
      <c r="E46" s="8">
        <f ca="1">D46*OFFSET(E46, _xlfn.XLOOKUP("Milli Q H2O",B47:B52, Offset!$A$1:$A$6)+2,0)/C46</f>
        <v>7</v>
      </c>
      <c r="F46" s="2"/>
      <c r="G46" s="2"/>
      <c r="H46" s="32" t="s">
        <v>35</v>
      </c>
      <c r="I46" s="11"/>
      <c r="J46" s="8"/>
      <c r="K46" s="8"/>
      <c r="L46" s="14"/>
      <c r="N46" s="2"/>
      <c r="O46" s="32" t="s">
        <v>35</v>
      </c>
      <c r="P46" s="11"/>
      <c r="Q46" s="8"/>
      <c r="R46" s="8"/>
      <c r="S46" s="14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3">
      <c r="A47" s="2"/>
      <c r="B47" s="7" t="s">
        <v>7</v>
      </c>
      <c r="C47" s="10"/>
      <c r="D47" s="10"/>
      <c r="E47" s="8">
        <f ca="1">E49-SUM(E42:E46)</f>
        <v>59.875020695497554</v>
      </c>
      <c r="F47" s="2"/>
      <c r="G47" s="2"/>
      <c r="H47" s="12" t="s">
        <v>13</v>
      </c>
      <c r="I47" s="8">
        <v>40</v>
      </c>
      <c r="J47" s="8">
        <v>32</v>
      </c>
      <c r="K47" s="8">
        <f ca="1">J47*OFFSET(K47, _xlfn.XLOOKUP("Milli Q H2O",H47:H53, Offset!$A$1:$A$7)+1,0)/I47</f>
        <v>32</v>
      </c>
      <c r="L47" s="17" t="s">
        <v>16</v>
      </c>
      <c r="M47" s="37" t="s">
        <v>57</v>
      </c>
      <c r="N47" s="2"/>
      <c r="O47" s="33" t="s">
        <v>38</v>
      </c>
      <c r="P47" s="8">
        <v>40</v>
      </c>
      <c r="Q47" s="8">
        <v>32</v>
      </c>
      <c r="R47" s="8">
        <f ca="1">Q47*OFFSET(R47, _xlfn.XLOOKUP("Milli Q H2O",O47:O53, Offset!$A$1:$A$7)+1,0)/P47</f>
        <v>32</v>
      </c>
      <c r="S47" s="17" t="s">
        <v>16</v>
      </c>
      <c r="T47" s="37" t="s">
        <v>65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3">
      <c r="A48" s="2"/>
      <c r="B48" s="7"/>
      <c r="C48" s="10"/>
      <c r="D48" s="10"/>
      <c r="E48" s="8" t="s">
        <v>3</v>
      </c>
      <c r="F48" s="2"/>
      <c r="G48" s="2"/>
      <c r="H48" s="28" t="s">
        <v>28</v>
      </c>
      <c r="I48" s="8">
        <v>10</v>
      </c>
      <c r="J48" s="8">
        <v>1.28</v>
      </c>
      <c r="K48" s="8">
        <f ca="1">J48*OFFSET(K48, _xlfn.XLOOKUP("Milli Q H2O",H48:H54, Offset!$A$1:$A$7)+1,0)/I48</f>
        <v>5.12</v>
      </c>
      <c r="L48" s="17"/>
      <c r="N48" s="2"/>
      <c r="O48" s="28" t="s">
        <v>28</v>
      </c>
      <c r="P48" s="8">
        <v>10</v>
      </c>
      <c r="Q48" s="8">
        <v>1.28</v>
      </c>
      <c r="R48" s="8">
        <f ca="1">Q48*OFFSET(R48, _xlfn.XLOOKUP("Milli Q H2O",O48:O54, Offset!$A$1:$A$7)+1,0)/P48</f>
        <v>5.12</v>
      </c>
      <c r="S48" s="1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3">
      <c r="A49" s="2"/>
      <c r="B49" s="7"/>
      <c r="C49" s="10"/>
      <c r="D49" s="10"/>
      <c r="E49" s="8">
        <v>70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21" t="s">
        <v>19</v>
      </c>
      <c r="N49" s="2"/>
      <c r="O49" s="16" t="s">
        <v>15</v>
      </c>
      <c r="P49" s="8">
        <v>200</v>
      </c>
      <c r="Q49" s="8">
        <v>4</v>
      </c>
      <c r="R49" s="8">
        <f ca="1">Q49*OFFSET(R49, _xlfn.XLOOKUP("Milli Q H2O",O49:O55, Offset!$A$1:$A$7)+1,0)/P49</f>
        <v>0.8</v>
      </c>
      <c r="S49" s="21" t="s">
        <v>19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3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2.0800000000000054</v>
      </c>
      <c r="L50" s="18"/>
      <c r="N50" s="2"/>
      <c r="O50" s="13" t="s">
        <v>7</v>
      </c>
      <c r="P50" s="10"/>
      <c r="Q50" s="10"/>
      <c r="R50" s="8">
        <f ca="1">R52-SUM(R44:R49)</f>
        <v>2.0800000000000054</v>
      </c>
      <c r="S50" s="18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3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3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3">
      <c r="A53" s="2"/>
      <c r="B53" s="35" t="s">
        <v>47</v>
      </c>
      <c r="C53" s="11" t="s">
        <v>12</v>
      </c>
      <c r="F53" s="2"/>
      <c r="G53" s="2"/>
      <c r="L53" s="14"/>
      <c r="N53" s="2"/>
      <c r="O53" s="9"/>
      <c r="S53" s="14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3">
      <c r="A54" s="2"/>
      <c r="B54" s="36" t="s">
        <v>50</v>
      </c>
      <c r="C54" s="8">
        <v>85.5</v>
      </c>
      <c r="D54" s="8">
        <v>1</v>
      </c>
      <c r="E54" s="8">
        <f ca="1">D54*OFFSET(E54, _xlfn.XLOOKUP("Milli Q H2O",B55:B60, Offset!$A$1:$A$6)+2,0)/C54</f>
        <v>0.81871345029239762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x14ac:dyDescent="0.3">
      <c r="A55" s="2"/>
      <c r="B55" s="26" t="s">
        <v>22</v>
      </c>
      <c r="C55" s="8">
        <v>88.3</v>
      </c>
      <c r="D55" s="8">
        <v>1</v>
      </c>
      <c r="E55" s="8">
        <f ca="1">D55*OFFSET(E55, _xlfn.XLOOKUP("Milli Q H2O",B56:B61, Offset!$A$1:$A$6)+2,0)/C55</f>
        <v>0.79275198187995477</v>
      </c>
      <c r="F55" s="2"/>
      <c r="G55" s="2"/>
      <c r="H55" s="7"/>
      <c r="I55" s="11"/>
      <c r="J55" s="8"/>
      <c r="K55" s="8"/>
      <c r="L55" s="2"/>
      <c r="N55" s="2"/>
      <c r="O55" s="7"/>
      <c r="P55" s="11"/>
      <c r="Q55" s="8"/>
      <c r="R55" s="8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3">
      <c r="A56" s="2"/>
      <c r="B56" s="36" t="s">
        <v>51</v>
      </c>
      <c r="C56" s="8">
        <v>98</v>
      </c>
      <c r="D56" s="8">
        <v>2</v>
      </c>
      <c r="E56" s="8">
        <f ca="1">D56*OFFSET(E56, _xlfn.XLOOKUP("Milli Q H2O",B57:B62, Offset!$A$1:$A$6)+2,0)/C56</f>
        <v>1.4285714285714286</v>
      </c>
      <c r="F56" s="2"/>
      <c r="G56" s="2"/>
      <c r="H56" s="32" t="s">
        <v>40</v>
      </c>
      <c r="I56" s="11"/>
      <c r="J56" s="8"/>
      <c r="K56" s="8"/>
      <c r="L56" s="14"/>
      <c r="N56" s="2"/>
      <c r="O56" s="32" t="s">
        <v>40</v>
      </c>
      <c r="P56" s="11"/>
      <c r="Q56" s="8"/>
      <c r="R56" s="8"/>
      <c r="S56" s="14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3">
      <c r="A57" s="2"/>
      <c r="B57" s="7" t="s">
        <v>11</v>
      </c>
      <c r="C57" s="8">
        <v>10</v>
      </c>
      <c r="D57" s="8">
        <v>1</v>
      </c>
      <c r="E57" s="8">
        <f ca="1">D57*OFFSET(E57, _xlfn.XLOOKUP("Milli Q H2O",B58:B63, Offset!$A$1:$A$6)+2,0)/C57</f>
        <v>7</v>
      </c>
      <c r="F57" s="2"/>
      <c r="G57" s="2"/>
      <c r="H57" s="12" t="s">
        <v>13</v>
      </c>
      <c r="I57" s="8">
        <v>40</v>
      </c>
      <c r="J57" s="8">
        <v>32</v>
      </c>
      <c r="K57" s="8">
        <f ca="1">J57*OFFSET(K57, _xlfn.XLOOKUP("Milli Q H2O",H57:H63, Offset!$A$1:$A$7)+1,0)/I57</f>
        <v>32</v>
      </c>
      <c r="L57" s="17" t="s">
        <v>16</v>
      </c>
      <c r="M57" s="37" t="s">
        <v>58</v>
      </c>
      <c r="N57" s="2"/>
      <c r="O57" s="33" t="s">
        <v>38</v>
      </c>
      <c r="P57" s="8">
        <v>40</v>
      </c>
      <c r="Q57" s="8">
        <v>32</v>
      </c>
      <c r="R57" s="8">
        <f ca="1">Q57*OFFSET(R57, _xlfn.XLOOKUP("Milli Q H2O",O57:O63, Offset!$A$1:$A$7)+1,0)/P57</f>
        <v>32</v>
      </c>
      <c r="S57" s="17" t="s">
        <v>16</v>
      </c>
      <c r="T57" s="37" t="s">
        <v>42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3">
      <c r="A58" s="2"/>
      <c r="B58" s="7" t="s">
        <v>7</v>
      </c>
      <c r="C58" s="10"/>
      <c r="D58" s="10"/>
      <c r="E58" s="8">
        <f ca="1">E60-SUM(E53:E57)</f>
        <v>59.959963139256217</v>
      </c>
      <c r="F58" s="2"/>
      <c r="G58" s="2"/>
      <c r="H58" s="28" t="s">
        <v>28</v>
      </c>
      <c r="I58" s="8">
        <v>10</v>
      </c>
      <c r="J58" s="8">
        <v>1.5</v>
      </c>
      <c r="K58" s="8">
        <f ca="1">J58*OFFSET(K58, _xlfn.XLOOKUP("Milli Q H2O",H58:H64, Offset!$A$1:$A$7)+1,0)/I58</f>
        <v>6</v>
      </c>
      <c r="L58" s="17"/>
      <c r="N58" s="2"/>
      <c r="O58" s="28" t="s">
        <v>28</v>
      </c>
      <c r="P58" s="8">
        <v>10</v>
      </c>
      <c r="Q58" s="8">
        <v>1.5</v>
      </c>
      <c r="R58" s="8">
        <f ca="1">Q58*OFFSET(R58, _xlfn.XLOOKUP("Milli Q H2O",O58:O64, Offset!$A$1:$A$7)+1,0)/P58</f>
        <v>6</v>
      </c>
      <c r="S58" s="1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3">
      <c r="A59" s="2"/>
      <c r="B59" s="7"/>
      <c r="C59" s="10"/>
      <c r="D59" s="10"/>
      <c r="E59" s="8" t="s">
        <v>3</v>
      </c>
      <c r="F59" s="2"/>
      <c r="G59" s="2"/>
      <c r="H59" s="16" t="s">
        <v>15</v>
      </c>
      <c r="I59" s="8">
        <v>200</v>
      </c>
      <c r="J59" s="8">
        <v>4</v>
      </c>
      <c r="K59" s="8">
        <f ca="1">J59*OFFSET(K59, _xlfn.XLOOKUP("Milli Q H2O",H59:H65, Offset!$A$1:$A$7)+1,0)/I59</f>
        <v>0.8</v>
      </c>
      <c r="L59" s="21" t="s">
        <v>19</v>
      </c>
      <c r="M59" s="25"/>
      <c r="N59" s="2"/>
      <c r="O59" s="16" t="s">
        <v>15</v>
      </c>
      <c r="P59" s="8">
        <v>200</v>
      </c>
      <c r="Q59" s="8">
        <v>4</v>
      </c>
      <c r="R59" s="8">
        <f ca="1">Q59*OFFSET(R59, _xlfn.XLOOKUP("Milli Q H2O",O59:O65, Offset!$A$1:$A$7)+1,0)/P59</f>
        <v>0.8</v>
      </c>
      <c r="S59" s="21" t="s">
        <v>19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3">
      <c r="A60" s="2"/>
      <c r="B60" s="7"/>
      <c r="C60" s="10"/>
      <c r="D60" s="10"/>
      <c r="E60" s="8">
        <v>70</v>
      </c>
      <c r="F60" s="2"/>
      <c r="G60" s="2"/>
      <c r="H60" s="13" t="s">
        <v>7</v>
      </c>
      <c r="I60" s="10"/>
      <c r="J60" s="10"/>
      <c r="K60" s="8">
        <f ca="1">K62-SUM(K54:K59)</f>
        <v>1.2000000000000028</v>
      </c>
      <c r="L60" s="18"/>
      <c r="N60" s="2"/>
      <c r="O60" s="13" t="s">
        <v>7</v>
      </c>
      <c r="P60" s="10"/>
      <c r="Q60" s="10"/>
      <c r="R60" s="8">
        <f ca="1">R62-SUM(R54:R59)</f>
        <v>1.2000000000000028</v>
      </c>
      <c r="S60" s="18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3">
      <c r="A61" s="2"/>
      <c r="B61" s="7"/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3">
      <c r="A62" s="2"/>
      <c r="B62" s="7"/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3">
      <c r="A63" s="2"/>
      <c r="F63" s="2"/>
      <c r="G63" s="2"/>
      <c r="L63" s="14"/>
      <c r="N63" s="2"/>
      <c r="O63" s="9"/>
      <c r="S63" s="14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3">
      <c r="A64" s="2"/>
      <c r="B64" s="20" t="s">
        <v>18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x14ac:dyDescent="0.3">
      <c r="A65" s="2"/>
      <c r="B65" s="19" t="s">
        <v>17</v>
      </c>
      <c r="C65" s="8">
        <v>5</v>
      </c>
      <c r="D65" s="8">
        <v>0.5</v>
      </c>
      <c r="E65" s="8">
        <f ca="1">D65*OFFSET(E65, _xlfn.XLOOKUP("Milli Q H2O",B66:B71, Offset!$A$1:$A$6)+2,0)/C65</f>
        <v>1</v>
      </c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x14ac:dyDescent="0.3">
      <c r="A66" s="2"/>
      <c r="B66" s="7" t="s">
        <v>7</v>
      </c>
      <c r="C66" s="10"/>
      <c r="D66" s="10"/>
      <c r="E66" s="8">
        <f ca="1">E68-SUM(E63:E65)</f>
        <v>9</v>
      </c>
      <c r="F66" s="2"/>
      <c r="G66" s="2"/>
      <c r="H66" s="32" t="s">
        <v>30</v>
      </c>
      <c r="I66" s="11"/>
      <c r="J66" s="8"/>
      <c r="K66" s="8"/>
      <c r="L66" s="14"/>
      <c r="N66" s="2"/>
      <c r="O66" s="32" t="s">
        <v>30</v>
      </c>
      <c r="P66" s="11"/>
      <c r="Q66" s="8"/>
      <c r="R66" s="8"/>
      <c r="S66" s="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3">
      <c r="A67" s="2"/>
      <c r="B67" s="7"/>
      <c r="C67" s="10"/>
      <c r="D67" s="10"/>
      <c r="E67" s="8" t="s">
        <v>3</v>
      </c>
      <c r="F67" s="2"/>
      <c r="G67" s="2"/>
      <c r="H67" s="12" t="s">
        <v>13</v>
      </c>
      <c r="I67" s="8">
        <v>40</v>
      </c>
      <c r="J67" s="8">
        <v>32</v>
      </c>
      <c r="K67" s="8">
        <f ca="1">J67*OFFSET(K67, _xlfn.XLOOKUP("Milli Q H2O",H67:H73, Offset!$A$1:$A$7)+1,0)/I67</f>
        <v>32</v>
      </c>
      <c r="L67" s="17" t="s">
        <v>16</v>
      </c>
      <c r="M67" s="37" t="s">
        <v>59</v>
      </c>
      <c r="N67" s="2"/>
      <c r="O67" s="33" t="s">
        <v>38</v>
      </c>
      <c r="P67" s="8">
        <v>40</v>
      </c>
      <c r="Q67" s="8">
        <v>32</v>
      </c>
      <c r="R67" s="8">
        <f ca="1">Q67*OFFSET(R67, _xlfn.XLOOKUP("Milli Q H2O",O67:O73, Offset!$A$1:$A$7)+1,0)/P67</f>
        <v>32</v>
      </c>
      <c r="S67" s="17" t="s">
        <v>16</v>
      </c>
      <c r="T67" s="37" t="s">
        <v>64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3">
      <c r="A68" s="2"/>
      <c r="B68" s="7"/>
      <c r="C68" s="10"/>
      <c r="D68" s="10"/>
      <c r="E68" s="8">
        <v>10</v>
      </c>
      <c r="F68" s="2"/>
      <c r="G68" s="2"/>
      <c r="H68" s="29" t="s">
        <v>29</v>
      </c>
      <c r="I68" s="8">
        <v>1</v>
      </c>
      <c r="J68" s="8">
        <v>0</v>
      </c>
      <c r="K68" s="8">
        <f ca="1">J68*OFFSET(K68, _xlfn.XLOOKUP("Milli Q H2O",H68:H74, Offset!$A$1:$A$7)+1,0)/I68</f>
        <v>0</v>
      </c>
      <c r="L68" s="17"/>
      <c r="N68" s="2"/>
      <c r="O68" s="29" t="s">
        <v>29</v>
      </c>
      <c r="P68" s="8">
        <v>1</v>
      </c>
      <c r="Q68" s="8">
        <v>0</v>
      </c>
      <c r="R68" s="8">
        <f ca="1">Q68*OFFSET(R68, _xlfn.XLOOKUP("Milli Q H2O",O68:O74, Offset!$A$1:$A$7)+1,0)/P68</f>
        <v>0</v>
      </c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3">
      <c r="A69" s="2"/>
      <c r="B69" s="7"/>
      <c r="F69" s="2"/>
      <c r="G69" s="2"/>
      <c r="H69" s="31" t="s">
        <v>37</v>
      </c>
      <c r="I69" s="8">
        <v>50</v>
      </c>
      <c r="J69" s="8">
        <v>1</v>
      </c>
      <c r="K69" s="8">
        <f ca="1">J69*OFFSET(K69, _xlfn.XLOOKUP("Milli Q H2O",H69:H75, Offset!$A$1:$A$7)+1,0)/I69</f>
        <v>0.8</v>
      </c>
      <c r="L69" s="21" t="s">
        <v>19</v>
      </c>
      <c r="N69" s="2"/>
      <c r="O69" s="31" t="s">
        <v>37</v>
      </c>
      <c r="P69" s="8">
        <v>50</v>
      </c>
      <c r="Q69" s="8">
        <v>1</v>
      </c>
      <c r="R69" s="8">
        <f ca="1">Q69*OFFSET(R69, _xlfn.XLOOKUP("Milli Q H2O",O69:O75, Offset!$A$1:$A$7)+1,0)/P69</f>
        <v>0.8</v>
      </c>
      <c r="S69" s="21" t="s">
        <v>19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3">
      <c r="A70" s="2"/>
      <c r="B70" s="7"/>
      <c r="F70" s="2"/>
      <c r="G70" s="2"/>
      <c r="H70" s="13" t="s">
        <v>7</v>
      </c>
      <c r="I70" s="10"/>
      <c r="J70" s="10"/>
      <c r="K70" s="8">
        <f ca="1">K72-SUM(K64:K69)</f>
        <v>7.2000000000000028</v>
      </c>
      <c r="L70" s="18"/>
      <c r="N70" s="2"/>
      <c r="O70" s="13" t="s">
        <v>7</v>
      </c>
      <c r="P70" s="10"/>
      <c r="Q70" s="10"/>
      <c r="R70" s="8">
        <f ca="1">R72-SUM(R64:R69)</f>
        <v>7.2000000000000028</v>
      </c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3">
      <c r="A71" s="2"/>
      <c r="F71" s="2"/>
      <c r="G71" s="2"/>
      <c r="H71" s="7"/>
      <c r="I71" s="10"/>
      <c r="J71" s="10"/>
      <c r="K71" s="8" t="s">
        <v>3</v>
      </c>
      <c r="L71" s="14"/>
      <c r="M71" s="25"/>
      <c r="N71" s="2"/>
      <c r="O71" s="7"/>
      <c r="P71" s="10"/>
      <c r="Q71" s="10"/>
      <c r="R71" s="8" t="s">
        <v>3</v>
      </c>
      <c r="S71" s="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3">
      <c r="A72" s="2"/>
      <c r="B72" s="31" t="s">
        <v>37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3">
      <c r="A73" s="2"/>
      <c r="B73" s="16" t="s">
        <v>15</v>
      </c>
      <c r="C73" s="8">
        <v>200</v>
      </c>
      <c r="D73" s="8">
        <v>50</v>
      </c>
      <c r="E73" s="8">
        <f ca="1">D73*OFFSET(E73, _xlfn.XLOOKUP("Milli Q H2O",B74:B79, Offset!$A$1:$A$6)+2,0)/C73</f>
        <v>2.125</v>
      </c>
      <c r="F73" s="2"/>
      <c r="G73" s="2"/>
      <c r="L73" s="14"/>
      <c r="N73" s="2"/>
      <c r="O73" s="9"/>
      <c r="S73" s="14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3">
      <c r="A74" s="2"/>
      <c r="B74" s="7" t="s">
        <v>7</v>
      </c>
      <c r="C74" s="10"/>
      <c r="D74" s="10"/>
      <c r="E74" s="8">
        <f ca="1">E76-SUM(E71:E73)</f>
        <v>6.375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x14ac:dyDescent="0.3">
      <c r="A75" s="2"/>
      <c r="B75" s="7"/>
      <c r="C75" s="10"/>
      <c r="D75" s="10"/>
      <c r="E75" s="8" t="s">
        <v>3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x14ac:dyDescent="0.3">
      <c r="A76" s="2"/>
      <c r="B76" s="7"/>
      <c r="C76" s="10"/>
      <c r="D76" s="10"/>
      <c r="E76" s="8">
        <v>8.5</v>
      </c>
      <c r="F76" s="2"/>
      <c r="G76" s="2"/>
      <c r="H76" s="36" t="s">
        <v>73</v>
      </c>
      <c r="I76" s="11"/>
      <c r="J76" s="8"/>
      <c r="K76" s="8"/>
      <c r="L76" s="14"/>
      <c r="N76" s="2"/>
      <c r="O76" s="36" t="s">
        <v>73</v>
      </c>
      <c r="P76" s="11"/>
      <c r="Q76" s="8"/>
      <c r="R76" s="8"/>
      <c r="S76" s="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3">
      <c r="A77" s="2"/>
      <c r="B77" s="7"/>
      <c r="F77" s="2"/>
      <c r="G77" s="2"/>
      <c r="H77" s="12" t="s">
        <v>13</v>
      </c>
      <c r="I77" s="8">
        <v>40</v>
      </c>
      <c r="J77" s="8">
        <v>32</v>
      </c>
      <c r="K77" s="8">
        <f ca="1">J77*OFFSET(K77, _xlfn.XLOOKUP("Milli Q H2O",H77:H83, Offset!$A$1:$A$7)+1,0)/I77</f>
        <v>32</v>
      </c>
      <c r="L77" s="17" t="s">
        <v>16</v>
      </c>
      <c r="M77" s="37" t="s">
        <v>60</v>
      </c>
      <c r="N77" s="2"/>
      <c r="O77" s="33" t="s">
        <v>38</v>
      </c>
      <c r="P77" s="8">
        <v>40</v>
      </c>
      <c r="Q77" s="8">
        <v>32</v>
      </c>
      <c r="R77" s="8">
        <f ca="1">Q77*OFFSET(R77, _xlfn.XLOOKUP("Milli Q H2O",O77:O83, Offset!$A$1:$A$7)+1,0)/P77</f>
        <v>32</v>
      </c>
      <c r="S77" s="17" t="s">
        <v>16</v>
      </c>
      <c r="T77" s="37" t="s">
        <v>43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3">
      <c r="A78" s="2"/>
      <c r="B78" s="7"/>
      <c r="F78" s="2"/>
      <c r="G78" s="2"/>
      <c r="H78" s="29" t="s">
        <v>29</v>
      </c>
      <c r="I78" s="8">
        <v>10</v>
      </c>
      <c r="J78" s="8">
        <v>0.4</v>
      </c>
      <c r="K78" s="8">
        <f ca="1">J78*OFFSET(K78, _xlfn.XLOOKUP("Milli Q H2O",H78:H84, Offset!$A$1:$A$7)+1,0)/I78</f>
        <v>1.6</v>
      </c>
      <c r="L78" s="17"/>
      <c r="N78" s="2"/>
      <c r="O78" s="29" t="s">
        <v>29</v>
      </c>
      <c r="P78" s="8">
        <v>10</v>
      </c>
      <c r="Q78" s="8">
        <v>0.4</v>
      </c>
      <c r="R78" s="8">
        <f ca="1">Q78*OFFSET(R78, _xlfn.XLOOKUP("Milli Q H2O",O78:O84, Offset!$A$1:$A$7)+1,0)/P78</f>
        <v>1.6</v>
      </c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3">
      <c r="A79" s="2"/>
      <c r="F79" s="2"/>
      <c r="G79" s="2"/>
      <c r="H79" s="31" t="s">
        <v>37</v>
      </c>
      <c r="I79" s="8">
        <v>50</v>
      </c>
      <c r="J79" s="8">
        <v>1</v>
      </c>
      <c r="K79" s="8">
        <f ca="1">J79*OFFSET(K79, _xlfn.XLOOKUP("Milli Q H2O",H79:H85, Offset!$A$1:$A$7)+1,0)/I79</f>
        <v>0.8</v>
      </c>
      <c r="L79" s="21" t="s">
        <v>19</v>
      </c>
      <c r="N79" s="2"/>
      <c r="O79" s="31" t="s">
        <v>37</v>
      </c>
      <c r="P79" s="8">
        <v>50</v>
      </c>
      <c r="Q79" s="8">
        <v>1</v>
      </c>
      <c r="R79" s="8">
        <f ca="1">Q79*OFFSET(R79, _xlfn.XLOOKUP("Milli Q H2O",O79:O85, Offset!$A$1:$A$7)+1,0)/P79</f>
        <v>0.8</v>
      </c>
      <c r="S79" s="21" t="s">
        <v>19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3">
      <c r="A80" s="2"/>
      <c r="B80" s="12" t="s">
        <v>13</v>
      </c>
      <c r="F80" s="2"/>
      <c r="G80" s="2"/>
      <c r="H80" s="13" t="s">
        <v>7</v>
      </c>
      <c r="I80" s="10"/>
      <c r="J80" s="10"/>
      <c r="K80" s="8">
        <f ca="1">K82-SUM(K74:K79)</f>
        <v>5.6000000000000014</v>
      </c>
      <c r="L80" s="18"/>
      <c r="N80" s="2"/>
      <c r="O80" s="13" t="s">
        <v>7</v>
      </c>
      <c r="P80" s="10"/>
      <c r="Q80" s="10"/>
      <c r="R80" s="8">
        <f ca="1">R82-SUM(R74:R79)</f>
        <v>5.6000000000000014</v>
      </c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3">
      <c r="A81" s="2"/>
      <c r="B81" s="23" t="s">
        <v>21</v>
      </c>
      <c r="C81" s="8">
        <v>20</v>
      </c>
      <c r="D81" s="8">
        <v>0.5</v>
      </c>
      <c r="E81" s="8">
        <f ca="1">D81*OFFSET(E81, _xlfn.XLOOKUP("Milli Q H2O",B82:B88, Offset!$A$1:$A$7)+2,0)/C81*OFFSET(D81, _xlfn.XLOOKUP("Milli Q H2O",B82:B88, Offset!$A$1:$A$7)+2,0)/OFFSET(C81, _xlfn.XLOOKUP("Milli Q H2O",B82:B88, Offset!$A$1:$A$7)+2,0)</f>
        <v>12.5</v>
      </c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3">
      <c r="A82" s="2"/>
      <c r="B82" s="34" t="s">
        <v>48</v>
      </c>
      <c r="C82" s="8">
        <v>1</v>
      </c>
      <c r="D82" s="8">
        <v>0.01</v>
      </c>
      <c r="E82" s="8">
        <f ca="1">D82*OFFSET(E82, _xlfn.XLOOKUP("Milli Q H2O",B83:B89, Offset!$A$1:$A$7)+2,0)/C82*OFFSET(D82, _xlfn.XLOOKUP("Milli Q H2O",B83:B89, Offset!$A$1:$A$7)+2,0)/OFFSET(C82, _xlfn.XLOOKUP("Milli Q H2O",B83:B89, Offset!$A$1:$A$7)+2,0)</f>
        <v>5</v>
      </c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3">
      <c r="A83" s="2"/>
      <c r="B83" s="22" t="s">
        <v>20</v>
      </c>
      <c r="C83" s="8">
        <v>1000000</v>
      </c>
      <c r="D83" s="8">
        <v>9000</v>
      </c>
      <c r="E83" s="8">
        <f ca="1">D83*OFFSET(E83, _xlfn.XLOOKUP("Milli Q H2O",B84:B89, Offset!$A$1:$A$6)+2,0)/C83*OFFSET(D83, _xlfn.XLOOKUP("Milli Q H2O",B84:B89, Offset!$A$1:$A$6)+2,0)/OFFSET(C83, _xlfn.XLOOKUP("Milli Q H2O",B84:B89, Offset!$A$1:$A$6)+2,0)</f>
        <v>4.5</v>
      </c>
      <c r="F83" s="2"/>
      <c r="G83" s="2"/>
      <c r="L83" s="14"/>
      <c r="N83" s="2"/>
      <c r="O83" s="9"/>
      <c r="S83" s="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3">
      <c r="A84" s="2"/>
      <c r="B84" s="7" t="s">
        <v>10</v>
      </c>
      <c r="C84" s="8">
        <v>25000</v>
      </c>
      <c r="D84" s="8">
        <v>2000</v>
      </c>
      <c r="E84" s="8">
        <f ca="1">D84*OFFSET(E84, _xlfn.XLOOKUP("Milli Q H2O",B85:B90, Offset!$A$1:$A$6)+2,0)/C84*OFFSET(D84, _xlfn.XLOOKUP("Milli Q H2O",B85:B90, Offset!$A$1:$A$6)+2,0)/OFFSET(C84, _xlfn.XLOOKUP("Milli Q H2O",B85:B90, Offset!$A$1:$A$6)+2,0)</f>
        <v>40</v>
      </c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x14ac:dyDescent="0.3">
      <c r="A85" s="2"/>
      <c r="B85" s="7" t="s">
        <v>11</v>
      </c>
      <c r="C85" s="8">
        <v>10</v>
      </c>
      <c r="D85" s="8">
        <v>1</v>
      </c>
      <c r="E85" s="8">
        <f ca="1">D85*OFFSET(E85, _xlfn.XLOOKUP("Milli Q H2O",B86:B91, Offset!$A$1:$A$6)+2,0)/C85*OFFSET(D85, _xlfn.XLOOKUP("Milli Q H2O",B86:B91, Offset!$A$1:$A$6)+2,0)/OFFSET(C85, _xlfn.XLOOKUP("Milli Q H2O",B86:B91, Offset!$A$1:$A$6)+2,0)</f>
        <v>50</v>
      </c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x14ac:dyDescent="0.3">
      <c r="A86" s="2"/>
      <c r="B86" s="16" t="s">
        <v>14</v>
      </c>
      <c r="C86" s="8">
        <v>0.1</v>
      </c>
      <c r="D86" s="8">
        <v>1.3500000000000001E-3</v>
      </c>
      <c r="E86" s="8">
        <f ca="1">D86*OFFSET(E86, _xlfn.XLOOKUP("Milli Q H2O",B87:B92, Offset!$A$1:$A$6)+2,0)/C86*OFFSET(D86, _xlfn.XLOOKUP("Milli Q H2O",B87:B92, Offset!$A$1:$A$6)+2,0)/OFFSET(C86, _xlfn.XLOOKUP("Milli Q H2O",B87:B92, Offset!$A$1:$A$6)+2,0)</f>
        <v>6.75</v>
      </c>
      <c r="F86" s="2"/>
      <c r="G86" s="2"/>
      <c r="H86" s="36" t="s">
        <v>72</v>
      </c>
      <c r="I86" s="11"/>
      <c r="J86" s="8"/>
      <c r="K86" s="8"/>
      <c r="L86" s="14"/>
      <c r="N86" s="2"/>
      <c r="O86" s="36" t="s">
        <v>72</v>
      </c>
      <c r="P86" s="11"/>
      <c r="Q86" s="8"/>
      <c r="R86" s="8"/>
      <c r="S86" s="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3">
      <c r="A87" s="2"/>
      <c r="B87" s="7" t="s">
        <v>7</v>
      </c>
      <c r="C87" s="10"/>
      <c r="D87" s="10"/>
      <c r="E87" s="8">
        <f ca="1">E89-SUM(E80:E86)</f>
        <v>281.25</v>
      </c>
      <c r="F87" s="2"/>
      <c r="G87" s="2"/>
      <c r="H87" s="12" t="s">
        <v>13</v>
      </c>
      <c r="I87" s="8">
        <v>40</v>
      </c>
      <c r="J87" s="8">
        <v>32</v>
      </c>
      <c r="K87" s="8">
        <f ca="1">J87*OFFSET(K87, _xlfn.XLOOKUP("Milli Q H2O",H87:H93, Offset!$A$1:$A$7)+1,0)/I87</f>
        <v>32</v>
      </c>
      <c r="L87" s="17" t="s">
        <v>16</v>
      </c>
      <c r="M87" s="37" t="s">
        <v>61</v>
      </c>
      <c r="N87" s="2"/>
      <c r="O87" s="33" t="s">
        <v>38</v>
      </c>
      <c r="P87" s="8">
        <v>40</v>
      </c>
      <c r="Q87" s="8">
        <v>32</v>
      </c>
      <c r="R87" s="8">
        <f ca="1">Q87*OFFSET(R87, _xlfn.XLOOKUP("Milli Q H2O",O87:O93, Offset!$A$1:$A$7)+1,0)/P87</f>
        <v>32</v>
      </c>
      <c r="S87" s="17" t="s">
        <v>16</v>
      </c>
      <c r="T87" s="37" t="s">
        <v>63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3">
      <c r="A88" s="2"/>
      <c r="B88" s="7"/>
      <c r="C88" s="10" t="s">
        <v>8</v>
      </c>
      <c r="D88" s="10" t="s">
        <v>9</v>
      </c>
      <c r="E88" s="8" t="s">
        <v>3</v>
      </c>
      <c r="F88" s="2"/>
      <c r="G88" s="2"/>
      <c r="H88" s="29" t="s">
        <v>29</v>
      </c>
      <c r="I88" s="8">
        <v>10</v>
      </c>
      <c r="J88" s="8">
        <v>0.8</v>
      </c>
      <c r="K88" s="8">
        <f ca="1">J88*OFFSET(K88, _xlfn.XLOOKUP("Milli Q H2O",H88:H94, Offset!$A$1:$A$7)+1,0)/I88</f>
        <v>3.2</v>
      </c>
      <c r="L88" s="17"/>
      <c r="N88" s="2"/>
      <c r="O88" s="29" t="s">
        <v>29</v>
      </c>
      <c r="P88" s="8">
        <v>10</v>
      </c>
      <c r="Q88" s="8">
        <v>0.8</v>
      </c>
      <c r="R88" s="8">
        <f ca="1">Q88*OFFSET(R88, _xlfn.XLOOKUP("Milli Q H2O",O88:O94, Offset!$A$1:$A$7)+1,0)/P88</f>
        <v>3.2</v>
      </c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3">
      <c r="A89" s="2"/>
      <c r="B89" s="7"/>
      <c r="C89" s="10">
        <v>32</v>
      </c>
      <c r="D89" s="10">
        <v>40</v>
      </c>
      <c r="E89" s="8">
        <f>C89*12.5</f>
        <v>400</v>
      </c>
      <c r="F89" s="2"/>
      <c r="G89" s="2"/>
      <c r="H89" s="16" t="s">
        <v>15</v>
      </c>
      <c r="I89" s="8">
        <v>200</v>
      </c>
      <c r="J89" s="8">
        <v>4</v>
      </c>
      <c r="K89" s="8">
        <f ca="1">J89*OFFSET(K89, _xlfn.XLOOKUP("Milli Q H2O",H89:H95, Offset!$A$1:$A$7)+1,0)/I89</f>
        <v>0.8</v>
      </c>
      <c r="L89" s="21" t="s">
        <v>19</v>
      </c>
      <c r="M89" s="25"/>
      <c r="N89" s="2"/>
      <c r="O89" s="16" t="s">
        <v>15</v>
      </c>
      <c r="P89" s="8">
        <v>200</v>
      </c>
      <c r="Q89" s="8">
        <v>4</v>
      </c>
      <c r="R89" s="8">
        <f ca="1">Q89*OFFSET(R89, _xlfn.XLOOKUP("Milli Q H2O",O89:O95, Offset!$A$1:$A$7)+1,0)/P89</f>
        <v>0.8</v>
      </c>
      <c r="S89" s="21" t="s">
        <v>19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3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4</v>
      </c>
      <c r="L90" s="18"/>
      <c r="N90" s="2"/>
      <c r="O90" s="13" t="s">
        <v>7</v>
      </c>
      <c r="P90" s="10"/>
      <c r="Q90" s="10"/>
      <c r="R90" s="8">
        <f ca="1">R92-SUM(R84:R89)</f>
        <v>4</v>
      </c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3">
      <c r="A91" s="2"/>
      <c r="B91" s="7"/>
      <c r="F91" s="2"/>
      <c r="G91" s="2"/>
      <c r="H91" s="7"/>
      <c r="I91" s="10"/>
      <c r="J91" s="10"/>
      <c r="K91" s="8" t="s">
        <v>3</v>
      </c>
      <c r="L91" s="14"/>
      <c r="N91" s="2"/>
      <c r="O91" s="7"/>
      <c r="P91" s="10"/>
      <c r="Q91" s="10"/>
      <c r="R91" s="8" t="s">
        <v>3</v>
      </c>
      <c r="S91" s="14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3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3">
      <c r="A93" s="2"/>
      <c r="F93" s="2"/>
      <c r="G93" s="2"/>
      <c r="L93" s="14"/>
      <c r="N93" s="2"/>
      <c r="O93" s="9"/>
      <c r="S93" s="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3">
      <c r="A94" s="2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x14ac:dyDescent="0.3">
      <c r="A95" s="2"/>
      <c r="B95" s="33" t="s">
        <v>38</v>
      </c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x14ac:dyDescent="0.3">
      <c r="A96" s="2"/>
      <c r="B96" s="23" t="s">
        <v>21</v>
      </c>
      <c r="C96" s="8">
        <v>20</v>
      </c>
      <c r="D96" s="8">
        <v>0.5</v>
      </c>
      <c r="E96" s="8">
        <f ca="1">D96*OFFSET(E96, _xlfn.XLOOKUP("Milli Q H2O",B97:B103, Offset!$A$1:$A$7)+2,0)/C96*OFFSET(D96, _xlfn.XLOOKUP("Milli Q H2O",B97:B103, Offset!$A$1:$A$7)+2,0)/OFFSET(C96, _xlfn.XLOOKUP("Milli Q H2O",B97:B103, Offset!$A$1:$A$7)+2,0)</f>
        <v>12.5</v>
      </c>
      <c r="F96" s="2"/>
      <c r="G96" s="2"/>
      <c r="H96" s="32" t="s">
        <v>44</v>
      </c>
      <c r="I96" s="11"/>
      <c r="J96" s="8"/>
      <c r="K96" s="8"/>
      <c r="L96" s="14"/>
      <c r="N96" s="2"/>
      <c r="O96" s="32" t="s">
        <v>44</v>
      </c>
      <c r="P96" s="11"/>
      <c r="Q96" s="8"/>
      <c r="R96" s="8"/>
      <c r="S96" s="14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3">
      <c r="A97" s="2"/>
      <c r="B97" s="35" t="s">
        <v>47</v>
      </c>
      <c r="C97" s="8">
        <v>1</v>
      </c>
      <c r="D97" s="8">
        <v>0.01</v>
      </c>
      <c r="E97" s="8">
        <f ca="1">D97*OFFSET(E97, _xlfn.XLOOKUP("Milli Q H2O",B98:B104, Offset!$A$1:$A$7)+2,0)/C97*OFFSET(D97, _xlfn.XLOOKUP("Milli Q H2O",B98:B104, Offset!$A$1:$A$7)+2,0)/OFFSET(C97, _xlfn.XLOOKUP("Milli Q H2O",B98:B104, Offset!$A$1:$A$7)+2,0)</f>
        <v>5</v>
      </c>
      <c r="F97" s="2"/>
      <c r="G97" s="2"/>
      <c r="H97" s="12" t="s">
        <v>13</v>
      </c>
      <c r="I97" s="8">
        <v>40</v>
      </c>
      <c r="J97" s="8">
        <v>32</v>
      </c>
      <c r="K97" s="8">
        <f ca="1">J97*OFFSET(K97, _xlfn.XLOOKUP("Milli Q H2O",H97:H103, Offset!$A$1:$A$7)+1,0)/I97</f>
        <v>32</v>
      </c>
      <c r="L97" s="17" t="s">
        <v>16</v>
      </c>
      <c r="M97" s="37" t="s">
        <v>62</v>
      </c>
      <c r="N97" s="2"/>
      <c r="O97" s="33" t="s">
        <v>38</v>
      </c>
      <c r="P97" s="8">
        <v>40</v>
      </c>
      <c r="Q97" s="8">
        <v>32</v>
      </c>
      <c r="R97" s="8">
        <f ca="1">Q97*OFFSET(R97, _xlfn.XLOOKUP("Milli Q H2O",O97:O103, Offset!$A$1:$A$7)+1,0)/P97</f>
        <v>32</v>
      </c>
      <c r="S97" s="17" t="s">
        <v>16</v>
      </c>
      <c r="T97" s="37" t="s">
        <v>45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3">
      <c r="A98" s="2"/>
      <c r="B98" s="22" t="s">
        <v>20</v>
      </c>
      <c r="C98" s="8">
        <v>1000000</v>
      </c>
      <c r="D98" s="8">
        <v>9000</v>
      </c>
      <c r="E98" s="8">
        <f ca="1">D98*OFFSET(E98, _xlfn.XLOOKUP("Milli Q H2O",B99:B104, Offset!$A$1:$A$6)+2,0)/C98*OFFSET(D98, _xlfn.XLOOKUP("Milli Q H2O",B99:B104, Offset!$A$1:$A$6)+2,0)/OFFSET(C98, _xlfn.XLOOKUP("Milli Q H2O",B99:B104, Offset!$A$1:$A$6)+2,0)</f>
        <v>4.5</v>
      </c>
      <c r="F98" s="2"/>
      <c r="G98" s="2"/>
      <c r="H98" s="29" t="s">
        <v>29</v>
      </c>
      <c r="I98" s="8">
        <v>1</v>
      </c>
      <c r="J98" s="8">
        <v>0.12</v>
      </c>
      <c r="K98" s="8">
        <f ca="1">J98*OFFSET(K98, _xlfn.XLOOKUP("Milli Q H2O",H98:H104, Offset!$A$1:$A$7)+1,0)/I98</f>
        <v>4.8</v>
      </c>
      <c r="L98" s="17"/>
      <c r="N98" s="2"/>
      <c r="O98" s="29" t="s">
        <v>29</v>
      </c>
      <c r="P98" s="8">
        <v>1</v>
      </c>
      <c r="Q98" s="8">
        <v>0.12</v>
      </c>
      <c r="R98" s="8">
        <f ca="1">Q98*OFFSET(R98, _xlfn.XLOOKUP("Milli Q H2O",O98:O104, Offset!$A$1:$A$7)+1,0)/P98</f>
        <v>4.8</v>
      </c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3">
      <c r="A99" s="2"/>
      <c r="B99" s="7" t="s">
        <v>10</v>
      </c>
      <c r="C99" s="8">
        <v>25000</v>
      </c>
      <c r="D99" s="8">
        <v>2000</v>
      </c>
      <c r="E99" s="8">
        <f ca="1">D99*OFFSET(E99, _xlfn.XLOOKUP("Milli Q H2O",B100:B105, Offset!$A$1:$A$6)+2,0)/C99*OFFSET(D99, _xlfn.XLOOKUP("Milli Q H2O",B100:B105, Offset!$A$1:$A$6)+2,0)/OFFSET(C99, _xlfn.XLOOKUP("Milli Q H2O",B100:B105, Offset!$A$1:$A$6)+2,0)</f>
        <v>40</v>
      </c>
      <c r="F99" s="2"/>
      <c r="G99" s="2"/>
      <c r="H99" s="31" t="s">
        <v>37</v>
      </c>
      <c r="I99" s="8">
        <v>50</v>
      </c>
      <c r="J99" s="8">
        <v>1</v>
      </c>
      <c r="K99" s="8">
        <f ca="1">J99*OFFSET(K99, _xlfn.XLOOKUP("Milli Q H2O",H99:H105, Offset!$A$1:$A$7)+1,0)/I99</f>
        <v>0.8</v>
      </c>
      <c r="L99" s="21" t="s">
        <v>19</v>
      </c>
      <c r="N99" s="2"/>
      <c r="O99" s="31" t="s">
        <v>37</v>
      </c>
      <c r="P99" s="8">
        <v>50</v>
      </c>
      <c r="Q99" s="8">
        <v>1</v>
      </c>
      <c r="R99" s="8">
        <f ca="1">Q99*OFFSET(R99, _xlfn.XLOOKUP("Milli Q H2O",O99:O105, Offset!$A$1:$A$7)+1,0)/P99</f>
        <v>0.8</v>
      </c>
      <c r="S99" s="21" t="s">
        <v>19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3">
      <c r="A100" s="2"/>
      <c r="B100" s="7" t="s">
        <v>11</v>
      </c>
      <c r="C100" s="8">
        <v>10</v>
      </c>
      <c r="D100" s="8">
        <v>1</v>
      </c>
      <c r="E100" s="8">
        <f ca="1">D100*OFFSET(E100, _xlfn.XLOOKUP("Milli Q H2O",B101:B106, Offset!$A$1:$A$6)+2,0)/C100*OFFSET(D100, _xlfn.XLOOKUP("Milli Q H2O",B101:B106, Offset!$A$1:$A$6)+2,0)/OFFSET(C100, _xlfn.XLOOKUP("Milli Q H2O",B101:B106, Offset!$A$1:$A$6)+2,0)</f>
        <v>50</v>
      </c>
      <c r="F100" s="2"/>
      <c r="G100" s="2"/>
      <c r="H100" s="13" t="s">
        <v>7</v>
      </c>
      <c r="I100" s="10"/>
      <c r="J100" s="10"/>
      <c r="K100" s="8">
        <f ca="1">K102-SUM(K94:K99)</f>
        <v>2.4000000000000057</v>
      </c>
      <c r="L100" s="18"/>
      <c r="N100" s="2"/>
      <c r="O100" s="13" t="s">
        <v>7</v>
      </c>
      <c r="P100" s="10"/>
      <c r="Q100" s="10"/>
      <c r="R100" s="8">
        <f ca="1">R102-SUM(R94:R99)</f>
        <v>2.4000000000000057</v>
      </c>
      <c r="S100" s="18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3">
      <c r="A101" s="2"/>
      <c r="B101" s="16" t="s">
        <v>14</v>
      </c>
      <c r="C101" s="8">
        <v>0.1</v>
      </c>
      <c r="D101" s="8">
        <v>1.3500000000000001E-3</v>
      </c>
      <c r="E101" s="8">
        <f ca="1">D101*OFFSET(E101, _xlfn.XLOOKUP("Milli Q H2O",B102:B107, Offset!$A$1:$A$6)+2,0)/C101*OFFSET(D101, _xlfn.XLOOKUP("Milli Q H2O",B102:B107, Offset!$A$1:$A$6)+2,0)/OFFSET(C101, _xlfn.XLOOKUP("Milli Q H2O",B102:B107, Offset!$A$1:$A$6)+2,0)</f>
        <v>6.75</v>
      </c>
      <c r="F101" s="2"/>
      <c r="G101" s="2"/>
      <c r="H101" s="7"/>
      <c r="I101" s="10"/>
      <c r="J101" s="10"/>
      <c r="K101" s="8" t="s">
        <v>3</v>
      </c>
      <c r="L101" s="14"/>
      <c r="M101" s="25"/>
      <c r="N101" s="2"/>
      <c r="O101" s="7"/>
      <c r="P101" s="10"/>
      <c r="Q101" s="10"/>
      <c r="R101" s="8" t="s">
        <v>3</v>
      </c>
      <c r="S101" s="14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3">
      <c r="A102" s="2"/>
      <c r="B102" s="7" t="s">
        <v>7</v>
      </c>
      <c r="C102" s="10"/>
      <c r="D102" s="10"/>
      <c r="E102" s="8">
        <f ca="1">E104-SUM(E95:E101)</f>
        <v>281.25</v>
      </c>
      <c r="F102" s="2"/>
      <c r="G102" s="2"/>
      <c r="H102" s="7"/>
      <c r="I102" s="10"/>
      <c r="J102" s="10"/>
      <c r="K102" s="8">
        <v>40</v>
      </c>
      <c r="L102" s="14"/>
      <c r="N102" s="2"/>
      <c r="O102" s="7"/>
      <c r="P102" s="10"/>
      <c r="Q102" s="10"/>
      <c r="R102" s="8">
        <v>40</v>
      </c>
      <c r="S102" s="14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3">
      <c r="A103" s="2"/>
      <c r="B103" s="7"/>
      <c r="C103" s="10" t="s">
        <v>8</v>
      </c>
      <c r="D103" s="10" t="s">
        <v>9</v>
      </c>
      <c r="E103" s="8" t="s">
        <v>3</v>
      </c>
      <c r="F103" s="2"/>
      <c r="G103" s="2"/>
      <c r="L103" s="14"/>
      <c r="N103" s="2"/>
      <c r="O103" s="9"/>
      <c r="S103" s="14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3">
      <c r="A104" s="2"/>
      <c r="B104" s="7"/>
      <c r="C104" s="10">
        <v>32</v>
      </c>
      <c r="D104" s="10">
        <v>40</v>
      </c>
      <c r="E104" s="8">
        <f>C104*12.5</f>
        <v>400</v>
      </c>
      <c r="F104" s="2"/>
      <c r="G104" s="2"/>
      <c r="H104" s="7"/>
      <c r="I104" s="8"/>
      <c r="J104" s="8"/>
      <c r="K104" s="8"/>
      <c r="L104" s="14"/>
      <c r="N104" s="2"/>
      <c r="O104" s="7"/>
      <c r="P104" s="8"/>
      <c r="Q104" s="8"/>
      <c r="R104" s="8"/>
      <c r="S104" s="14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3">
      <c r="A105" s="2"/>
      <c r="B105" s="7"/>
      <c r="F105" s="2"/>
      <c r="G105" s="2"/>
      <c r="H105" s="7"/>
      <c r="I105" s="11"/>
      <c r="J105" s="8"/>
      <c r="K105" s="8"/>
      <c r="L105" s="2"/>
      <c r="N105" s="2"/>
      <c r="O105" s="7"/>
      <c r="P105" s="11"/>
      <c r="Q105" s="8"/>
      <c r="R105" s="8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x14ac:dyDescent="0.3">
      <c r="A106" s="2"/>
      <c r="B106" s="7"/>
      <c r="F106" s="2"/>
      <c r="G106" s="2"/>
      <c r="H106" s="32" t="s">
        <v>32</v>
      </c>
      <c r="I106" s="11"/>
      <c r="J106" s="8"/>
      <c r="K106" s="8"/>
      <c r="L106" s="14"/>
      <c r="N106" s="2"/>
      <c r="O106" s="32" t="s">
        <v>32</v>
      </c>
      <c r="P106" s="11"/>
      <c r="Q106" s="8"/>
      <c r="R106" s="8"/>
      <c r="S106" s="14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3">
      <c r="A107" s="2"/>
      <c r="B107" s="7"/>
      <c r="F107" s="2"/>
      <c r="G107" s="2"/>
      <c r="H107" s="12" t="s">
        <v>13</v>
      </c>
      <c r="I107" s="8">
        <v>40</v>
      </c>
      <c r="J107" s="8">
        <v>32</v>
      </c>
      <c r="K107" s="8">
        <f ca="1">J107*OFFSET(K107, _xlfn.XLOOKUP("Milli Q H2O",H107:H113, Offset!$A$1:$A$7)+1,0)/I107</f>
        <v>32</v>
      </c>
      <c r="L107" s="17" t="s">
        <v>16</v>
      </c>
      <c r="M107" s="37" t="s">
        <v>69</v>
      </c>
      <c r="N107" s="2"/>
      <c r="O107" s="33" t="s">
        <v>38</v>
      </c>
      <c r="P107" s="8">
        <v>40</v>
      </c>
      <c r="Q107" s="8">
        <v>32</v>
      </c>
      <c r="R107" s="8">
        <f ca="1">Q107*OFFSET(R107, _xlfn.XLOOKUP("Milli Q H2O",O107:O113, Offset!$A$1:$A$7)+1,0)/P107</f>
        <v>32</v>
      </c>
      <c r="S107" s="17" t="s">
        <v>16</v>
      </c>
      <c r="T107" s="37" t="s">
        <v>71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3">
      <c r="A108" s="2"/>
      <c r="F108" s="2"/>
      <c r="G108" s="2"/>
      <c r="H108" s="29" t="s">
        <v>29</v>
      </c>
      <c r="I108" s="8">
        <v>1</v>
      </c>
      <c r="J108" s="8">
        <v>0.16</v>
      </c>
      <c r="K108" s="8">
        <f ca="1">J108*OFFSET(K108, _xlfn.XLOOKUP("Milli Q H2O",H108:H114, Offset!$A$1:$A$7)+1,0)/I108</f>
        <v>6.4</v>
      </c>
      <c r="L108" s="17"/>
      <c r="N108" s="2"/>
      <c r="O108" s="29" t="s">
        <v>29</v>
      </c>
      <c r="P108" s="8">
        <v>1</v>
      </c>
      <c r="Q108" s="8">
        <v>0.16</v>
      </c>
      <c r="R108" s="8">
        <f ca="1">Q108*OFFSET(R108, _xlfn.XLOOKUP("Milli Q H2O",O108:O114, Offset!$A$1:$A$7)+1,0)/P108</f>
        <v>6.4</v>
      </c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3">
      <c r="A109" s="2"/>
      <c r="F109" s="2"/>
      <c r="G109" s="2"/>
      <c r="H109" s="31" t="s">
        <v>37</v>
      </c>
      <c r="I109" s="8">
        <v>50</v>
      </c>
      <c r="J109" s="8">
        <v>1</v>
      </c>
      <c r="K109" s="8">
        <f ca="1">J109*OFFSET(K109, _xlfn.XLOOKUP("Milli Q H2O",H109:H115, Offset!$A$1:$A$7)+1,0)/I109</f>
        <v>0.8</v>
      </c>
      <c r="L109" s="21" t="s">
        <v>19</v>
      </c>
      <c r="M109" s="25"/>
      <c r="N109" s="2"/>
      <c r="O109" s="31" t="s">
        <v>37</v>
      </c>
      <c r="P109" s="8">
        <v>50</v>
      </c>
      <c r="Q109" s="8">
        <v>1</v>
      </c>
      <c r="R109" s="8">
        <f ca="1">Q109*OFFSET(R109, _xlfn.XLOOKUP("Milli Q H2O",O109:O115, Offset!$A$1:$A$7)+1,0)/P109</f>
        <v>0.8</v>
      </c>
      <c r="S109" s="21" t="s">
        <v>19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3">
      <c r="A110" s="2"/>
      <c r="B110" s="7"/>
      <c r="F110" s="2"/>
      <c r="G110" s="2"/>
      <c r="H110" s="13" t="s">
        <v>7</v>
      </c>
      <c r="I110" s="10"/>
      <c r="J110" s="10"/>
      <c r="K110" s="8">
        <f ca="1">K112-SUM(K104:K109)</f>
        <v>0.80000000000000426</v>
      </c>
      <c r="L110" s="18"/>
      <c r="N110" s="2"/>
      <c r="O110" s="13" t="s">
        <v>7</v>
      </c>
      <c r="P110" s="10"/>
      <c r="Q110" s="10"/>
      <c r="R110" s="8">
        <f ca="1">R112-SUM(R104:R109)</f>
        <v>0.80000000000000426</v>
      </c>
      <c r="S110" s="1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3">
      <c r="A111" s="2"/>
      <c r="B111" s="7"/>
      <c r="F111" s="2"/>
      <c r="G111" s="2"/>
      <c r="H111" s="7"/>
      <c r="I111" s="10"/>
      <c r="J111" s="10"/>
      <c r="K111" s="8" t="s">
        <v>3</v>
      </c>
      <c r="L111" s="14"/>
      <c r="N111" s="2"/>
      <c r="O111" s="7"/>
      <c r="P111" s="10"/>
      <c r="Q111" s="10"/>
      <c r="R111" s="8" t="s">
        <v>3</v>
      </c>
      <c r="S111" s="14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3">
      <c r="A112" s="2"/>
      <c r="B112" s="7"/>
      <c r="F112" s="2"/>
      <c r="G112" s="2"/>
      <c r="H112" s="7"/>
      <c r="I112" s="10"/>
      <c r="J112" s="10"/>
      <c r="K112" s="8">
        <v>40</v>
      </c>
      <c r="L112" s="14"/>
      <c r="N112" s="2"/>
      <c r="O112" s="7"/>
      <c r="P112" s="10"/>
      <c r="Q112" s="10"/>
      <c r="R112" s="8">
        <v>40</v>
      </c>
      <c r="S112" s="14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3">
      <c r="A113" s="2"/>
      <c r="B113" s="7"/>
      <c r="F113" s="2"/>
      <c r="G113" s="2"/>
      <c r="L113" s="14"/>
      <c r="N113" s="2"/>
      <c r="O113" s="9"/>
      <c r="S113" s="14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3">
      <c r="A114" s="2"/>
      <c r="B114" s="7"/>
      <c r="F114" s="2"/>
      <c r="G114" s="2"/>
      <c r="H114" s="7"/>
      <c r="I114" s="8"/>
      <c r="J114" s="8"/>
      <c r="K114" s="8"/>
      <c r="L114" s="14"/>
      <c r="N114" s="2"/>
      <c r="O114" s="7"/>
      <c r="P114" s="8"/>
      <c r="Q114" s="8"/>
      <c r="R114" s="8"/>
      <c r="S114" s="14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3">
      <c r="A115" s="2"/>
      <c r="B115" s="7"/>
      <c r="F115" s="2"/>
      <c r="G115" s="2"/>
      <c r="H115" s="7"/>
      <c r="I115" s="11"/>
      <c r="J115" s="8"/>
      <c r="K115" s="8"/>
      <c r="L115" s="2"/>
      <c r="N115" s="2"/>
      <c r="O115" s="7"/>
      <c r="P115" s="11"/>
      <c r="Q115" s="8"/>
      <c r="R115" s="8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3">
      <c r="A116" s="2"/>
      <c r="B116" s="7"/>
      <c r="F116" s="2"/>
      <c r="G116" s="2"/>
      <c r="H116" s="36" t="s">
        <v>31</v>
      </c>
      <c r="I116" s="11"/>
      <c r="J116" s="8"/>
      <c r="K116" s="8"/>
      <c r="L116" s="14"/>
      <c r="N116" s="2"/>
      <c r="O116" s="36" t="s">
        <v>31</v>
      </c>
      <c r="P116" s="11"/>
      <c r="Q116" s="8"/>
      <c r="R116" s="8"/>
      <c r="S116" s="14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3">
      <c r="A117" s="2"/>
      <c r="B117" s="7"/>
      <c r="F117" s="2"/>
      <c r="G117" s="2"/>
      <c r="H117" s="12" t="s">
        <v>13</v>
      </c>
      <c r="I117" s="8">
        <v>40</v>
      </c>
      <c r="J117" s="8">
        <v>32</v>
      </c>
      <c r="K117" s="8">
        <f ca="1">J117*OFFSET(K117, _xlfn.XLOOKUP("Milli Q H2O",H117:H123, Offset!$A$1:$A$7)+1,0)/I117</f>
        <v>32</v>
      </c>
      <c r="L117" s="17" t="s">
        <v>16</v>
      </c>
      <c r="M117" s="37" t="s">
        <v>70</v>
      </c>
      <c r="N117" s="2"/>
      <c r="O117" s="33" t="s">
        <v>38</v>
      </c>
      <c r="P117" s="8">
        <v>40</v>
      </c>
      <c r="Q117" s="8">
        <v>32</v>
      </c>
      <c r="R117" s="8">
        <f ca="1">Q117*OFFSET(R117, _xlfn.XLOOKUP("Milli Q H2O",O117:O123, Offset!$A$1:$A$7)+1,0)/P117</f>
        <v>32</v>
      </c>
      <c r="S117" s="17" t="s">
        <v>16</v>
      </c>
      <c r="T117" s="37" t="s">
        <v>46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3">
      <c r="A118" s="2"/>
      <c r="B118" s="7"/>
      <c r="F118" s="2"/>
      <c r="G118" s="2"/>
      <c r="H118" s="28" t="s">
        <v>28</v>
      </c>
      <c r="I118" s="8">
        <v>1</v>
      </c>
      <c r="J118" s="8">
        <v>0.04</v>
      </c>
      <c r="K118" s="8">
        <f ca="1">J118*OFFSET(K118, _xlfn.XLOOKUP("Milli Q H2O",H118:H124, Offset!$A$1:$A$7)+1,0)/I118</f>
        <v>1.6</v>
      </c>
      <c r="L118" s="17"/>
      <c r="N118" s="2"/>
      <c r="O118" s="28" t="s">
        <v>28</v>
      </c>
      <c r="P118" s="8">
        <v>1</v>
      </c>
      <c r="Q118" s="8">
        <v>0.04</v>
      </c>
      <c r="R118" s="8">
        <f ca="1">Q118*OFFSET(R118, _xlfn.XLOOKUP("Milli Q H2O",O118:O124, Offset!$A$1:$A$7)+1,0)/P118</f>
        <v>1.6</v>
      </c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3">
      <c r="A119" s="2"/>
      <c r="B119" s="7"/>
      <c r="F119" s="2"/>
      <c r="G119" s="2"/>
      <c r="H119" s="31" t="s">
        <v>37</v>
      </c>
      <c r="I119" s="8">
        <v>50</v>
      </c>
      <c r="J119" s="8">
        <v>1</v>
      </c>
      <c r="K119" s="8">
        <f ca="1">J119*OFFSET(K119, _xlfn.XLOOKUP("Milli Q H2O",H119:H125, Offset!$A$1:$A$7)+1,0)/I119</f>
        <v>0.8</v>
      </c>
      <c r="L119" s="21" t="s">
        <v>19</v>
      </c>
      <c r="N119" s="2"/>
      <c r="O119" s="31" t="s">
        <v>37</v>
      </c>
      <c r="P119" s="8">
        <v>50</v>
      </c>
      <c r="Q119" s="8">
        <v>1</v>
      </c>
      <c r="R119" s="8">
        <f ca="1">Q119*OFFSET(R119, _xlfn.XLOOKUP("Milli Q H2O",O119:O125, Offset!$A$1:$A$7)+1,0)/P119</f>
        <v>0.8</v>
      </c>
      <c r="S119" s="21" t="s">
        <v>19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3">
      <c r="A120" s="2"/>
      <c r="B120" s="7"/>
      <c r="F120" s="2"/>
      <c r="G120" s="2"/>
      <c r="H120" s="13" t="s">
        <v>7</v>
      </c>
      <c r="I120" s="10"/>
      <c r="J120" s="10"/>
      <c r="K120" s="8">
        <f ca="1">K122-SUM(K114:K119)</f>
        <v>5.6000000000000014</v>
      </c>
      <c r="L120" s="18"/>
      <c r="N120" s="2"/>
      <c r="O120" s="13" t="s">
        <v>7</v>
      </c>
      <c r="P120" s="10"/>
      <c r="Q120" s="10"/>
      <c r="R120" s="8">
        <f ca="1">R122-SUM(R114:R119)</f>
        <v>5.6000000000000014</v>
      </c>
      <c r="S120" s="18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3">
      <c r="A121" s="2"/>
      <c r="B121" s="7"/>
      <c r="F121" s="2"/>
      <c r="G121" s="2"/>
      <c r="H121" s="7"/>
      <c r="I121" s="10"/>
      <c r="J121" s="10"/>
      <c r="K121" s="8" t="s">
        <v>3</v>
      </c>
      <c r="L121" s="14"/>
      <c r="M121" s="25"/>
      <c r="N121" s="2"/>
      <c r="O121" s="7"/>
      <c r="P121" s="10"/>
      <c r="Q121" s="10"/>
      <c r="R121" s="8" t="s">
        <v>3</v>
      </c>
      <c r="S121" s="14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3">
      <c r="A122" s="2"/>
      <c r="B122" s="7"/>
      <c r="F122" s="2"/>
      <c r="G122" s="2"/>
      <c r="H122" s="7"/>
      <c r="I122" s="10"/>
      <c r="J122" s="10"/>
      <c r="K122" s="8">
        <v>40</v>
      </c>
      <c r="L122" s="14"/>
      <c r="N122" s="2"/>
      <c r="O122" s="7"/>
      <c r="P122" s="10"/>
      <c r="Q122" s="10"/>
      <c r="R122" s="8">
        <v>40</v>
      </c>
      <c r="S122" s="14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3">
      <c r="A123" s="2"/>
      <c r="B123" s="7"/>
      <c r="F123" s="2"/>
      <c r="G123" s="2"/>
      <c r="L123" s="14"/>
      <c r="N123" s="2"/>
      <c r="O123" s="9"/>
      <c r="S123" s="14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3">
      <c r="A124" s="2"/>
      <c r="B124" s="7"/>
      <c r="F124" s="2"/>
      <c r="G124" s="2"/>
      <c r="H124" s="7"/>
      <c r="I124" s="8"/>
      <c r="J124" s="8"/>
      <c r="K124" s="8"/>
      <c r="L124" s="14"/>
      <c r="N124" s="2"/>
      <c r="O124" s="7"/>
      <c r="P124" s="8"/>
      <c r="Q124" s="8"/>
      <c r="R124" s="8"/>
      <c r="S124" s="14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3">
      <c r="A125" s="2"/>
      <c r="B125" s="7"/>
      <c r="F125" s="2"/>
      <c r="G125" s="2"/>
      <c r="H125" s="7"/>
      <c r="I125" s="11"/>
      <c r="J125" s="8"/>
      <c r="K125" s="8"/>
      <c r="L125" s="2"/>
      <c r="N125" s="2"/>
      <c r="O125" s="7"/>
      <c r="P125" s="11"/>
      <c r="Q125" s="8"/>
      <c r="R125" s="8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3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3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3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3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3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3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3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3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3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3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3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3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3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3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3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3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3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3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3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3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3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3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3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3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3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3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3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3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3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3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3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3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3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3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3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3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3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3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3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3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3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3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3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3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3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3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3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3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3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3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3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3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3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3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3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3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3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3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3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3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3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3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3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3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3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3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3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3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3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3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3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3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3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3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3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3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3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3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3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3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3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3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3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3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3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3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3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3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3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3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3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3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3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3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3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3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3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3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3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3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3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3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3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3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3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3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3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3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3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3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3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3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3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3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3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3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3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3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3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3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3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3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3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3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3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3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3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3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3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3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3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3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3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3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3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3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3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3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3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3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3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3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3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3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3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3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3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3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3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3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3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3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3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3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3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3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3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3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3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3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3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3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3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3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3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3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3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3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3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3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3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3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3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3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3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3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3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3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3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3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3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3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3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3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3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3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3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3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3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3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3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3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3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3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3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3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3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3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3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3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3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3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3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3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3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3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3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3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3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3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3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3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3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3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3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3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3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3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3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3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3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3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3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3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3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3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3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3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3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3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3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3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3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3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3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3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3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3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3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3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3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3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3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3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3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3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3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3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3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3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3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3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3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3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3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3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3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3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3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3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3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3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3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3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3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3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3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3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3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3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3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3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3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3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3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3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3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3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3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3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3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3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3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3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3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3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3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3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3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3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3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3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3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3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3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3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3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3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3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3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3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3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3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3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3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3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3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3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3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3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3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3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3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3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3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3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3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3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3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3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3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3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3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3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3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3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3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3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3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3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3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3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3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3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3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3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3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3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3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3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3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3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3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3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3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3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3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3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3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3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3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3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3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3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3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3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3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3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3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3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3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3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3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3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3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3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3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3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3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3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3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3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3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3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3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3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3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3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3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3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3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3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3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3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3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3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3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3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3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3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3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3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3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3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3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3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3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3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3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3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3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3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3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3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3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3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3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3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3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3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3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3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3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3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3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3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3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3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3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3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3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3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3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3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3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3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3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3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3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3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3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3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3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3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3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3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3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3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3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3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3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3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3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3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3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3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3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3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3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3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3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3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3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3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3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3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3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3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3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3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3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3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3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3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3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3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3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3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3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3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3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3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3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3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3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3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3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3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3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3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3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3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3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3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3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3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3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3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3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3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3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3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3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3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3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3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3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3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3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3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3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3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3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3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3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3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3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3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3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3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3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3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3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3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3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3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3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3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3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3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3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3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3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3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3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3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3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3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3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3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3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3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3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3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3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3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3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3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3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3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3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3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3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3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3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3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3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3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3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3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3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3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3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3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3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3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3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3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3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3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3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3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3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3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3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3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3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3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3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3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3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3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3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3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3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3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3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3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3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3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3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3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3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3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3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3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3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3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3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3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3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3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3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3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3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3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3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3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3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3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3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3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3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3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3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3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3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3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3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3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3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3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3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3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3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3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3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3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3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3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3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3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3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3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3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3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3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3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3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3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3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3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3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3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3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3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3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3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3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3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3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3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3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3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3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3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3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3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3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3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3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3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3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3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3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3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3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3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3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3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3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3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3">
      <c r="A788" s="2"/>
      <c r="F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3">
      <c r="A789" s="2"/>
      <c r="F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3">
      <c r="A790" s="2"/>
      <c r="F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3">
      <c r="A791" s="2"/>
      <c r="F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3">
      <c r="A792" s="2"/>
      <c r="F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3">
      <c r="A793" s="2"/>
      <c r="F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3">
      <c r="A794" s="2"/>
      <c r="F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3">
      <c r="A795" s="2"/>
      <c r="F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3">
      <c r="A796" s="2"/>
      <c r="F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3">
      <c r="A797" s="2"/>
      <c r="F797" s="2"/>
      <c r="G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3">
      <c r="A798" s="2"/>
      <c r="F798" s="2"/>
      <c r="G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3">
      <c r="A799" s="2"/>
      <c r="F799" s="2"/>
      <c r="G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3">
      <c r="A800" s="2"/>
      <c r="F800" s="2"/>
      <c r="G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3">
      <c r="A801" s="2"/>
      <c r="F801" s="2"/>
      <c r="G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3">
      <c r="A802" s="2"/>
      <c r="F802" s="2"/>
      <c r="G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3">
      <c r="A803" s="2"/>
      <c r="F803" s="2"/>
      <c r="G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3">
      <c r="A804" s="2"/>
      <c r="F804" s="2"/>
      <c r="G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3">
      <c r="A805" s="2"/>
      <c r="F805" s="2"/>
      <c r="G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3">
      <c r="A806" s="2"/>
      <c r="F806" s="2"/>
      <c r="G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3">
      <c r="A807" s="2"/>
      <c r="F807" s="2"/>
      <c r="G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3">
      <c r="A808" s="2"/>
      <c r="F808" s="2"/>
      <c r="G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3">
      <c r="A809" s="2"/>
      <c r="F809" s="2"/>
      <c r="G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3">
      <c r="A810" s="2"/>
      <c r="F810" s="2"/>
      <c r="G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3">
      <c r="A811" s="2"/>
      <c r="F811" s="2"/>
      <c r="G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3">
      <c r="A812" s="2"/>
      <c r="F812" s="2"/>
      <c r="G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3">
      <c r="A813" s="2"/>
      <c r="F813" s="2"/>
      <c r="G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3">
      <c r="A814" s="2"/>
      <c r="F814" s="2"/>
      <c r="G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3">
      <c r="A815" s="2"/>
      <c r="F815" s="2"/>
      <c r="G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3">
      <c r="A816" s="2"/>
      <c r="F816" s="2"/>
      <c r="G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3">
      <c r="A817" s="2"/>
      <c r="F817" s="2"/>
      <c r="G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3">
      <c r="A818" s="2"/>
      <c r="F818" s="2"/>
      <c r="G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3">
      <c r="A819" s="2"/>
      <c r="F819" s="2"/>
      <c r="G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3">
      <c r="A820" s="2"/>
      <c r="F820" s="2"/>
      <c r="G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3">
      <c r="A821" s="2"/>
      <c r="F821" s="2"/>
      <c r="G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3">
      <c r="A822" s="2"/>
      <c r="F822" s="2"/>
      <c r="G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3">
      <c r="A823" s="2"/>
      <c r="F823" s="2"/>
      <c r="G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3">
      <c r="A824" s="2"/>
      <c r="F824" s="2"/>
      <c r="G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3">
      <c r="A825" s="2"/>
      <c r="G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3">
      <c r="A826" s="2"/>
      <c r="G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3">
      <c r="A827" s="2"/>
      <c r="G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3">
      <c r="A828" s="2"/>
      <c r="G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3">
      <c r="A829" s="2"/>
      <c r="G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3">
      <c r="A830" s="2"/>
      <c r="G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3">
      <c r="A831" s="2"/>
      <c r="G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3">
      <c r="A832" s="2"/>
      <c r="G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3">
      <c r="A833" s="2"/>
      <c r="G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3">
      <c r="A834" s="2"/>
      <c r="G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3">
      <c r="A835" s="2"/>
      <c r="G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3">
      <c r="A836" s="2"/>
      <c r="G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3">
      <c r="A837" s="2"/>
      <c r="G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3">
      <c r="A838" s="2"/>
      <c r="G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3">
      <c r="A839" s="2"/>
      <c r="G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3">
      <c r="A840" s="2"/>
      <c r="G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3">
      <c r="A841" s="2"/>
      <c r="G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3">
      <c r="A842" s="2"/>
      <c r="G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3">
      <c r="A843" s="2"/>
      <c r="G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3">
      <c r="A844" s="2"/>
      <c r="G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3">
      <c r="A845" s="2"/>
      <c r="G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3">
      <c r="A846" s="2"/>
      <c r="G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3">
      <c r="A847" s="2"/>
      <c r="G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3">
      <c r="A848" s="2"/>
      <c r="G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3">
      <c r="A849" s="2"/>
      <c r="G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3">
      <c r="A850" s="2"/>
      <c r="G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3">
      <c r="A851" s="2"/>
      <c r="G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3">
      <c r="A852" s="2"/>
      <c r="G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3">
      <c r="A853" s="2"/>
      <c r="G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3">
      <c r="A854" s="2"/>
      <c r="G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3">
      <c r="A855" s="2"/>
      <c r="G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3">
      <c r="A856" s="2"/>
      <c r="G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3">
      <c r="A857" s="2"/>
      <c r="G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3">
      <c r="A858" s="2"/>
      <c r="G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3">
      <c r="A859" s="2"/>
      <c r="G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3">
      <c r="A860" s="2"/>
      <c r="G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3">
      <c r="A861" s="2"/>
      <c r="G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3">
      <c r="A862" s="2"/>
      <c r="G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3">
      <c r="A863" s="2"/>
      <c r="G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3">
      <c r="A864" s="2"/>
      <c r="G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3">
      <c r="A865" s="2"/>
      <c r="G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3">
      <c r="A866" s="2"/>
      <c r="G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3">
      <c r="A867" s="2"/>
      <c r="G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3">
      <c r="A868" s="2"/>
      <c r="G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3">
      <c r="A869" s="2"/>
      <c r="G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3">
      <c r="A870" s="2"/>
      <c r="G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3">
      <c r="A871" s="2"/>
      <c r="G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3">
      <c r="A872" s="2"/>
      <c r="G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3">
      <c r="A873" s="2"/>
      <c r="G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3">
      <c r="A874" s="2"/>
      <c r="G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3">
      <c r="A875" s="2"/>
      <c r="G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3">
      <c r="A876" s="2"/>
      <c r="G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3">
      <c r="A877" s="2"/>
      <c r="G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3">
      <c r="A878" s="2"/>
      <c r="G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3">
      <c r="A879" s="2"/>
      <c r="G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3">
      <c r="A880" s="2"/>
      <c r="G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3">
      <c r="A881" s="2"/>
      <c r="G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3">
      <c r="A882" s="2"/>
      <c r="G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3">
      <c r="A883" s="2"/>
      <c r="G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3">
      <c r="A884" s="2"/>
      <c r="G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3">
      <c r="A885" s="2"/>
      <c r="G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3">
      <c r="A886" s="2"/>
      <c r="G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3">
      <c r="A887" s="2"/>
      <c r="G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3">
      <c r="A888" s="2"/>
      <c r="G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3">
      <c r="A889" s="2"/>
      <c r="G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3">
      <c r="A890" s="2"/>
      <c r="G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3">
      <c r="A891" s="2"/>
      <c r="G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3">
      <c r="A892" s="2"/>
      <c r="G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3">
      <c r="A893" s="2"/>
      <c r="G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3">
      <c r="A894" s="2"/>
      <c r="G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3">
      <c r="A895" s="2"/>
      <c r="G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3">
      <c r="A896" s="2"/>
      <c r="G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3">
      <c r="A897" s="2"/>
      <c r="G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3">
      <c r="A898" s="2"/>
      <c r="G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3">
      <c r="A899" s="2"/>
      <c r="G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3">
      <c r="A900" s="2"/>
      <c r="G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3">
      <c r="A901" s="2"/>
      <c r="G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3">
      <c r="A902" s="2"/>
      <c r="G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3">
      <c r="A903" s="2"/>
      <c r="G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3">
      <c r="A904" s="2"/>
      <c r="G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3">
      <c r="A905" s="2"/>
      <c r="G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3">
      <c r="A906" s="2"/>
      <c r="G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3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3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3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3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3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3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3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3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3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3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3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3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3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3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3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4.4" x14ac:dyDescent="0.3"/>
  <sheetData>
    <row r="1" spans="1:1" x14ac:dyDescent="0.3">
      <c r="A1">
        <f>ROW()</f>
        <v>1</v>
      </c>
    </row>
    <row r="2" spans="1:1" x14ac:dyDescent="0.3">
      <c r="A2">
        <f>ROW()</f>
        <v>2</v>
      </c>
    </row>
    <row r="3" spans="1:1" x14ac:dyDescent="0.3">
      <c r="A3">
        <f>ROW()</f>
        <v>3</v>
      </c>
    </row>
    <row r="4" spans="1:1" x14ac:dyDescent="0.3">
      <c r="A4">
        <f>ROW()</f>
        <v>4</v>
      </c>
    </row>
    <row r="5" spans="1:1" x14ac:dyDescent="0.3">
      <c r="A5">
        <f>ROW()</f>
        <v>5</v>
      </c>
    </row>
    <row r="6" spans="1:1" x14ac:dyDescent="0.3">
      <c r="A6">
        <f>ROW()</f>
        <v>6</v>
      </c>
    </row>
    <row r="7" spans="1:1" x14ac:dyDescent="0.3">
      <c r="A7">
        <f>ROW()</f>
        <v>7</v>
      </c>
    </row>
    <row r="8" spans="1:1" x14ac:dyDescent="0.3">
      <c r="A8">
        <f>ROW()</f>
        <v>8</v>
      </c>
    </row>
    <row r="9" spans="1:1" x14ac:dyDescent="0.3">
      <c r="A9">
        <f>ROW()</f>
        <v>9</v>
      </c>
    </row>
    <row r="10" spans="1:1" x14ac:dyDescent="0.3">
      <c r="A10">
        <f>ROW()</f>
        <v>10</v>
      </c>
    </row>
    <row r="11" spans="1:1" x14ac:dyDescent="0.3">
      <c r="A11">
        <f>ROW()</f>
        <v>11</v>
      </c>
    </row>
    <row r="12" spans="1:1" x14ac:dyDescent="0.3">
      <c r="A12">
        <f>ROW()</f>
        <v>12</v>
      </c>
    </row>
    <row r="13" spans="1:1" x14ac:dyDescent="0.3">
      <c r="A13">
        <f>ROW()</f>
        <v>13</v>
      </c>
    </row>
    <row r="14" spans="1:1" x14ac:dyDescent="0.3">
      <c r="A14">
        <f>ROW()</f>
        <v>14</v>
      </c>
    </row>
    <row r="15" spans="1:1" x14ac:dyDescent="0.3">
      <c r="A15">
        <f>ROW()</f>
        <v>15</v>
      </c>
    </row>
    <row r="16" spans="1:1" x14ac:dyDescent="0.3">
      <c r="A16">
        <f>ROW()</f>
        <v>16</v>
      </c>
    </row>
    <row r="17" spans="1:1" x14ac:dyDescent="0.3">
      <c r="A17">
        <f>ROW()</f>
        <v>17</v>
      </c>
    </row>
    <row r="18" spans="1:1" x14ac:dyDescent="0.3">
      <c r="A18">
        <f>ROW()</f>
        <v>18</v>
      </c>
    </row>
    <row r="19" spans="1:1" x14ac:dyDescent="0.3">
      <c r="A19">
        <f>ROW()</f>
        <v>19</v>
      </c>
    </row>
    <row r="20" spans="1:1" x14ac:dyDescent="0.3">
      <c r="A20">
        <f>ROW()</f>
        <v>20</v>
      </c>
    </row>
    <row r="21" spans="1:1" x14ac:dyDescent="0.3">
      <c r="A21">
        <f>ROW()</f>
        <v>21</v>
      </c>
    </row>
    <row r="22" spans="1:1" x14ac:dyDescent="0.3">
      <c r="A22">
        <f>ROW()</f>
        <v>22</v>
      </c>
    </row>
    <row r="23" spans="1:1" x14ac:dyDescent="0.3">
      <c r="A23">
        <f>ROW()</f>
        <v>23</v>
      </c>
    </row>
    <row r="24" spans="1:1" x14ac:dyDescent="0.3">
      <c r="A24">
        <f>ROW()</f>
        <v>24</v>
      </c>
    </row>
    <row r="25" spans="1:1" x14ac:dyDescent="0.3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F63EEC-583D-4721-915B-102BAABA4B3E}">
  <ds:schemaRefs>
    <ds:schemaRef ds:uri="http://schemas.microsoft.com/office/2006/metadata/properties"/>
    <ds:schemaRef ds:uri="http://schemas.microsoft.com/office/infopath/2007/PartnerControls"/>
    <ds:schemaRef ds:uri="f40271d9-c97c-4def-b8ec-73047142e206"/>
    <ds:schemaRef ds:uri="f76023fa-3299-450b-879e-8569fbb7fce7"/>
  </ds:schemaRefs>
</ds:datastoreItem>
</file>

<file path=customXml/itemProps2.xml><?xml version="1.0" encoding="utf-8"?>
<ds:datastoreItem xmlns:ds="http://schemas.openxmlformats.org/officeDocument/2006/customXml" ds:itemID="{687863CA-3DDE-4ECF-B601-AB48136B58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36CE6-DAE5-4B43-BA6E-3AEB620B4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023fa-3299-450b-879e-8569fbb7fce7"/>
    <ds:schemaRef ds:uri="f40271d9-c97c-4def-b8ec-73047142e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Cameron Kolisko</cp:lastModifiedBy>
  <cp:lastPrinted>2023-02-10T17:15:27Z</cp:lastPrinted>
  <dcterms:created xsi:type="dcterms:W3CDTF">2022-08-16T20:54:17Z</dcterms:created>
  <dcterms:modified xsi:type="dcterms:W3CDTF">2024-05-05T16:54:46Z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