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ckramer1_bryant_edu/Documents/Apps/"/>
    </mc:Choice>
  </mc:AlternateContent>
  <xr:revisionPtr revIDLastSave="307" documentId="8_{54880E51-89F3-40EF-9391-2D65BFF860F2}" xr6:coauthVersionLast="47" xr6:coauthVersionMax="47" xr10:uidLastSave="{69F86244-3EB9-410F-BD1C-FC57F5192214}"/>
  <bookViews>
    <workbookView xWindow="-110" yWindow="-110" windowWidth="19420" windowHeight="10300" activeTab="3" xr2:uid="{DDE2B829-CD45-40B5-B108-F430E083DCBD}"/>
  </bookViews>
  <sheets>
    <sheet name="Connor's Candy_Module04_Possibl" sheetId="1" r:id="rId1"/>
    <sheet name="Payments" sheetId="2" r:id="rId2"/>
    <sheet name="Sheet1" sheetId="4" r:id="rId3"/>
    <sheet name="Sheet2" sheetId="3" r:id="rId4"/>
  </sheets>
  <definedNames>
    <definedName name="solver_adj" localSheetId="3" hidden="1">Sheet2!$F$6:$F$22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Sheet2!$F$6:$F$22</definedName>
    <definedName name="solver_lhs2" localSheetId="3" hidden="1">Sheet2!$I$24:$Q$24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Sheet2!$F$23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hs1" localSheetId="3" hidden="1">0</definedName>
    <definedName name="solver_rhs2" localSheetId="3" hidden="1">Sheet2!$I$23:$Q$23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3" l="1"/>
  <c r="J28" i="3"/>
  <c r="I23" i="3"/>
  <c r="J23" i="3"/>
  <c r="K23" i="3"/>
  <c r="L23" i="3"/>
  <c r="M23" i="3"/>
  <c r="N23" i="3"/>
  <c r="O23" i="3"/>
  <c r="P23" i="3"/>
  <c r="Q23" i="3"/>
  <c r="F23" i="3"/>
  <c r="H7" i="3" a="1"/>
  <c r="H7" i="3" s="1"/>
  <c r="I7" i="3" a="1"/>
  <c r="I7" i="3"/>
  <c r="J7" i="3" a="1"/>
  <c r="J7" i="3"/>
  <c r="K7" i="3" a="1"/>
  <c r="K7" i="3"/>
  <c r="L7" i="3" a="1"/>
  <c r="L7" i="3" s="1"/>
  <c r="M7" i="3" a="1"/>
  <c r="M7" i="3"/>
  <c r="N7" i="3" a="1"/>
  <c r="N7" i="3"/>
  <c r="O7" i="3" a="1"/>
  <c r="O7" i="3"/>
  <c r="P7" i="3" a="1"/>
  <c r="P7" i="3" s="1"/>
  <c r="Q7" i="3" a="1"/>
  <c r="Q7" i="3"/>
  <c r="H8" i="3" a="1"/>
  <c r="H8" i="3"/>
  <c r="I8" i="3" a="1"/>
  <c r="I8" i="3"/>
  <c r="J8" i="3" a="1"/>
  <c r="J8" i="3" s="1"/>
  <c r="K8" i="3" a="1"/>
  <c r="K8" i="3"/>
  <c r="L8" i="3" a="1"/>
  <c r="L8" i="3"/>
  <c r="M8" i="3" a="1"/>
  <c r="M8" i="3"/>
  <c r="N8" i="3" a="1"/>
  <c r="N8" i="3" s="1"/>
  <c r="O8" i="3" a="1"/>
  <c r="O8" i="3"/>
  <c r="P8" i="3" a="1"/>
  <c r="P8" i="3"/>
  <c r="Q8" i="3" a="1"/>
  <c r="Q8" i="3"/>
  <c r="H9" i="3" a="1"/>
  <c r="H9" i="3" s="1"/>
  <c r="I9" i="3" a="1"/>
  <c r="I9" i="3"/>
  <c r="J9" i="3" a="1"/>
  <c r="J9" i="3"/>
  <c r="K9" i="3" a="1"/>
  <c r="K9" i="3"/>
  <c r="L9" i="3" a="1"/>
  <c r="L9" i="3" s="1"/>
  <c r="M9" i="3" a="1"/>
  <c r="M9" i="3"/>
  <c r="N9" i="3" a="1"/>
  <c r="N9" i="3"/>
  <c r="O9" i="3" a="1"/>
  <c r="O9" i="3"/>
  <c r="P9" i="3" a="1"/>
  <c r="P9" i="3" s="1"/>
  <c r="Q9" i="3" a="1"/>
  <c r="Q9" i="3"/>
  <c r="H10" i="3" a="1"/>
  <c r="H10" i="3"/>
  <c r="I10" i="3" a="1"/>
  <c r="I10" i="3"/>
  <c r="J10" i="3" a="1"/>
  <c r="J10" i="3" s="1"/>
  <c r="K10" i="3" a="1"/>
  <c r="K10" i="3"/>
  <c r="L10" i="3" a="1"/>
  <c r="L10" i="3"/>
  <c r="M10" i="3" a="1"/>
  <c r="M10" i="3"/>
  <c r="N10" i="3" a="1"/>
  <c r="N10" i="3" s="1"/>
  <c r="O10" i="3" a="1"/>
  <c r="O10" i="3"/>
  <c r="P10" i="3" a="1"/>
  <c r="P10" i="3"/>
  <c r="Q10" i="3" a="1"/>
  <c r="Q10" i="3"/>
  <c r="H11" i="3" a="1"/>
  <c r="H11" i="3" s="1"/>
  <c r="I11" i="3" a="1"/>
  <c r="I11" i="3"/>
  <c r="J11" i="3" a="1"/>
  <c r="J11" i="3"/>
  <c r="K11" i="3" a="1"/>
  <c r="K11" i="3"/>
  <c r="L11" i="3" a="1"/>
  <c r="L11" i="3" s="1"/>
  <c r="M11" i="3" a="1"/>
  <c r="M11" i="3"/>
  <c r="N11" i="3" a="1"/>
  <c r="N11" i="3"/>
  <c r="O11" i="3" a="1"/>
  <c r="O11" i="3"/>
  <c r="P11" i="3" a="1"/>
  <c r="P11" i="3" s="1"/>
  <c r="Q11" i="3" a="1"/>
  <c r="Q11" i="3"/>
  <c r="H12" i="3" a="1"/>
  <c r="H12" i="3"/>
  <c r="I12" i="3" a="1"/>
  <c r="I12" i="3"/>
  <c r="J12" i="3" a="1"/>
  <c r="J12" i="3" s="1"/>
  <c r="K12" i="3" a="1"/>
  <c r="K12" i="3"/>
  <c r="L12" i="3" a="1"/>
  <c r="L12" i="3"/>
  <c r="M12" i="3" a="1"/>
  <c r="M12" i="3"/>
  <c r="N12" i="3" a="1"/>
  <c r="N12" i="3" s="1"/>
  <c r="O12" i="3" a="1"/>
  <c r="O12" i="3"/>
  <c r="P12" i="3" a="1"/>
  <c r="P12" i="3"/>
  <c r="Q12" i="3" a="1"/>
  <c r="Q12" i="3"/>
  <c r="H13" i="3" a="1"/>
  <c r="H13" i="3" s="1"/>
  <c r="I13" i="3" a="1"/>
  <c r="I13" i="3"/>
  <c r="J13" i="3" a="1"/>
  <c r="J13" i="3"/>
  <c r="K13" i="3" a="1"/>
  <c r="K13" i="3"/>
  <c r="L13" i="3" a="1"/>
  <c r="L13" i="3" s="1"/>
  <c r="M13" i="3" a="1"/>
  <c r="M13" i="3"/>
  <c r="N13" i="3" a="1"/>
  <c r="N13" i="3"/>
  <c r="O13" i="3" a="1"/>
  <c r="O13" i="3"/>
  <c r="P13" i="3" a="1"/>
  <c r="P13" i="3" s="1"/>
  <c r="Q13" i="3" a="1"/>
  <c r="Q13" i="3"/>
  <c r="H14" i="3" a="1"/>
  <c r="H14" i="3"/>
  <c r="I14" i="3" a="1"/>
  <c r="I14" i="3"/>
  <c r="J14" i="3" a="1"/>
  <c r="J14" i="3" s="1"/>
  <c r="K14" i="3" a="1"/>
  <c r="K14" i="3"/>
  <c r="L14" i="3" a="1"/>
  <c r="L14" i="3"/>
  <c r="M14" i="3" a="1"/>
  <c r="M14" i="3"/>
  <c r="N14" i="3" a="1"/>
  <c r="N14" i="3" s="1"/>
  <c r="O14" i="3" a="1"/>
  <c r="O14" i="3"/>
  <c r="P14" i="3" a="1"/>
  <c r="P14" i="3"/>
  <c r="Q14" i="3" a="1"/>
  <c r="Q14" i="3"/>
  <c r="H15" i="3" a="1"/>
  <c r="H15" i="3" s="1"/>
  <c r="I15" i="3" a="1"/>
  <c r="I15" i="3"/>
  <c r="J15" i="3" a="1"/>
  <c r="J15" i="3"/>
  <c r="K15" i="3" a="1"/>
  <c r="K15" i="3"/>
  <c r="L15" i="3" a="1"/>
  <c r="L15" i="3" s="1"/>
  <c r="M15" i="3" a="1"/>
  <c r="M15" i="3"/>
  <c r="N15" i="3" a="1"/>
  <c r="N15" i="3"/>
  <c r="O15" i="3" a="1"/>
  <c r="O15" i="3"/>
  <c r="P15" i="3" a="1"/>
  <c r="P15" i="3" s="1"/>
  <c r="Q15" i="3" a="1"/>
  <c r="Q15" i="3"/>
  <c r="H16" i="3" a="1"/>
  <c r="H16" i="3"/>
  <c r="I16" i="3" a="1"/>
  <c r="I16" i="3"/>
  <c r="J16" i="3" a="1"/>
  <c r="J16" i="3" s="1"/>
  <c r="K16" i="3" a="1"/>
  <c r="K16" i="3"/>
  <c r="L16" i="3" a="1"/>
  <c r="L16" i="3"/>
  <c r="M16" i="3" a="1"/>
  <c r="M16" i="3"/>
  <c r="N16" i="3" a="1"/>
  <c r="N16" i="3" s="1"/>
  <c r="O16" i="3" a="1"/>
  <c r="O16" i="3"/>
  <c r="P16" i="3" a="1"/>
  <c r="P16" i="3"/>
  <c r="Q16" i="3" a="1"/>
  <c r="Q16" i="3"/>
  <c r="H17" i="3" a="1"/>
  <c r="H17" i="3" s="1"/>
  <c r="I17" i="3" a="1"/>
  <c r="I17" i="3"/>
  <c r="J17" i="3" a="1"/>
  <c r="J17" i="3"/>
  <c r="K17" i="3" a="1"/>
  <c r="K17" i="3"/>
  <c r="L17" i="3" a="1"/>
  <c r="L17" i="3" s="1"/>
  <c r="M17" i="3" a="1"/>
  <c r="M17" i="3"/>
  <c r="N17" i="3" a="1"/>
  <c r="N17" i="3"/>
  <c r="O17" i="3" a="1"/>
  <c r="O17" i="3"/>
  <c r="P17" i="3" a="1"/>
  <c r="P17" i="3" s="1"/>
  <c r="Q17" i="3" a="1"/>
  <c r="Q17" i="3"/>
  <c r="H18" i="3" a="1"/>
  <c r="H18" i="3"/>
  <c r="I18" i="3" a="1"/>
  <c r="I18" i="3"/>
  <c r="J18" i="3" a="1"/>
  <c r="J18" i="3" s="1"/>
  <c r="K18" i="3" a="1"/>
  <c r="K18" i="3"/>
  <c r="L18" i="3" a="1"/>
  <c r="L18" i="3"/>
  <c r="M18" i="3" a="1"/>
  <c r="M18" i="3"/>
  <c r="N18" i="3" a="1"/>
  <c r="N18" i="3" s="1"/>
  <c r="O18" i="3" a="1"/>
  <c r="O18" i="3"/>
  <c r="P18" i="3" a="1"/>
  <c r="P18" i="3"/>
  <c r="Q18" i="3" a="1"/>
  <c r="Q18" i="3"/>
  <c r="H19" i="3" a="1"/>
  <c r="H19" i="3" s="1"/>
  <c r="I19" i="3" a="1"/>
  <c r="I19" i="3"/>
  <c r="J19" i="3" a="1"/>
  <c r="J19" i="3"/>
  <c r="K19" i="3" a="1"/>
  <c r="K19" i="3"/>
  <c r="L19" i="3" a="1"/>
  <c r="L19" i="3" s="1"/>
  <c r="M19" i="3" a="1"/>
  <c r="M19" i="3"/>
  <c r="N19" i="3" a="1"/>
  <c r="N19" i="3"/>
  <c r="O19" i="3" a="1"/>
  <c r="O19" i="3"/>
  <c r="P19" i="3" a="1"/>
  <c r="P19" i="3" s="1"/>
  <c r="Q19" i="3" a="1"/>
  <c r="Q19" i="3"/>
  <c r="H20" i="3" a="1"/>
  <c r="H20" i="3"/>
  <c r="I20" i="3" a="1"/>
  <c r="I20" i="3"/>
  <c r="J20" i="3" a="1"/>
  <c r="J20" i="3" s="1"/>
  <c r="K20" i="3" a="1"/>
  <c r="K20" i="3"/>
  <c r="L20" i="3" a="1"/>
  <c r="L20" i="3"/>
  <c r="M20" i="3" a="1"/>
  <c r="M20" i="3"/>
  <c r="N20" i="3" a="1"/>
  <c r="N20" i="3" s="1"/>
  <c r="O20" i="3" a="1"/>
  <c r="O20" i="3"/>
  <c r="P20" i="3" a="1"/>
  <c r="P20" i="3"/>
  <c r="Q20" i="3" a="1"/>
  <c r="Q20" i="3"/>
  <c r="H21" i="3" a="1"/>
  <c r="H21" i="3" s="1"/>
  <c r="I21" i="3" a="1"/>
  <c r="I21" i="3"/>
  <c r="J21" i="3" a="1"/>
  <c r="J21" i="3"/>
  <c r="K21" i="3" a="1"/>
  <c r="K21" i="3"/>
  <c r="L21" i="3" a="1"/>
  <c r="L21" i="3" s="1"/>
  <c r="M21" i="3" a="1"/>
  <c r="M21" i="3"/>
  <c r="N21" i="3" a="1"/>
  <c r="N21" i="3"/>
  <c r="O21" i="3" a="1"/>
  <c r="O21" i="3"/>
  <c r="P21" i="3" a="1"/>
  <c r="P21" i="3" s="1"/>
  <c r="Q21" i="3" a="1"/>
  <c r="Q21" i="3"/>
  <c r="H22" i="3" a="1"/>
  <c r="H22" i="3"/>
  <c r="I22" i="3" a="1"/>
  <c r="I22" i="3"/>
  <c r="J22" i="3" a="1"/>
  <c r="J22" i="3" s="1"/>
  <c r="K22" i="3" a="1"/>
  <c r="K22" i="3"/>
  <c r="L22" i="3" a="1"/>
  <c r="L22" i="3"/>
  <c r="M22" i="3" a="1"/>
  <c r="M22" i="3"/>
  <c r="N22" i="3" a="1"/>
  <c r="N22" i="3" s="1"/>
  <c r="O22" i="3" a="1"/>
  <c r="O22" i="3"/>
  <c r="P22" i="3" a="1"/>
  <c r="P22" i="3"/>
  <c r="Q22" i="3" a="1"/>
  <c r="Q22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P6" i="3" a="1"/>
  <c r="P6" i="3"/>
  <c r="Q6" i="3" a="1"/>
  <c r="Q6" i="3"/>
  <c r="H6" i="3" a="1"/>
  <c r="H6" i="3" s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6" i="3"/>
  <c r="X10" i="3" l="1"/>
  <c r="J17" i="1"/>
  <c r="L2" i="1"/>
  <c r="H18" i="1"/>
  <c r="H11" i="1"/>
  <c r="H3" i="1"/>
  <c r="H2" i="1"/>
  <c r="G3" i="1" s="1"/>
  <c r="G18" i="1"/>
  <c r="G17" i="1"/>
  <c r="H17" i="1" s="1"/>
  <c r="G15" i="1"/>
  <c r="H15" i="1" s="1"/>
  <c r="G11" i="1"/>
  <c r="X14" i="3"/>
  <c r="X13" i="3"/>
  <c r="X12" i="3"/>
  <c r="X11" i="3"/>
  <c r="G4" i="1" l="1"/>
  <c r="H4" i="1" s="1"/>
  <c r="G5" i="1" s="1"/>
  <c r="H5" i="1" s="1"/>
  <c r="G12" i="1"/>
  <c r="G16" i="1"/>
  <c r="H16" i="1" s="1"/>
  <c r="H12" i="1" l="1"/>
  <c r="G13" i="1" s="1"/>
  <c r="H13" i="1" s="1"/>
  <c r="G14" i="1" s="1"/>
  <c r="H14" i="1" s="1"/>
  <c r="G6" i="1"/>
  <c r="H6" i="1" s="1"/>
  <c r="G7" i="1" l="1"/>
  <c r="H7" i="1" l="1"/>
  <c r="G8" i="1" s="1"/>
  <c r="H8" i="1" s="1"/>
  <c r="G9" i="1" s="1"/>
  <c r="H9" i="1" s="1"/>
  <c r="G10" i="1" l="1"/>
  <c r="H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<sst xmlns="http://schemas.openxmlformats.org/spreadsheetml/2006/main" count="95" uniqueCount="26">
  <si>
    <t>investment_name</t>
  </si>
  <si>
    <t>investment_pct</t>
  </si>
  <si>
    <t>Bonbon Balance Investments</t>
  </si>
  <si>
    <t>CandyCrest Holdings</t>
  </si>
  <si>
    <t>RockCandy Returns</t>
  </si>
  <si>
    <t>SourPatch Portfolio Group</t>
  </si>
  <si>
    <t>SwizzleStick Strategies</t>
  </si>
  <si>
    <t>final_payment_start_of_year</t>
  </si>
  <si>
    <t>first_payment_year</t>
  </si>
  <si>
    <t>second_payment_year</t>
  </si>
  <si>
    <t>Month of Cashflow</t>
  </si>
  <si>
    <t>Cash Flow Summary for Month</t>
  </si>
  <si>
    <t>Investment</t>
  </si>
  <si>
    <t>Inflow</t>
  </si>
  <si>
    <t>Outflow</t>
  </si>
  <si>
    <t>Amount</t>
  </si>
  <si>
    <t>Return</t>
  </si>
  <si>
    <t>Total Invested in Month 1 -&gt;</t>
  </si>
  <si>
    <t>Surplus Funds</t>
  </si>
  <si>
    <t>Req'd Payments</t>
  </si>
  <si>
    <t>Months to Mature</t>
  </si>
  <si>
    <t>Starting Month</t>
  </si>
  <si>
    <t>Start Month</t>
  </si>
  <si>
    <t>Savings</t>
  </si>
  <si>
    <t>Out of Pocket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</si>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</sst>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44" fontId="19" fillId="35" borderId="10" xfId="1" applyFont="1" applyFill="1" applyBorder="1"/>
    <xf numFmtId="165" fontId="16" fillId="0" borderId="0" xfId="1" applyNumberFormat="1" applyFont="1" applyAlignment="1">
      <alignment horizontal="center"/>
    </xf>
    <xf numFmtId="0" fontId="0" fillId="0" borderId="14" xfId="0" applyBorder="1" applyAlignment="1">
      <alignment horizontal="center"/>
    </xf>
    <xf numFmtId="0" fontId="16" fillId="34" borderId="17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4" borderId="21" xfId="0" applyFont="1" applyFill="1" applyBorder="1" applyAlignment="1">
      <alignment horizontal="center"/>
    </xf>
    <xf numFmtId="44" fontId="18" fillId="35" borderId="14" xfId="1" applyFont="1" applyFill="1" applyBorder="1"/>
    <xf numFmtId="164" fontId="0" fillId="0" borderId="14" xfId="2" applyNumberFormat="1" applyFont="1" applyBorder="1"/>
    <xf numFmtId="0" fontId="0" fillId="36" borderId="18" xfId="0" applyFill="1" applyBorder="1" applyAlignment="1">
      <alignment vertical="center" wrapText="1"/>
    </xf>
    <xf numFmtId="0" fontId="0" fillId="36" borderId="23" xfId="0" applyFill="1" applyBorder="1" applyAlignment="1">
      <alignment vertical="center" wrapText="1"/>
    </xf>
    <xf numFmtId="0" fontId="0" fillId="36" borderId="15" xfId="0" applyFill="1" applyBorder="1" applyAlignment="1">
      <alignment vertical="center" wrapText="1"/>
    </xf>
    <xf numFmtId="164" fontId="0" fillId="0" borderId="14" xfId="0" applyNumberFormat="1" applyBorder="1"/>
    <xf numFmtId="0" fontId="0" fillId="37" borderId="0" xfId="0" applyFill="1"/>
    <xf numFmtId="0" fontId="0" fillId="36" borderId="12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25" xfId="0" applyFill="1" applyBorder="1" applyAlignment="1">
      <alignment horizontal="center" vertical="center" wrapText="1"/>
    </xf>
    <xf numFmtId="0" fontId="0" fillId="36" borderId="19" xfId="0" applyFill="1" applyBorder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0" fillId="36" borderId="11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9" fontId="0" fillId="0" borderId="0" xfId="2" applyFont="1"/>
    <xf numFmtId="0" fontId="16" fillId="0" borderId="27" xfId="0" applyFont="1" applyBorder="1" applyAlignment="1">
      <alignment horizontal="center"/>
    </xf>
    <xf numFmtId="44" fontId="0" fillId="0" borderId="0" xfId="0" applyNumberForma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Savings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Sheet2!$I$27:$K$27</c:f>
              <c:strCache>
                <c:ptCount val="3"/>
                <c:pt idx="0">
                  <c:v>Savings</c:v>
                </c:pt>
                <c:pt idx="1">
                  <c:v>Out of Pocket</c:v>
                </c:pt>
                <c:pt idx="2">
                  <c:v>Total</c:v>
                </c:pt>
              </c:strCache>
            </c:strRef>
          </c:cat>
          <c:val>
            <c:numRef>
              <c:f>Sheet2!$I$28:$K$28</c:f>
              <c:numCache>
                <c:formatCode>_("$"* #,##0.00_);_("$"* \(#,##0.00\);_("$"* "-"??_);_(@_)</c:formatCode>
                <c:ptCount val="3"/>
                <c:pt idx="0">
                  <c:v>127.96482010749287</c:v>
                </c:pt>
                <c:pt idx="1">
                  <c:v>872.03517989250713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4-4C2E-ACA3-4B17A6669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330200</xdr:colOff>
          <xdr:row>4</xdr:row>
          <xdr:rowOff>31750</xdr:rowOff>
        </xdr:from>
        <xdr:to>
          <xdr:col>19</xdr:col>
          <xdr:colOff>266700</xdr:colOff>
          <xdr:row>22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3AD89634-2467-ED3C-7E49-0BC629FBAE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onnor''s Candy_Module04_Possibl'!$J$1:$L$18" spid="_x0000_s2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214600" y="768350"/>
              <a:ext cx="2984500" cy="33210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98425</xdr:colOff>
      <xdr:row>24</xdr:row>
      <xdr:rowOff>85725</xdr:rowOff>
    </xdr:from>
    <xdr:to>
      <xdr:col>20</xdr:col>
      <xdr:colOff>288925</xdr:colOff>
      <xdr:row>39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E4D1F-9707-FD79-261E-5E4E89CEE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234950</xdr:colOff>
          <xdr:row>59</xdr:row>
          <xdr:rowOff>120650</xdr:rowOff>
        </xdr:from>
        <xdr:to>
          <xdr:col>29</xdr:col>
          <xdr:colOff>336550</xdr:colOff>
          <xdr:row>79</xdr:row>
          <xdr:rowOff>139700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A6C17AF-B447-F879-FFF7-DC795CE5F47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5:$Q$24" spid="_x0000_s103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302750" y="11004550"/>
              <a:ext cx="11188700" cy="37020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714.893162962966" createdVersion="8" refreshedVersion="8" minRefreshableVersion="3" recordCount="17" xr:uid="{207C1F7A-086D-4D76-B57E-BCDF7E2964A8}">
  <cacheSource type="worksheet">
    <worksheetSource ref="C5:F22" sheet="Sheet2"/>
  </cacheSource>
  <cacheFields count="4">
    <cacheField name="Investment" numFmtId="0">
      <sharedItems/>
    </cacheField>
    <cacheField name="Inflow" numFmtId="0">
      <sharedItems containsSemiMixedTypes="0" containsString="0" containsNumber="1" containsInteger="1" minValue="1" maxValue="9"/>
    </cacheField>
    <cacheField name="Outflow" numFmtId="0">
      <sharedItems containsSemiMixedTypes="0" containsString="0" containsNumber="1" containsInteger="1" minValue="2" maxValue="10"/>
    </cacheField>
    <cacheField name="Amount" numFmtId="44">
      <sharedItems containsSemiMixedTypes="0" containsString="0" containsNumber="1" minValue="0" maxValue="646.667831113996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Bonbon Balance Investments"/>
    <n v="1"/>
    <n v="2"/>
    <n v="0"/>
  </r>
  <r>
    <s v="CandyCrest Holdings"/>
    <n v="1"/>
    <n v="3"/>
    <n v="646.66783111399616"/>
  </r>
  <r>
    <s v="SwizzleStick Strategies"/>
    <n v="1"/>
    <n v="6"/>
    <n v="225.36734877851092"/>
  </r>
  <r>
    <s v="Bonbon Balance Investments"/>
    <n v="2"/>
    <n v="3"/>
    <n v="0"/>
  </r>
  <r>
    <s v="RockCandy Returns"/>
    <n v="2"/>
    <n v="5"/>
    <n v="0"/>
  </r>
  <r>
    <s v="Bonbon Balance Investments"/>
    <n v="3"/>
    <n v="4"/>
    <n v="0"/>
  </r>
  <r>
    <s v="CandyCrest Holdings"/>
    <n v="3"/>
    <n v="5"/>
    <n v="423.95721358701206"/>
  </r>
  <r>
    <s v="SourPatch Portfolio Group"/>
    <n v="3"/>
    <n v="7"/>
    <n v="0"/>
  </r>
  <r>
    <s v="Bonbon Balance Investments"/>
    <n v="4"/>
    <n v="5"/>
    <n v="0"/>
  </r>
  <r>
    <s v="Bonbon Balance Investments"/>
    <n v="5"/>
    <n v="6"/>
    <n v="0"/>
  </r>
  <r>
    <s v="RockCandy Returns"/>
    <n v="5"/>
    <n v="7"/>
    <n v="441.84820800038398"/>
  </r>
  <r>
    <s v="RockCandy Returns"/>
    <n v="5"/>
    <n v="8"/>
    <n v="0"/>
  </r>
  <r>
    <s v="Bonbon Balance Investments"/>
    <n v="6"/>
    <n v="7"/>
    <n v="0"/>
  </r>
  <r>
    <s v="Bonbon Balance Investments"/>
    <n v="7"/>
    <n v="8"/>
    <n v="0"/>
  </r>
  <r>
    <s v="CandyCrest Holdings"/>
    <n v="7"/>
    <n v="9"/>
    <n v="470.34741741640892"/>
  </r>
  <r>
    <s v="Bonbon Balance Investments"/>
    <n v="8"/>
    <n v="9"/>
    <n v="0"/>
  </r>
  <r>
    <s v="Bonbon Balance Investments"/>
    <n v="9"/>
    <n v="10"/>
    <n v="490.196078431381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65A10-9AC2-4F28-BB06-8F39F9302312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4">
    <pivotField showAll="0"/>
    <pivotField showAll="0"/>
    <pivotField showAll="0"/>
    <pivotField numFmtId="4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D6BD-F07F-4868-AAB5-309CABFEBC26}">
  <dimension ref="A1:L18"/>
  <sheetViews>
    <sheetView topLeftCell="C1" workbookViewId="0">
      <selection activeCell="J1" sqref="J1:L18"/>
    </sheetView>
  </sheetViews>
  <sheetFormatPr defaultRowHeight="14.5" x14ac:dyDescent="0.35"/>
  <cols>
    <col min="1" max="1" width="27.453125" customWidth="1"/>
    <col min="2" max="2" width="18.26953125" customWidth="1"/>
    <col min="3" max="3" width="24.1796875" customWidth="1"/>
    <col min="4" max="4" width="23.81640625" customWidth="1"/>
    <col min="6" max="6" width="24.36328125" customWidth="1"/>
    <col min="10" max="10" width="24.7265625" customWidth="1"/>
    <col min="11" max="11" width="9.1796875" customWidth="1"/>
  </cols>
  <sheetData>
    <row r="1" spans="1:12" x14ac:dyDescent="0.35">
      <c r="A1" t="s">
        <v>0</v>
      </c>
      <c r="B1" t="s">
        <v>1</v>
      </c>
      <c r="C1" t="s">
        <v>21</v>
      </c>
      <c r="D1" t="s">
        <v>20</v>
      </c>
      <c r="F1" t="s">
        <v>12</v>
      </c>
      <c r="G1" t="s">
        <v>13</v>
      </c>
      <c r="H1" t="s">
        <v>14</v>
      </c>
      <c r="J1" t="s">
        <v>12</v>
      </c>
      <c r="K1" t="s">
        <v>13</v>
      </c>
      <c r="L1" t="s">
        <v>14</v>
      </c>
    </row>
    <row r="2" spans="1:12" x14ac:dyDescent="0.35">
      <c r="A2" t="s">
        <v>2</v>
      </c>
      <c r="B2">
        <v>0.02</v>
      </c>
      <c r="C2">
        <v>1</v>
      </c>
      <c r="D2">
        <v>1</v>
      </c>
      <c r="F2" s="19" t="s">
        <v>2</v>
      </c>
      <c r="G2" s="19">
        <v>1</v>
      </c>
      <c r="H2" s="19">
        <f>G2+$D$2</f>
        <v>2</v>
      </c>
      <c r="J2" t="s">
        <v>2</v>
      </c>
      <c r="K2">
        <v>1</v>
      </c>
      <c r="L2">
        <f>K2+$D$2</f>
        <v>2</v>
      </c>
    </row>
    <row r="3" spans="1:12" x14ac:dyDescent="0.35">
      <c r="A3" t="s">
        <v>3</v>
      </c>
      <c r="B3">
        <v>4.2200000000000001E-2</v>
      </c>
      <c r="C3">
        <v>1</v>
      </c>
      <c r="D3">
        <v>2</v>
      </c>
      <c r="F3" s="19" t="s">
        <v>2</v>
      </c>
      <c r="G3" s="19">
        <f t="shared" ref="G3:G10" si="0">H2</f>
        <v>2</v>
      </c>
      <c r="H3" s="19">
        <f t="shared" ref="H3:H9" si="1">G3+$D$2</f>
        <v>3</v>
      </c>
      <c r="J3" t="s">
        <v>3</v>
      </c>
      <c r="K3">
        <v>1</v>
      </c>
      <c r="L3">
        <v>3</v>
      </c>
    </row>
    <row r="4" spans="1:12" x14ac:dyDescent="0.35">
      <c r="A4" t="s">
        <v>4</v>
      </c>
      <c r="B4">
        <v>6.4500000000000002E-2</v>
      </c>
      <c r="C4">
        <v>2</v>
      </c>
      <c r="D4">
        <v>3</v>
      </c>
      <c r="F4" s="19" t="s">
        <v>2</v>
      </c>
      <c r="G4" s="19">
        <f t="shared" si="0"/>
        <v>3</v>
      </c>
      <c r="H4" s="19">
        <f t="shared" si="1"/>
        <v>4</v>
      </c>
      <c r="J4" t="s">
        <v>6</v>
      </c>
      <c r="K4">
        <v>1</v>
      </c>
      <c r="L4">
        <v>6</v>
      </c>
    </row>
    <row r="5" spans="1:12" x14ac:dyDescent="0.35">
      <c r="A5" t="s">
        <v>5</v>
      </c>
      <c r="B5">
        <v>8.6699999999999999E-2</v>
      </c>
      <c r="C5">
        <v>3</v>
      </c>
      <c r="D5">
        <v>4</v>
      </c>
      <c r="F5" s="19" t="s">
        <v>2</v>
      </c>
      <c r="G5" s="19">
        <f t="shared" si="0"/>
        <v>4</v>
      </c>
      <c r="H5" s="19">
        <f t="shared" si="1"/>
        <v>5</v>
      </c>
      <c r="J5" t="s">
        <v>2</v>
      </c>
      <c r="K5">
        <v>2</v>
      </c>
      <c r="L5">
        <v>3</v>
      </c>
    </row>
    <row r="6" spans="1:12" x14ac:dyDescent="0.35">
      <c r="A6" t="s">
        <v>6</v>
      </c>
      <c r="B6">
        <v>0.10929999999999999</v>
      </c>
      <c r="C6">
        <v>1</v>
      </c>
      <c r="D6">
        <v>5</v>
      </c>
      <c r="F6" s="19" t="s">
        <v>2</v>
      </c>
      <c r="G6" s="19">
        <f t="shared" si="0"/>
        <v>5</v>
      </c>
      <c r="H6" s="19">
        <f t="shared" si="1"/>
        <v>6</v>
      </c>
      <c r="J6" t="s">
        <v>4</v>
      </c>
      <c r="K6">
        <v>2</v>
      </c>
      <c r="L6">
        <v>5</v>
      </c>
    </row>
    <row r="7" spans="1:12" x14ac:dyDescent="0.35">
      <c r="F7" s="19" t="s">
        <v>2</v>
      </c>
      <c r="G7" s="19">
        <f t="shared" si="0"/>
        <v>6</v>
      </c>
      <c r="H7" s="19">
        <f t="shared" si="1"/>
        <v>7</v>
      </c>
      <c r="J7" t="s">
        <v>2</v>
      </c>
      <c r="K7">
        <v>3</v>
      </c>
      <c r="L7">
        <v>4</v>
      </c>
    </row>
    <row r="8" spans="1:12" x14ac:dyDescent="0.35">
      <c r="F8" s="19" t="s">
        <v>2</v>
      </c>
      <c r="G8" s="19">
        <f t="shared" si="0"/>
        <v>7</v>
      </c>
      <c r="H8" s="19">
        <f t="shared" si="1"/>
        <v>8</v>
      </c>
      <c r="J8" t="s">
        <v>3</v>
      </c>
      <c r="K8">
        <v>3</v>
      </c>
      <c r="L8">
        <v>5</v>
      </c>
    </row>
    <row r="9" spans="1:12" x14ac:dyDescent="0.35">
      <c r="F9" s="19" t="s">
        <v>2</v>
      </c>
      <c r="G9" s="19">
        <f t="shared" si="0"/>
        <v>8</v>
      </c>
      <c r="H9" s="19">
        <f t="shared" si="1"/>
        <v>9</v>
      </c>
      <c r="J9" t="s">
        <v>5</v>
      </c>
      <c r="K9">
        <v>3</v>
      </c>
      <c r="L9">
        <v>7</v>
      </c>
    </row>
    <row r="10" spans="1:12" x14ac:dyDescent="0.35">
      <c r="F10" t="s">
        <v>2</v>
      </c>
      <c r="G10">
        <f t="shared" si="0"/>
        <v>9</v>
      </c>
      <c r="H10">
        <f>G10+$D$2</f>
        <v>10</v>
      </c>
      <c r="J10" t="s">
        <v>2</v>
      </c>
      <c r="K10">
        <v>4</v>
      </c>
      <c r="L10">
        <v>5</v>
      </c>
    </row>
    <row r="11" spans="1:12" x14ac:dyDescent="0.35">
      <c r="F11" s="19" t="s">
        <v>3</v>
      </c>
      <c r="G11" s="19">
        <f>C3</f>
        <v>1</v>
      </c>
      <c r="H11" s="19">
        <f>G11+$D$3</f>
        <v>3</v>
      </c>
      <c r="J11" t="s">
        <v>2</v>
      </c>
      <c r="K11">
        <v>5</v>
      </c>
      <c r="L11">
        <v>6</v>
      </c>
    </row>
    <row r="12" spans="1:12" x14ac:dyDescent="0.35">
      <c r="F12" s="19" t="s">
        <v>3</v>
      </c>
      <c r="G12" s="19">
        <f>H11</f>
        <v>3</v>
      </c>
      <c r="H12" s="19">
        <f t="shared" ref="H12:H14" si="2">G12+$D$3</f>
        <v>5</v>
      </c>
      <c r="J12" t="s">
        <v>4</v>
      </c>
      <c r="K12">
        <v>5</v>
      </c>
      <c r="L12">
        <v>7</v>
      </c>
    </row>
    <row r="13" spans="1:12" x14ac:dyDescent="0.35">
      <c r="F13" s="19" t="s">
        <v>3</v>
      </c>
      <c r="G13" s="19">
        <f>H12</f>
        <v>5</v>
      </c>
      <c r="H13" s="19">
        <f t="shared" si="2"/>
        <v>7</v>
      </c>
      <c r="J13" t="s">
        <v>4</v>
      </c>
      <c r="K13">
        <v>5</v>
      </c>
      <c r="L13">
        <v>8</v>
      </c>
    </row>
    <row r="14" spans="1:12" x14ac:dyDescent="0.35">
      <c r="F14" s="19" t="s">
        <v>3</v>
      </c>
      <c r="G14" s="19">
        <f>H13</f>
        <v>7</v>
      </c>
      <c r="H14" s="19">
        <f t="shared" si="2"/>
        <v>9</v>
      </c>
      <c r="J14" t="s">
        <v>2</v>
      </c>
      <c r="K14">
        <v>6</v>
      </c>
      <c r="L14">
        <v>7</v>
      </c>
    </row>
    <row r="15" spans="1:12" x14ac:dyDescent="0.35">
      <c r="F15" s="19" t="s">
        <v>4</v>
      </c>
      <c r="G15" s="19">
        <f>C4</f>
        <v>2</v>
      </c>
      <c r="H15" s="19">
        <f>G15+$D$4</f>
        <v>5</v>
      </c>
      <c r="J15" t="s">
        <v>2</v>
      </c>
      <c r="K15">
        <v>7</v>
      </c>
      <c r="L15">
        <v>8</v>
      </c>
    </row>
    <row r="16" spans="1:12" x14ac:dyDescent="0.35">
      <c r="F16" s="19" t="s">
        <v>4</v>
      </c>
      <c r="G16" s="19">
        <f>H15</f>
        <v>5</v>
      </c>
      <c r="H16" s="19">
        <f>G16+$D$4</f>
        <v>8</v>
      </c>
      <c r="J16" t="s">
        <v>3</v>
      </c>
      <c r="K16">
        <v>7</v>
      </c>
      <c r="L16">
        <v>9</v>
      </c>
    </row>
    <row r="17" spans="6:12" x14ac:dyDescent="0.35">
      <c r="F17" s="19" t="s">
        <v>5</v>
      </c>
      <c r="G17" s="19">
        <f>C5</f>
        <v>3</v>
      </c>
      <c r="H17" s="19">
        <f>G17+$D$5</f>
        <v>7</v>
      </c>
      <c r="J17" t="str">
        <f>F9</f>
        <v>Bonbon Balance Investments</v>
      </c>
      <c r="K17">
        <v>8</v>
      </c>
      <c r="L17">
        <v>9</v>
      </c>
    </row>
    <row r="18" spans="6:12" x14ac:dyDescent="0.35">
      <c r="F18" s="19" t="s">
        <v>6</v>
      </c>
      <c r="G18" s="19">
        <f>C6</f>
        <v>1</v>
      </c>
      <c r="H18" s="19">
        <f>C6+$D$6</f>
        <v>6</v>
      </c>
      <c r="J18" t="s">
        <v>2</v>
      </c>
      <c r="K18">
        <v>9</v>
      </c>
      <c r="L18">
        <v>10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41AF-DF69-45CA-A6E4-882B07A7D9DA}">
  <dimension ref="A1:C3"/>
  <sheetViews>
    <sheetView workbookViewId="0">
      <selection activeCell="F6" sqref="F6"/>
    </sheetView>
  </sheetViews>
  <sheetFormatPr defaultRowHeight="14.5" x14ac:dyDescent="0.35"/>
  <cols>
    <col min="1" max="1" width="26.90625" customWidth="1"/>
    <col min="2" max="2" width="23" customWidth="1"/>
    <col min="3" max="3" width="21.179687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10</v>
      </c>
      <c r="B2">
        <v>3</v>
      </c>
      <c r="C2">
        <v>6</v>
      </c>
    </row>
    <row r="3" spans="1:3" x14ac:dyDescent="0.35">
      <c r="A3">
        <v>500</v>
      </c>
      <c r="B3">
        <v>250</v>
      </c>
      <c r="C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A573-B31D-410B-8C5D-5DC78DF7FB3B}">
  <dimension ref="A3:C20"/>
  <sheetViews>
    <sheetView workbookViewId="0">
      <selection activeCell="A3" sqref="A3"/>
    </sheetView>
  </sheetViews>
  <sheetFormatPr defaultRowHeight="14.5" x14ac:dyDescent="0.35"/>
  <sheetData>
    <row r="3" spans="1:3" x14ac:dyDescent="0.35">
      <c r="A3" s="34"/>
      <c r="B3" s="35"/>
      <c r="C3" s="36"/>
    </row>
    <row r="4" spans="1:3" x14ac:dyDescent="0.35">
      <c r="A4" s="37"/>
      <c r="B4" s="38"/>
      <c r="C4" s="39"/>
    </row>
    <row r="5" spans="1:3" x14ac:dyDescent="0.35">
      <c r="A5" s="37"/>
      <c r="B5" s="38"/>
      <c r="C5" s="39"/>
    </row>
    <row r="6" spans="1:3" x14ac:dyDescent="0.35">
      <c r="A6" s="37"/>
      <c r="B6" s="38"/>
      <c r="C6" s="39"/>
    </row>
    <row r="7" spans="1:3" x14ac:dyDescent="0.35">
      <c r="A7" s="37"/>
      <c r="B7" s="38"/>
      <c r="C7" s="39"/>
    </row>
    <row r="8" spans="1:3" x14ac:dyDescent="0.35">
      <c r="A8" s="37"/>
      <c r="B8" s="38"/>
      <c r="C8" s="39"/>
    </row>
    <row r="9" spans="1:3" x14ac:dyDescent="0.35">
      <c r="A9" s="37"/>
      <c r="B9" s="38"/>
      <c r="C9" s="39"/>
    </row>
    <row r="10" spans="1:3" x14ac:dyDescent="0.35">
      <c r="A10" s="37"/>
      <c r="B10" s="38"/>
      <c r="C10" s="39"/>
    </row>
    <row r="11" spans="1:3" x14ac:dyDescent="0.35">
      <c r="A11" s="37"/>
      <c r="B11" s="38"/>
      <c r="C11" s="39"/>
    </row>
    <row r="12" spans="1:3" x14ac:dyDescent="0.35">
      <c r="A12" s="37"/>
      <c r="B12" s="38"/>
      <c r="C12" s="39"/>
    </row>
    <row r="13" spans="1:3" x14ac:dyDescent="0.35">
      <c r="A13" s="37"/>
      <c r="B13" s="38"/>
      <c r="C13" s="39"/>
    </row>
    <row r="14" spans="1:3" x14ac:dyDescent="0.35">
      <c r="A14" s="37"/>
      <c r="B14" s="38"/>
      <c r="C14" s="39"/>
    </row>
    <row r="15" spans="1:3" x14ac:dyDescent="0.35">
      <c r="A15" s="37"/>
      <c r="B15" s="38"/>
      <c r="C15" s="39"/>
    </row>
    <row r="16" spans="1:3" x14ac:dyDescent="0.35">
      <c r="A16" s="37"/>
      <c r="B16" s="38"/>
      <c r="C16" s="39"/>
    </row>
    <row r="17" spans="1:3" x14ac:dyDescent="0.35">
      <c r="A17" s="37"/>
      <c r="B17" s="38"/>
      <c r="C17" s="39"/>
    </row>
    <row r="18" spans="1:3" x14ac:dyDescent="0.35">
      <c r="A18" s="37"/>
      <c r="B18" s="38"/>
      <c r="C18" s="39"/>
    </row>
    <row r="19" spans="1:3" x14ac:dyDescent="0.35">
      <c r="A19" s="37"/>
      <c r="B19" s="38"/>
      <c r="C19" s="39"/>
    </row>
    <row r="20" spans="1:3" x14ac:dyDescent="0.35">
      <c r="A20" s="40"/>
      <c r="B20" s="41"/>
      <c r="C20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02B4-8A4D-40E6-A6BC-C55101C843F0}">
  <dimension ref="C4:X31"/>
  <sheetViews>
    <sheetView tabSelected="1" topLeftCell="C23" workbookViewId="0"/>
  </sheetViews>
  <sheetFormatPr defaultRowHeight="14.5" x14ac:dyDescent="0.35"/>
  <cols>
    <col min="1" max="1" width="17.1796875" customWidth="1"/>
    <col min="2" max="2" width="6.54296875" customWidth="1"/>
    <col min="3" max="3" width="30.36328125" customWidth="1"/>
    <col min="7" max="7" width="13.1796875" customWidth="1"/>
    <col min="11" max="11" width="10.1796875" bestFit="1" customWidth="1"/>
    <col min="14" max="14" width="10.36328125" customWidth="1"/>
  </cols>
  <sheetData>
    <row r="4" spans="3:24" ht="15" thickBot="1" x14ac:dyDescent="0.4">
      <c r="D4" s="27" t="s">
        <v>10</v>
      </c>
      <c r="E4" s="27"/>
      <c r="F4" s="2"/>
      <c r="G4" s="2"/>
      <c r="H4" s="27" t="s">
        <v>11</v>
      </c>
      <c r="I4" s="27"/>
      <c r="J4" s="27"/>
      <c r="K4" s="27"/>
      <c r="L4" s="27"/>
      <c r="M4" s="27"/>
      <c r="N4" s="27"/>
    </row>
    <row r="5" spans="3:24" x14ac:dyDescent="0.35">
      <c r="C5" s="9" t="s">
        <v>12</v>
      </c>
      <c r="D5" s="10" t="s">
        <v>13</v>
      </c>
      <c r="E5" s="10" t="s">
        <v>14</v>
      </c>
      <c r="F5" s="10" t="s">
        <v>15</v>
      </c>
      <c r="G5" s="11" t="s">
        <v>16</v>
      </c>
      <c r="H5" s="12">
        <v>1</v>
      </c>
      <c r="I5" s="12">
        <v>2</v>
      </c>
      <c r="J5" s="12">
        <v>3</v>
      </c>
      <c r="K5" s="12">
        <v>4</v>
      </c>
      <c r="L5" s="12">
        <v>5</v>
      </c>
      <c r="M5" s="12">
        <v>6</v>
      </c>
      <c r="N5" s="12">
        <v>7</v>
      </c>
      <c r="O5" s="6">
        <v>8</v>
      </c>
      <c r="P5" s="7">
        <v>9</v>
      </c>
      <c r="Q5" s="8">
        <v>10</v>
      </c>
    </row>
    <row r="6" spans="3:24" ht="15" thickBot="1" x14ac:dyDescent="0.4">
      <c r="C6" t="s">
        <v>2</v>
      </c>
      <c r="D6">
        <v>1</v>
      </c>
      <c r="E6">
        <v>2</v>
      </c>
      <c r="F6" s="13">
        <v>0</v>
      </c>
      <c r="G6" s="31">
        <f>_xlfn.XLOOKUP(C6,$C$27:$C$31,$D$27:$D$31)</f>
        <v>0.02</v>
      </c>
      <c r="H6" s="5" cm="1">
        <f t="array" ref="H6">_xlfn.IFS($D6=H$5,-1,$E6=H$5,1+$G6,AND($D6&lt;H$5,$E6&gt;H$5),"&lt;---&gt;",TRUE,"")</f>
        <v>-1</v>
      </c>
      <c r="I6" s="5" cm="1">
        <f t="array" ref="I6">_xlfn.IFS($D6=I$5,-1,$E6=I$5,1+$G6,AND($D6&lt;I$5,$E6&gt;I$5),"&lt;---&gt;",TRUE,"")</f>
        <v>1.02</v>
      </c>
      <c r="J6" s="5" t="str" cm="1">
        <f t="array" ref="J6">_xlfn.IFS($D6=J$5,-1,$E6=J$5,1+$G6,AND($D6&lt;J$5,$E6&gt;J$5),"&lt;---&gt;",TRUE,"")</f>
        <v/>
      </c>
      <c r="K6" s="5" t="str" cm="1">
        <f t="array" ref="K6">_xlfn.IFS($D6=K$5,-1,$E6=K$5,1+$G6,AND($D6&lt;K$5,$E6&gt;K$5),"&lt;---&gt;",TRUE,"")</f>
        <v/>
      </c>
      <c r="L6" s="5" t="str" cm="1">
        <f t="array" ref="L6">_xlfn.IFS($D6=L$5,-1,$E6=L$5,1+$G6,AND($D6&lt;L$5,$E6&gt;L$5),"&lt;---&gt;",TRUE,"")</f>
        <v/>
      </c>
      <c r="M6" s="5" t="str" cm="1">
        <f t="array" ref="M6">_xlfn.IFS($D6=M$5,-1,$E6=M$5,1+$G6,AND($D6&lt;M$5,$E6&gt;M$5),"&lt;---&gt;",TRUE,"")</f>
        <v/>
      </c>
      <c r="N6" s="5" t="str" cm="1">
        <f t="array" ref="N6">_xlfn.IFS($D6=N$5,-1,$E6=N$5,1+$G6,AND($D6&lt;N$5,$E6&gt;N$5),"&lt;---&gt;",TRUE,"")</f>
        <v/>
      </c>
      <c r="O6" s="5" t="str" cm="1">
        <f t="array" ref="O6">_xlfn.IFS($D6=O$5,-1,$E6=O$5,1+$G6,AND($D6&lt;O$5,$E6&gt;O$5),"&lt;---&gt;",TRUE,"")</f>
        <v/>
      </c>
      <c r="P6" s="5" t="str" cm="1">
        <f t="array" ref="P6">_xlfn.IFS($D6=P$5,-1,$E6=P$5,1+$G6,AND($D6&lt;P$5,$E6&gt;P$5),"&lt;---&gt;",TRUE,"")</f>
        <v/>
      </c>
      <c r="Q6" s="5" t="str" cm="1">
        <f t="array" ref="Q6">_xlfn.IFS($D6=Q$5,-1,$E6=Q$5,1+$G6,AND($D6&lt;Q$5,$E6&gt;Q$5),"&lt;---&gt;",TRUE,"")</f>
        <v/>
      </c>
    </row>
    <row r="7" spans="3:24" ht="15" customHeight="1" x14ac:dyDescent="0.35">
      <c r="C7" t="s">
        <v>3</v>
      </c>
      <c r="D7">
        <v>1</v>
      </c>
      <c r="E7">
        <v>3</v>
      </c>
      <c r="F7" s="13">
        <v>646.66783111399616</v>
      </c>
      <c r="G7" s="31">
        <f t="shared" ref="G7:G22" si="0">_xlfn.XLOOKUP(C7,$C$27:$C$31,$D$27:$D$31)</f>
        <v>4.2200000000000001E-2</v>
      </c>
      <c r="H7" s="5" cm="1">
        <f t="array" ref="H7">_xlfn.IFS($D7=H$5,-1,$E7=H$5,1+$G7,AND($D7&lt;H$5,$E7&gt;H$5),"&lt;---&gt;",TRUE,"")</f>
        <v>-1</v>
      </c>
      <c r="I7" s="5" t="str" cm="1">
        <f t="array" ref="I7">_xlfn.IFS($D7=I$5,-1,$E7=I$5,1+$G7,AND($D7&lt;I$5,$E7&gt;I$5),"&lt;---&gt;",TRUE,"")</f>
        <v>&lt;---&gt;</v>
      </c>
      <c r="J7" s="5" cm="1">
        <f t="array" ref="J7">_xlfn.IFS($D7=J$5,-1,$E7=J$5,1+$G7,AND($D7&lt;J$5,$E7&gt;J$5),"&lt;---&gt;",TRUE,"")</f>
        <v>1.0422</v>
      </c>
      <c r="K7" s="5" t="str" cm="1">
        <f t="array" ref="K7">_xlfn.IFS($D7=K$5,-1,$E7=K$5,1+$G7,AND($D7&lt;K$5,$E7&gt;K$5),"&lt;---&gt;",TRUE,"")</f>
        <v/>
      </c>
      <c r="L7" s="5" t="str" cm="1">
        <f t="array" ref="L7">_xlfn.IFS($D7=L$5,-1,$E7=L$5,1+$G7,AND($D7&lt;L$5,$E7&gt;L$5),"&lt;---&gt;",TRUE,"")</f>
        <v/>
      </c>
      <c r="M7" s="5" t="str" cm="1">
        <f t="array" ref="M7">_xlfn.IFS($D7=M$5,-1,$E7=M$5,1+$G7,AND($D7&lt;M$5,$E7&gt;M$5),"&lt;---&gt;",TRUE,"")</f>
        <v/>
      </c>
      <c r="N7" s="5" t="str" cm="1">
        <f t="array" ref="N7">_xlfn.IFS($D7=N$5,-1,$E7=N$5,1+$G7,AND($D7&lt;N$5,$E7&gt;N$5),"&lt;---&gt;",TRUE,"")</f>
        <v/>
      </c>
      <c r="O7" s="5" t="str" cm="1">
        <f t="array" ref="O7">_xlfn.IFS($D7=O$5,-1,$E7=O$5,1+$G7,AND($D7&lt;O$5,$E7&gt;O$5),"&lt;---&gt;",TRUE,"")</f>
        <v/>
      </c>
      <c r="P7" s="5" t="str" cm="1">
        <f t="array" ref="P7">_xlfn.IFS($D7=P$5,-1,$E7=P$5,1+$G7,AND($D7&lt;P$5,$E7&gt;P$5),"&lt;---&gt;",TRUE,"")</f>
        <v/>
      </c>
      <c r="Q7" s="5" t="str" cm="1">
        <f t="array" ref="Q7">_xlfn.IFS($D7=Q$5,-1,$E7=Q$5,1+$G7,AND($D7&lt;Q$5,$E7&gt;Q$5),"&lt;---&gt;",TRUE,"")</f>
        <v/>
      </c>
      <c r="U7" s="28" t="s">
        <v>12</v>
      </c>
      <c r="V7" s="15"/>
      <c r="W7" s="20" t="s">
        <v>20</v>
      </c>
      <c r="X7" s="23" t="s">
        <v>16</v>
      </c>
    </row>
    <row r="8" spans="3:24" ht="14" customHeight="1" x14ac:dyDescent="0.35">
      <c r="C8" t="s">
        <v>6</v>
      </c>
      <c r="D8">
        <v>1</v>
      </c>
      <c r="E8">
        <v>6</v>
      </c>
      <c r="F8" s="13">
        <v>225.36734877851092</v>
      </c>
      <c r="G8" s="31">
        <f t="shared" si="0"/>
        <v>0.10929999999999999</v>
      </c>
      <c r="H8" s="5" cm="1">
        <f t="array" ref="H8">_xlfn.IFS($D8=H$5,-1,$E8=H$5,1+$G8,AND($D8&lt;H$5,$E8&gt;H$5),"&lt;---&gt;",TRUE,"")</f>
        <v>-1</v>
      </c>
      <c r="I8" s="5" t="str" cm="1">
        <f t="array" ref="I8">_xlfn.IFS($D8=I$5,-1,$E8=I$5,1+$G8,AND($D8&lt;I$5,$E8&gt;I$5),"&lt;---&gt;",TRUE,"")</f>
        <v>&lt;---&gt;</v>
      </c>
      <c r="J8" s="5" t="str" cm="1">
        <f t="array" ref="J8">_xlfn.IFS($D8=J$5,-1,$E8=J$5,1+$G8,AND($D8&lt;J$5,$E8&gt;J$5),"&lt;---&gt;",TRUE,"")</f>
        <v>&lt;---&gt;</v>
      </c>
      <c r="K8" s="5" t="str" cm="1">
        <f t="array" ref="K8">_xlfn.IFS($D8=K$5,-1,$E8=K$5,1+$G8,AND($D8&lt;K$5,$E8&gt;K$5),"&lt;---&gt;",TRUE,"")</f>
        <v>&lt;---&gt;</v>
      </c>
      <c r="L8" s="5" t="str" cm="1">
        <f t="array" ref="L8">_xlfn.IFS($D8=L$5,-1,$E8=L$5,1+$G8,AND($D8&lt;L$5,$E8&gt;L$5),"&lt;---&gt;",TRUE,"")</f>
        <v>&lt;---&gt;</v>
      </c>
      <c r="M8" s="5" cm="1">
        <f t="array" ref="M8">_xlfn.IFS($D8=M$5,-1,$E8=M$5,1+$G8,AND($D8&lt;M$5,$E8&gt;M$5),"&lt;---&gt;",TRUE,"")</f>
        <v>1.1093</v>
      </c>
      <c r="N8" s="5" t="str" cm="1">
        <f t="array" ref="N8">_xlfn.IFS($D8=N$5,-1,$E8=N$5,1+$G8,AND($D8&lt;N$5,$E8&gt;N$5),"&lt;---&gt;",TRUE,"")</f>
        <v/>
      </c>
      <c r="O8" s="5" t="str" cm="1">
        <f t="array" ref="O8">_xlfn.IFS($D8=O$5,-1,$E8=O$5,1+$G8,AND($D8&lt;O$5,$E8&gt;O$5),"&lt;---&gt;",TRUE,"")</f>
        <v/>
      </c>
      <c r="P8" s="5" t="str" cm="1">
        <f t="array" ref="P8">_xlfn.IFS($D8=P$5,-1,$E8=P$5,1+$G8,AND($D8&lt;P$5,$E8&gt;P$5),"&lt;---&gt;",TRUE,"")</f>
        <v/>
      </c>
      <c r="Q8" s="5" t="str" cm="1">
        <f t="array" ref="Q8">_xlfn.IFS($D8=Q$5,-1,$E8=Q$5,1+$G8,AND($D8&lt;Q$5,$E8&gt;Q$5),"&lt;---&gt;",TRUE,"")</f>
        <v/>
      </c>
      <c r="U8" s="29"/>
      <c r="V8" s="16" t="s">
        <v>22</v>
      </c>
      <c r="W8" s="21"/>
      <c r="X8" s="24"/>
    </row>
    <row r="9" spans="3:24" x14ac:dyDescent="0.35">
      <c r="C9" t="s">
        <v>2</v>
      </c>
      <c r="D9">
        <v>2</v>
      </c>
      <c r="E9">
        <v>3</v>
      </c>
      <c r="F9" s="13">
        <v>0</v>
      </c>
      <c r="G9" s="31">
        <f t="shared" si="0"/>
        <v>0.02</v>
      </c>
      <c r="H9" s="5" t="str" cm="1">
        <f t="array" ref="H9">_xlfn.IFS($D9=H$5,-1,$E9=H$5,1+$G9,AND($D9&lt;H$5,$E9&gt;H$5),"&lt;---&gt;",TRUE,"")</f>
        <v/>
      </c>
      <c r="I9" s="5" cm="1">
        <f t="array" ref="I9">_xlfn.IFS($D9=I$5,-1,$E9=I$5,1+$G9,AND($D9&lt;I$5,$E9&gt;I$5),"&lt;---&gt;",TRUE,"")</f>
        <v>-1</v>
      </c>
      <c r="J9" s="5" cm="1">
        <f t="array" ref="J9">_xlfn.IFS($D9=J$5,-1,$E9=J$5,1+$G9,AND($D9&lt;J$5,$E9&gt;J$5),"&lt;---&gt;",TRUE,"")</f>
        <v>1.02</v>
      </c>
      <c r="K9" s="5" t="str" cm="1">
        <f t="array" ref="K9">_xlfn.IFS($D9=K$5,-1,$E9=K$5,1+$G9,AND($D9&lt;K$5,$E9&gt;K$5),"&lt;---&gt;",TRUE,"")</f>
        <v/>
      </c>
      <c r="L9" s="5" t="str" cm="1">
        <f t="array" ref="L9">_xlfn.IFS($D9=L$5,-1,$E9=L$5,1+$G9,AND($D9&lt;L$5,$E9&gt;L$5),"&lt;---&gt;",TRUE,"")</f>
        <v/>
      </c>
      <c r="M9" s="5" t="str" cm="1">
        <f t="array" ref="M9">_xlfn.IFS($D9=M$5,-1,$E9=M$5,1+$G9,AND($D9&lt;M$5,$E9&gt;M$5),"&lt;---&gt;",TRUE,"")</f>
        <v/>
      </c>
      <c r="N9" s="5" t="str" cm="1">
        <f t="array" ref="N9">_xlfn.IFS($D9=N$5,-1,$E9=N$5,1+$G9,AND($D9&lt;N$5,$E9&gt;N$5),"&lt;---&gt;",TRUE,"")</f>
        <v/>
      </c>
      <c r="O9" s="5" t="str" cm="1">
        <f t="array" ref="O9">_xlfn.IFS($D9=O$5,-1,$E9=O$5,1+$G9,AND($D9&lt;O$5,$E9&gt;O$5),"&lt;---&gt;",TRUE,"")</f>
        <v/>
      </c>
      <c r="P9" s="5" t="str" cm="1">
        <f t="array" ref="P9">_xlfn.IFS($D9=P$5,-1,$E9=P$5,1+$G9,AND($D9&lt;P$5,$E9&gt;P$5),"&lt;---&gt;",TRUE,"")</f>
        <v/>
      </c>
      <c r="Q9" s="5" t="str" cm="1">
        <f t="array" ref="Q9">_xlfn.IFS($D9=Q$5,-1,$E9=Q$5,1+$G9,AND($D9&lt;Q$5,$E9&gt;Q$5),"&lt;---&gt;",TRUE,"")</f>
        <v/>
      </c>
      <c r="U9" s="30"/>
      <c r="V9" s="17"/>
      <c r="W9" s="22"/>
      <c r="X9" s="25"/>
    </row>
    <row r="10" spans="3:24" x14ac:dyDescent="0.35">
      <c r="C10" t="s">
        <v>4</v>
      </c>
      <c r="D10">
        <v>2</v>
      </c>
      <c r="E10">
        <v>5</v>
      </c>
      <c r="F10" s="13">
        <v>0</v>
      </c>
      <c r="G10" s="31">
        <f t="shared" si="0"/>
        <v>6.4500000000000002E-2</v>
      </c>
      <c r="H10" s="5" t="str" cm="1">
        <f t="array" ref="H10">_xlfn.IFS($D10=H$5,-1,$E10=H$5,1+$G10,AND($D10&lt;H$5,$E10&gt;H$5),"&lt;---&gt;",TRUE,"")</f>
        <v/>
      </c>
      <c r="I10" s="5" cm="1">
        <f t="array" ref="I10">_xlfn.IFS($D10=I$5,-1,$E10=I$5,1+$G10,AND($D10&lt;I$5,$E10&gt;I$5),"&lt;---&gt;",TRUE,"")</f>
        <v>-1</v>
      </c>
      <c r="J10" s="5" t="str" cm="1">
        <f t="array" ref="J10">_xlfn.IFS($D10=J$5,-1,$E10=J$5,1+$G10,AND($D10&lt;J$5,$E10&gt;J$5),"&lt;---&gt;",TRUE,"")</f>
        <v>&lt;---&gt;</v>
      </c>
      <c r="K10" s="5" t="str" cm="1">
        <f t="array" ref="K10">_xlfn.IFS($D10=K$5,-1,$E10=K$5,1+$G10,AND($D10&lt;K$5,$E10&gt;K$5),"&lt;---&gt;",TRUE,"")</f>
        <v>&lt;---&gt;</v>
      </c>
      <c r="L10" s="5" cm="1">
        <f t="array" ref="L10">_xlfn.IFS($D10=L$5,-1,$E10=L$5,1+$G10,AND($D10&lt;L$5,$E10&gt;L$5),"&lt;---&gt;",TRUE,"")</f>
        <v>1.0645</v>
      </c>
      <c r="M10" s="5" t="str" cm="1">
        <f t="array" ref="M10">_xlfn.IFS($D10=M$5,-1,$E10=M$5,1+$G10,AND($D10&lt;M$5,$E10&gt;M$5),"&lt;---&gt;",TRUE,"")</f>
        <v/>
      </c>
      <c r="N10" s="5" t="str" cm="1">
        <f t="array" ref="N10">_xlfn.IFS($D10=N$5,-1,$E10=N$5,1+$G10,AND($D10&lt;N$5,$E10&gt;N$5),"&lt;---&gt;",TRUE,"")</f>
        <v/>
      </c>
      <c r="O10" s="5" t="str" cm="1">
        <f t="array" ref="O10">_xlfn.IFS($D10=O$5,-1,$E10=O$5,1+$G10,AND($D10&lt;O$5,$E10&gt;O$5),"&lt;---&gt;",TRUE,"")</f>
        <v/>
      </c>
      <c r="P10" s="5" t="str" cm="1">
        <f t="array" ref="P10">_xlfn.IFS($D10=P$5,-1,$E10=P$5,1+$G10,AND($D10&lt;P$5,$E10&gt;P$5),"&lt;---&gt;",TRUE,"")</f>
        <v/>
      </c>
      <c r="Q10" s="5" t="str" cm="1">
        <f t="array" ref="Q10">_xlfn.IFS($D10=Q$5,-1,$E10=Q$5,1+$G10,AND($D10&lt;Q$5,$E10&gt;Q$5),"&lt;---&gt;",TRUE,"")</f>
        <v/>
      </c>
      <c r="U10" s="5" t="s">
        <v>2</v>
      </c>
      <c r="V10" s="5">
        <v>1</v>
      </c>
      <c r="W10" s="5">
        <v>1</v>
      </c>
      <c r="X10" s="14" t="e">
        <f>#REF!</f>
        <v>#REF!</v>
      </c>
    </row>
    <row r="11" spans="3:24" x14ac:dyDescent="0.35">
      <c r="C11" t="s">
        <v>2</v>
      </c>
      <c r="D11">
        <v>3</v>
      </c>
      <c r="E11">
        <v>4</v>
      </c>
      <c r="F11" s="13">
        <v>0</v>
      </c>
      <c r="G11" s="31">
        <f t="shared" si="0"/>
        <v>0.02</v>
      </c>
      <c r="H11" s="5" t="str" cm="1">
        <f t="array" ref="H11">_xlfn.IFS($D11=H$5,-1,$E11=H$5,1+$G11,AND($D11&lt;H$5,$E11&gt;H$5),"&lt;---&gt;",TRUE,"")</f>
        <v/>
      </c>
      <c r="I11" s="5" t="str" cm="1">
        <f t="array" ref="I11">_xlfn.IFS($D11=I$5,-1,$E11=I$5,1+$G11,AND($D11&lt;I$5,$E11&gt;I$5),"&lt;---&gt;",TRUE,"")</f>
        <v/>
      </c>
      <c r="J11" s="5" cm="1">
        <f t="array" ref="J11">_xlfn.IFS($D11=J$5,-1,$E11=J$5,1+$G11,AND($D11&lt;J$5,$E11&gt;J$5),"&lt;---&gt;",TRUE,"")</f>
        <v>-1</v>
      </c>
      <c r="K11" s="5" cm="1">
        <f t="array" ref="K11">_xlfn.IFS($D11=K$5,-1,$E11=K$5,1+$G11,AND($D11&lt;K$5,$E11&gt;K$5),"&lt;---&gt;",TRUE,"")</f>
        <v>1.02</v>
      </c>
      <c r="L11" s="5" t="str" cm="1">
        <f t="array" ref="L11">_xlfn.IFS($D11=L$5,-1,$E11=L$5,1+$G11,AND($D11&lt;L$5,$E11&gt;L$5),"&lt;---&gt;",TRUE,"")</f>
        <v/>
      </c>
      <c r="M11" s="5" t="str" cm="1">
        <f t="array" ref="M11">_xlfn.IFS($D11=M$5,-1,$E11=M$5,1+$G11,AND($D11&lt;M$5,$E11&gt;M$5),"&lt;---&gt;",TRUE,"")</f>
        <v/>
      </c>
      <c r="N11" s="5" t="str" cm="1">
        <f t="array" ref="N11">_xlfn.IFS($D11=N$5,-1,$E11=N$5,1+$G11,AND($D11&lt;N$5,$E11&gt;N$5),"&lt;---&gt;",TRUE,"")</f>
        <v/>
      </c>
      <c r="O11" s="5" t="str" cm="1">
        <f t="array" ref="O11">_xlfn.IFS($D11=O$5,-1,$E11=O$5,1+$G11,AND($D11&lt;O$5,$E11&gt;O$5),"&lt;---&gt;",TRUE,"")</f>
        <v/>
      </c>
      <c r="P11" s="5" t="str" cm="1">
        <f t="array" ref="P11">_xlfn.IFS($D11=P$5,-1,$E11=P$5,1+$G11,AND($D11&lt;P$5,$E11&gt;P$5),"&lt;---&gt;",TRUE,"")</f>
        <v/>
      </c>
      <c r="Q11" s="5" t="str" cm="1">
        <f t="array" ref="Q11">_xlfn.IFS($D11=Q$5,-1,$E11=Q$5,1+$G11,AND($D11&lt;Q$5,$E11&gt;Q$5),"&lt;---&gt;",TRUE,"")</f>
        <v/>
      </c>
      <c r="U11" s="5" t="s">
        <v>3</v>
      </c>
      <c r="V11" s="5">
        <v>1</v>
      </c>
      <c r="W11" s="5">
        <v>2</v>
      </c>
      <c r="X11" s="14">
        <f>G7</f>
        <v>4.2200000000000001E-2</v>
      </c>
    </row>
    <row r="12" spans="3:24" x14ac:dyDescent="0.35">
      <c r="C12" t="s">
        <v>3</v>
      </c>
      <c r="D12">
        <v>3</v>
      </c>
      <c r="E12">
        <v>5</v>
      </c>
      <c r="F12" s="13">
        <v>423.95721358701206</v>
      </c>
      <c r="G12" s="31">
        <f t="shared" si="0"/>
        <v>4.2200000000000001E-2</v>
      </c>
      <c r="H12" s="5" t="str" cm="1">
        <f t="array" ref="H12">_xlfn.IFS($D12=H$5,-1,$E12=H$5,1+$G12,AND($D12&lt;H$5,$E12&gt;H$5),"&lt;---&gt;",TRUE,"")</f>
        <v/>
      </c>
      <c r="I12" s="5" t="str" cm="1">
        <f t="array" ref="I12">_xlfn.IFS($D12=I$5,-1,$E12=I$5,1+$G12,AND($D12&lt;I$5,$E12&gt;I$5),"&lt;---&gt;",TRUE,"")</f>
        <v/>
      </c>
      <c r="J12" s="5" cm="1">
        <f t="array" ref="J12">_xlfn.IFS($D12=J$5,-1,$E12=J$5,1+$G12,AND($D12&lt;J$5,$E12&gt;J$5),"&lt;---&gt;",TRUE,"")</f>
        <v>-1</v>
      </c>
      <c r="K12" s="5" t="str" cm="1">
        <f t="array" ref="K12">_xlfn.IFS($D12=K$5,-1,$E12=K$5,1+$G12,AND($D12&lt;K$5,$E12&gt;K$5),"&lt;---&gt;",TRUE,"")</f>
        <v>&lt;---&gt;</v>
      </c>
      <c r="L12" s="5" cm="1">
        <f t="array" ref="L12">_xlfn.IFS($D12=L$5,-1,$E12=L$5,1+$G12,AND($D12&lt;L$5,$E12&gt;L$5),"&lt;---&gt;",TRUE,"")</f>
        <v>1.0422</v>
      </c>
      <c r="M12" s="5" t="str" cm="1">
        <f t="array" ref="M12">_xlfn.IFS($D12=M$5,-1,$E12=M$5,1+$G12,AND($D12&lt;M$5,$E12&gt;M$5),"&lt;---&gt;",TRUE,"")</f>
        <v/>
      </c>
      <c r="N12" s="5" t="str" cm="1">
        <f t="array" ref="N12">_xlfn.IFS($D12=N$5,-1,$E12=N$5,1+$G12,AND($D12&lt;N$5,$E12&gt;N$5),"&lt;---&gt;",TRUE,"")</f>
        <v/>
      </c>
      <c r="O12" s="5" t="str" cm="1">
        <f t="array" ref="O12">_xlfn.IFS($D12=O$5,-1,$E12=O$5,1+$G12,AND($D12&lt;O$5,$E12&gt;O$5),"&lt;---&gt;",TRUE,"")</f>
        <v/>
      </c>
      <c r="P12" s="5" t="str" cm="1">
        <f t="array" ref="P12">_xlfn.IFS($D12=P$5,-1,$E12=P$5,1+$G12,AND($D12&lt;P$5,$E12&gt;P$5),"&lt;---&gt;",TRUE,"")</f>
        <v/>
      </c>
      <c r="Q12" s="5" t="str" cm="1">
        <f t="array" ref="Q12">_xlfn.IFS($D12=Q$5,-1,$E12=Q$5,1+$G12,AND($D12&lt;Q$5,$E12&gt;Q$5),"&lt;---&gt;",TRUE,"")</f>
        <v/>
      </c>
      <c r="U12" s="5" t="s">
        <v>4</v>
      </c>
      <c r="V12" s="5">
        <v>2</v>
      </c>
      <c r="W12" s="5">
        <v>3</v>
      </c>
      <c r="X12" s="14">
        <f>G8</f>
        <v>0.10929999999999999</v>
      </c>
    </row>
    <row r="13" spans="3:24" x14ac:dyDescent="0.35">
      <c r="C13" t="s">
        <v>5</v>
      </c>
      <c r="D13">
        <v>3</v>
      </c>
      <c r="E13">
        <v>7</v>
      </c>
      <c r="F13" s="13">
        <v>0</v>
      </c>
      <c r="G13" s="31">
        <f t="shared" si="0"/>
        <v>8.6699999999999999E-2</v>
      </c>
      <c r="H13" s="5" t="str" cm="1">
        <f t="array" ref="H13">_xlfn.IFS($D13=H$5,-1,$E13=H$5,1+$G13,AND($D13&lt;H$5,$E13&gt;H$5),"&lt;---&gt;",TRUE,"")</f>
        <v/>
      </c>
      <c r="I13" s="5" t="str" cm="1">
        <f t="array" ref="I13">_xlfn.IFS($D13=I$5,-1,$E13=I$5,1+$G13,AND($D13&lt;I$5,$E13&gt;I$5),"&lt;---&gt;",TRUE,"")</f>
        <v/>
      </c>
      <c r="J13" s="5" cm="1">
        <f t="array" ref="J13">_xlfn.IFS($D13=J$5,-1,$E13=J$5,1+$G13,AND($D13&lt;J$5,$E13&gt;J$5),"&lt;---&gt;",TRUE,"")</f>
        <v>-1</v>
      </c>
      <c r="K13" s="5" t="str" cm="1">
        <f t="array" ref="K13">_xlfn.IFS($D13=K$5,-1,$E13=K$5,1+$G13,AND($D13&lt;K$5,$E13&gt;K$5),"&lt;---&gt;",TRUE,"")</f>
        <v>&lt;---&gt;</v>
      </c>
      <c r="L13" s="5" t="str" cm="1">
        <f t="array" ref="L13">_xlfn.IFS($D13=L$5,-1,$E13=L$5,1+$G13,AND($D13&lt;L$5,$E13&gt;L$5),"&lt;---&gt;",TRUE,"")</f>
        <v>&lt;---&gt;</v>
      </c>
      <c r="M13" s="5" t="str" cm="1">
        <f t="array" ref="M13">_xlfn.IFS($D13=M$5,-1,$E13=M$5,1+$G13,AND($D13&lt;M$5,$E13&gt;M$5),"&lt;---&gt;",TRUE,"")</f>
        <v>&lt;---&gt;</v>
      </c>
      <c r="N13" s="5" cm="1">
        <f t="array" ref="N13">_xlfn.IFS($D13=N$5,-1,$E13=N$5,1+$G13,AND($D13&lt;N$5,$E13&gt;N$5),"&lt;---&gt;",TRUE,"")</f>
        <v>1.0867</v>
      </c>
      <c r="O13" s="5" t="str" cm="1">
        <f t="array" ref="O13">_xlfn.IFS($D13=O$5,-1,$E13=O$5,1+$G13,AND($D13&lt;O$5,$E13&gt;O$5),"&lt;---&gt;",TRUE,"")</f>
        <v/>
      </c>
      <c r="P13" s="5" t="str" cm="1">
        <f t="array" ref="P13">_xlfn.IFS($D13=P$5,-1,$E13=P$5,1+$G13,AND($D13&lt;P$5,$E13&gt;P$5),"&lt;---&gt;",TRUE,"")</f>
        <v/>
      </c>
      <c r="Q13" s="5" t="str" cm="1">
        <f t="array" ref="Q13">_xlfn.IFS($D13=Q$5,-1,$E13=Q$5,1+$G13,AND($D13&lt;Q$5,$E13&gt;Q$5),"&lt;---&gt;",TRUE,"")</f>
        <v/>
      </c>
      <c r="U13" s="5" t="s">
        <v>5</v>
      </c>
      <c r="V13" s="5">
        <v>3</v>
      </c>
      <c r="W13" s="5">
        <v>4</v>
      </c>
      <c r="X13" s="14">
        <f>G9</f>
        <v>0.02</v>
      </c>
    </row>
    <row r="14" spans="3:24" x14ac:dyDescent="0.35">
      <c r="C14" t="s">
        <v>2</v>
      </c>
      <c r="D14">
        <v>4</v>
      </c>
      <c r="E14">
        <v>5</v>
      </c>
      <c r="F14" s="13">
        <v>0</v>
      </c>
      <c r="G14" s="31">
        <f t="shared" si="0"/>
        <v>0.02</v>
      </c>
      <c r="H14" s="5" t="str" cm="1">
        <f t="array" ref="H14">_xlfn.IFS($D14=H$5,-1,$E14=H$5,1+$G14,AND($D14&lt;H$5,$E14&gt;H$5),"&lt;---&gt;",TRUE,"")</f>
        <v/>
      </c>
      <c r="I14" s="5" t="str" cm="1">
        <f t="array" ref="I14">_xlfn.IFS($D14=I$5,-1,$E14=I$5,1+$G14,AND($D14&lt;I$5,$E14&gt;I$5),"&lt;---&gt;",TRUE,"")</f>
        <v/>
      </c>
      <c r="J14" s="5" t="str" cm="1">
        <f t="array" ref="J14">_xlfn.IFS($D14=J$5,-1,$E14=J$5,1+$G14,AND($D14&lt;J$5,$E14&gt;J$5),"&lt;---&gt;",TRUE,"")</f>
        <v/>
      </c>
      <c r="K14" s="5" cm="1">
        <f t="array" ref="K14">_xlfn.IFS($D14=K$5,-1,$E14=K$5,1+$G14,AND($D14&lt;K$5,$E14&gt;K$5),"&lt;---&gt;",TRUE,"")</f>
        <v>-1</v>
      </c>
      <c r="L14" s="5" cm="1">
        <f t="array" ref="L14">_xlfn.IFS($D14=L$5,-1,$E14=L$5,1+$G14,AND($D14&lt;L$5,$E14&gt;L$5),"&lt;---&gt;",TRUE,"")</f>
        <v>1.02</v>
      </c>
      <c r="M14" s="5" t="str" cm="1">
        <f t="array" ref="M14">_xlfn.IFS($D14=M$5,-1,$E14=M$5,1+$G14,AND($D14&lt;M$5,$E14&gt;M$5),"&lt;---&gt;",TRUE,"")</f>
        <v/>
      </c>
      <c r="N14" s="5" t="str" cm="1">
        <f t="array" ref="N14">_xlfn.IFS($D14=N$5,-1,$E14=N$5,1+$G14,AND($D14&lt;N$5,$E14&gt;N$5),"&lt;---&gt;",TRUE,"")</f>
        <v/>
      </c>
      <c r="O14" s="5" t="str" cm="1">
        <f t="array" ref="O14">_xlfn.IFS($D14=O$5,-1,$E14=O$5,1+$G14,AND($D14&lt;O$5,$E14&gt;O$5),"&lt;---&gt;",TRUE,"")</f>
        <v/>
      </c>
      <c r="P14" s="5" t="str" cm="1">
        <f t="array" ref="P14">_xlfn.IFS($D14=P$5,-1,$E14=P$5,1+$G14,AND($D14&lt;P$5,$E14&gt;P$5),"&lt;---&gt;",TRUE,"")</f>
        <v/>
      </c>
      <c r="Q14" s="5" t="str" cm="1">
        <f t="array" ref="Q14">_xlfn.IFS($D14=Q$5,-1,$E14=Q$5,1+$G14,AND($D14&lt;Q$5,$E14&gt;Q$5),"&lt;---&gt;",TRUE,"")</f>
        <v/>
      </c>
      <c r="U14" s="5" t="s">
        <v>6</v>
      </c>
      <c r="V14" s="5">
        <v>1</v>
      </c>
      <c r="W14" s="5">
        <v>5</v>
      </c>
      <c r="X14" s="18">
        <f>G10</f>
        <v>6.4500000000000002E-2</v>
      </c>
    </row>
    <row r="15" spans="3:24" x14ac:dyDescent="0.35">
      <c r="C15" t="s">
        <v>2</v>
      </c>
      <c r="D15">
        <v>5</v>
      </c>
      <c r="E15">
        <v>6</v>
      </c>
      <c r="F15" s="13">
        <v>0</v>
      </c>
      <c r="G15" s="31">
        <f t="shared" si="0"/>
        <v>0.02</v>
      </c>
      <c r="H15" s="5" t="str" cm="1">
        <f t="array" ref="H15">_xlfn.IFS($D15=H$5,-1,$E15=H$5,1+$G15,AND($D15&lt;H$5,$E15&gt;H$5),"&lt;---&gt;",TRUE,"")</f>
        <v/>
      </c>
      <c r="I15" s="5" t="str" cm="1">
        <f t="array" ref="I15">_xlfn.IFS($D15=I$5,-1,$E15=I$5,1+$G15,AND($D15&lt;I$5,$E15&gt;I$5),"&lt;---&gt;",TRUE,"")</f>
        <v/>
      </c>
      <c r="J15" s="5" t="str" cm="1">
        <f t="array" ref="J15">_xlfn.IFS($D15=J$5,-1,$E15=J$5,1+$G15,AND($D15&lt;J$5,$E15&gt;J$5),"&lt;---&gt;",TRUE,"")</f>
        <v/>
      </c>
      <c r="K15" s="5" t="str" cm="1">
        <f t="array" ref="K15">_xlfn.IFS($D15=K$5,-1,$E15=K$5,1+$G15,AND($D15&lt;K$5,$E15&gt;K$5),"&lt;---&gt;",TRUE,"")</f>
        <v/>
      </c>
      <c r="L15" s="5" cm="1">
        <f t="array" ref="L15">_xlfn.IFS($D15=L$5,-1,$E15=L$5,1+$G15,AND($D15&lt;L$5,$E15&gt;L$5),"&lt;---&gt;",TRUE,"")</f>
        <v>-1</v>
      </c>
      <c r="M15" s="5" cm="1">
        <f t="array" ref="M15">_xlfn.IFS($D15=M$5,-1,$E15=M$5,1+$G15,AND($D15&lt;M$5,$E15&gt;M$5),"&lt;---&gt;",TRUE,"")</f>
        <v>1.02</v>
      </c>
      <c r="N15" s="5" t="str" cm="1">
        <f t="array" ref="N15">_xlfn.IFS($D15=N$5,-1,$E15=N$5,1+$G15,AND($D15&lt;N$5,$E15&gt;N$5),"&lt;---&gt;",TRUE,"")</f>
        <v/>
      </c>
      <c r="O15" s="5" t="str" cm="1">
        <f t="array" ref="O15">_xlfn.IFS($D15=O$5,-1,$E15=O$5,1+$G15,AND($D15&lt;O$5,$E15&gt;O$5),"&lt;---&gt;",TRUE,"")</f>
        <v/>
      </c>
      <c r="P15" s="5" t="str" cm="1">
        <f t="array" ref="P15">_xlfn.IFS($D15=P$5,-1,$E15=P$5,1+$G15,AND($D15&lt;P$5,$E15&gt;P$5),"&lt;---&gt;",TRUE,"")</f>
        <v/>
      </c>
      <c r="Q15" s="5" t="str" cm="1">
        <f t="array" ref="Q15">_xlfn.IFS($D15=Q$5,-1,$E15=Q$5,1+$G15,AND($D15&lt;Q$5,$E15&gt;Q$5),"&lt;---&gt;",TRUE,"")</f>
        <v/>
      </c>
    </row>
    <row r="16" spans="3:24" x14ac:dyDescent="0.35">
      <c r="C16" t="s">
        <v>4</v>
      </c>
      <c r="D16">
        <v>5</v>
      </c>
      <c r="E16">
        <v>7</v>
      </c>
      <c r="F16" s="13">
        <v>441.84820800038398</v>
      </c>
      <c r="G16" s="31">
        <f t="shared" si="0"/>
        <v>6.4500000000000002E-2</v>
      </c>
      <c r="H16" s="5" t="str" cm="1">
        <f t="array" ref="H16">_xlfn.IFS($D16=H$5,-1,$E16=H$5,1+$G16,AND($D16&lt;H$5,$E16&gt;H$5),"&lt;---&gt;",TRUE,"")</f>
        <v/>
      </c>
      <c r="I16" s="5" t="str" cm="1">
        <f t="array" ref="I16">_xlfn.IFS($D16=I$5,-1,$E16=I$5,1+$G16,AND($D16&lt;I$5,$E16&gt;I$5),"&lt;---&gt;",TRUE,"")</f>
        <v/>
      </c>
      <c r="J16" s="5" t="str" cm="1">
        <f t="array" ref="J16">_xlfn.IFS($D16=J$5,-1,$E16=J$5,1+$G16,AND($D16&lt;J$5,$E16&gt;J$5),"&lt;---&gt;",TRUE,"")</f>
        <v/>
      </c>
      <c r="K16" s="5" t="str" cm="1">
        <f t="array" ref="K16">_xlfn.IFS($D16=K$5,-1,$E16=K$5,1+$G16,AND($D16&lt;K$5,$E16&gt;K$5),"&lt;---&gt;",TRUE,"")</f>
        <v/>
      </c>
      <c r="L16" s="5" cm="1">
        <f t="array" ref="L16">_xlfn.IFS($D16=L$5,-1,$E16=L$5,1+$G16,AND($D16&lt;L$5,$E16&gt;L$5),"&lt;---&gt;",TRUE,"")</f>
        <v>-1</v>
      </c>
      <c r="M16" s="5" t="str" cm="1">
        <f t="array" ref="M16">_xlfn.IFS($D16=M$5,-1,$E16=M$5,1+$G16,AND($D16&lt;M$5,$E16&gt;M$5),"&lt;---&gt;",TRUE,"")</f>
        <v>&lt;---&gt;</v>
      </c>
      <c r="N16" s="5" cm="1">
        <f t="array" ref="N16">_xlfn.IFS($D16=N$5,-1,$E16=N$5,1+$G16,AND($D16&lt;N$5,$E16&gt;N$5),"&lt;---&gt;",TRUE,"")</f>
        <v>1.0645</v>
      </c>
      <c r="O16" s="5" t="str" cm="1">
        <f t="array" ref="O16">_xlfn.IFS($D16=O$5,-1,$E16=O$5,1+$G16,AND($D16&lt;O$5,$E16&gt;O$5),"&lt;---&gt;",TRUE,"")</f>
        <v/>
      </c>
      <c r="P16" s="5" t="str" cm="1">
        <f t="array" ref="P16">_xlfn.IFS($D16=P$5,-1,$E16=P$5,1+$G16,AND($D16&lt;P$5,$E16&gt;P$5),"&lt;---&gt;",TRUE,"")</f>
        <v/>
      </c>
      <c r="Q16" s="5" t="str" cm="1">
        <f t="array" ref="Q16">_xlfn.IFS($D16=Q$5,-1,$E16=Q$5,1+$G16,AND($D16&lt;Q$5,$E16&gt;Q$5),"&lt;---&gt;",TRUE,"")</f>
        <v/>
      </c>
    </row>
    <row r="17" spans="3:17" x14ac:dyDescent="0.35">
      <c r="C17" t="s">
        <v>4</v>
      </c>
      <c r="D17">
        <v>5</v>
      </c>
      <c r="E17">
        <v>8</v>
      </c>
      <c r="F17" s="13">
        <v>0</v>
      </c>
      <c r="G17" s="31">
        <f t="shared" si="0"/>
        <v>6.4500000000000002E-2</v>
      </c>
      <c r="H17" s="5" t="str" cm="1">
        <f t="array" ref="H17">_xlfn.IFS($D17=H$5,-1,$E17=H$5,1+$G17,AND($D17&lt;H$5,$E17&gt;H$5),"&lt;---&gt;",TRUE,"")</f>
        <v/>
      </c>
      <c r="I17" s="5" t="str" cm="1">
        <f t="array" ref="I17">_xlfn.IFS($D17=I$5,-1,$E17=I$5,1+$G17,AND($D17&lt;I$5,$E17&gt;I$5),"&lt;---&gt;",TRUE,"")</f>
        <v/>
      </c>
      <c r="J17" s="5" t="str" cm="1">
        <f t="array" ref="J17">_xlfn.IFS($D17=J$5,-1,$E17=J$5,1+$G17,AND($D17&lt;J$5,$E17&gt;J$5),"&lt;---&gt;",TRUE,"")</f>
        <v/>
      </c>
      <c r="K17" s="5" t="str" cm="1">
        <f t="array" ref="K17">_xlfn.IFS($D17=K$5,-1,$E17=K$5,1+$G17,AND($D17&lt;K$5,$E17&gt;K$5),"&lt;---&gt;",TRUE,"")</f>
        <v/>
      </c>
      <c r="L17" s="5" cm="1">
        <f t="array" ref="L17">_xlfn.IFS($D17=L$5,-1,$E17=L$5,1+$G17,AND($D17&lt;L$5,$E17&gt;L$5),"&lt;---&gt;",TRUE,"")</f>
        <v>-1</v>
      </c>
      <c r="M17" s="5" t="str" cm="1">
        <f t="array" ref="M17">_xlfn.IFS($D17=M$5,-1,$E17=M$5,1+$G17,AND($D17&lt;M$5,$E17&gt;M$5),"&lt;---&gt;",TRUE,"")</f>
        <v>&lt;---&gt;</v>
      </c>
      <c r="N17" s="5" t="str" cm="1">
        <f t="array" ref="N17">_xlfn.IFS($D17=N$5,-1,$E17=N$5,1+$G17,AND($D17&lt;N$5,$E17&gt;N$5),"&lt;---&gt;",TRUE,"")</f>
        <v>&lt;---&gt;</v>
      </c>
      <c r="O17" s="5" cm="1">
        <f t="array" ref="O17">_xlfn.IFS($D17=O$5,-1,$E17=O$5,1+$G17,AND($D17&lt;O$5,$E17&gt;O$5),"&lt;---&gt;",TRUE,"")</f>
        <v>1.0645</v>
      </c>
      <c r="P17" s="5" t="str" cm="1">
        <f t="array" ref="P17">_xlfn.IFS($D17=P$5,-1,$E17=P$5,1+$G17,AND($D17&lt;P$5,$E17&gt;P$5),"&lt;---&gt;",TRUE,"")</f>
        <v/>
      </c>
      <c r="Q17" s="5" t="str" cm="1">
        <f t="array" ref="Q17">_xlfn.IFS($D17=Q$5,-1,$E17=Q$5,1+$G17,AND($D17&lt;Q$5,$E17&gt;Q$5),"&lt;---&gt;",TRUE,"")</f>
        <v/>
      </c>
    </row>
    <row r="18" spans="3:17" x14ac:dyDescent="0.35">
      <c r="C18" t="s">
        <v>2</v>
      </c>
      <c r="D18">
        <v>6</v>
      </c>
      <c r="E18">
        <v>7</v>
      </c>
      <c r="F18" s="13">
        <v>0</v>
      </c>
      <c r="G18" s="31">
        <f t="shared" si="0"/>
        <v>0.02</v>
      </c>
      <c r="H18" s="5" t="str" cm="1">
        <f t="array" ref="H18">_xlfn.IFS($D18=H$5,-1,$E18=H$5,1+$G18,AND($D18&lt;H$5,$E18&gt;H$5),"&lt;---&gt;",TRUE,"")</f>
        <v/>
      </c>
      <c r="I18" s="5" t="str" cm="1">
        <f t="array" ref="I18">_xlfn.IFS($D18=I$5,-1,$E18=I$5,1+$G18,AND($D18&lt;I$5,$E18&gt;I$5),"&lt;---&gt;",TRUE,"")</f>
        <v/>
      </c>
      <c r="J18" s="5" t="str" cm="1">
        <f t="array" ref="J18">_xlfn.IFS($D18=J$5,-1,$E18=J$5,1+$G18,AND($D18&lt;J$5,$E18&gt;J$5),"&lt;---&gt;",TRUE,"")</f>
        <v/>
      </c>
      <c r="K18" s="5" t="str" cm="1">
        <f t="array" ref="K18">_xlfn.IFS($D18=K$5,-1,$E18=K$5,1+$G18,AND($D18&lt;K$5,$E18&gt;K$5),"&lt;---&gt;",TRUE,"")</f>
        <v/>
      </c>
      <c r="L18" s="5" t="str" cm="1">
        <f t="array" ref="L18">_xlfn.IFS($D18=L$5,-1,$E18=L$5,1+$G18,AND($D18&lt;L$5,$E18&gt;L$5),"&lt;---&gt;",TRUE,"")</f>
        <v/>
      </c>
      <c r="M18" s="5" cm="1">
        <f t="array" ref="M18">_xlfn.IFS($D18=M$5,-1,$E18=M$5,1+$G18,AND($D18&lt;M$5,$E18&gt;M$5),"&lt;---&gt;",TRUE,"")</f>
        <v>-1</v>
      </c>
      <c r="N18" s="5" cm="1">
        <f t="array" ref="N18">_xlfn.IFS($D18=N$5,-1,$E18=N$5,1+$G18,AND($D18&lt;N$5,$E18&gt;N$5),"&lt;---&gt;",TRUE,"")</f>
        <v>1.02</v>
      </c>
      <c r="O18" s="5" t="str" cm="1">
        <f t="array" ref="O18">_xlfn.IFS($D18=O$5,-1,$E18=O$5,1+$G18,AND($D18&lt;O$5,$E18&gt;O$5),"&lt;---&gt;",TRUE,"")</f>
        <v/>
      </c>
      <c r="P18" s="5" t="str" cm="1">
        <f t="array" ref="P18">_xlfn.IFS($D18=P$5,-1,$E18=P$5,1+$G18,AND($D18&lt;P$5,$E18&gt;P$5),"&lt;---&gt;",TRUE,"")</f>
        <v/>
      </c>
      <c r="Q18" s="5" t="str" cm="1">
        <f t="array" ref="Q18">_xlfn.IFS($D18=Q$5,-1,$E18=Q$5,1+$G18,AND($D18&lt;Q$5,$E18&gt;Q$5),"&lt;---&gt;",TRUE,"")</f>
        <v/>
      </c>
    </row>
    <row r="19" spans="3:17" x14ac:dyDescent="0.35">
      <c r="C19" t="s">
        <v>2</v>
      </c>
      <c r="D19">
        <v>7</v>
      </c>
      <c r="E19">
        <v>8</v>
      </c>
      <c r="F19" s="13">
        <v>0</v>
      </c>
      <c r="G19" s="31">
        <f t="shared" si="0"/>
        <v>0.02</v>
      </c>
      <c r="H19" s="5" t="str" cm="1">
        <f t="array" ref="H19">_xlfn.IFS($D19=H$5,-1,$E19=H$5,1+$G19,AND($D19&lt;H$5,$E19&gt;H$5),"&lt;---&gt;",TRUE,"")</f>
        <v/>
      </c>
      <c r="I19" s="5" t="str" cm="1">
        <f t="array" ref="I19">_xlfn.IFS($D19=I$5,-1,$E19=I$5,1+$G19,AND($D19&lt;I$5,$E19&gt;I$5),"&lt;---&gt;",TRUE,"")</f>
        <v/>
      </c>
      <c r="J19" s="5" t="str" cm="1">
        <f t="array" ref="J19">_xlfn.IFS($D19=J$5,-1,$E19=J$5,1+$G19,AND($D19&lt;J$5,$E19&gt;J$5),"&lt;---&gt;",TRUE,"")</f>
        <v/>
      </c>
      <c r="K19" s="5" t="str" cm="1">
        <f t="array" ref="K19">_xlfn.IFS($D19=K$5,-1,$E19=K$5,1+$G19,AND($D19&lt;K$5,$E19&gt;K$5),"&lt;---&gt;",TRUE,"")</f>
        <v/>
      </c>
      <c r="L19" s="5" t="str" cm="1">
        <f t="array" ref="L19">_xlfn.IFS($D19=L$5,-1,$E19=L$5,1+$G19,AND($D19&lt;L$5,$E19&gt;L$5),"&lt;---&gt;",TRUE,"")</f>
        <v/>
      </c>
      <c r="M19" s="5" t="str" cm="1">
        <f t="array" ref="M19">_xlfn.IFS($D19=M$5,-1,$E19=M$5,1+$G19,AND($D19&lt;M$5,$E19&gt;M$5),"&lt;---&gt;",TRUE,"")</f>
        <v/>
      </c>
      <c r="N19" s="5" cm="1">
        <f t="array" ref="N19">_xlfn.IFS($D19=N$5,-1,$E19=N$5,1+$G19,AND($D19&lt;N$5,$E19&gt;N$5),"&lt;---&gt;",TRUE,"")</f>
        <v>-1</v>
      </c>
      <c r="O19" s="5" cm="1">
        <f t="array" ref="O19">_xlfn.IFS($D19=O$5,-1,$E19=O$5,1+$G19,AND($D19&lt;O$5,$E19&gt;O$5),"&lt;---&gt;",TRUE,"")</f>
        <v>1.02</v>
      </c>
      <c r="P19" s="5" t="str" cm="1">
        <f t="array" ref="P19">_xlfn.IFS($D19=P$5,-1,$E19=P$5,1+$G19,AND($D19&lt;P$5,$E19&gt;P$5),"&lt;---&gt;",TRUE,"")</f>
        <v/>
      </c>
      <c r="Q19" s="5" t="str" cm="1">
        <f t="array" ref="Q19">_xlfn.IFS($D19=Q$5,-1,$E19=Q$5,1+$G19,AND($D19&lt;Q$5,$E19&gt;Q$5),"&lt;---&gt;",TRUE,"")</f>
        <v/>
      </c>
    </row>
    <row r="20" spans="3:17" x14ac:dyDescent="0.35">
      <c r="C20" t="s">
        <v>3</v>
      </c>
      <c r="D20">
        <v>7</v>
      </c>
      <c r="E20">
        <v>9</v>
      </c>
      <c r="F20" s="13">
        <v>470.34741741640892</v>
      </c>
      <c r="G20" s="31">
        <f t="shared" si="0"/>
        <v>4.2200000000000001E-2</v>
      </c>
      <c r="H20" s="5" t="str" cm="1">
        <f t="array" ref="H20">_xlfn.IFS($D20=H$5,-1,$E20=H$5,1+$G20,AND($D20&lt;H$5,$E20&gt;H$5),"&lt;---&gt;",TRUE,"")</f>
        <v/>
      </c>
      <c r="I20" s="5" t="str" cm="1">
        <f t="array" ref="I20">_xlfn.IFS($D20=I$5,-1,$E20=I$5,1+$G20,AND($D20&lt;I$5,$E20&gt;I$5),"&lt;---&gt;",TRUE,"")</f>
        <v/>
      </c>
      <c r="J20" s="5" t="str" cm="1">
        <f t="array" ref="J20">_xlfn.IFS($D20=J$5,-1,$E20=J$5,1+$G20,AND($D20&lt;J$5,$E20&gt;J$5),"&lt;---&gt;",TRUE,"")</f>
        <v/>
      </c>
      <c r="K20" s="5" t="str" cm="1">
        <f t="array" ref="K20">_xlfn.IFS($D20=K$5,-1,$E20=K$5,1+$G20,AND($D20&lt;K$5,$E20&gt;K$5),"&lt;---&gt;",TRUE,"")</f>
        <v/>
      </c>
      <c r="L20" s="5" t="str" cm="1">
        <f t="array" ref="L20">_xlfn.IFS($D20=L$5,-1,$E20=L$5,1+$G20,AND($D20&lt;L$5,$E20&gt;L$5),"&lt;---&gt;",TRUE,"")</f>
        <v/>
      </c>
      <c r="M20" s="5" t="str" cm="1">
        <f t="array" ref="M20">_xlfn.IFS($D20=M$5,-1,$E20=M$5,1+$G20,AND($D20&lt;M$5,$E20&gt;M$5),"&lt;---&gt;",TRUE,"")</f>
        <v/>
      </c>
      <c r="N20" s="5" cm="1">
        <f t="array" ref="N20">_xlfn.IFS($D20=N$5,-1,$E20=N$5,1+$G20,AND($D20&lt;N$5,$E20&gt;N$5),"&lt;---&gt;",TRUE,"")</f>
        <v>-1</v>
      </c>
      <c r="O20" s="5" t="str" cm="1">
        <f t="array" ref="O20">_xlfn.IFS($D20=O$5,-1,$E20=O$5,1+$G20,AND($D20&lt;O$5,$E20&gt;O$5),"&lt;---&gt;",TRUE,"")</f>
        <v>&lt;---&gt;</v>
      </c>
      <c r="P20" s="5" cm="1">
        <f t="array" ref="P20">_xlfn.IFS($D20=P$5,-1,$E20=P$5,1+$G20,AND($D20&lt;P$5,$E20&gt;P$5),"&lt;---&gt;",TRUE,"")</f>
        <v>1.0422</v>
      </c>
      <c r="Q20" s="5" t="str" cm="1">
        <f t="array" ref="Q20">_xlfn.IFS($D20=Q$5,-1,$E20=Q$5,1+$G20,AND($D20&lt;Q$5,$E20&gt;Q$5),"&lt;---&gt;",TRUE,"")</f>
        <v/>
      </c>
    </row>
    <row r="21" spans="3:17" x14ac:dyDescent="0.35">
      <c r="C21" t="s">
        <v>2</v>
      </c>
      <c r="D21">
        <v>8</v>
      </c>
      <c r="E21">
        <v>9</v>
      </c>
      <c r="F21" s="13">
        <v>0</v>
      </c>
      <c r="G21" s="31">
        <f t="shared" si="0"/>
        <v>0.02</v>
      </c>
      <c r="H21" s="5" t="str" cm="1">
        <f t="array" ref="H21">_xlfn.IFS($D21=H$5,-1,$E21=H$5,1+$G21,AND($D21&lt;H$5,$E21&gt;H$5),"&lt;---&gt;",TRUE,"")</f>
        <v/>
      </c>
      <c r="I21" s="5" t="str" cm="1">
        <f t="array" ref="I21">_xlfn.IFS($D21=I$5,-1,$E21=I$5,1+$G21,AND($D21&lt;I$5,$E21&gt;I$5),"&lt;---&gt;",TRUE,"")</f>
        <v/>
      </c>
      <c r="J21" s="5" t="str" cm="1">
        <f t="array" ref="J21">_xlfn.IFS($D21=J$5,-1,$E21=J$5,1+$G21,AND($D21&lt;J$5,$E21&gt;J$5),"&lt;---&gt;",TRUE,"")</f>
        <v/>
      </c>
      <c r="K21" s="5" t="str" cm="1">
        <f t="array" ref="K21">_xlfn.IFS($D21=K$5,-1,$E21=K$5,1+$G21,AND($D21&lt;K$5,$E21&gt;K$5),"&lt;---&gt;",TRUE,"")</f>
        <v/>
      </c>
      <c r="L21" s="5" t="str" cm="1">
        <f t="array" ref="L21">_xlfn.IFS($D21=L$5,-1,$E21=L$5,1+$G21,AND($D21&lt;L$5,$E21&gt;L$5),"&lt;---&gt;",TRUE,"")</f>
        <v/>
      </c>
      <c r="M21" s="5" t="str" cm="1">
        <f t="array" ref="M21">_xlfn.IFS($D21=M$5,-1,$E21=M$5,1+$G21,AND($D21&lt;M$5,$E21&gt;M$5),"&lt;---&gt;",TRUE,"")</f>
        <v/>
      </c>
      <c r="N21" s="5" t="str" cm="1">
        <f t="array" ref="N21">_xlfn.IFS($D21=N$5,-1,$E21=N$5,1+$G21,AND($D21&lt;N$5,$E21&gt;N$5),"&lt;---&gt;",TRUE,"")</f>
        <v/>
      </c>
      <c r="O21" s="5" cm="1">
        <f t="array" ref="O21">_xlfn.IFS($D21=O$5,-1,$E21=O$5,1+$G21,AND($D21&lt;O$5,$E21&gt;O$5),"&lt;---&gt;",TRUE,"")</f>
        <v>-1</v>
      </c>
      <c r="P21" s="5" cm="1">
        <f t="array" ref="P21">_xlfn.IFS($D21=P$5,-1,$E21=P$5,1+$G21,AND($D21&lt;P$5,$E21&gt;P$5),"&lt;---&gt;",TRUE,"")</f>
        <v>1.02</v>
      </c>
      <c r="Q21" s="5" t="str" cm="1">
        <f t="array" ref="Q21">_xlfn.IFS($D21=Q$5,-1,$E21=Q$5,1+$G21,AND($D21&lt;Q$5,$E21&gt;Q$5),"&lt;---&gt;",TRUE,"")</f>
        <v/>
      </c>
    </row>
    <row r="22" spans="3:17" x14ac:dyDescent="0.35">
      <c r="C22" t="s">
        <v>2</v>
      </c>
      <c r="D22">
        <v>9</v>
      </c>
      <c r="E22">
        <v>10</v>
      </c>
      <c r="F22" s="13">
        <v>490.19607843138135</v>
      </c>
      <c r="G22" s="31">
        <f t="shared" si="0"/>
        <v>0.02</v>
      </c>
      <c r="H22" s="5" t="str" cm="1">
        <f t="array" ref="H22">_xlfn.IFS($D22=H$5,-1,$E22=H$5,1+$G22,AND($D22&lt;H$5,$E22&gt;H$5),"&lt;---&gt;",TRUE,"")</f>
        <v/>
      </c>
      <c r="I22" s="5" t="str" cm="1">
        <f t="array" ref="I22">_xlfn.IFS($D22=I$5,-1,$E22=I$5,1+$G22,AND($D22&lt;I$5,$E22&gt;I$5),"&lt;---&gt;",TRUE,"")</f>
        <v/>
      </c>
      <c r="J22" s="5" t="str" cm="1">
        <f t="array" ref="J22">_xlfn.IFS($D22=J$5,-1,$E22=J$5,1+$G22,AND($D22&lt;J$5,$E22&gt;J$5),"&lt;---&gt;",TRUE,"")</f>
        <v/>
      </c>
      <c r="K22" s="5" t="str" cm="1">
        <f t="array" ref="K22">_xlfn.IFS($D22=K$5,-1,$E22=K$5,1+$G22,AND($D22&lt;K$5,$E22&gt;K$5),"&lt;---&gt;",TRUE,"")</f>
        <v/>
      </c>
      <c r="L22" s="5" t="str" cm="1">
        <f t="array" ref="L22">_xlfn.IFS($D22=L$5,-1,$E22=L$5,1+$G22,AND($D22&lt;L$5,$E22&gt;L$5),"&lt;---&gt;",TRUE,"")</f>
        <v/>
      </c>
      <c r="M22" s="5" t="str" cm="1">
        <f t="array" ref="M22">_xlfn.IFS($D22=M$5,-1,$E22=M$5,1+$G22,AND($D22&lt;M$5,$E22&gt;M$5),"&lt;---&gt;",TRUE,"")</f>
        <v/>
      </c>
      <c r="N22" s="5" t="str" cm="1">
        <f t="array" ref="N22">_xlfn.IFS($D22=N$5,-1,$E22=N$5,1+$G22,AND($D22&lt;N$5,$E22&gt;N$5),"&lt;---&gt;",TRUE,"")</f>
        <v/>
      </c>
      <c r="O22" s="5" t="str" cm="1">
        <f t="array" ref="O22">_xlfn.IFS($D22=O$5,-1,$E22=O$5,1+$G22,AND($D22&lt;O$5,$E22&gt;O$5),"&lt;---&gt;",TRUE,"")</f>
        <v/>
      </c>
      <c r="P22" s="5" cm="1">
        <f t="array" ref="P22">_xlfn.IFS($D22=P$5,-1,$E22=P$5,1+$G22,AND($D22&lt;P$5,$E22&gt;P$5),"&lt;---&gt;",TRUE,"")</f>
        <v>-1</v>
      </c>
      <c r="Q22" s="5" cm="1">
        <f t="array" ref="Q22">_xlfn.IFS($D22=Q$5,-1,$E22=Q$5,1+$G22,AND($D22&lt;Q$5,$E22&gt;Q$5),"&lt;---&gt;",TRUE,"")</f>
        <v>1.02</v>
      </c>
    </row>
    <row r="23" spans="3:17" ht="15" thickBot="1" x14ac:dyDescent="0.4">
      <c r="C23" s="26" t="s">
        <v>17</v>
      </c>
      <c r="D23" s="26"/>
      <c r="E23" s="26"/>
      <c r="F23" s="3">
        <f>SUMIF(D6:D22,1,F6:F22)</f>
        <v>872.03517989250713</v>
      </c>
      <c r="G23" s="32" t="s">
        <v>18</v>
      </c>
      <c r="H23" s="27"/>
      <c r="I23" s="1">
        <f t="shared" ref="I23:Q23" si="1">SUMPRODUCT(I6:I22,$F$6:$F$22)</f>
        <v>0</v>
      </c>
      <c r="J23" s="1">
        <f t="shared" si="1"/>
        <v>249.99999999999471</v>
      </c>
      <c r="K23" s="1">
        <f t="shared" si="1"/>
        <v>0</v>
      </c>
      <c r="L23" s="1">
        <f t="shared" si="1"/>
        <v>0</v>
      </c>
      <c r="M23" s="1">
        <f t="shared" si="1"/>
        <v>250.00000000000216</v>
      </c>
      <c r="N23" s="1">
        <f t="shared" si="1"/>
        <v>-1.7053025658242404E-13</v>
      </c>
      <c r="O23" s="1">
        <f t="shared" si="1"/>
        <v>0</v>
      </c>
      <c r="P23" s="1">
        <f t="shared" si="1"/>
        <v>0</v>
      </c>
      <c r="Q23" s="1">
        <f t="shared" si="1"/>
        <v>500.00000000000898</v>
      </c>
    </row>
    <row r="24" spans="3:17" x14ac:dyDescent="0.35">
      <c r="G24" s="27" t="s">
        <v>19</v>
      </c>
      <c r="H24" s="27"/>
      <c r="I24" s="4">
        <v>0</v>
      </c>
      <c r="J24" s="4">
        <v>250</v>
      </c>
      <c r="K24" s="4">
        <v>0</v>
      </c>
      <c r="L24" s="4">
        <v>0</v>
      </c>
      <c r="M24" s="4">
        <v>250</v>
      </c>
      <c r="N24" s="4">
        <v>0</v>
      </c>
      <c r="O24" s="4">
        <v>0</v>
      </c>
      <c r="P24" s="4">
        <v>0</v>
      </c>
      <c r="Q24" s="4">
        <v>500</v>
      </c>
    </row>
    <row r="27" spans="3:17" x14ac:dyDescent="0.35">
      <c r="C27" t="s">
        <v>2</v>
      </c>
      <c r="D27">
        <v>0.02</v>
      </c>
      <c r="I27" t="s">
        <v>23</v>
      </c>
      <c r="J27" t="s">
        <v>24</v>
      </c>
      <c r="K27" t="s">
        <v>25</v>
      </c>
    </row>
    <row r="28" spans="3:17" x14ac:dyDescent="0.35">
      <c r="C28" t="s">
        <v>3</v>
      </c>
      <c r="D28">
        <v>4.2200000000000001E-2</v>
      </c>
      <c r="I28" s="33">
        <f>K28-J28</f>
        <v>127.96482010749287</v>
      </c>
      <c r="J28" s="33">
        <f>F23</f>
        <v>872.03517989250713</v>
      </c>
      <c r="K28" s="33">
        <v>1000</v>
      </c>
    </row>
    <row r="29" spans="3:17" x14ac:dyDescent="0.35">
      <c r="C29" t="s">
        <v>4</v>
      </c>
      <c r="D29">
        <v>6.4500000000000002E-2</v>
      </c>
    </row>
    <row r="30" spans="3:17" x14ac:dyDescent="0.35">
      <c r="C30" t="s">
        <v>5</v>
      </c>
      <c r="D30">
        <v>8.6699999999999999E-2</v>
      </c>
    </row>
    <row r="31" spans="3:17" x14ac:dyDescent="0.35">
      <c r="C31" t="s">
        <v>6</v>
      </c>
      <c r="D31">
        <v>0.10929999999999999</v>
      </c>
    </row>
  </sheetData>
  <mergeCells count="8">
    <mergeCell ref="D4:E4"/>
    <mergeCell ref="H4:N4"/>
    <mergeCell ref="U7:U9"/>
    <mergeCell ref="W7:W9"/>
    <mergeCell ref="X7:X9"/>
    <mergeCell ref="C23:E23"/>
    <mergeCell ref="G23:H23"/>
    <mergeCell ref="G24:H2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Connor's Candy_Module04_Possibl</vt:lpstr>
      <vt:lpstr>Payments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Kramer</cp:lastModifiedBy>
  <dcterms:created xsi:type="dcterms:W3CDTF">2025-02-27T01:16:16Z</dcterms:created>
  <dcterms:modified xsi:type="dcterms:W3CDTF">2025-02-27T02:34:26Z</dcterms:modified>
</cp:coreProperties>
</file>