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edrive-global.kpmg.com/personal/kyungsoochoi_kr_kpmg_com/Documents/7 IT_Audit_Core/1_Working/1_CRA/3_Planning/3_POC/planning/"/>
    </mc:Choice>
  </mc:AlternateContent>
  <xr:revisionPtr revIDLastSave="731" documentId="8_{673D1878-7778-4F20-98B5-DE0BA49FB023}" xr6:coauthVersionLast="47" xr6:coauthVersionMax="47" xr10:uidLastSave="{EAC648BD-A9A4-4D8C-AFC1-644F0920F195}"/>
  <bookViews>
    <workbookView xWindow="28680" yWindow="-120" windowWidth="29040" windowHeight="15840" activeTab="7" xr2:uid="{25F660FB-5DEA-4E13-A743-5CF722C6CC97}"/>
  </bookViews>
  <sheets>
    <sheet name="Sheet1" sheetId="1" r:id="rId1"/>
    <sheet name="지표" sheetId="2" r:id="rId2"/>
    <sheet name="DPP 피드백" sheetId="3" r:id="rId3"/>
    <sheet name="LH팀수집데이터필드" sheetId="4" r:id="rId4"/>
    <sheet name="회사목록" sheetId="7" r:id="rId5"/>
    <sheet name="재무DATA" sheetId="6" r:id="rId6"/>
    <sheet name="Sheet10" sheetId="10" r:id="rId7"/>
    <sheet name="Sheet9" sheetId="9" r:id="rId8"/>
    <sheet name="Sheet8" sheetId="8" r:id="rId9"/>
  </sheets>
  <definedNames>
    <definedName name="_xlnm._FilterDatabase" localSheetId="7" hidden="1">Sheet9!$A$2:$J$702</definedName>
    <definedName name="_xlnm._FilterDatabase" localSheetId="5" hidden="1">재무DATA!$A$1:$N$3327</definedName>
    <definedName name="_xlnm._FilterDatabase" localSheetId="4" hidden="1">회사목록!$B$1:$D$51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02" i="9" l="1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G702" i="9"/>
  <c r="G701" i="9"/>
  <c r="G700" i="9"/>
  <c r="G699" i="9"/>
  <c r="G698" i="9"/>
  <c r="G697" i="9"/>
  <c r="G696" i="9"/>
  <c r="G695" i="9"/>
  <c r="G694" i="9"/>
  <c r="G693" i="9"/>
  <c r="G692" i="9"/>
  <c r="G691" i="9"/>
  <c r="G690" i="9"/>
  <c r="G689" i="9"/>
  <c r="G688" i="9"/>
  <c r="G687" i="9"/>
  <c r="G686" i="9"/>
  <c r="G685" i="9"/>
  <c r="G684" i="9"/>
  <c r="G683" i="9"/>
  <c r="G682" i="9"/>
  <c r="G681" i="9"/>
  <c r="G680" i="9"/>
  <c r="G679" i="9"/>
  <c r="G678" i="9"/>
  <c r="G677" i="9"/>
  <c r="G676" i="9"/>
  <c r="G675" i="9"/>
  <c r="G674" i="9"/>
  <c r="G673" i="9"/>
  <c r="G672" i="9"/>
  <c r="G671" i="9"/>
  <c r="G670" i="9"/>
  <c r="G669" i="9"/>
  <c r="G668" i="9"/>
  <c r="G667" i="9"/>
  <c r="G666" i="9"/>
  <c r="G665" i="9"/>
  <c r="G664" i="9"/>
  <c r="G663" i="9"/>
  <c r="G662" i="9"/>
  <c r="G661" i="9"/>
  <c r="G660" i="9"/>
  <c r="G659" i="9"/>
  <c r="G658" i="9"/>
  <c r="G657" i="9"/>
  <c r="G656" i="9"/>
  <c r="G655" i="9"/>
  <c r="G654" i="9"/>
  <c r="G653" i="9"/>
  <c r="G652" i="9"/>
  <c r="G651" i="9"/>
  <c r="G650" i="9"/>
  <c r="G649" i="9"/>
  <c r="G648" i="9"/>
  <c r="G647" i="9"/>
  <c r="G646" i="9"/>
  <c r="G645" i="9"/>
  <c r="G644" i="9"/>
  <c r="G643" i="9"/>
  <c r="G642" i="9"/>
  <c r="G641" i="9"/>
  <c r="G640" i="9"/>
  <c r="G639" i="9"/>
  <c r="G638" i="9"/>
  <c r="G637" i="9"/>
  <c r="G636" i="9"/>
  <c r="G635" i="9"/>
  <c r="G634" i="9"/>
  <c r="G633" i="9"/>
  <c r="G632" i="9"/>
  <c r="G631" i="9"/>
  <c r="G630" i="9"/>
  <c r="G629" i="9"/>
  <c r="G628" i="9"/>
  <c r="G627" i="9"/>
  <c r="G626" i="9"/>
  <c r="G625" i="9"/>
  <c r="G624" i="9"/>
  <c r="G623" i="9"/>
  <c r="G622" i="9"/>
  <c r="G621" i="9"/>
  <c r="G620" i="9"/>
  <c r="G619" i="9"/>
  <c r="G618" i="9"/>
  <c r="G617" i="9"/>
  <c r="G616" i="9"/>
  <c r="G615" i="9"/>
  <c r="G614" i="9"/>
  <c r="G613" i="9"/>
  <c r="G612" i="9"/>
  <c r="G611" i="9"/>
  <c r="G610" i="9"/>
  <c r="G609" i="9"/>
  <c r="G608" i="9"/>
  <c r="G607" i="9"/>
  <c r="G606" i="9"/>
  <c r="G605" i="9"/>
  <c r="G604" i="9"/>
  <c r="G603" i="9"/>
  <c r="G602" i="9"/>
  <c r="G601" i="9"/>
  <c r="G600" i="9"/>
  <c r="G599" i="9"/>
  <c r="G598" i="9"/>
  <c r="G597" i="9"/>
  <c r="G596" i="9"/>
  <c r="G595" i="9"/>
  <c r="G594" i="9"/>
  <c r="G593" i="9"/>
  <c r="G592" i="9"/>
  <c r="G591" i="9"/>
  <c r="G590" i="9"/>
  <c r="G589" i="9"/>
  <c r="G588" i="9"/>
  <c r="G587" i="9"/>
  <c r="G586" i="9"/>
  <c r="G585" i="9"/>
  <c r="G584" i="9"/>
  <c r="G583" i="9"/>
  <c r="G582" i="9"/>
  <c r="G581" i="9"/>
  <c r="G580" i="9"/>
  <c r="G579" i="9"/>
  <c r="G578" i="9"/>
  <c r="G577" i="9"/>
  <c r="G576" i="9"/>
  <c r="G575" i="9"/>
  <c r="G574" i="9"/>
  <c r="G573" i="9"/>
  <c r="G572" i="9"/>
  <c r="G571" i="9"/>
  <c r="G570" i="9"/>
  <c r="G569" i="9"/>
  <c r="G568" i="9"/>
  <c r="G567" i="9"/>
  <c r="G566" i="9"/>
  <c r="G565" i="9"/>
  <c r="G564" i="9"/>
  <c r="G563" i="9"/>
  <c r="G562" i="9"/>
  <c r="G561" i="9"/>
  <c r="G560" i="9"/>
  <c r="G559" i="9"/>
  <c r="G558" i="9"/>
  <c r="G557" i="9"/>
  <c r="G556" i="9"/>
  <c r="G555" i="9"/>
  <c r="G554" i="9"/>
  <c r="G553" i="9"/>
  <c r="G552" i="9"/>
  <c r="G551" i="9"/>
  <c r="G550" i="9"/>
  <c r="G549" i="9"/>
  <c r="G548" i="9"/>
  <c r="G547" i="9"/>
  <c r="G546" i="9"/>
  <c r="G545" i="9"/>
  <c r="G544" i="9"/>
  <c r="G543" i="9"/>
  <c r="G542" i="9"/>
  <c r="G541" i="9"/>
  <c r="G540" i="9"/>
  <c r="G539" i="9"/>
  <c r="G538" i="9"/>
  <c r="G537" i="9"/>
  <c r="G536" i="9"/>
  <c r="G535" i="9"/>
  <c r="G534" i="9"/>
  <c r="G533" i="9"/>
  <c r="G532" i="9"/>
  <c r="G531" i="9"/>
  <c r="G530" i="9"/>
  <c r="G529" i="9"/>
  <c r="G528" i="9"/>
  <c r="G527" i="9"/>
  <c r="G526" i="9"/>
  <c r="G525" i="9"/>
  <c r="G524" i="9"/>
  <c r="G523" i="9"/>
  <c r="G522" i="9"/>
  <c r="G521" i="9"/>
  <c r="G520" i="9"/>
  <c r="G519" i="9"/>
  <c r="G518" i="9"/>
  <c r="G517" i="9"/>
  <c r="G516" i="9"/>
  <c r="G515" i="9"/>
  <c r="G514" i="9"/>
  <c r="G513" i="9"/>
  <c r="G512" i="9"/>
  <c r="G511" i="9"/>
  <c r="G510" i="9"/>
  <c r="G509" i="9"/>
  <c r="G508" i="9"/>
  <c r="G507" i="9"/>
  <c r="G506" i="9"/>
  <c r="G505" i="9"/>
  <c r="G504" i="9"/>
  <c r="G503" i="9"/>
  <c r="G502" i="9"/>
  <c r="G501" i="9"/>
  <c r="G500" i="9"/>
  <c r="G499" i="9"/>
  <c r="G498" i="9"/>
  <c r="G497" i="9"/>
  <c r="G496" i="9"/>
  <c r="G495" i="9"/>
  <c r="G494" i="9"/>
  <c r="G493" i="9"/>
  <c r="G492" i="9"/>
  <c r="G491" i="9"/>
  <c r="G490" i="9"/>
  <c r="G489" i="9"/>
  <c r="G488" i="9"/>
  <c r="G487" i="9"/>
  <c r="G486" i="9"/>
  <c r="G485" i="9"/>
  <c r="G484" i="9"/>
  <c r="G483" i="9"/>
  <c r="G482" i="9"/>
  <c r="G481" i="9"/>
  <c r="G480" i="9"/>
  <c r="G479" i="9"/>
  <c r="G478" i="9"/>
  <c r="G477" i="9"/>
  <c r="G476" i="9"/>
  <c r="G475" i="9"/>
  <c r="G474" i="9"/>
  <c r="G473" i="9"/>
  <c r="G472" i="9"/>
  <c r="G471" i="9"/>
  <c r="G470" i="9"/>
  <c r="G469" i="9"/>
  <c r="G468" i="9"/>
  <c r="G467" i="9"/>
  <c r="G466" i="9"/>
  <c r="G465" i="9"/>
  <c r="G464" i="9"/>
  <c r="G463" i="9"/>
  <c r="G462" i="9"/>
  <c r="G461" i="9"/>
  <c r="G460" i="9"/>
  <c r="G459" i="9"/>
  <c r="G458" i="9"/>
  <c r="G457" i="9"/>
  <c r="G456" i="9"/>
  <c r="G455" i="9"/>
  <c r="G454" i="9"/>
  <c r="G453" i="9"/>
  <c r="G452" i="9"/>
  <c r="G451" i="9"/>
  <c r="G450" i="9"/>
  <c r="G449" i="9"/>
  <c r="G448" i="9"/>
  <c r="G447" i="9"/>
  <c r="G446" i="9"/>
  <c r="G445" i="9"/>
  <c r="G444" i="9"/>
  <c r="G443" i="9"/>
  <c r="G442" i="9"/>
  <c r="G441" i="9"/>
  <c r="G440" i="9"/>
  <c r="G439" i="9"/>
  <c r="G438" i="9"/>
  <c r="G437" i="9"/>
  <c r="G436" i="9"/>
  <c r="G435" i="9"/>
  <c r="G434" i="9"/>
  <c r="G433" i="9"/>
  <c r="G432" i="9"/>
  <c r="G431" i="9"/>
  <c r="G430" i="9"/>
  <c r="G429" i="9"/>
  <c r="G428" i="9"/>
  <c r="G427" i="9"/>
  <c r="G426" i="9"/>
  <c r="G425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7" i="9"/>
  <c r="G406" i="9"/>
  <c r="G405" i="9"/>
  <c r="G404" i="9"/>
  <c r="G403" i="9"/>
  <c r="G402" i="9"/>
  <c r="G401" i="9"/>
  <c r="G400" i="9"/>
  <c r="G399" i="9"/>
  <c r="G398" i="9"/>
  <c r="G397" i="9"/>
  <c r="G396" i="9"/>
  <c r="G395" i="9"/>
  <c r="G394" i="9"/>
  <c r="G393" i="9"/>
  <c r="G392" i="9"/>
  <c r="G391" i="9"/>
  <c r="G390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5" i="9"/>
  <c r="G364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F702" i="9"/>
  <c r="F701" i="9"/>
  <c r="F700" i="9"/>
  <c r="F699" i="9"/>
  <c r="F698" i="9"/>
  <c r="F697" i="9"/>
  <c r="F696" i="9"/>
  <c r="F695" i="9"/>
  <c r="F694" i="9"/>
  <c r="F693" i="9"/>
  <c r="F692" i="9"/>
  <c r="F691" i="9"/>
  <c r="F690" i="9"/>
  <c r="F689" i="9"/>
  <c r="F688" i="9"/>
  <c r="F687" i="9"/>
  <c r="F686" i="9"/>
  <c r="F685" i="9"/>
  <c r="F684" i="9"/>
  <c r="F683" i="9"/>
  <c r="F682" i="9"/>
  <c r="F681" i="9"/>
  <c r="F680" i="9"/>
  <c r="F679" i="9"/>
  <c r="F678" i="9"/>
  <c r="F677" i="9"/>
  <c r="F676" i="9"/>
  <c r="F675" i="9"/>
  <c r="F674" i="9"/>
  <c r="F673" i="9"/>
  <c r="F672" i="9"/>
  <c r="F671" i="9"/>
  <c r="F670" i="9"/>
  <c r="F669" i="9"/>
  <c r="F668" i="9"/>
  <c r="F667" i="9"/>
  <c r="F666" i="9"/>
  <c r="F665" i="9"/>
  <c r="F664" i="9"/>
  <c r="F663" i="9"/>
  <c r="F662" i="9"/>
  <c r="F661" i="9"/>
  <c r="F660" i="9"/>
  <c r="F659" i="9"/>
  <c r="F658" i="9"/>
  <c r="F657" i="9"/>
  <c r="F656" i="9"/>
  <c r="F655" i="9"/>
  <c r="F654" i="9"/>
  <c r="F653" i="9"/>
  <c r="F652" i="9"/>
  <c r="F651" i="9"/>
  <c r="F650" i="9"/>
  <c r="F649" i="9"/>
  <c r="F648" i="9"/>
  <c r="F647" i="9"/>
  <c r="F646" i="9"/>
  <c r="F645" i="9"/>
  <c r="F644" i="9"/>
  <c r="F643" i="9"/>
  <c r="F642" i="9"/>
  <c r="F641" i="9"/>
  <c r="F640" i="9"/>
  <c r="F639" i="9"/>
  <c r="F638" i="9"/>
  <c r="F637" i="9"/>
  <c r="F636" i="9"/>
  <c r="F635" i="9"/>
  <c r="F634" i="9"/>
  <c r="F633" i="9"/>
  <c r="F632" i="9"/>
  <c r="F631" i="9"/>
  <c r="F630" i="9"/>
  <c r="F629" i="9"/>
  <c r="F628" i="9"/>
  <c r="F627" i="9"/>
  <c r="F626" i="9"/>
  <c r="F625" i="9"/>
  <c r="F624" i="9"/>
  <c r="F623" i="9"/>
  <c r="F622" i="9"/>
  <c r="F621" i="9"/>
  <c r="F620" i="9"/>
  <c r="F619" i="9"/>
  <c r="F618" i="9"/>
  <c r="F617" i="9"/>
  <c r="F616" i="9"/>
  <c r="F615" i="9"/>
  <c r="F614" i="9"/>
  <c r="F613" i="9"/>
  <c r="F612" i="9"/>
  <c r="F611" i="9"/>
  <c r="F610" i="9"/>
  <c r="F609" i="9"/>
  <c r="F608" i="9"/>
  <c r="F607" i="9"/>
  <c r="F606" i="9"/>
  <c r="F605" i="9"/>
  <c r="F604" i="9"/>
  <c r="F603" i="9"/>
  <c r="F602" i="9"/>
  <c r="F601" i="9"/>
  <c r="F600" i="9"/>
  <c r="F599" i="9"/>
  <c r="F598" i="9"/>
  <c r="F597" i="9"/>
  <c r="F596" i="9"/>
  <c r="F595" i="9"/>
  <c r="F594" i="9"/>
  <c r="F593" i="9"/>
  <c r="F592" i="9"/>
  <c r="F591" i="9"/>
  <c r="F590" i="9"/>
  <c r="F589" i="9"/>
  <c r="F588" i="9"/>
  <c r="F587" i="9"/>
  <c r="F586" i="9"/>
  <c r="F585" i="9"/>
  <c r="F584" i="9"/>
  <c r="F583" i="9"/>
  <c r="F582" i="9"/>
  <c r="F581" i="9"/>
  <c r="F580" i="9"/>
  <c r="F579" i="9"/>
  <c r="F578" i="9"/>
  <c r="F577" i="9"/>
  <c r="F576" i="9"/>
  <c r="F575" i="9"/>
  <c r="F574" i="9"/>
  <c r="F573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60" i="9"/>
  <c r="F559" i="9"/>
  <c r="F558" i="9"/>
  <c r="F557" i="9"/>
  <c r="F556" i="9"/>
  <c r="F555" i="9"/>
  <c r="F554" i="9"/>
  <c r="F553" i="9"/>
  <c r="F552" i="9"/>
  <c r="F551" i="9"/>
  <c r="F550" i="9"/>
  <c r="F549" i="9"/>
  <c r="F548" i="9"/>
  <c r="F547" i="9"/>
  <c r="F546" i="9"/>
  <c r="F545" i="9"/>
  <c r="F544" i="9"/>
  <c r="F543" i="9"/>
  <c r="F542" i="9"/>
  <c r="F541" i="9"/>
  <c r="F540" i="9"/>
  <c r="F539" i="9"/>
  <c r="F538" i="9"/>
  <c r="F537" i="9"/>
  <c r="F536" i="9"/>
  <c r="F535" i="9"/>
  <c r="F534" i="9"/>
  <c r="F533" i="9"/>
  <c r="F532" i="9"/>
  <c r="F531" i="9"/>
  <c r="F530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E702" i="9"/>
  <c r="D702" i="9"/>
  <c r="E701" i="9"/>
  <c r="D701" i="9"/>
  <c r="E700" i="9"/>
  <c r="D700" i="9"/>
  <c r="E699" i="9"/>
  <c r="D699" i="9"/>
  <c r="E698" i="9"/>
  <c r="D698" i="9"/>
  <c r="E697" i="9"/>
  <c r="D697" i="9"/>
  <c r="E696" i="9"/>
  <c r="D696" i="9"/>
  <c r="E695" i="9"/>
  <c r="D695" i="9"/>
  <c r="E694" i="9"/>
  <c r="D694" i="9"/>
  <c r="E693" i="9"/>
  <c r="D693" i="9"/>
  <c r="E692" i="9"/>
  <c r="D692" i="9"/>
  <c r="E691" i="9"/>
  <c r="D691" i="9"/>
  <c r="E690" i="9"/>
  <c r="D690" i="9"/>
  <c r="E689" i="9"/>
  <c r="D689" i="9"/>
  <c r="E688" i="9"/>
  <c r="D688" i="9"/>
  <c r="E687" i="9"/>
  <c r="D687" i="9"/>
  <c r="E686" i="9"/>
  <c r="D686" i="9"/>
  <c r="E685" i="9"/>
  <c r="D685" i="9"/>
  <c r="E684" i="9"/>
  <c r="D684" i="9"/>
  <c r="E683" i="9"/>
  <c r="D683" i="9"/>
  <c r="E682" i="9"/>
  <c r="D682" i="9"/>
  <c r="E681" i="9"/>
  <c r="D681" i="9"/>
  <c r="E680" i="9"/>
  <c r="D680" i="9"/>
  <c r="E679" i="9"/>
  <c r="D679" i="9"/>
  <c r="E678" i="9"/>
  <c r="D678" i="9"/>
  <c r="E677" i="9"/>
  <c r="D677" i="9"/>
  <c r="E676" i="9"/>
  <c r="D676" i="9"/>
  <c r="E675" i="9"/>
  <c r="D675" i="9"/>
  <c r="E674" i="9"/>
  <c r="D674" i="9"/>
  <c r="E673" i="9"/>
  <c r="D673" i="9"/>
  <c r="E672" i="9"/>
  <c r="D672" i="9"/>
  <c r="E671" i="9"/>
  <c r="D671" i="9"/>
  <c r="E670" i="9"/>
  <c r="D670" i="9"/>
  <c r="E669" i="9"/>
  <c r="D669" i="9"/>
  <c r="E668" i="9"/>
  <c r="D668" i="9"/>
  <c r="E667" i="9"/>
  <c r="D667" i="9"/>
  <c r="E666" i="9"/>
  <c r="D666" i="9"/>
  <c r="E665" i="9"/>
  <c r="D665" i="9"/>
  <c r="E664" i="9"/>
  <c r="D664" i="9"/>
  <c r="E663" i="9"/>
  <c r="D663" i="9"/>
  <c r="E662" i="9"/>
  <c r="D662" i="9"/>
  <c r="E661" i="9"/>
  <c r="D661" i="9"/>
  <c r="E660" i="9"/>
  <c r="D660" i="9"/>
  <c r="E659" i="9"/>
  <c r="D659" i="9"/>
  <c r="E658" i="9"/>
  <c r="D658" i="9"/>
  <c r="E657" i="9"/>
  <c r="D657" i="9"/>
  <c r="E656" i="9"/>
  <c r="D656" i="9"/>
  <c r="E655" i="9"/>
  <c r="D655" i="9"/>
  <c r="E654" i="9"/>
  <c r="D654" i="9"/>
  <c r="E653" i="9"/>
  <c r="D653" i="9"/>
  <c r="E652" i="9"/>
  <c r="D652" i="9"/>
  <c r="E651" i="9"/>
  <c r="D651" i="9"/>
  <c r="E650" i="9"/>
  <c r="D650" i="9"/>
  <c r="E649" i="9"/>
  <c r="D649" i="9"/>
  <c r="E648" i="9"/>
  <c r="D648" i="9"/>
  <c r="E647" i="9"/>
  <c r="D647" i="9"/>
  <c r="E646" i="9"/>
  <c r="D646" i="9"/>
  <c r="E645" i="9"/>
  <c r="D645" i="9"/>
  <c r="E644" i="9"/>
  <c r="D644" i="9"/>
  <c r="E643" i="9"/>
  <c r="D643" i="9"/>
  <c r="E642" i="9"/>
  <c r="D642" i="9"/>
  <c r="E641" i="9"/>
  <c r="D641" i="9"/>
  <c r="E640" i="9"/>
  <c r="D640" i="9"/>
  <c r="E639" i="9"/>
  <c r="D639" i="9"/>
  <c r="E638" i="9"/>
  <c r="D638" i="9"/>
  <c r="E637" i="9"/>
  <c r="D637" i="9"/>
  <c r="E636" i="9"/>
  <c r="D636" i="9"/>
  <c r="E635" i="9"/>
  <c r="D635" i="9"/>
  <c r="E634" i="9"/>
  <c r="D634" i="9"/>
  <c r="E633" i="9"/>
  <c r="D633" i="9"/>
  <c r="E632" i="9"/>
  <c r="D632" i="9"/>
  <c r="E631" i="9"/>
  <c r="D631" i="9"/>
  <c r="E630" i="9"/>
  <c r="D630" i="9"/>
  <c r="E629" i="9"/>
  <c r="D629" i="9"/>
  <c r="E628" i="9"/>
  <c r="D628" i="9"/>
  <c r="E627" i="9"/>
  <c r="D627" i="9"/>
  <c r="E626" i="9"/>
  <c r="D626" i="9"/>
  <c r="E625" i="9"/>
  <c r="D625" i="9"/>
  <c r="E624" i="9"/>
  <c r="D624" i="9"/>
  <c r="E623" i="9"/>
  <c r="D623" i="9"/>
  <c r="E622" i="9"/>
  <c r="D622" i="9"/>
  <c r="E621" i="9"/>
  <c r="D621" i="9"/>
  <c r="E620" i="9"/>
  <c r="D620" i="9"/>
  <c r="E619" i="9"/>
  <c r="D619" i="9"/>
  <c r="E618" i="9"/>
  <c r="D618" i="9"/>
  <c r="E617" i="9"/>
  <c r="D617" i="9"/>
  <c r="E616" i="9"/>
  <c r="D616" i="9"/>
  <c r="E615" i="9"/>
  <c r="D615" i="9"/>
  <c r="E614" i="9"/>
  <c r="D614" i="9"/>
  <c r="E613" i="9"/>
  <c r="D613" i="9"/>
  <c r="E612" i="9"/>
  <c r="D612" i="9"/>
  <c r="E611" i="9"/>
  <c r="D611" i="9"/>
  <c r="E610" i="9"/>
  <c r="D610" i="9"/>
  <c r="E609" i="9"/>
  <c r="D609" i="9"/>
  <c r="E608" i="9"/>
  <c r="D608" i="9"/>
  <c r="E607" i="9"/>
  <c r="D607" i="9"/>
  <c r="E606" i="9"/>
  <c r="D606" i="9"/>
  <c r="E605" i="9"/>
  <c r="D605" i="9"/>
  <c r="E604" i="9"/>
  <c r="D604" i="9"/>
  <c r="E603" i="9"/>
  <c r="D603" i="9"/>
  <c r="E602" i="9"/>
  <c r="D602" i="9"/>
  <c r="E601" i="9"/>
  <c r="D601" i="9"/>
  <c r="E600" i="9"/>
  <c r="D600" i="9"/>
  <c r="E599" i="9"/>
  <c r="D599" i="9"/>
  <c r="E598" i="9"/>
  <c r="D598" i="9"/>
  <c r="E597" i="9"/>
  <c r="D597" i="9"/>
  <c r="E596" i="9"/>
  <c r="D596" i="9"/>
  <c r="E595" i="9"/>
  <c r="D595" i="9"/>
  <c r="E594" i="9"/>
  <c r="D594" i="9"/>
  <c r="E593" i="9"/>
  <c r="D593" i="9"/>
  <c r="E592" i="9"/>
  <c r="D592" i="9"/>
  <c r="E591" i="9"/>
  <c r="D591" i="9"/>
  <c r="E590" i="9"/>
  <c r="D590" i="9"/>
  <c r="E589" i="9"/>
  <c r="D589" i="9"/>
  <c r="E588" i="9"/>
  <c r="D588" i="9"/>
  <c r="E587" i="9"/>
  <c r="D587" i="9"/>
  <c r="E586" i="9"/>
  <c r="D586" i="9"/>
  <c r="E585" i="9"/>
  <c r="D585" i="9"/>
  <c r="E584" i="9"/>
  <c r="D584" i="9"/>
  <c r="E583" i="9"/>
  <c r="D583" i="9"/>
  <c r="E582" i="9"/>
  <c r="D582" i="9"/>
  <c r="E581" i="9"/>
  <c r="D581" i="9"/>
  <c r="E580" i="9"/>
  <c r="D580" i="9"/>
  <c r="E579" i="9"/>
  <c r="D579" i="9"/>
  <c r="E578" i="9"/>
  <c r="D578" i="9"/>
  <c r="E577" i="9"/>
  <c r="D577" i="9"/>
  <c r="E576" i="9"/>
  <c r="D576" i="9"/>
  <c r="E575" i="9"/>
  <c r="D575" i="9"/>
  <c r="E574" i="9"/>
  <c r="D574" i="9"/>
  <c r="E573" i="9"/>
  <c r="D573" i="9"/>
  <c r="E572" i="9"/>
  <c r="D572" i="9"/>
  <c r="E571" i="9"/>
  <c r="D571" i="9"/>
  <c r="E570" i="9"/>
  <c r="D570" i="9"/>
  <c r="E569" i="9"/>
  <c r="D569" i="9"/>
  <c r="E568" i="9"/>
  <c r="D568" i="9"/>
  <c r="E567" i="9"/>
  <c r="D567" i="9"/>
  <c r="E566" i="9"/>
  <c r="D566" i="9"/>
  <c r="E565" i="9"/>
  <c r="D565" i="9"/>
  <c r="E564" i="9"/>
  <c r="D564" i="9"/>
  <c r="E563" i="9"/>
  <c r="D563" i="9"/>
  <c r="E562" i="9"/>
  <c r="D562" i="9"/>
  <c r="E561" i="9"/>
  <c r="D561" i="9"/>
  <c r="E560" i="9"/>
  <c r="D560" i="9"/>
  <c r="E559" i="9"/>
  <c r="D559" i="9"/>
  <c r="E558" i="9"/>
  <c r="D558" i="9"/>
  <c r="E557" i="9"/>
  <c r="D557" i="9"/>
  <c r="E556" i="9"/>
  <c r="D556" i="9"/>
  <c r="E555" i="9"/>
  <c r="D555" i="9"/>
  <c r="E554" i="9"/>
  <c r="D554" i="9"/>
  <c r="E553" i="9"/>
  <c r="D553" i="9"/>
  <c r="E552" i="9"/>
  <c r="D552" i="9"/>
  <c r="E551" i="9"/>
  <c r="D551" i="9"/>
  <c r="E550" i="9"/>
  <c r="D550" i="9"/>
  <c r="E549" i="9"/>
  <c r="D549" i="9"/>
  <c r="E548" i="9"/>
  <c r="D548" i="9"/>
  <c r="E547" i="9"/>
  <c r="D547" i="9"/>
  <c r="E546" i="9"/>
  <c r="D546" i="9"/>
  <c r="E545" i="9"/>
  <c r="D545" i="9"/>
  <c r="E544" i="9"/>
  <c r="D544" i="9"/>
  <c r="E543" i="9"/>
  <c r="D543" i="9"/>
  <c r="E542" i="9"/>
  <c r="D542" i="9"/>
  <c r="E541" i="9"/>
  <c r="D541" i="9"/>
  <c r="E540" i="9"/>
  <c r="D540" i="9"/>
  <c r="E539" i="9"/>
  <c r="D539" i="9"/>
  <c r="E538" i="9"/>
  <c r="D538" i="9"/>
  <c r="E537" i="9"/>
  <c r="D537" i="9"/>
  <c r="E536" i="9"/>
  <c r="D536" i="9"/>
  <c r="E535" i="9"/>
  <c r="D535" i="9"/>
  <c r="E534" i="9"/>
  <c r="D534" i="9"/>
  <c r="E533" i="9"/>
  <c r="D533" i="9"/>
  <c r="E532" i="9"/>
  <c r="D532" i="9"/>
  <c r="E531" i="9"/>
  <c r="D531" i="9"/>
  <c r="E530" i="9"/>
  <c r="D530" i="9"/>
  <c r="E529" i="9"/>
  <c r="D529" i="9"/>
  <c r="E528" i="9"/>
  <c r="D528" i="9"/>
  <c r="E527" i="9"/>
  <c r="D527" i="9"/>
  <c r="E526" i="9"/>
  <c r="D526" i="9"/>
  <c r="E525" i="9"/>
  <c r="D525" i="9"/>
  <c r="E524" i="9"/>
  <c r="D524" i="9"/>
  <c r="E523" i="9"/>
  <c r="D523" i="9"/>
  <c r="E522" i="9"/>
  <c r="D522" i="9"/>
  <c r="E521" i="9"/>
  <c r="D521" i="9"/>
  <c r="E520" i="9"/>
  <c r="D520" i="9"/>
  <c r="E519" i="9"/>
  <c r="D519" i="9"/>
  <c r="E518" i="9"/>
  <c r="D518" i="9"/>
  <c r="E517" i="9"/>
  <c r="D517" i="9"/>
  <c r="E516" i="9"/>
  <c r="D516" i="9"/>
  <c r="E515" i="9"/>
  <c r="D515" i="9"/>
  <c r="E514" i="9"/>
  <c r="D514" i="9"/>
  <c r="E513" i="9"/>
  <c r="D513" i="9"/>
  <c r="E512" i="9"/>
  <c r="D512" i="9"/>
  <c r="E511" i="9"/>
  <c r="D511" i="9"/>
  <c r="E510" i="9"/>
  <c r="D510" i="9"/>
  <c r="E509" i="9"/>
  <c r="D509" i="9"/>
  <c r="E508" i="9"/>
  <c r="D508" i="9"/>
  <c r="E507" i="9"/>
  <c r="D507" i="9"/>
  <c r="E506" i="9"/>
  <c r="D506" i="9"/>
  <c r="E505" i="9"/>
  <c r="D505" i="9"/>
  <c r="E504" i="9"/>
  <c r="D504" i="9"/>
  <c r="E503" i="9"/>
  <c r="D503" i="9"/>
  <c r="E502" i="9"/>
  <c r="D502" i="9"/>
  <c r="E501" i="9"/>
  <c r="D501" i="9"/>
  <c r="E500" i="9"/>
  <c r="D500" i="9"/>
  <c r="E499" i="9"/>
  <c r="D499" i="9"/>
  <c r="E498" i="9"/>
  <c r="D498" i="9"/>
  <c r="E497" i="9"/>
  <c r="D497" i="9"/>
  <c r="E496" i="9"/>
  <c r="D496" i="9"/>
  <c r="E495" i="9"/>
  <c r="D495" i="9"/>
  <c r="E494" i="9"/>
  <c r="D494" i="9"/>
  <c r="E493" i="9"/>
  <c r="D493" i="9"/>
  <c r="E492" i="9"/>
  <c r="D492" i="9"/>
  <c r="E491" i="9"/>
  <c r="D491" i="9"/>
  <c r="E490" i="9"/>
  <c r="D490" i="9"/>
  <c r="E489" i="9"/>
  <c r="D489" i="9"/>
  <c r="E488" i="9"/>
  <c r="D488" i="9"/>
  <c r="E487" i="9"/>
  <c r="D487" i="9"/>
  <c r="E486" i="9"/>
  <c r="D486" i="9"/>
  <c r="E485" i="9"/>
  <c r="D485" i="9"/>
  <c r="E484" i="9"/>
  <c r="D484" i="9"/>
  <c r="E483" i="9"/>
  <c r="D483" i="9"/>
  <c r="E482" i="9"/>
  <c r="D482" i="9"/>
  <c r="E481" i="9"/>
  <c r="D481" i="9"/>
  <c r="E480" i="9"/>
  <c r="D480" i="9"/>
  <c r="E479" i="9"/>
  <c r="D479" i="9"/>
  <c r="E478" i="9"/>
  <c r="D478" i="9"/>
  <c r="E477" i="9"/>
  <c r="D477" i="9"/>
  <c r="E476" i="9"/>
  <c r="D476" i="9"/>
  <c r="E475" i="9"/>
  <c r="D475" i="9"/>
  <c r="E474" i="9"/>
  <c r="D474" i="9"/>
  <c r="E473" i="9"/>
  <c r="D473" i="9"/>
  <c r="E472" i="9"/>
  <c r="D472" i="9"/>
  <c r="E471" i="9"/>
  <c r="D471" i="9"/>
  <c r="E470" i="9"/>
  <c r="D470" i="9"/>
  <c r="E469" i="9"/>
  <c r="D469" i="9"/>
  <c r="E468" i="9"/>
  <c r="D468" i="9"/>
  <c r="E467" i="9"/>
  <c r="D467" i="9"/>
  <c r="E466" i="9"/>
  <c r="D466" i="9"/>
  <c r="E465" i="9"/>
  <c r="D465" i="9"/>
  <c r="E464" i="9"/>
  <c r="D464" i="9"/>
  <c r="E463" i="9"/>
  <c r="D463" i="9"/>
  <c r="E462" i="9"/>
  <c r="D462" i="9"/>
  <c r="E461" i="9"/>
  <c r="D461" i="9"/>
  <c r="E460" i="9"/>
  <c r="D460" i="9"/>
  <c r="E459" i="9"/>
  <c r="D459" i="9"/>
  <c r="E458" i="9"/>
  <c r="D458" i="9"/>
  <c r="E457" i="9"/>
  <c r="D457" i="9"/>
  <c r="E456" i="9"/>
  <c r="D456" i="9"/>
  <c r="E455" i="9"/>
  <c r="D455" i="9"/>
  <c r="E454" i="9"/>
  <c r="D454" i="9"/>
  <c r="E453" i="9"/>
  <c r="D453" i="9"/>
  <c r="E452" i="9"/>
  <c r="D452" i="9"/>
  <c r="E451" i="9"/>
  <c r="D451" i="9"/>
  <c r="E450" i="9"/>
  <c r="D450" i="9"/>
  <c r="E449" i="9"/>
  <c r="D449" i="9"/>
  <c r="E448" i="9"/>
  <c r="D448" i="9"/>
  <c r="E447" i="9"/>
  <c r="D447" i="9"/>
  <c r="E446" i="9"/>
  <c r="D446" i="9"/>
  <c r="E445" i="9"/>
  <c r="D445" i="9"/>
  <c r="E444" i="9"/>
  <c r="D444" i="9"/>
  <c r="E443" i="9"/>
  <c r="D443" i="9"/>
  <c r="E442" i="9"/>
  <c r="D442" i="9"/>
  <c r="E441" i="9"/>
  <c r="D441" i="9"/>
  <c r="E440" i="9"/>
  <c r="D440" i="9"/>
  <c r="E439" i="9"/>
  <c r="D439" i="9"/>
  <c r="E438" i="9"/>
  <c r="D438" i="9"/>
  <c r="E437" i="9"/>
  <c r="D437" i="9"/>
  <c r="E436" i="9"/>
  <c r="D436" i="9"/>
  <c r="E435" i="9"/>
  <c r="D435" i="9"/>
  <c r="E434" i="9"/>
  <c r="D434" i="9"/>
  <c r="E433" i="9"/>
  <c r="D433" i="9"/>
  <c r="E432" i="9"/>
  <c r="D432" i="9"/>
  <c r="E431" i="9"/>
  <c r="D431" i="9"/>
  <c r="E430" i="9"/>
  <c r="D430" i="9"/>
  <c r="E429" i="9"/>
  <c r="D429" i="9"/>
  <c r="E428" i="9"/>
  <c r="D428" i="9"/>
  <c r="E427" i="9"/>
  <c r="D427" i="9"/>
  <c r="E426" i="9"/>
  <c r="D426" i="9"/>
  <c r="E425" i="9"/>
  <c r="D425" i="9"/>
  <c r="E424" i="9"/>
  <c r="D424" i="9"/>
  <c r="E423" i="9"/>
  <c r="D423" i="9"/>
  <c r="E422" i="9"/>
  <c r="D422" i="9"/>
  <c r="E421" i="9"/>
  <c r="D421" i="9"/>
  <c r="E420" i="9"/>
  <c r="D420" i="9"/>
  <c r="E419" i="9"/>
  <c r="D419" i="9"/>
  <c r="E418" i="9"/>
  <c r="D418" i="9"/>
  <c r="E417" i="9"/>
  <c r="D417" i="9"/>
  <c r="E416" i="9"/>
  <c r="D416" i="9"/>
  <c r="E415" i="9"/>
  <c r="D415" i="9"/>
  <c r="E414" i="9"/>
  <c r="D414" i="9"/>
  <c r="E413" i="9"/>
  <c r="D413" i="9"/>
  <c r="E412" i="9"/>
  <c r="D412" i="9"/>
  <c r="E411" i="9"/>
  <c r="D411" i="9"/>
  <c r="E410" i="9"/>
  <c r="D410" i="9"/>
  <c r="E409" i="9"/>
  <c r="D409" i="9"/>
  <c r="E408" i="9"/>
  <c r="D408" i="9"/>
  <c r="E407" i="9"/>
  <c r="D407" i="9"/>
  <c r="E406" i="9"/>
  <c r="D406" i="9"/>
  <c r="E405" i="9"/>
  <c r="D405" i="9"/>
  <c r="E404" i="9"/>
  <c r="D404" i="9"/>
  <c r="E403" i="9"/>
  <c r="D403" i="9"/>
  <c r="E402" i="9"/>
  <c r="D402" i="9"/>
  <c r="E401" i="9"/>
  <c r="D401" i="9"/>
  <c r="E400" i="9"/>
  <c r="D400" i="9"/>
  <c r="E399" i="9"/>
  <c r="D399" i="9"/>
  <c r="E398" i="9"/>
  <c r="D398" i="9"/>
  <c r="E397" i="9"/>
  <c r="D397" i="9"/>
  <c r="E396" i="9"/>
  <c r="D396" i="9"/>
  <c r="E395" i="9"/>
  <c r="D395" i="9"/>
  <c r="E394" i="9"/>
  <c r="D394" i="9"/>
  <c r="E393" i="9"/>
  <c r="D393" i="9"/>
  <c r="E392" i="9"/>
  <c r="D392" i="9"/>
  <c r="E391" i="9"/>
  <c r="D391" i="9"/>
  <c r="E390" i="9"/>
  <c r="D390" i="9"/>
  <c r="E389" i="9"/>
  <c r="D389" i="9"/>
  <c r="E388" i="9"/>
  <c r="D388" i="9"/>
  <c r="E387" i="9"/>
  <c r="D387" i="9"/>
  <c r="E386" i="9"/>
  <c r="D386" i="9"/>
  <c r="E385" i="9"/>
  <c r="D385" i="9"/>
  <c r="E384" i="9"/>
  <c r="D384" i="9"/>
  <c r="E383" i="9"/>
  <c r="D383" i="9"/>
  <c r="E382" i="9"/>
  <c r="D382" i="9"/>
  <c r="E381" i="9"/>
  <c r="D381" i="9"/>
  <c r="E380" i="9"/>
  <c r="D380" i="9"/>
  <c r="E379" i="9"/>
  <c r="D379" i="9"/>
  <c r="E378" i="9"/>
  <c r="D378" i="9"/>
  <c r="E377" i="9"/>
  <c r="D377" i="9"/>
  <c r="E376" i="9"/>
  <c r="D376" i="9"/>
  <c r="E375" i="9"/>
  <c r="D375" i="9"/>
  <c r="E374" i="9"/>
  <c r="D374" i="9"/>
  <c r="E373" i="9"/>
  <c r="D373" i="9"/>
  <c r="E372" i="9"/>
  <c r="D372" i="9"/>
  <c r="E371" i="9"/>
  <c r="D371" i="9"/>
  <c r="E370" i="9"/>
  <c r="D370" i="9"/>
  <c r="E369" i="9"/>
  <c r="D369" i="9"/>
  <c r="E368" i="9"/>
  <c r="D368" i="9"/>
  <c r="E367" i="9"/>
  <c r="D367" i="9"/>
  <c r="E366" i="9"/>
  <c r="D366" i="9"/>
  <c r="E365" i="9"/>
  <c r="D365" i="9"/>
  <c r="E364" i="9"/>
  <c r="D364" i="9"/>
  <c r="E363" i="9"/>
  <c r="D363" i="9"/>
  <c r="E362" i="9"/>
  <c r="D362" i="9"/>
  <c r="E361" i="9"/>
  <c r="D361" i="9"/>
  <c r="E360" i="9"/>
  <c r="D360" i="9"/>
  <c r="E359" i="9"/>
  <c r="D359" i="9"/>
  <c r="E358" i="9"/>
  <c r="D358" i="9"/>
  <c r="E357" i="9"/>
  <c r="D357" i="9"/>
  <c r="E356" i="9"/>
  <c r="D356" i="9"/>
  <c r="E355" i="9"/>
  <c r="D355" i="9"/>
  <c r="E354" i="9"/>
  <c r="D354" i="9"/>
  <c r="E353" i="9"/>
  <c r="D353" i="9"/>
  <c r="E352" i="9"/>
  <c r="D352" i="9"/>
  <c r="E351" i="9"/>
  <c r="D351" i="9"/>
  <c r="E350" i="9"/>
  <c r="D350" i="9"/>
  <c r="E349" i="9"/>
  <c r="D349" i="9"/>
  <c r="E348" i="9"/>
  <c r="D348" i="9"/>
  <c r="E347" i="9"/>
  <c r="D347" i="9"/>
  <c r="E346" i="9"/>
  <c r="D346" i="9"/>
  <c r="E345" i="9"/>
  <c r="D345" i="9"/>
  <c r="E344" i="9"/>
  <c r="D344" i="9"/>
  <c r="E343" i="9"/>
  <c r="D343" i="9"/>
  <c r="E342" i="9"/>
  <c r="D342" i="9"/>
  <c r="E341" i="9"/>
  <c r="D341" i="9"/>
  <c r="E340" i="9"/>
  <c r="D340" i="9"/>
  <c r="E339" i="9"/>
  <c r="D339" i="9"/>
  <c r="E338" i="9"/>
  <c r="D338" i="9"/>
  <c r="E337" i="9"/>
  <c r="D337" i="9"/>
  <c r="E336" i="9"/>
  <c r="D336" i="9"/>
  <c r="E335" i="9"/>
  <c r="D335" i="9"/>
  <c r="E334" i="9"/>
  <c r="D334" i="9"/>
  <c r="E333" i="9"/>
  <c r="D333" i="9"/>
  <c r="E332" i="9"/>
  <c r="D332" i="9"/>
  <c r="E331" i="9"/>
  <c r="D331" i="9"/>
  <c r="E330" i="9"/>
  <c r="D330" i="9"/>
  <c r="E329" i="9"/>
  <c r="D329" i="9"/>
  <c r="E328" i="9"/>
  <c r="D328" i="9"/>
  <c r="E327" i="9"/>
  <c r="D327" i="9"/>
  <c r="E326" i="9"/>
  <c r="D326" i="9"/>
  <c r="E325" i="9"/>
  <c r="D325" i="9"/>
  <c r="E324" i="9"/>
  <c r="D324" i="9"/>
  <c r="E323" i="9"/>
  <c r="D323" i="9"/>
  <c r="E322" i="9"/>
  <c r="D322" i="9"/>
  <c r="E321" i="9"/>
  <c r="D321" i="9"/>
  <c r="E320" i="9"/>
  <c r="D320" i="9"/>
  <c r="E319" i="9"/>
  <c r="D319" i="9"/>
  <c r="E318" i="9"/>
  <c r="D318" i="9"/>
  <c r="E317" i="9"/>
  <c r="D317" i="9"/>
  <c r="E316" i="9"/>
  <c r="D316" i="9"/>
  <c r="E315" i="9"/>
  <c r="D315" i="9"/>
  <c r="E314" i="9"/>
  <c r="D314" i="9"/>
  <c r="E313" i="9"/>
  <c r="D313" i="9"/>
  <c r="E312" i="9"/>
  <c r="D312" i="9"/>
  <c r="E311" i="9"/>
  <c r="D311" i="9"/>
  <c r="E310" i="9"/>
  <c r="D310" i="9"/>
  <c r="E309" i="9"/>
  <c r="D309" i="9"/>
  <c r="E308" i="9"/>
  <c r="D308" i="9"/>
  <c r="E307" i="9"/>
  <c r="D307" i="9"/>
  <c r="E306" i="9"/>
  <c r="D306" i="9"/>
  <c r="E305" i="9"/>
  <c r="D305" i="9"/>
  <c r="E304" i="9"/>
  <c r="D304" i="9"/>
  <c r="E303" i="9"/>
  <c r="D303" i="9"/>
  <c r="E302" i="9"/>
  <c r="D302" i="9"/>
  <c r="E301" i="9"/>
  <c r="D301" i="9"/>
  <c r="E300" i="9"/>
  <c r="D300" i="9"/>
  <c r="E299" i="9"/>
  <c r="D299" i="9"/>
  <c r="E298" i="9"/>
  <c r="D298" i="9"/>
  <c r="E297" i="9"/>
  <c r="D297" i="9"/>
  <c r="E296" i="9"/>
  <c r="D296" i="9"/>
  <c r="E295" i="9"/>
  <c r="D295" i="9"/>
  <c r="E294" i="9"/>
  <c r="D294" i="9"/>
  <c r="E293" i="9"/>
  <c r="D293" i="9"/>
  <c r="E292" i="9"/>
  <c r="D292" i="9"/>
  <c r="E291" i="9"/>
  <c r="D291" i="9"/>
  <c r="E290" i="9"/>
  <c r="D290" i="9"/>
  <c r="E289" i="9"/>
  <c r="D289" i="9"/>
  <c r="E288" i="9"/>
  <c r="D288" i="9"/>
  <c r="E287" i="9"/>
  <c r="D287" i="9"/>
  <c r="E286" i="9"/>
  <c r="D286" i="9"/>
  <c r="E285" i="9"/>
  <c r="D285" i="9"/>
  <c r="E284" i="9"/>
  <c r="D284" i="9"/>
  <c r="E283" i="9"/>
  <c r="D283" i="9"/>
  <c r="E282" i="9"/>
  <c r="D282" i="9"/>
  <c r="E281" i="9"/>
  <c r="D281" i="9"/>
  <c r="E280" i="9"/>
  <c r="D280" i="9"/>
  <c r="E279" i="9"/>
  <c r="D279" i="9"/>
  <c r="E278" i="9"/>
  <c r="D278" i="9"/>
  <c r="E277" i="9"/>
  <c r="D277" i="9"/>
  <c r="E276" i="9"/>
  <c r="D276" i="9"/>
  <c r="E275" i="9"/>
  <c r="D275" i="9"/>
  <c r="E274" i="9"/>
  <c r="D274" i="9"/>
  <c r="E273" i="9"/>
  <c r="D273" i="9"/>
  <c r="E272" i="9"/>
  <c r="D272" i="9"/>
  <c r="E271" i="9"/>
  <c r="D271" i="9"/>
  <c r="E270" i="9"/>
  <c r="D270" i="9"/>
  <c r="E269" i="9"/>
  <c r="D269" i="9"/>
  <c r="E268" i="9"/>
  <c r="D268" i="9"/>
  <c r="E267" i="9"/>
  <c r="D267" i="9"/>
  <c r="E266" i="9"/>
  <c r="D266" i="9"/>
  <c r="E265" i="9"/>
  <c r="D265" i="9"/>
  <c r="E264" i="9"/>
  <c r="D264" i="9"/>
  <c r="E263" i="9"/>
  <c r="D263" i="9"/>
  <c r="E262" i="9"/>
  <c r="D262" i="9"/>
  <c r="E261" i="9"/>
  <c r="D261" i="9"/>
  <c r="E260" i="9"/>
  <c r="D260" i="9"/>
  <c r="E259" i="9"/>
  <c r="D259" i="9"/>
  <c r="E258" i="9"/>
  <c r="D258" i="9"/>
  <c r="E257" i="9"/>
  <c r="D257" i="9"/>
  <c r="E256" i="9"/>
  <c r="D256" i="9"/>
  <c r="E255" i="9"/>
  <c r="D255" i="9"/>
  <c r="E254" i="9"/>
  <c r="D254" i="9"/>
  <c r="E253" i="9"/>
  <c r="D253" i="9"/>
  <c r="E252" i="9"/>
  <c r="D252" i="9"/>
  <c r="E251" i="9"/>
  <c r="D251" i="9"/>
  <c r="E250" i="9"/>
  <c r="D250" i="9"/>
  <c r="E249" i="9"/>
  <c r="D249" i="9"/>
  <c r="E248" i="9"/>
  <c r="D248" i="9"/>
  <c r="E247" i="9"/>
  <c r="D247" i="9"/>
  <c r="E246" i="9"/>
  <c r="D246" i="9"/>
  <c r="E245" i="9"/>
  <c r="D245" i="9"/>
  <c r="E244" i="9"/>
  <c r="D244" i="9"/>
  <c r="E243" i="9"/>
  <c r="D243" i="9"/>
  <c r="E242" i="9"/>
  <c r="D242" i="9"/>
  <c r="E241" i="9"/>
  <c r="D241" i="9"/>
  <c r="E240" i="9"/>
  <c r="D240" i="9"/>
  <c r="E239" i="9"/>
  <c r="D239" i="9"/>
  <c r="E238" i="9"/>
  <c r="D238" i="9"/>
  <c r="E237" i="9"/>
  <c r="D237" i="9"/>
  <c r="E236" i="9"/>
  <c r="D236" i="9"/>
  <c r="E235" i="9"/>
  <c r="D235" i="9"/>
  <c r="E234" i="9"/>
  <c r="D234" i="9"/>
  <c r="E233" i="9"/>
  <c r="D233" i="9"/>
  <c r="E232" i="9"/>
  <c r="D232" i="9"/>
  <c r="E231" i="9"/>
  <c r="D231" i="9"/>
  <c r="E230" i="9"/>
  <c r="D230" i="9"/>
  <c r="E229" i="9"/>
  <c r="D229" i="9"/>
  <c r="E228" i="9"/>
  <c r="D228" i="9"/>
  <c r="E227" i="9"/>
  <c r="D227" i="9"/>
  <c r="E226" i="9"/>
  <c r="D226" i="9"/>
  <c r="E225" i="9"/>
  <c r="D225" i="9"/>
  <c r="E224" i="9"/>
  <c r="D224" i="9"/>
  <c r="E223" i="9"/>
  <c r="D223" i="9"/>
  <c r="E222" i="9"/>
  <c r="D222" i="9"/>
  <c r="E221" i="9"/>
  <c r="D221" i="9"/>
  <c r="E220" i="9"/>
  <c r="D220" i="9"/>
  <c r="E219" i="9"/>
  <c r="D219" i="9"/>
  <c r="E218" i="9"/>
  <c r="D218" i="9"/>
  <c r="E217" i="9"/>
  <c r="D217" i="9"/>
  <c r="E216" i="9"/>
  <c r="D216" i="9"/>
  <c r="E215" i="9"/>
  <c r="D215" i="9"/>
  <c r="E214" i="9"/>
  <c r="D214" i="9"/>
  <c r="E213" i="9"/>
  <c r="D213" i="9"/>
  <c r="E212" i="9"/>
  <c r="D212" i="9"/>
  <c r="E211" i="9"/>
  <c r="D211" i="9"/>
  <c r="E210" i="9"/>
  <c r="D210" i="9"/>
  <c r="E209" i="9"/>
  <c r="D209" i="9"/>
  <c r="E208" i="9"/>
  <c r="D208" i="9"/>
  <c r="E207" i="9"/>
  <c r="D207" i="9"/>
  <c r="E206" i="9"/>
  <c r="D206" i="9"/>
  <c r="E205" i="9"/>
  <c r="D205" i="9"/>
  <c r="E204" i="9"/>
  <c r="D204" i="9"/>
  <c r="E203" i="9"/>
  <c r="D203" i="9"/>
  <c r="E202" i="9"/>
  <c r="D202" i="9"/>
  <c r="E201" i="9"/>
  <c r="D201" i="9"/>
  <c r="E200" i="9"/>
  <c r="D200" i="9"/>
  <c r="E199" i="9"/>
  <c r="D199" i="9"/>
  <c r="E198" i="9"/>
  <c r="D198" i="9"/>
  <c r="E197" i="9"/>
  <c r="D197" i="9"/>
  <c r="E196" i="9"/>
  <c r="D196" i="9"/>
  <c r="E195" i="9"/>
  <c r="D195" i="9"/>
  <c r="E194" i="9"/>
  <c r="D194" i="9"/>
  <c r="E193" i="9"/>
  <c r="D193" i="9"/>
  <c r="E192" i="9"/>
  <c r="D192" i="9"/>
  <c r="E191" i="9"/>
  <c r="D191" i="9"/>
  <c r="E190" i="9"/>
  <c r="D190" i="9"/>
  <c r="E189" i="9"/>
  <c r="D189" i="9"/>
  <c r="E188" i="9"/>
  <c r="D188" i="9"/>
  <c r="E187" i="9"/>
  <c r="D187" i="9"/>
  <c r="E186" i="9"/>
  <c r="D186" i="9"/>
  <c r="E185" i="9"/>
  <c r="D185" i="9"/>
  <c r="E184" i="9"/>
  <c r="D184" i="9"/>
  <c r="E183" i="9"/>
  <c r="D183" i="9"/>
  <c r="E182" i="9"/>
  <c r="D182" i="9"/>
  <c r="E181" i="9"/>
  <c r="D181" i="9"/>
  <c r="E180" i="9"/>
  <c r="D180" i="9"/>
  <c r="E179" i="9"/>
  <c r="D179" i="9"/>
  <c r="E178" i="9"/>
  <c r="D178" i="9"/>
  <c r="E177" i="9"/>
  <c r="D177" i="9"/>
  <c r="E176" i="9"/>
  <c r="D176" i="9"/>
  <c r="E175" i="9"/>
  <c r="D175" i="9"/>
  <c r="E174" i="9"/>
  <c r="D174" i="9"/>
  <c r="E173" i="9"/>
  <c r="D173" i="9"/>
  <c r="E172" i="9"/>
  <c r="D172" i="9"/>
  <c r="E171" i="9"/>
  <c r="D171" i="9"/>
  <c r="E170" i="9"/>
  <c r="D170" i="9"/>
  <c r="E169" i="9"/>
  <c r="D169" i="9"/>
  <c r="E168" i="9"/>
  <c r="D168" i="9"/>
  <c r="E167" i="9"/>
  <c r="D167" i="9"/>
  <c r="E166" i="9"/>
  <c r="D166" i="9"/>
  <c r="E165" i="9"/>
  <c r="D165" i="9"/>
  <c r="E164" i="9"/>
  <c r="D164" i="9"/>
  <c r="E163" i="9"/>
  <c r="D163" i="9"/>
  <c r="E162" i="9"/>
  <c r="D162" i="9"/>
  <c r="E161" i="9"/>
  <c r="D161" i="9"/>
  <c r="E160" i="9"/>
  <c r="D160" i="9"/>
  <c r="E159" i="9"/>
  <c r="D159" i="9"/>
  <c r="E158" i="9"/>
  <c r="D158" i="9"/>
  <c r="E157" i="9"/>
  <c r="D157" i="9"/>
  <c r="E156" i="9"/>
  <c r="D156" i="9"/>
  <c r="E155" i="9"/>
  <c r="D155" i="9"/>
  <c r="E154" i="9"/>
  <c r="D154" i="9"/>
  <c r="E153" i="9"/>
  <c r="D153" i="9"/>
  <c r="E152" i="9"/>
  <c r="D152" i="9"/>
  <c r="E151" i="9"/>
  <c r="D151" i="9"/>
  <c r="E150" i="9"/>
  <c r="D150" i="9"/>
  <c r="E149" i="9"/>
  <c r="D149" i="9"/>
  <c r="E148" i="9"/>
  <c r="D148" i="9"/>
  <c r="E147" i="9"/>
  <c r="D147" i="9"/>
  <c r="E146" i="9"/>
  <c r="D146" i="9"/>
  <c r="E145" i="9"/>
  <c r="D145" i="9"/>
  <c r="E144" i="9"/>
  <c r="D144" i="9"/>
  <c r="E143" i="9"/>
  <c r="D143" i="9"/>
  <c r="E142" i="9"/>
  <c r="D142" i="9"/>
  <c r="E141" i="9"/>
  <c r="D141" i="9"/>
  <c r="E140" i="9"/>
  <c r="D140" i="9"/>
  <c r="E139" i="9"/>
  <c r="D139" i="9"/>
  <c r="E138" i="9"/>
  <c r="D138" i="9"/>
  <c r="E137" i="9"/>
  <c r="D137" i="9"/>
  <c r="E136" i="9"/>
  <c r="D136" i="9"/>
  <c r="E135" i="9"/>
  <c r="D135" i="9"/>
  <c r="E134" i="9"/>
  <c r="D134" i="9"/>
  <c r="E133" i="9"/>
  <c r="D133" i="9"/>
  <c r="E132" i="9"/>
  <c r="D132" i="9"/>
  <c r="E131" i="9"/>
  <c r="D131" i="9"/>
  <c r="E130" i="9"/>
  <c r="D130" i="9"/>
  <c r="E129" i="9"/>
  <c r="D129" i="9"/>
  <c r="E128" i="9"/>
  <c r="D128" i="9"/>
  <c r="E127" i="9"/>
  <c r="D127" i="9"/>
  <c r="E126" i="9"/>
  <c r="D126" i="9"/>
  <c r="E125" i="9"/>
  <c r="D125" i="9"/>
  <c r="E124" i="9"/>
  <c r="D124" i="9"/>
  <c r="E123" i="9"/>
  <c r="D123" i="9"/>
  <c r="E122" i="9"/>
  <c r="D122" i="9"/>
  <c r="E121" i="9"/>
  <c r="D121" i="9"/>
  <c r="E120" i="9"/>
  <c r="D120" i="9"/>
  <c r="E119" i="9"/>
  <c r="D119" i="9"/>
  <c r="E118" i="9"/>
  <c r="D118" i="9"/>
  <c r="E117" i="9"/>
  <c r="D117" i="9"/>
  <c r="E116" i="9"/>
  <c r="D116" i="9"/>
  <c r="E115" i="9"/>
  <c r="D115" i="9"/>
  <c r="E114" i="9"/>
  <c r="D114" i="9"/>
  <c r="E113" i="9"/>
  <c r="D113" i="9"/>
  <c r="E112" i="9"/>
  <c r="D112" i="9"/>
  <c r="E111" i="9"/>
  <c r="D111" i="9"/>
  <c r="E110" i="9"/>
  <c r="D110" i="9"/>
  <c r="E109" i="9"/>
  <c r="D109" i="9"/>
  <c r="E108" i="9"/>
  <c r="D108" i="9"/>
  <c r="E107" i="9"/>
  <c r="D107" i="9"/>
  <c r="E106" i="9"/>
  <c r="D106" i="9"/>
  <c r="E105" i="9"/>
  <c r="D105" i="9"/>
  <c r="E104" i="9"/>
  <c r="D104" i="9"/>
  <c r="E103" i="9"/>
  <c r="D103" i="9"/>
  <c r="E102" i="9"/>
  <c r="D102" i="9"/>
  <c r="E101" i="9"/>
  <c r="D101" i="9"/>
  <c r="E100" i="9"/>
  <c r="D100" i="9"/>
  <c r="E99" i="9"/>
  <c r="D99" i="9"/>
  <c r="E98" i="9"/>
  <c r="D98" i="9"/>
  <c r="E97" i="9"/>
  <c r="D97" i="9"/>
  <c r="E96" i="9"/>
  <c r="D96" i="9"/>
  <c r="E95" i="9"/>
  <c r="D95" i="9"/>
  <c r="E94" i="9"/>
  <c r="D94" i="9"/>
  <c r="E93" i="9"/>
  <c r="D93" i="9"/>
  <c r="E92" i="9"/>
  <c r="D92" i="9"/>
  <c r="E91" i="9"/>
  <c r="D91" i="9"/>
  <c r="E90" i="9"/>
  <c r="D90" i="9"/>
  <c r="E89" i="9"/>
  <c r="D89" i="9"/>
  <c r="E88" i="9"/>
  <c r="D88" i="9"/>
  <c r="E87" i="9"/>
  <c r="D87" i="9"/>
  <c r="E86" i="9"/>
  <c r="D86" i="9"/>
  <c r="E85" i="9"/>
  <c r="D85" i="9"/>
  <c r="E84" i="9"/>
  <c r="D84" i="9"/>
  <c r="E83" i="9"/>
  <c r="D83" i="9"/>
  <c r="E82" i="9"/>
  <c r="D82" i="9"/>
  <c r="E81" i="9"/>
  <c r="D81" i="9"/>
  <c r="E80" i="9"/>
  <c r="D80" i="9"/>
  <c r="E79" i="9"/>
  <c r="D79" i="9"/>
  <c r="E78" i="9"/>
  <c r="D78" i="9"/>
  <c r="E77" i="9"/>
  <c r="D77" i="9"/>
  <c r="E76" i="9"/>
  <c r="D76" i="9"/>
  <c r="E75" i="9"/>
  <c r="D75" i="9"/>
  <c r="E74" i="9"/>
  <c r="D74" i="9"/>
  <c r="E73" i="9"/>
  <c r="D73" i="9"/>
  <c r="E72" i="9"/>
  <c r="D72" i="9"/>
  <c r="E71" i="9"/>
  <c r="D71" i="9"/>
  <c r="E70" i="9"/>
  <c r="D70" i="9"/>
  <c r="E69" i="9"/>
  <c r="D69" i="9"/>
  <c r="E68" i="9"/>
  <c r="D68" i="9"/>
  <c r="E67" i="9"/>
  <c r="D67" i="9"/>
  <c r="E66" i="9"/>
  <c r="D66" i="9"/>
  <c r="E65" i="9"/>
  <c r="D65" i="9"/>
  <c r="E64" i="9"/>
  <c r="D64" i="9"/>
  <c r="E63" i="9"/>
  <c r="D63" i="9"/>
  <c r="E62" i="9"/>
  <c r="D62" i="9"/>
  <c r="E61" i="9"/>
  <c r="D61" i="9"/>
  <c r="E60" i="9"/>
  <c r="D60" i="9"/>
  <c r="E59" i="9"/>
  <c r="D59" i="9"/>
  <c r="E58" i="9"/>
  <c r="D58" i="9"/>
  <c r="E57" i="9"/>
  <c r="D57" i="9"/>
  <c r="E56" i="9"/>
  <c r="D56" i="9"/>
  <c r="E55" i="9"/>
  <c r="D55" i="9"/>
  <c r="E54" i="9"/>
  <c r="D54" i="9"/>
  <c r="E53" i="9"/>
  <c r="D53" i="9"/>
  <c r="E52" i="9"/>
  <c r="D52" i="9"/>
  <c r="E51" i="9"/>
  <c r="D51" i="9"/>
  <c r="E50" i="9"/>
  <c r="D50" i="9"/>
  <c r="E49" i="9"/>
  <c r="D49" i="9"/>
  <c r="E48" i="9"/>
  <c r="D48" i="9"/>
  <c r="E47" i="9"/>
  <c r="D47" i="9"/>
  <c r="E46" i="9"/>
  <c r="D46" i="9"/>
  <c r="E45" i="9"/>
  <c r="D45" i="9"/>
  <c r="E44" i="9"/>
  <c r="D44" i="9"/>
  <c r="E43" i="9"/>
  <c r="D43" i="9"/>
  <c r="E42" i="9"/>
  <c r="D42" i="9"/>
  <c r="E41" i="9"/>
  <c r="D41" i="9"/>
  <c r="E40" i="9"/>
  <c r="D40" i="9"/>
  <c r="E39" i="9"/>
  <c r="D39" i="9"/>
  <c r="E38" i="9"/>
  <c r="D38" i="9"/>
  <c r="E37" i="9"/>
  <c r="D37" i="9"/>
  <c r="E36" i="9"/>
  <c r="D36" i="9"/>
  <c r="E35" i="9"/>
  <c r="D35" i="9"/>
  <c r="E34" i="9"/>
  <c r="D34" i="9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B16" i="9"/>
  <c r="J16" i="9" s="1"/>
  <c r="B15" i="9"/>
  <c r="B14" i="9"/>
  <c r="B13" i="9"/>
  <c r="B12" i="9"/>
  <c r="B11" i="9"/>
  <c r="B10" i="9"/>
  <c r="B9" i="9"/>
  <c r="B8" i="9"/>
  <c r="B7" i="9"/>
  <c r="B6" i="9"/>
  <c r="B5" i="9"/>
  <c r="B4" i="9"/>
  <c r="B3" i="9"/>
  <c r="J3" i="9" s="1"/>
  <c r="A30" i="9"/>
  <c r="B30" i="9" s="1"/>
  <c r="J30" i="9" s="1"/>
  <c r="A29" i="9"/>
  <c r="B29" i="9" s="1"/>
  <c r="A28" i="9"/>
  <c r="B28" i="9" s="1"/>
  <c r="A27" i="9"/>
  <c r="A26" i="9"/>
  <c r="A40" i="9" s="1"/>
  <c r="B40" i="9" s="1"/>
  <c r="A25" i="9"/>
  <c r="A24" i="9"/>
  <c r="A38" i="9" s="1"/>
  <c r="B38" i="9" s="1"/>
  <c r="A23" i="9"/>
  <c r="A37" i="9" s="1"/>
  <c r="A22" i="9"/>
  <c r="A36" i="9" s="1"/>
  <c r="B36" i="9" s="1"/>
  <c r="A21" i="9"/>
  <c r="A35" i="9" s="1"/>
  <c r="B35" i="9" s="1"/>
  <c r="A20" i="9"/>
  <c r="A34" i="9" s="1"/>
  <c r="A19" i="9"/>
  <c r="B19" i="9" s="1"/>
  <c r="A18" i="9"/>
  <c r="B18" i="9" s="1"/>
  <c r="A17" i="9"/>
  <c r="B17" i="9" s="1"/>
  <c r="J17" i="9" s="1"/>
  <c r="H3327" i="6"/>
  <c r="H3326" i="6"/>
  <c r="H3325" i="6"/>
  <c r="H3324" i="6"/>
  <c r="H3323" i="6"/>
  <c r="H3322" i="6"/>
  <c r="H3321" i="6"/>
  <c r="H3320" i="6"/>
  <c r="H3319" i="6"/>
  <c r="H3318" i="6"/>
  <c r="H3317" i="6"/>
  <c r="H3316" i="6"/>
  <c r="H3315" i="6"/>
  <c r="H3314" i="6"/>
  <c r="H3313" i="6"/>
  <c r="H3312" i="6"/>
  <c r="H3311" i="6"/>
  <c r="H3310" i="6"/>
  <c r="H3309" i="6"/>
  <c r="H3308" i="6"/>
  <c r="H3307" i="6"/>
  <c r="H3306" i="6"/>
  <c r="H3305" i="6"/>
  <c r="H3304" i="6"/>
  <c r="H3303" i="6"/>
  <c r="H3302" i="6"/>
  <c r="H3301" i="6"/>
  <c r="H3300" i="6"/>
  <c r="H3299" i="6"/>
  <c r="H3298" i="6"/>
  <c r="H3297" i="6"/>
  <c r="H3296" i="6"/>
  <c r="H3295" i="6"/>
  <c r="H3294" i="6"/>
  <c r="H3293" i="6"/>
  <c r="H3292" i="6"/>
  <c r="H3291" i="6"/>
  <c r="H3290" i="6"/>
  <c r="H3289" i="6"/>
  <c r="H3288" i="6"/>
  <c r="H3287" i="6"/>
  <c r="H3286" i="6"/>
  <c r="H3285" i="6"/>
  <c r="H3284" i="6"/>
  <c r="H3283" i="6"/>
  <c r="H3282" i="6"/>
  <c r="H3281" i="6"/>
  <c r="H3280" i="6"/>
  <c r="H3279" i="6"/>
  <c r="H3278" i="6"/>
  <c r="H3277" i="6"/>
  <c r="H3276" i="6"/>
  <c r="H3275" i="6"/>
  <c r="H3274" i="6"/>
  <c r="H3273" i="6"/>
  <c r="H3272" i="6"/>
  <c r="H3271" i="6"/>
  <c r="H3270" i="6"/>
  <c r="H3269" i="6"/>
  <c r="H3268" i="6"/>
  <c r="H3267" i="6"/>
  <c r="H3266" i="6"/>
  <c r="H3265" i="6"/>
  <c r="H3264" i="6"/>
  <c r="H3263" i="6"/>
  <c r="H3262" i="6"/>
  <c r="H3261" i="6"/>
  <c r="H3260" i="6"/>
  <c r="H3259" i="6"/>
  <c r="H3258" i="6"/>
  <c r="H3257" i="6"/>
  <c r="H3256" i="6"/>
  <c r="H3255" i="6"/>
  <c r="H3254" i="6"/>
  <c r="H3253" i="6"/>
  <c r="H3252" i="6"/>
  <c r="H3251" i="6"/>
  <c r="H3250" i="6"/>
  <c r="H3249" i="6"/>
  <c r="H3248" i="6"/>
  <c r="H3247" i="6"/>
  <c r="H3246" i="6"/>
  <c r="H3245" i="6"/>
  <c r="H3244" i="6"/>
  <c r="H3243" i="6"/>
  <c r="H3242" i="6"/>
  <c r="H3241" i="6"/>
  <c r="H3240" i="6"/>
  <c r="H3239" i="6"/>
  <c r="H3238" i="6"/>
  <c r="H3237" i="6"/>
  <c r="H3236" i="6"/>
  <c r="H3235" i="6"/>
  <c r="H3234" i="6"/>
  <c r="H3233" i="6"/>
  <c r="H3232" i="6"/>
  <c r="H3231" i="6"/>
  <c r="H3230" i="6"/>
  <c r="H3229" i="6"/>
  <c r="H3228" i="6"/>
  <c r="H3227" i="6"/>
  <c r="H3226" i="6"/>
  <c r="H3225" i="6"/>
  <c r="H3224" i="6"/>
  <c r="H3223" i="6"/>
  <c r="H3222" i="6"/>
  <c r="H3221" i="6"/>
  <c r="H3220" i="6"/>
  <c r="H3219" i="6"/>
  <c r="H3218" i="6"/>
  <c r="H3217" i="6"/>
  <c r="H3216" i="6"/>
  <c r="H3215" i="6"/>
  <c r="H3214" i="6"/>
  <c r="H3213" i="6"/>
  <c r="H3212" i="6"/>
  <c r="H3211" i="6"/>
  <c r="H3210" i="6"/>
  <c r="H3209" i="6"/>
  <c r="H3208" i="6"/>
  <c r="H3207" i="6"/>
  <c r="H3206" i="6"/>
  <c r="H3205" i="6"/>
  <c r="H3204" i="6"/>
  <c r="H3203" i="6"/>
  <c r="H3202" i="6"/>
  <c r="H3201" i="6"/>
  <c r="H3200" i="6"/>
  <c r="H3199" i="6"/>
  <c r="H3198" i="6"/>
  <c r="H3197" i="6"/>
  <c r="H3196" i="6"/>
  <c r="H3195" i="6"/>
  <c r="H3194" i="6"/>
  <c r="H3193" i="6"/>
  <c r="H3192" i="6"/>
  <c r="H3191" i="6"/>
  <c r="H3190" i="6"/>
  <c r="H3189" i="6"/>
  <c r="H3188" i="6"/>
  <c r="H3187" i="6"/>
  <c r="H3186" i="6"/>
  <c r="H3185" i="6"/>
  <c r="H3184" i="6"/>
  <c r="H3183" i="6"/>
  <c r="H3182" i="6"/>
  <c r="H3181" i="6"/>
  <c r="H3180" i="6"/>
  <c r="H3179" i="6"/>
  <c r="H3178" i="6"/>
  <c r="H3177" i="6"/>
  <c r="H3176" i="6"/>
  <c r="H3175" i="6"/>
  <c r="H3174" i="6"/>
  <c r="H3173" i="6"/>
  <c r="H3172" i="6"/>
  <c r="H3171" i="6"/>
  <c r="H3170" i="6"/>
  <c r="H3169" i="6"/>
  <c r="H3168" i="6"/>
  <c r="H3167" i="6"/>
  <c r="H3166" i="6"/>
  <c r="H3165" i="6"/>
  <c r="H3164" i="6"/>
  <c r="H3163" i="6"/>
  <c r="H3162" i="6"/>
  <c r="H3161" i="6"/>
  <c r="H3160" i="6"/>
  <c r="H3159" i="6"/>
  <c r="H3158" i="6"/>
  <c r="H3157" i="6"/>
  <c r="H3156" i="6"/>
  <c r="H3155" i="6"/>
  <c r="H3154" i="6"/>
  <c r="H3153" i="6"/>
  <c r="H3152" i="6"/>
  <c r="H3151" i="6"/>
  <c r="H3150" i="6"/>
  <c r="H3149" i="6"/>
  <c r="H3148" i="6"/>
  <c r="H3147" i="6"/>
  <c r="H3146" i="6"/>
  <c r="H3145" i="6"/>
  <c r="H3144" i="6"/>
  <c r="H3143" i="6"/>
  <c r="H3142" i="6"/>
  <c r="H3141" i="6"/>
  <c r="H3140" i="6"/>
  <c r="H3139" i="6"/>
  <c r="H3138" i="6"/>
  <c r="H3137" i="6"/>
  <c r="H3136" i="6"/>
  <c r="H3135" i="6"/>
  <c r="H3134" i="6"/>
  <c r="H3133" i="6"/>
  <c r="H3132" i="6"/>
  <c r="H3131" i="6"/>
  <c r="H3130" i="6"/>
  <c r="H3129" i="6"/>
  <c r="H3128" i="6"/>
  <c r="H3127" i="6"/>
  <c r="H3126" i="6"/>
  <c r="H3125" i="6"/>
  <c r="H3124" i="6"/>
  <c r="H3123" i="6"/>
  <c r="H3122" i="6"/>
  <c r="H3121" i="6"/>
  <c r="H3120" i="6"/>
  <c r="H3119" i="6"/>
  <c r="H3118" i="6"/>
  <c r="H3117" i="6"/>
  <c r="H3116" i="6"/>
  <c r="H3115" i="6"/>
  <c r="H3114" i="6"/>
  <c r="H3113" i="6"/>
  <c r="H3112" i="6"/>
  <c r="H3111" i="6"/>
  <c r="H3110" i="6"/>
  <c r="H3109" i="6"/>
  <c r="H3108" i="6"/>
  <c r="H3107" i="6"/>
  <c r="H3106" i="6"/>
  <c r="H3105" i="6"/>
  <c r="H3104" i="6"/>
  <c r="H3103" i="6"/>
  <c r="H3102" i="6"/>
  <c r="H3101" i="6"/>
  <c r="H3100" i="6"/>
  <c r="H3099" i="6"/>
  <c r="H3098" i="6"/>
  <c r="H3097" i="6"/>
  <c r="H3096" i="6"/>
  <c r="H3095" i="6"/>
  <c r="H3094" i="6"/>
  <c r="H3093" i="6"/>
  <c r="H3092" i="6"/>
  <c r="H3091" i="6"/>
  <c r="H3090" i="6"/>
  <c r="H3089" i="6"/>
  <c r="H3088" i="6"/>
  <c r="H3087" i="6"/>
  <c r="H3086" i="6"/>
  <c r="H3085" i="6"/>
  <c r="H3084" i="6"/>
  <c r="H3083" i="6"/>
  <c r="H3082" i="6"/>
  <c r="H3081" i="6"/>
  <c r="H3080" i="6"/>
  <c r="H3079" i="6"/>
  <c r="H3078" i="6"/>
  <c r="H3077" i="6"/>
  <c r="H3076" i="6"/>
  <c r="H3075" i="6"/>
  <c r="H3074" i="6"/>
  <c r="H3073" i="6"/>
  <c r="H3072" i="6"/>
  <c r="H3071" i="6"/>
  <c r="H3070" i="6"/>
  <c r="H3069" i="6"/>
  <c r="H3068" i="6"/>
  <c r="H3067" i="6"/>
  <c r="H3066" i="6"/>
  <c r="H3065" i="6"/>
  <c r="H3064" i="6"/>
  <c r="H3063" i="6"/>
  <c r="H3062" i="6"/>
  <c r="H3061" i="6"/>
  <c r="H3060" i="6"/>
  <c r="H3059" i="6"/>
  <c r="H3058" i="6"/>
  <c r="H3057" i="6"/>
  <c r="H3056" i="6"/>
  <c r="H3055" i="6"/>
  <c r="H3054" i="6"/>
  <c r="H3053" i="6"/>
  <c r="H3052" i="6"/>
  <c r="H3051" i="6"/>
  <c r="H3050" i="6"/>
  <c r="H3049" i="6"/>
  <c r="H3048" i="6"/>
  <c r="H3047" i="6"/>
  <c r="H3046" i="6"/>
  <c r="H3045" i="6"/>
  <c r="H3044" i="6"/>
  <c r="H3043" i="6"/>
  <c r="H3042" i="6"/>
  <c r="H3041" i="6"/>
  <c r="H3040" i="6"/>
  <c r="H3039" i="6"/>
  <c r="H3038" i="6"/>
  <c r="H3037" i="6"/>
  <c r="H3036" i="6"/>
  <c r="H3035" i="6"/>
  <c r="H3034" i="6"/>
  <c r="H3033" i="6"/>
  <c r="H3032" i="6"/>
  <c r="H3031" i="6"/>
  <c r="H3030" i="6"/>
  <c r="H3029" i="6"/>
  <c r="H3028" i="6"/>
  <c r="H3027" i="6"/>
  <c r="H3026" i="6"/>
  <c r="H3025" i="6"/>
  <c r="H3024" i="6"/>
  <c r="H3023" i="6"/>
  <c r="H3022" i="6"/>
  <c r="H3021" i="6"/>
  <c r="H3020" i="6"/>
  <c r="H3019" i="6"/>
  <c r="H3018" i="6"/>
  <c r="H3017" i="6"/>
  <c r="H3016" i="6"/>
  <c r="H3015" i="6"/>
  <c r="H3014" i="6"/>
  <c r="H3013" i="6"/>
  <c r="H3012" i="6"/>
  <c r="H3011" i="6"/>
  <c r="H3010" i="6"/>
  <c r="H3009" i="6"/>
  <c r="H3008" i="6"/>
  <c r="H3007" i="6"/>
  <c r="H3006" i="6"/>
  <c r="H3005" i="6"/>
  <c r="H3004" i="6"/>
  <c r="H3003" i="6"/>
  <c r="H3002" i="6"/>
  <c r="H3001" i="6"/>
  <c r="H3000" i="6"/>
  <c r="H2999" i="6"/>
  <c r="H2998" i="6"/>
  <c r="H2997" i="6"/>
  <c r="H2996" i="6"/>
  <c r="H2995" i="6"/>
  <c r="H2994" i="6"/>
  <c r="H2993" i="6"/>
  <c r="H2992" i="6"/>
  <c r="H2991" i="6"/>
  <c r="H2990" i="6"/>
  <c r="H2989" i="6"/>
  <c r="H2988" i="6"/>
  <c r="H2987" i="6"/>
  <c r="H2986" i="6"/>
  <c r="H2985" i="6"/>
  <c r="H2984" i="6"/>
  <c r="H2983" i="6"/>
  <c r="H2982" i="6"/>
  <c r="H2981" i="6"/>
  <c r="H2980" i="6"/>
  <c r="H2979" i="6"/>
  <c r="H2978" i="6"/>
  <c r="H2977" i="6"/>
  <c r="H2976" i="6"/>
  <c r="H2975" i="6"/>
  <c r="H2974" i="6"/>
  <c r="H2973" i="6"/>
  <c r="H2972" i="6"/>
  <c r="H2971" i="6"/>
  <c r="H2970" i="6"/>
  <c r="H2969" i="6"/>
  <c r="H2968" i="6"/>
  <c r="H2967" i="6"/>
  <c r="H2966" i="6"/>
  <c r="H2965" i="6"/>
  <c r="H2964" i="6"/>
  <c r="H2963" i="6"/>
  <c r="H2962" i="6"/>
  <c r="H2961" i="6"/>
  <c r="H2960" i="6"/>
  <c r="H2959" i="6"/>
  <c r="H2958" i="6"/>
  <c r="H2957" i="6"/>
  <c r="H2956" i="6"/>
  <c r="H2955" i="6"/>
  <c r="H2954" i="6"/>
  <c r="H2953" i="6"/>
  <c r="H2952" i="6"/>
  <c r="H2951" i="6"/>
  <c r="H2950" i="6"/>
  <c r="H2949" i="6"/>
  <c r="H2948" i="6"/>
  <c r="H2947" i="6"/>
  <c r="H2946" i="6"/>
  <c r="H2945" i="6"/>
  <c r="H2944" i="6"/>
  <c r="H2943" i="6"/>
  <c r="H2942" i="6"/>
  <c r="H2941" i="6"/>
  <c r="H2940" i="6"/>
  <c r="H2939" i="6"/>
  <c r="H2938" i="6"/>
  <c r="H2937" i="6"/>
  <c r="H2936" i="6"/>
  <c r="H2935" i="6"/>
  <c r="H2934" i="6"/>
  <c r="H2933" i="6"/>
  <c r="H2932" i="6"/>
  <c r="H2931" i="6"/>
  <c r="H2930" i="6"/>
  <c r="H2929" i="6"/>
  <c r="H2928" i="6"/>
  <c r="H2927" i="6"/>
  <c r="H2926" i="6"/>
  <c r="H2925" i="6"/>
  <c r="H2924" i="6"/>
  <c r="H2923" i="6"/>
  <c r="H2922" i="6"/>
  <c r="H2921" i="6"/>
  <c r="H2920" i="6"/>
  <c r="H2919" i="6"/>
  <c r="H2918" i="6"/>
  <c r="H2917" i="6"/>
  <c r="H2916" i="6"/>
  <c r="H2915" i="6"/>
  <c r="H2914" i="6"/>
  <c r="H2913" i="6"/>
  <c r="H2912" i="6"/>
  <c r="H2911" i="6"/>
  <c r="H2910" i="6"/>
  <c r="H2909" i="6"/>
  <c r="H2908" i="6"/>
  <c r="H2907" i="6"/>
  <c r="H2906" i="6"/>
  <c r="H2905" i="6"/>
  <c r="H2904" i="6"/>
  <c r="H2903" i="6"/>
  <c r="H2902" i="6"/>
  <c r="H2901" i="6"/>
  <c r="H2900" i="6"/>
  <c r="H2899" i="6"/>
  <c r="H2898" i="6"/>
  <c r="H2897" i="6"/>
  <c r="H2896" i="6"/>
  <c r="H2895" i="6"/>
  <c r="H2894" i="6"/>
  <c r="H2893" i="6"/>
  <c r="H2892" i="6"/>
  <c r="H2891" i="6"/>
  <c r="H2890" i="6"/>
  <c r="H2889" i="6"/>
  <c r="H2888" i="6"/>
  <c r="H2887" i="6"/>
  <c r="H2886" i="6"/>
  <c r="H2885" i="6"/>
  <c r="H2884" i="6"/>
  <c r="H2883" i="6"/>
  <c r="H2882" i="6"/>
  <c r="H2881" i="6"/>
  <c r="H2880" i="6"/>
  <c r="H2879" i="6"/>
  <c r="H2878" i="6"/>
  <c r="H2877" i="6"/>
  <c r="H2876" i="6"/>
  <c r="H2875" i="6"/>
  <c r="H2874" i="6"/>
  <c r="H2873" i="6"/>
  <c r="H2872" i="6"/>
  <c r="H2871" i="6"/>
  <c r="H2870" i="6"/>
  <c r="H2869" i="6"/>
  <c r="H2868" i="6"/>
  <c r="H2867" i="6"/>
  <c r="H2866" i="6"/>
  <c r="H2865" i="6"/>
  <c r="H2864" i="6"/>
  <c r="H2863" i="6"/>
  <c r="H2862" i="6"/>
  <c r="H2861" i="6"/>
  <c r="H2860" i="6"/>
  <c r="H2859" i="6"/>
  <c r="H2858" i="6"/>
  <c r="H2857" i="6"/>
  <c r="H2856" i="6"/>
  <c r="H2855" i="6"/>
  <c r="H2854" i="6"/>
  <c r="H2853" i="6"/>
  <c r="H2852" i="6"/>
  <c r="H2851" i="6"/>
  <c r="H2850" i="6"/>
  <c r="H2849" i="6"/>
  <c r="H2848" i="6"/>
  <c r="H2847" i="6"/>
  <c r="H2846" i="6"/>
  <c r="H2845" i="6"/>
  <c r="H2844" i="6"/>
  <c r="H2843" i="6"/>
  <c r="H2842" i="6"/>
  <c r="H2841" i="6"/>
  <c r="H2840" i="6"/>
  <c r="H2839" i="6"/>
  <c r="H2838" i="6"/>
  <c r="H2837" i="6"/>
  <c r="H2836" i="6"/>
  <c r="H2835" i="6"/>
  <c r="H2834" i="6"/>
  <c r="H2833" i="6"/>
  <c r="H2832" i="6"/>
  <c r="H2831" i="6"/>
  <c r="H2830" i="6"/>
  <c r="H2829" i="6"/>
  <c r="H2828" i="6"/>
  <c r="H2827" i="6"/>
  <c r="H2826" i="6"/>
  <c r="H2825" i="6"/>
  <c r="H2824" i="6"/>
  <c r="H2823" i="6"/>
  <c r="H2822" i="6"/>
  <c r="H2821" i="6"/>
  <c r="H2820" i="6"/>
  <c r="H2819" i="6"/>
  <c r="H2818" i="6"/>
  <c r="H2817" i="6"/>
  <c r="H2816" i="6"/>
  <c r="H2815" i="6"/>
  <c r="H2814" i="6"/>
  <c r="H2813" i="6"/>
  <c r="H2812" i="6"/>
  <c r="H2811" i="6"/>
  <c r="H2810" i="6"/>
  <c r="H2809" i="6"/>
  <c r="H2808" i="6"/>
  <c r="H2807" i="6"/>
  <c r="H2806" i="6"/>
  <c r="H2805" i="6"/>
  <c r="H2804" i="6"/>
  <c r="H2803" i="6"/>
  <c r="H2802" i="6"/>
  <c r="H2801" i="6"/>
  <c r="H2800" i="6"/>
  <c r="H2799" i="6"/>
  <c r="H2798" i="6"/>
  <c r="H2797" i="6"/>
  <c r="H2796" i="6"/>
  <c r="H2795" i="6"/>
  <c r="H2794" i="6"/>
  <c r="H2793" i="6"/>
  <c r="H2792" i="6"/>
  <c r="H2791" i="6"/>
  <c r="H2790" i="6"/>
  <c r="H2789" i="6"/>
  <c r="H2788" i="6"/>
  <c r="H2787" i="6"/>
  <c r="H2786" i="6"/>
  <c r="H2785" i="6"/>
  <c r="H2784" i="6"/>
  <c r="H2783" i="6"/>
  <c r="H2782" i="6"/>
  <c r="H2781" i="6"/>
  <c r="H2780" i="6"/>
  <c r="H2779" i="6"/>
  <c r="H2778" i="6"/>
  <c r="H2777" i="6"/>
  <c r="H2776" i="6"/>
  <c r="H2775" i="6"/>
  <c r="H2774" i="6"/>
  <c r="H2773" i="6"/>
  <c r="H2772" i="6"/>
  <c r="H2771" i="6"/>
  <c r="H2770" i="6"/>
  <c r="H2769" i="6"/>
  <c r="H2768" i="6"/>
  <c r="H2767" i="6"/>
  <c r="H2766" i="6"/>
  <c r="H2765" i="6"/>
  <c r="H2764" i="6"/>
  <c r="H2763" i="6"/>
  <c r="H2762" i="6"/>
  <c r="H2761" i="6"/>
  <c r="H2760" i="6"/>
  <c r="H2759" i="6"/>
  <c r="H2758" i="6"/>
  <c r="H2757" i="6"/>
  <c r="H2756" i="6"/>
  <c r="H2755" i="6"/>
  <c r="H2754" i="6"/>
  <c r="H2753" i="6"/>
  <c r="H2752" i="6"/>
  <c r="H2751" i="6"/>
  <c r="H2750" i="6"/>
  <c r="H2749" i="6"/>
  <c r="H2748" i="6"/>
  <c r="H2747" i="6"/>
  <c r="H2746" i="6"/>
  <c r="H2745" i="6"/>
  <c r="H2744" i="6"/>
  <c r="H2743" i="6"/>
  <c r="H2742" i="6"/>
  <c r="H2741" i="6"/>
  <c r="H2740" i="6"/>
  <c r="H2739" i="6"/>
  <c r="H2738" i="6"/>
  <c r="H2737" i="6"/>
  <c r="H2736" i="6"/>
  <c r="H2735" i="6"/>
  <c r="H2734" i="6"/>
  <c r="H2733" i="6"/>
  <c r="H2732" i="6"/>
  <c r="H2731" i="6"/>
  <c r="H2730" i="6"/>
  <c r="H2729" i="6"/>
  <c r="H2728" i="6"/>
  <c r="H2727" i="6"/>
  <c r="H2726" i="6"/>
  <c r="H2725" i="6"/>
  <c r="H2724" i="6"/>
  <c r="H2723" i="6"/>
  <c r="H2722" i="6"/>
  <c r="H2721" i="6"/>
  <c r="H2720" i="6"/>
  <c r="H2719" i="6"/>
  <c r="H2718" i="6"/>
  <c r="H2717" i="6"/>
  <c r="H2716" i="6"/>
  <c r="H2715" i="6"/>
  <c r="H2714" i="6"/>
  <c r="H2713" i="6"/>
  <c r="H2712" i="6"/>
  <c r="H2711" i="6"/>
  <c r="H2710" i="6"/>
  <c r="H2709" i="6"/>
  <c r="H2708" i="6"/>
  <c r="H2707" i="6"/>
  <c r="H2706" i="6"/>
  <c r="H2705" i="6"/>
  <c r="H2704" i="6"/>
  <c r="H2703" i="6"/>
  <c r="H2702" i="6"/>
  <c r="H2701" i="6"/>
  <c r="H2700" i="6"/>
  <c r="H2699" i="6"/>
  <c r="H2698" i="6"/>
  <c r="H2697" i="6"/>
  <c r="H2696" i="6"/>
  <c r="H2695" i="6"/>
  <c r="H2694" i="6"/>
  <c r="H2693" i="6"/>
  <c r="H2692" i="6"/>
  <c r="H2691" i="6"/>
  <c r="H2690" i="6"/>
  <c r="H2689" i="6"/>
  <c r="H2688" i="6"/>
  <c r="H2687" i="6"/>
  <c r="H2686" i="6"/>
  <c r="H2685" i="6"/>
  <c r="H2684" i="6"/>
  <c r="H2683" i="6"/>
  <c r="H2682" i="6"/>
  <c r="H2681" i="6"/>
  <c r="H2680" i="6"/>
  <c r="H2679" i="6"/>
  <c r="H2678" i="6"/>
  <c r="H2677" i="6"/>
  <c r="H2676" i="6"/>
  <c r="H2675" i="6"/>
  <c r="H2674" i="6"/>
  <c r="H2673" i="6"/>
  <c r="H2672" i="6"/>
  <c r="H2671" i="6"/>
  <c r="H2670" i="6"/>
  <c r="H2669" i="6"/>
  <c r="H2668" i="6"/>
  <c r="H2667" i="6"/>
  <c r="H2666" i="6"/>
  <c r="H2665" i="6"/>
  <c r="H2664" i="6"/>
  <c r="H2663" i="6"/>
  <c r="H2662" i="6"/>
  <c r="H2661" i="6"/>
  <c r="H2660" i="6"/>
  <c r="H2659" i="6"/>
  <c r="H2658" i="6"/>
  <c r="H2657" i="6"/>
  <c r="H2656" i="6"/>
  <c r="H2655" i="6"/>
  <c r="H2654" i="6"/>
  <c r="H2653" i="6"/>
  <c r="H2652" i="6"/>
  <c r="H2651" i="6"/>
  <c r="H2650" i="6"/>
  <c r="H2649" i="6"/>
  <c r="H2648" i="6"/>
  <c r="H2647" i="6"/>
  <c r="H2646" i="6"/>
  <c r="H2645" i="6"/>
  <c r="H2644" i="6"/>
  <c r="H2643" i="6"/>
  <c r="H2642" i="6"/>
  <c r="H2641" i="6"/>
  <c r="H2640" i="6"/>
  <c r="H2639" i="6"/>
  <c r="H2638" i="6"/>
  <c r="H2637" i="6"/>
  <c r="H2636" i="6"/>
  <c r="H2635" i="6"/>
  <c r="H2634" i="6"/>
  <c r="H2633" i="6"/>
  <c r="H2632" i="6"/>
  <c r="H2631" i="6"/>
  <c r="H2630" i="6"/>
  <c r="H2629" i="6"/>
  <c r="H2628" i="6"/>
  <c r="H2627" i="6"/>
  <c r="H2626" i="6"/>
  <c r="H2625" i="6"/>
  <c r="H2624" i="6"/>
  <c r="H2623" i="6"/>
  <c r="H2622" i="6"/>
  <c r="H2621" i="6"/>
  <c r="H2620" i="6"/>
  <c r="H2619" i="6"/>
  <c r="H2618" i="6"/>
  <c r="H2617" i="6"/>
  <c r="H2616" i="6"/>
  <c r="H2615" i="6"/>
  <c r="H2614" i="6"/>
  <c r="H2613" i="6"/>
  <c r="H2612" i="6"/>
  <c r="H2611" i="6"/>
  <c r="H2610" i="6"/>
  <c r="H2609" i="6"/>
  <c r="H2608" i="6"/>
  <c r="H2607" i="6"/>
  <c r="H2606" i="6"/>
  <c r="H2605" i="6"/>
  <c r="H2604" i="6"/>
  <c r="H2603" i="6"/>
  <c r="H2602" i="6"/>
  <c r="H2601" i="6"/>
  <c r="H2600" i="6"/>
  <c r="H2599" i="6"/>
  <c r="H2598" i="6"/>
  <c r="H2597" i="6"/>
  <c r="H2596" i="6"/>
  <c r="H2595" i="6"/>
  <c r="H2594" i="6"/>
  <c r="H2593" i="6"/>
  <c r="H2592" i="6"/>
  <c r="H2591" i="6"/>
  <c r="H2590" i="6"/>
  <c r="H2589" i="6"/>
  <c r="H2588" i="6"/>
  <c r="H2587" i="6"/>
  <c r="H2586" i="6"/>
  <c r="H2585" i="6"/>
  <c r="H2584" i="6"/>
  <c r="H2583" i="6"/>
  <c r="H2582" i="6"/>
  <c r="H2581" i="6"/>
  <c r="H2580" i="6"/>
  <c r="H2579" i="6"/>
  <c r="H2578" i="6"/>
  <c r="H2577" i="6"/>
  <c r="H2576" i="6"/>
  <c r="H2575" i="6"/>
  <c r="H2574" i="6"/>
  <c r="H2573" i="6"/>
  <c r="H2572" i="6"/>
  <c r="H2571" i="6"/>
  <c r="H2570" i="6"/>
  <c r="H2569" i="6"/>
  <c r="H2568" i="6"/>
  <c r="H2567" i="6"/>
  <c r="H2566" i="6"/>
  <c r="H2565" i="6"/>
  <c r="H2564" i="6"/>
  <c r="H2563" i="6"/>
  <c r="H2562" i="6"/>
  <c r="H2561" i="6"/>
  <c r="H2560" i="6"/>
  <c r="H2559" i="6"/>
  <c r="H2558" i="6"/>
  <c r="H2557" i="6"/>
  <c r="H2556" i="6"/>
  <c r="H2555" i="6"/>
  <c r="H2554" i="6"/>
  <c r="H2553" i="6"/>
  <c r="H2552" i="6"/>
  <c r="H2551" i="6"/>
  <c r="H2550" i="6"/>
  <c r="H2549" i="6"/>
  <c r="H2548" i="6"/>
  <c r="H2547" i="6"/>
  <c r="H2546" i="6"/>
  <c r="H2545" i="6"/>
  <c r="H2544" i="6"/>
  <c r="H2543" i="6"/>
  <c r="H2542" i="6"/>
  <c r="H2541" i="6"/>
  <c r="H2540" i="6"/>
  <c r="H2539" i="6"/>
  <c r="H2538" i="6"/>
  <c r="H2537" i="6"/>
  <c r="H2536" i="6"/>
  <c r="H2535" i="6"/>
  <c r="H2534" i="6"/>
  <c r="H2533" i="6"/>
  <c r="H2532" i="6"/>
  <c r="H2531" i="6"/>
  <c r="H2530" i="6"/>
  <c r="H2529" i="6"/>
  <c r="H2528" i="6"/>
  <c r="H2527" i="6"/>
  <c r="H2526" i="6"/>
  <c r="H2525" i="6"/>
  <c r="H2524" i="6"/>
  <c r="H2523" i="6"/>
  <c r="H2522" i="6"/>
  <c r="H2521" i="6"/>
  <c r="H2520" i="6"/>
  <c r="H2519" i="6"/>
  <c r="H2518" i="6"/>
  <c r="H2517" i="6"/>
  <c r="H2516" i="6"/>
  <c r="H2515" i="6"/>
  <c r="H2514" i="6"/>
  <c r="H2513" i="6"/>
  <c r="H2512" i="6"/>
  <c r="H2511" i="6"/>
  <c r="H2510" i="6"/>
  <c r="H2509" i="6"/>
  <c r="H2508" i="6"/>
  <c r="H2507" i="6"/>
  <c r="H2506" i="6"/>
  <c r="H2505" i="6"/>
  <c r="H2504" i="6"/>
  <c r="H2503" i="6"/>
  <c r="H2502" i="6"/>
  <c r="H2501" i="6"/>
  <c r="H2500" i="6"/>
  <c r="H2499" i="6"/>
  <c r="H2498" i="6"/>
  <c r="H2497" i="6"/>
  <c r="H2496" i="6"/>
  <c r="H2495" i="6"/>
  <c r="H2494" i="6"/>
  <c r="H2493" i="6"/>
  <c r="H2492" i="6"/>
  <c r="H2491" i="6"/>
  <c r="H2490" i="6"/>
  <c r="H2489" i="6"/>
  <c r="H2488" i="6"/>
  <c r="H2487" i="6"/>
  <c r="H2486" i="6"/>
  <c r="H2485" i="6"/>
  <c r="H2484" i="6"/>
  <c r="H2483" i="6"/>
  <c r="H2482" i="6"/>
  <c r="H2481" i="6"/>
  <c r="H2480" i="6"/>
  <c r="H2479" i="6"/>
  <c r="H2478" i="6"/>
  <c r="H2477" i="6"/>
  <c r="H2476" i="6"/>
  <c r="H2475" i="6"/>
  <c r="H2474" i="6"/>
  <c r="H2473" i="6"/>
  <c r="H2472" i="6"/>
  <c r="H2471" i="6"/>
  <c r="H2470" i="6"/>
  <c r="H2469" i="6"/>
  <c r="H2468" i="6"/>
  <c r="H2467" i="6"/>
  <c r="H2466" i="6"/>
  <c r="H2465" i="6"/>
  <c r="H2464" i="6"/>
  <c r="H2463" i="6"/>
  <c r="H2462" i="6"/>
  <c r="H2461" i="6"/>
  <c r="H2460" i="6"/>
  <c r="H2459" i="6"/>
  <c r="H2458" i="6"/>
  <c r="H2457" i="6"/>
  <c r="H2456" i="6"/>
  <c r="H2455" i="6"/>
  <c r="H2454" i="6"/>
  <c r="H2453" i="6"/>
  <c r="H2452" i="6"/>
  <c r="H2451" i="6"/>
  <c r="H2450" i="6"/>
  <c r="H2449" i="6"/>
  <c r="H2448" i="6"/>
  <c r="H2447" i="6"/>
  <c r="H2446" i="6"/>
  <c r="H2445" i="6"/>
  <c r="H2444" i="6"/>
  <c r="H2443" i="6"/>
  <c r="H2442" i="6"/>
  <c r="H2441" i="6"/>
  <c r="H2440" i="6"/>
  <c r="H2439" i="6"/>
  <c r="H2438" i="6"/>
  <c r="H2437" i="6"/>
  <c r="H2436" i="6"/>
  <c r="H2435" i="6"/>
  <c r="H2434" i="6"/>
  <c r="H2433" i="6"/>
  <c r="H2432" i="6"/>
  <c r="H2431" i="6"/>
  <c r="H2430" i="6"/>
  <c r="H2429" i="6"/>
  <c r="H2428" i="6"/>
  <c r="H2427" i="6"/>
  <c r="H2426" i="6"/>
  <c r="H2425" i="6"/>
  <c r="H2424" i="6"/>
  <c r="H2423" i="6"/>
  <c r="H2422" i="6"/>
  <c r="H2421" i="6"/>
  <c r="H2420" i="6"/>
  <c r="H2419" i="6"/>
  <c r="H2418" i="6"/>
  <c r="H2417" i="6"/>
  <c r="H2416" i="6"/>
  <c r="H2415" i="6"/>
  <c r="H2414" i="6"/>
  <c r="H2413" i="6"/>
  <c r="H2412" i="6"/>
  <c r="H2411" i="6"/>
  <c r="H2410" i="6"/>
  <c r="H2409" i="6"/>
  <c r="H2408" i="6"/>
  <c r="H2407" i="6"/>
  <c r="H2406" i="6"/>
  <c r="H2405" i="6"/>
  <c r="H2404" i="6"/>
  <c r="H2403" i="6"/>
  <c r="H2402" i="6"/>
  <c r="H2401" i="6"/>
  <c r="H2400" i="6"/>
  <c r="H2399" i="6"/>
  <c r="H2398" i="6"/>
  <c r="H2397" i="6"/>
  <c r="H2396" i="6"/>
  <c r="H2395" i="6"/>
  <c r="H2394" i="6"/>
  <c r="H2393" i="6"/>
  <c r="H2392" i="6"/>
  <c r="H2391" i="6"/>
  <c r="H2390" i="6"/>
  <c r="H2389" i="6"/>
  <c r="H2388" i="6"/>
  <c r="H2387" i="6"/>
  <c r="H2386" i="6"/>
  <c r="H2385" i="6"/>
  <c r="H2384" i="6"/>
  <c r="H2383" i="6"/>
  <c r="H2382" i="6"/>
  <c r="H2381" i="6"/>
  <c r="H2380" i="6"/>
  <c r="H2379" i="6"/>
  <c r="H2378" i="6"/>
  <c r="H2377" i="6"/>
  <c r="H2376" i="6"/>
  <c r="H2375" i="6"/>
  <c r="H2374" i="6"/>
  <c r="H2373" i="6"/>
  <c r="H2372" i="6"/>
  <c r="H2371" i="6"/>
  <c r="H2370" i="6"/>
  <c r="H2369" i="6"/>
  <c r="H2368" i="6"/>
  <c r="H2367" i="6"/>
  <c r="H2366" i="6"/>
  <c r="H2365" i="6"/>
  <c r="H2364" i="6"/>
  <c r="H2363" i="6"/>
  <c r="H2362" i="6"/>
  <c r="H2361" i="6"/>
  <c r="H2360" i="6"/>
  <c r="H2359" i="6"/>
  <c r="H2358" i="6"/>
  <c r="H2357" i="6"/>
  <c r="H2356" i="6"/>
  <c r="H2355" i="6"/>
  <c r="H2354" i="6"/>
  <c r="H2353" i="6"/>
  <c r="H2352" i="6"/>
  <c r="H2351" i="6"/>
  <c r="H2350" i="6"/>
  <c r="H2349" i="6"/>
  <c r="H2348" i="6"/>
  <c r="H2347" i="6"/>
  <c r="H2346" i="6"/>
  <c r="H2345" i="6"/>
  <c r="H2344" i="6"/>
  <c r="H2343" i="6"/>
  <c r="H2342" i="6"/>
  <c r="H2341" i="6"/>
  <c r="H2340" i="6"/>
  <c r="H2339" i="6"/>
  <c r="H2338" i="6"/>
  <c r="H2337" i="6"/>
  <c r="H2336" i="6"/>
  <c r="H2335" i="6"/>
  <c r="H2334" i="6"/>
  <c r="H2333" i="6"/>
  <c r="H2332" i="6"/>
  <c r="H2331" i="6"/>
  <c r="H2330" i="6"/>
  <c r="H2329" i="6"/>
  <c r="H2328" i="6"/>
  <c r="H2327" i="6"/>
  <c r="H2326" i="6"/>
  <c r="H2325" i="6"/>
  <c r="H2324" i="6"/>
  <c r="H2323" i="6"/>
  <c r="H2322" i="6"/>
  <c r="H2321" i="6"/>
  <c r="H2320" i="6"/>
  <c r="H2319" i="6"/>
  <c r="H2318" i="6"/>
  <c r="H2317" i="6"/>
  <c r="H2316" i="6"/>
  <c r="H2315" i="6"/>
  <c r="H2314" i="6"/>
  <c r="H2313" i="6"/>
  <c r="H2312" i="6"/>
  <c r="H2311" i="6"/>
  <c r="H2310" i="6"/>
  <c r="H2309" i="6"/>
  <c r="H2308" i="6"/>
  <c r="H2307" i="6"/>
  <c r="H2306" i="6"/>
  <c r="H2305" i="6"/>
  <c r="H2304" i="6"/>
  <c r="H2303" i="6"/>
  <c r="H2302" i="6"/>
  <c r="H2301" i="6"/>
  <c r="H2300" i="6"/>
  <c r="H2299" i="6"/>
  <c r="H2298" i="6"/>
  <c r="H2297" i="6"/>
  <c r="H2296" i="6"/>
  <c r="H2295" i="6"/>
  <c r="H2294" i="6"/>
  <c r="H2293" i="6"/>
  <c r="H2292" i="6"/>
  <c r="H2291" i="6"/>
  <c r="H2290" i="6"/>
  <c r="H2289" i="6"/>
  <c r="H2288" i="6"/>
  <c r="H2287" i="6"/>
  <c r="H2286" i="6"/>
  <c r="H2285" i="6"/>
  <c r="H2284" i="6"/>
  <c r="H2283" i="6"/>
  <c r="H2282" i="6"/>
  <c r="H2281" i="6"/>
  <c r="H2280" i="6"/>
  <c r="H2279" i="6"/>
  <c r="H2278" i="6"/>
  <c r="H2277" i="6"/>
  <c r="H2276" i="6"/>
  <c r="H2275" i="6"/>
  <c r="H2274" i="6"/>
  <c r="H2273" i="6"/>
  <c r="H2272" i="6"/>
  <c r="H2271" i="6"/>
  <c r="H2270" i="6"/>
  <c r="H2269" i="6"/>
  <c r="H2268" i="6"/>
  <c r="H2267" i="6"/>
  <c r="H2266" i="6"/>
  <c r="H2265" i="6"/>
  <c r="H2264" i="6"/>
  <c r="H2263" i="6"/>
  <c r="H2262" i="6"/>
  <c r="H2261" i="6"/>
  <c r="H2260" i="6"/>
  <c r="H2259" i="6"/>
  <c r="H2258" i="6"/>
  <c r="H2257" i="6"/>
  <c r="H2256" i="6"/>
  <c r="H2255" i="6"/>
  <c r="H2254" i="6"/>
  <c r="H2253" i="6"/>
  <c r="H2252" i="6"/>
  <c r="H2251" i="6"/>
  <c r="H2250" i="6"/>
  <c r="H2249" i="6"/>
  <c r="H2248" i="6"/>
  <c r="H2247" i="6"/>
  <c r="H2246" i="6"/>
  <c r="H2245" i="6"/>
  <c r="H2244" i="6"/>
  <c r="H2243" i="6"/>
  <c r="H2242" i="6"/>
  <c r="H2241" i="6"/>
  <c r="H2240" i="6"/>
  <c r="H2239" i="6"/>
  <c r="H2238" i="6"/>
  <c r="H2237" i="6"/>
  <c r="H2236" i="6"/>
  <c r="H2235" i="6"/>
  <c r="H2234" i="6"/>
  <c r="H2233" i="6"/>
  <c r="H2232" i="6"/>
  <c r="H2231" i="6"/>
  <c r="H2230" i="6"/>
  <c r="H2229" i="6"/>
  <c r="H2228" i="6"/>
  <c r="H2227" i="6"/>
  <c r="H2226" i="6"/>
  <c r="H2225" i="6"/>
  <c r="H2224" i="6"/>
  <c r="H2223" i="6"/>
  <c r="H2222" i="6"/>
  <c r="H2221" i="6"/>
  <c r="H2220" i="6"/>
  <c r="H2219" i="6"/>
  <c r="H2218" i="6"/>
  <c r="H2217" i="6"/>
  <c r="H2216" i="6"/>
  <c r="H2215" i="6"/>
  <c r="H2214" i="6"/>
  <c r="H2213" i="6"/>
  <c r="H2212" i="6"/>
  <c r="H2211" i="6"/>
  <c r="H2210" i="6"/>
  <c r="H2209" i="6"/>
  <c r="H2208" i="6"/>
  <c r="H2207" i="6"/>
  <c r="H2206" i="6"/>
  <c r="H2205" i="6"/>
  <c r="H2204" i="6"/>
  <c r="H2203" i="6"/>
  <c r="H2202" i="6"/>
  <c r="H2201" i="6"/>
  <c r="H2200" i="6"/>
  <c r="H2199" i="6"/>
  <c r="H2198" i="6"/>
  <c r="H2197" i="6"/>
  <c r="H2196" i="6"/>
  <c r="H2195" i="6"/>
  <c r="H2194" i="6"/>
  <c r="H2193" i="6"/>
  <c r="H2192" i="6"/>
  <c r="H2191" i="6"/>
  <c r="H2190" i="6"/>
  <c r="H2189" i="6"/>
  <c r="H2188" i="6"/>
  <c r="H2187" i="6"/>
  <c r="H2186" i="6"/>
  <c r="H2185" i="6"/>
  <c r="H2184" i="6"/>
  <c r="H2183" i="6"/>
  <c r="H2182" i="6"/>
  <c r="H2181" i="6"/>
  <c r="H2180" i="6"/>
  <c r="H2179" i="6"/>
  <c r="H2178" i="6"/>
  <c r="H2177" i="6"/>
  <c r="H2176" i="6"/>
  <c r="H2175" i="6"/>
  <c r="H2174" i="6"/>
  <c r="H2173" i="6"/>
  <c r="H2172" i="6"/>
  <c r="H2171" i="6"/>
  <c r="H2170" i="6"/>
  <c r="H2169" i="6"/>
  <c r="H2168" i="6"/>
  <c r="H2167" i="6"/>
  <c r="H2166" i="6"/>
  <c r="H2165" i="6"/>
  <c r="H2164" i="6"/>
  <c r="H2163" i="6"/>
  <c r="H2162" i="6"/>
  <c r="H2161" i="6"/>
  <c r="H2160" i="6"/>
  <c r="H2159" i="6"/>
  <c r="H2158" i="6"/>
  <c r="H2157" i="6"/>
  <c r="H2156" i="6"/>
  <c r="H2155" i="6"/>
  <c r="H2154" i="6"/>
  <c r="H2153" i="6"/>
  <c r="H2152" i="6"/>
  <c r="H2151" i="6"/>
  <c r="H2150" i="6"/>
  <c r="H2149" i="6"/>
  <c r="H2148" i="6"/>
  <c r="H2147" i="6"/>
  <c r="H2146" i="6"/>
  <c r="H2145" i="6"/>
  <c r="H2144" i="6"/>
  <c r="H2143" i="6"/>
  <c r="H2142" i="6"/>
  <c r="H2141" i="6"/>
  <c r="H2140" i="6"/>
  <c r="H2139" i="6"/>
  <c r="H2138" i="6"/>
  <c r="H2137" i="6"/>
  <c r="H2136" i="6"/>
  <c r="H2135" i="6"/>
  <c r="H2134" i="6"/>
  <c r="H2133" i="6"/>
  <c r="H2132" i="6"/>
  <c r="H2131" i="6"/>
  <c r="H2130" i="6"/>
  <c r="H2129" i="6"/>
  <c r="H2128" i="6"/>
  <c r="H2127" i="6"/>
  <c r="H2126" i="6"/>
  <c r="H2125" i="6"/>
  <c r="H2124" i="6"/>
  <c r="H2123" i="6"/>
  <c r="H2122" i="6"/>
  <c r="H2121" i="6"/>
  <c r="H2120" i="6"/>
  <c r="H2119" i="6"/>
  <c r="H2118" i="6"/>
  <c r="H2117" i="6"/>
  <c r="H2116" i="6"/>
  <c r="H2115" i="6"/>
  <c r="H2114" i="6"/>
  <c r="H2113" i="6"/>
  <c r="H2112" i="6"/>
  <c r="H2111" i="6"/>
  <c r="H2110" i="6"/>
  <c r="H2109" i="6"/>
  <c r="H2108" i="6"/>
  <c r="H2107" i="6"/>
  <c r="H2106" i="6"/>
  <c r="H2105" i="6"/>
  <c r="H2104" i="6"/>
  <c r="H2103" i="6"/>
  <c r="H2102" i="6"/>
  <c r="H2101" i="6"/>
  <c r="H2100" i="6"/>
  <c r="H2099" i="6"/>
  <c r="H2098" i="6"/>
  <c r="H2097" i="6"/>
  <c r="H2096" i="6"/>
  <c r="H2095" i="6"/>
  <c r="H2094" i="6"/>
  <c r="H2093" i="6"/>
  <c r="H2092" i="6"/>
  <c r="H2091" i="6"/>
  <c r="H2090" i="6"/>
  <c r="H2089" i="6"/>
  <c r="H2088" i="6"/>
  <c r="H2087" i="6"/>
  <c r="H2086" i="6"/>
  <c r="H2085" i="6"/>
  <c r="H2084" i="6"/>
  <c r="H2083" i="6"/>
  <c r="H2082" i="6"/>
  <c r="H2081" i="6"/>
  <c r="H2080" i="6"/>
  <c r="H2079" i="6"/>
  <c r="H2078" i="6"/>
  <c r="H2077" i="6"/>
  <c r="H2076" i="6"/>
  <c r="H2075" i="6"/>
  <c r="H2074" i="6"/>
  <c r="H2073" i="6"/>
  <c r="H2072" i="6"/>
  <c r="H2071" i="6"/>
  <c r="H2070" i="6"/>
  <c r="H2069" i="6"/>
  <c r="H2068" i="6"/>
  <c r="H2067" i="6"/>
  <c r="H2066" i="6"/>
  <c r="H2065" i="6"/>
  <c r="H2064" i="6"/>
  <c r="H2063" i="6"/>
  <c r="H2062" i="6"/>
  <c r="H2061" i="6"/>
  <c r="H2060" i="6"/>
  <c r="H2059" i="6"/>
  <c r="H2058" i="6"/>
  <c r="H2057" i="6"/>
  <c r="H2056" i="6"/>
  <c r="H2055" i="6"/>
  <c r="H2054" i="6"/>
  <c r="H2053" i="6"/>
  <c r="H2052" i="6"/>
  <c r="H2051" i="6"/>
  <c r="H2050" i="6"/>
  <c r="H2049" i="6"/>
  <c r="H2048" i="6"/>
  <c r="H2047" i="6"/>
  <c r="H2046" i="6"/>
  <c r="H2045" i="6"/>
  <c r="H2044" i="6"/>
  <c r="H2043" i="6"/>
  <c r="H2042" i="6"/>
  <c r="H2041" i="6"/>
  <c r="H2040" i="6"/>
  <c r="H2039" i="6"/>
  <c r="H2038" i="6"/>
  <c r="H2037" i="6"/>
  <c r="H2036" i="6"/>
  <c r="H2035" i="6"/>
  <c r="H2034" i="6"/>
  <c r="H2033" i="6"/>
  <c r="H2032" i="6"/>
  <c r="H2031" i="6"/>
  <c r="H2030" i="6"/>
  <c r="H2029" i="6"/>
  <c r="H2028" i="6"/>
  <c r="H2027" i="6"/>
  <c r="H2026" i="6"/>
  <c r="H2025" i="6"/>
  <c r="H2024" i="6"/>
  <c r="H2023" i="6"/>
  <c r="H2022" i="6"/>
  <c r="H2021" i="6"/>
  <c r="H2020" i="6"/>
  <c r="H2019" i="6"/>
  <c r="H2018" i="6"/>
  <c r="H2017" i="6"/>
  <c r="H2016" i="6"/>
  <c r="H2015" i="6"/>
  <c r="H2014" i="6"/>
  <c r="H2013" i="6"/>
  <c r="H2012" i="6"/>
  <c r="H2011" i="6"/>
  <c r="H2010" i="6"/>
  <c r="H2009" i="6"/>
  <c r="H2008" i="6"/>
  <c r="H2007" i="6"/>
  <c r="H2006" i="6"/>
  <c r="H2005" i="6"/>
  <c r="H2004" i="6"/>
  <c r="H2003" i="6"/>
  <c r="H2002" i="6"/>
  <c r="H2001" i="6"/>
  <c r="H2000" i="6"/>
  <c r="H1999" i="6"/>
  <c r="H1998" i="6"/>
  <c r="H1997" i="6"/>
  <c r="H1996" i="6"/>
  <c r="H1995" i="6"/>
  <c r="H1994" i="6"/>
  <c r="H1993" i="6"/>
  <c r="H1992" i="6"/>
  <c r="H1991" i="6"/>
  <c r="H1990" i="6"/>
  <c r="H1989" i="6"/>
  <c r="H1988" i="6"/>
  <c r="H1987" i="6"/>
  <c r="H1986" i="6"/>
  <c r="H1985" i="6"/>
  <c r="H1984" i="6"/>
  <c r="H1983" i="6"/>
  <c r="H1982" i="6"/>
  <c r="H1981" i="6"/>
  <c r="H1980" i="6"/>
  <c r="H1979" i="6"/>
  <c r="H1978" i="6"/>
  <c r="H1977" i="6"/>
  <c r="H1976" i="6"/>
  <c r="H1975" i="6"/>
  <c r="H1974" i="6"/>
  <c r="H1973" i="6"/>
  <c r="H1972" i="6"/>
  <c r="H1971" i="6"/>
  <c r="H1970" i="6"/>
  <c r="H1969" i="6"/>
  <c r="H1968" i="6"/>
  <c r="H1967" i="6"/>
  <c r="H1966" i="6"/>
  <c r="H1965" i="6"/>
  <c r="H1964" i="6"/>
  <c r="H1963" i="6"/>
  <c r="H1962" i="6"/>
  <c r="H1961" i="6"/>
  <c r="H1960" i="6"/>
  <c r="H1959" i="6"/>
  <c r="H1958" i="6"/>
  <c r="H1957" i="6"/>
  <c r="H1956" i="6"/>
  <c r="H1955" i="6"/>
  <c r="H1954" i="6"/>
  <c r="H1953" i="6"/>
  <c r="H1952" i="6"/>
  <c r="H1951" i="6"/>
  <c r="H1950" i="6"/>
  <c r="H1949" i="6"/>
  <c r="H1948" i="6"/>
  <c r="H1947" i="6"/>
  <c r="H1946" i="6"/>
  <c r="H1945" i="6"/>
  <c r="H1944" i="6"/>
  <c r="H1943" i="6"/>
  <c r="H1942" i="6"/>
  <c r="H1941" i="6"/>
  <c r="H1940" i="6"/>
  <c r="H1939" i="6"/>
  <c r="H1938" i="6"/>
  <c r="H1937" i="6"/>
  <c r="H1936" i="6"/>
  <c r="H1935" i="6"/>
  <c r="H1934" i="6"/>
  <c r="H1933" i="6"/>
  <c r="H1932" i="6"/>
  <c r="H1931" i="6"/>
  <c r="H1930" i="6"/>
  <c r="H1929" i="6"/>
  <c r="H1928" i="6"/>
  <c r="H1927" i="6"/>
  <c r="H1926" i="6"/>
  <c r="H1925" i="6"/>
  <c r="H1924" i="6"/>
  <c r="H1923" i="6"/>
  <c r="H1922" i="6"/>
  <c r="H1921" i="6"/>
  <c r="H1920" i="6"/>
  <c r="H1919" i="6"/>
  <c r="H1918" i="6"/>
  <c r="H1917" i="6"/>
  <c r="H1916" i="6"/>
  <c r="H1915" i="6"/>
  <c r="H1914" i="6"/>
  <c r="H1913" i="6"/>
  <c r="H1912" i="6"/>
  <c r="H1911" i="6"/>
  <c r="H1910" i="6"/>
  <c r="H1909" i="6"/>
  <c r="H1908" i="6"/>
  <c r="H1907" i="6"/>
  <c r="H1906" i="6"/>
  <c r="H1905" i="6"/>
  <c r="H1904" i="6"/>
  <c r="H1903" i="6"/>
  <c r="H1902" i="6"/>
  <c r="H1901" i="6"/>
  <c r="H1900" i="6"/>
  <c r="H1899" i="6"/>
  <c r="H1898" i="6"/>
  <c r="H1897" i="6"/>
  <c r="H1896" i="6"/>
  <c r="H1895" i="6"/>
  <c r="H1894" i="6"/>
  <c r="H1893" i="6"/>
  <c r="H1892" i="6"/>
  <c r="H1891" i="6"/>
  <c r="H1890" i="6"/>
  <c r="H1889" i="6"/>
  <c r="H1888" i="6"/>
  <c r="H1887" i="6"/>
  <c r="H1886" i="6"/>
  <c r="H1885" i="6"/>
  <c r="H1884" i="6"/>
  <c r="H1883" i="6"/>
  <c r="H1882" i="6"/>
  <c r="H1881" i="6"/>
  <c r="H1880" i="6"/>
  <c r="H1879" i="6"/>
  <c r="H1878" i="6"/>
  <c r="H1877" i="6"/>
  <c r="H1876" i="6"/>
  <c r="H1875" i="6"/>
  <c r="H1874" i="6"/>
  <c r="H1873" i="6"/>
  <c r="H1872" i="6"/>
  <c r="H1871" i="6"/>
  <c r="H1870" i="6"/>
  <c r="H1869" i="6"/>
  <c r="H1868" i="6"/>
  <c r="H1867" i="6"/>
  <c r="H1866" i="6"/>
  <c r="H1865" i="6"/>
  <c r="H1864" i="6"/>
  <c r="H1863" i="6"/>
  <c r="H1862" i="6"/>
  <c r="H1861" i="6"/>
  <c r="H1860" i="6"/>
  <c r="H1859" i="6"/>
  <c r="H1858" i="6"/>
  <c r="H1857" i="6"/>
  <c r="H1856" i="6"/>
  <c r="H1855" i="6"/>
  <c r="H1854" i="6"/>
  <c r="H1853" i="6"/>
  <c r="H1852" i="6"/>
  <c r="H1851" i="6"/>
  <c r="H1850" i="6"/>
  <c r="H1849" i="6"/>
  <c r="H1848" i="6"/>
  <c r="H1847" i="6"/>
  <c r="H1846" i="6"/>
  <c r="H1845" i="6"/>
  <c r="H1844" i="6"/>
  <c r="H1843" i="6"/>
  <c r="H1842" i="6"/>
  <c r="H1841" i="6"/>
  <c r="H1840" i="6"/>
  <c r="H1839" i="6"/>
  <c r="H1838" i="6"/>
  <c r="H1837" i="6"/>
  <c r="H1836" i="6"/>
  <c r="H1835" i="6"/>
  <c r="H1834" i="6"/>
  <c r="H1833" i="6"/>
  <c r="H1832" i="6"/>
  <c r="H1831" i="6"/>
  <c r="H1830" i="6"/>
  <c r="H1829" i="6"/>
  <c r="H1828" i="6"/>
  <c r="H1827" i="6"/>
  <c r="H1826" i="6"/>
  <c r="H1825" i="6"/>
  <c r="H1824" i="6"/>
  <c r="H1823" i="6"/>
  <c r="H1822" i="6"/>
  <c r="H1821" i="6"/>
  <c r="H1820" i="6"/>
  <c r="H1819" i="6"/>
  <c r="H1818" i="6"/>
  <c r="H1817" i="6"/>
  <c r="H1816" i="6"/>
  <c r="H1815" i="6"/>
  <c r="H1814" i="6"/>
  <c r="H1813" i="6"/>
  <c r="H1812" i="6"/>
  <c r="H1811" i="6"/>
  <c r="H1810" i="6"/>
  <c r="H1809" i="6"/>
  <c r="H1808" i="6"/>
  <c r="H1807" i="6"/>
  <c r="H1806" i="6"/>
  <c r="H1805" i="6"/>
  <c r="H1804" i="6"/>
  <c r="H1803" i="6"/>
  <c r="H1802" i="6"/>
  <c r="H1801" i="6"/>
  <c r="H1800" i="6"/>
  <c r="H1799" i="6"/>
  <c r="H1798" i="6"/>
  <c r="H1797" i="6"/>
  <c r="H1796" i="6"/>
  <c r="H1795" i="6"/>
  <c r="H1794" i="6"/>
  <c r="H1793" i="6"/>
  <c r="H1792" i="6"/>
  <c r="H1791" i="6"/>
  <c r="H1790" i="6"/>
  <c r="H1789" i="6"/>
  <c r="H1788" i="6"/>
  <c r="H1787" i="6"/>
  <c r="H1786" i="6"/>
  <c r="H1785" i="6"/>
  <c r="H1784" i="6"/>
  <c r="H1783" i="6"/>
  <c r="H1782" i="6"/>
  <c r="H1781" i="6"/>
  <c r="H1780" i="6"/>
  <c r="H1779" i="6"/>
  <c r="H1778" i="6"/>
  <c r="H1777" i="6"/>
  <c r="H1776" i="6"/>
  <c r="H1775" i="6"/>
  <c r="H1774" i="6"/>
  <c r="H1773" i="6"/>
  <c r="H1772" i="6"/>
  <c r="H1771" i="6"/>
  <c r="H1770" i="6"/>
  <c r="H1769" i="6"/>
  <c r="H1768" i="6"/>
  <c r="H1767" i="6"/>
  <c r="H1766" i="6"/>
  <c r="H1765" i="6"/>
  <c r="H1764" i="6"/>
  <c r="H1763" i="6"/>
  <c r="H1762" i="6"/>
  <c r="H1761" i="6"/>
  <c r="H1760" i="6"/>
  <c r="H1759" i="6"/>
  <c r="H1758" i="6"/>
  <c r="H1757" i="6"/>
  <c r="H1756" i="6"/>
  <c r="H1755" i="6"/>
  <c r="H1754" i="6"/>
  <c r="H1753" i="6"/>
  <c r="H1752" i="6"/>
  <c r="H1751" i="6"/>
  <c r="H1750" i="6"/>
  <c r="H1749" i="6"/>
  <c r="H1748" i="6"/>
  <c r="H1747" i="6"/>
  <c r="H1746" i="6"/>
  <c r="H1745" i="6"/>
  <c r="H1744" i="6"/>
  <c r="H1743" i="6"/>
  <c r="H1742" i="6"/>
  <c r="H1741" i="6"/>
  <c r="H1740" i="6"/>
  <c r="H1739" i="6"/>
  <c r="H1738" i="6"/>
  <c r="H1737" i="6"/>
  <c r="H1736" i="6"/>
  <c r="H1735" i="6"/>
  <c r="H1734" i="6"/>
  <c r="H1733" i="6"/>
  <c r="H1732" i="6"/>
  <c r="H1731" i="6"/>
  <c r="H1730" i="6"/>
  <c r="H1729" i="6"/>
  <c r="H1728" i="6"/>
  <c r="H1727" i="6"/>
  <c r="H1726" i="6"/>
  <c r="H1725" i="6"/>
  <c r="H1724" i="6"/>
  <c r="H1723" i="6"/>
  <c r="H1722" i="6"/>
  <c r="H1721" i="6"/>
  <c r="H1720" i="6"/>
  <c r="H1719" i="6"/>
  <c r="H1718" i="6"/>
  <c r="H1717" i="6"/>
  <c r="H1716" i="6"/>
  <c r="H1715" i="6"/>
  <c r="H1714" i="6"/>
  <c r="H1713" i="6"/>
  <c r="H1712" i="6"/>
  <c r="H1711" i="6"/>
  <c r="H1710" i="6"/>
  <c r="H1709" i="6"/>
  <c r="H1708" i="6"/>
  <c r="H1707" i="6"/>
  <c r="H1706" i="6"/>
  <c r="H1705" i="6"/>
  <c r="H1704" i="6"/>
  <c r="H1703" i="6"/>
  <c r="H1702" i="6"/>
  <c r="H1701" i="6"/>
  <c r="H1700" i="6"/>
  <c r="H1699" i="6"/>
  <c r="H1698" i="6"/>
  <c r="H1697" i="6"/>
  <c r="H1696" i="6"/>
  <c r="H1695" i="6"/>
  <c r="H1694" i="6"/>
  <c r="H1693" i="6"/>
  <c r="H1692" i="6"/>
  <c r="H1691" i="6"/>
  <c r="H1690" i="6"/>
  <c r="H1689" i="6"/>
  <c r="H1688" i="6"/>
  <c r="H1687" i="6"/>
  <c r="H1686" i="6"/>
  <c r="H1685" i="6"/>
  <c r="H1684" i="6"/>
  <c r="H1683" i="6"/>
  <c r="H1682" i="6"/>
  <c r="H1681" i="6"/>
  <c r="H1680" i="6"/>
  <c r="H1679" i="6"/>
  <c r="H1678" i="6"/>
  <c r="H1677" i="6"/>
  <c r="H1676" i="6"/>
  <c r="H1675" i="6"/>
  <c r="H1674" i="6"/>
  <c r="H1673" i="6"/>
  <c r="H1672" i="6"/>
  <c r="H1671" i="6"/>
  <c r="H1670" i="6"/>
  <c r="H1669" i="6"/>
  <c r="H1668" i="6"/>
  <c r="H1667" i="6"/>
  <c r="H1666" i="6"/>
  <c r="H1665" i="6"/>
  <c r="H1664" i="6"/>
  <c r="H1663" i="6"/>
  <c r="H1662" i="6"/>
  <c r="H1661" i="6"/>
  <c r="H1660" i="6"/>
  <c r="H1659" i="6"/>
  <c r="H1658" i="6"/>
  <c r="H1657" i="6"/>
  <c r="H1656" i="6"/>
  <c r="H1655" i="6"/>
  <c r="H1654" i="6"/>
  <c r="H1653" i="6"/>
  <c r="H1652" i="6"/>
  <c r="H1651" i="6"/>
  <c r="H1650" i="6"/>
  <c r="H1649" i="6"/>
  <c r="H1648" i="6"/>
  <c r="H1647" i="6"/>
  <c r="H1646" i="6"/>
  <c r="H1645" i="6"/>
  <c r="H1644" i="6"/>
  <c r="H1643" i="6"/>
  <c r="H1642" i="6"/>
  <c r="H1641" i="6"/>
  <c r="H1640" i="6"/>
  <c r="H1639" i="6"/>
  <c r="H1638" i="6"/>
  <c r="H1637" i="6"/>
  <c r="H1636" i="6"/>
  <c r="H1635" i="6"/>
  <c r="H1634" i="6"/>
  <c r="H1633" i="6"/>
  <c r="H1632" i="6"/>
  <c r="H1631" i="6"/>
  <c r="H1630" i="6"/>
  <c r="H1629" i="6"/>
  <c r="H1628" i="6"/>
  <c r="H1627" i="6"/>
  <c r="H1626" i="6"/>
  <c r="H1625" i="6"/>
  <c r="H1624" i="6"/>
  <c r="H1623" i="6"/>
  <c r="H1622" i="6"/>
  <c r="H1621" i="6"/>
  <c r="H1620" i="6"/>
  <c r="H1619" i="6"/>
  <c r="H1618" i="6"/>
  <c r="H1617" i="6"/>
  <c r="H1616" i="6"/>
  <c r="H1615" i="6"/>
  <c r="H1614" i="6"/>
  <c r="H1613" i="6"/>
  <c r="H1612" i="6"/>
  <c r="H1611" i="6"/>
  <c r="H1610" i="6"/>
  <c r="H1609" i="6"/>
  <c r="H1608" i="6"/>
  <c r="H1607" i="6"/>
  <c r="H1606" i="6"/>
  <c r="H1605" i="6"/>
  <c r="H1604" i="6"/>
  <c r="H1603" i="6"/>
  <c r="H1602" i="6"/>
  <c r="H1601" i="6"/>
  <c r="H1600" i="6"/>
  <c r="H1599" i="6"/>
  <c r="H1598" i="6"/>
  <c r="H1597" i="6"/>
  <c r="H1596" i="6"/>
  <c r="H1595" i="6"/>
  <c r="H1594" i="6"/>
  <c r="H1593" i="6"/>
  <c r="H1592" i="6"/>
  <c r="H1591" i="6"/>
  <c r="H1590" i="6"/>
  <c r="H1589" i="6"/>
  <c r="H1588" i="6"/>
  <c r="H1587" i="6"/>
  <c r="H1586" i="6"/>
  <c r="H1585" i="6"/>
  <c r="H1583" i="6"/>
  <c r="H1582" i="6"/>
  <c r="H1581" i="6"/>
  <c r="H1580" i="6"/>
  <c r="H1579" i="6"/>
  <c r="H1578" i="6"/>
  <c r="H1577" i="6"/>
  <c r="H1576" i="6"/>
  <c r="H1575" i="6"/>
  <c r="H1574" i="6"/>
  <c r="H1573" i="6"/>
  <c r="H1572" i="6"/>
  <c r="H1571" i="6"/>
  <c r="H1570" i="6"/>
  <c r="H1569" i="6"/>
  <c r="H1568" i="6"/>
  <c r="H1567" i="6"/>
  <c r="H1566" i="6"/>
  <c r="H1565" i="6"/>
  <c r="H1564" i="6"/>
  <c r="H1563" i="6"/>
  <c r="H1562" i="6"/>
  <c r="H1561" i="6"/>
  <c r="H1560" i="6"/>
  <c r="H1559" i="6"/>
  <c r="H1558" i="6"/>
  <c r="H1557" i="6"/>
  <c r="H1556" i="6"/>
  <c r="H1555" i="6"/>
  <c r="H1554" i="6"/>
  <c r="H1553" i="6"/>
  <c r="H1552" i="6"/>
  <c r="H1551" i="6"/>
  <c r="H1550" i="6"/>
  <c r="H1549" i="6"/>
  <c r="H1548" i="6"/>
  <c r="H1547" i="6"/>
  <c r="H1546" i="6"/>
  <c r="H1545" i="6"/>
  <c r="H1544" i="6"/>
  <c r="H1543" i="6"/>
  <c r="H1542" i="6"/>
  <c r="H1541" i="6"/>
  <c r="H1540" i="6"/>
  <c r="H1539" i="6"/>
  <c r="H1538" i="6"/>
  <c r="H1537" i="6"/>
  <c r="H1536" i="6"/>
  <c r="H1535" i="6"/>
  <c r="H1534" i="6"/>
  <c r="H1533" i="6"/>
  <c r="H1532" i="6"/>
  <c r="H1531" i="6"/>
  <c r="H1530" i="6"/>
  <c r="H1529" i="6"/>
  <c r="H1528" i="6"/>
  <c r="H1527" i="6"/>
  <c r="H1526" i="6"/>
  <c r="H1525" i="6"/>
  <c r="H1524" i="6"/>
  <c r="H1523" i="6"/>
  <c r="H1522" i="6"/>
  <c r="H1521" i="6"/>
  <c r="H1520" i="6"/>
  <c r="H1519" i="6"/>
  <c r="H1518" i="6"/>
  <c r="H1517" i="6"/>
  <c r="H1516" i="6"/>
  <c r="H1515" i="6"/>
  <c r="H1514" i="6"/>
  <c r="H1513" i="6"/>
  <c r="H1512" i="6"/>
  <c r="H1511" i="6"/>
  <c r="H1510" i="6"/>
  <c r="H1509" i="6"/>
  <c r="H1508" i="6"/>
  <c r="H1507" i="6"/>
  <c r="H1506" i="6"/>
  <c r="H1505" i="6"/>
  <c r="H1504" i="6"/>
  <c r="H1503" i="6"/>
  <c r="H1502" i="6"/>
  <c r="H1501" i="6"/>
  <c r="H1500" i="6"/>
  <c r="H1499" i="6"/>
  <c r="H1498" i="6"/>
  <c r="H1497" i="6"/>
  <c r="H1496" i="6"/>
  <c r="H1495" i="6"/>
  <c r="H1494" i="6"/>
  <c r="H1493" i="6"/>
  <c r="H1492" i="6"/>
  <c r="H1491" i="6"/>
  <c r="H1490" i="6"/>
  <c r="H1489" i="6"/>
  <c r="H1488" i="6"/>
  <c r="H1487" i="6"/>
  <c r="H1486" i="6"/>
  <c r="H1485" i="6"/>
  <c r="H1484" i="6"/>
  <c r="H1483" i="6"/>
  <c r="H1482" i="6"/>
  <c r="H1481" i="6"/>
  <c r="H1480" i="6"/>
  <c r="H1479" i="6"/>
  <c r="H1478" i="6"/>
  <c r="H1477" i="6"/>
  <c r="H1476" i="6"/>
  <c r="H1475" i="6"/>
  <c r="H1474" i="6"/>
  <c r="H1473" i="6"/>
  <c r="H1471" i="6"/>
  <c r="H1470" i="6"/>
  <c r="H1469" i="6"/>
  <c r="H1468" i="6"/>
  <c r="H1467" i="6"/>
  <c r="H1466" i="6"/>
  <c r="H1465" i="6"/>
  <c r="H1464" i="6"/>
  <c r="H1463" i="6"/>
  <c r="H1462" i="6"/>
  <c r="H1461" i="6"/>
  <c r="H1460" i="6"/>
  <c r="H1459" i="6"/>
  <c r="H1458" i="6"/>
  <c r="H1457" i="6"/>
  <c r="H1456" i="6"/>
  <c r="H1455" i="6"/>
  <c r="H1454" i="6"/>
  <c r="H1453" i="6"/>
  <c r="H1452" i="6"/>
  <c r="H1451" i="6"/>
  <c r="H1450" i="6"/>
  <c r="H1449" i="6"/>
  <c r="H1448" i="6"/>
  <c r="H1447" i="6"/>
  <c r="H1446" i="6"/>
  <c r="H1445" i="6"/>
  <c r="H1444" i="6"/>
  <c r="H1443" i="6"/>
  <c r="H1442" i="6"/>
  <c r="H1441" i="6"/>
  <c r="H1440" i="6"/>
  <c r="H1439" i="6"/>
  <c r="H1438" i="6"/>
  <c r="H1437" i="6"/>
  <c r="H1436" i="6"/>
  <c r="H1435" i="6"/>
  <c r="H1434" i="6"/>
  <c r="H1433" i="6"/>
  <c r="H1432" i="6"/>
  <c r="H1431" i="6"/>
  <c r="H1430" i="6"/>
  <c r="H1429" i="6"/>
  <c r="H1428" i="6"/>
  <c r="H1427" i="6"/>
  <c r="H1426" i="6"/>
  <c r="H1425" i="6"/>
  <c r="H1424" i="6"/>
  <c r="H1423" i="6"/>
  <c r="H1422" i="6"/>
  <c r="H1421" i="6"/>
  <c r="H1420" i="6"/>
  <c r="H1419" i="6"/>
  <c r="H1418" i="6"/>
  <c r="H1417" i="6"/>
  <c r="H1416" i="6"/>
  <c r="H1415" i="6"/>
  <c r="H1414" i="6"/>
  <c r="H1413" i="6"/>
  <c r="H1412" i="6"/>
  <c r="H1411" i="6"/>
  <c r="H1410" i="6"/>
  <c r="H1409" i="6"/>
  <c r="H1408" i="6"/>
  <c r="H1407" i="6"/>
  <c r="H1406" i="6"/>
  <c r="H1405" i="6"/>
  <c r="H1404" i="6"/>
  <c r="H1403" i="6"/>
  <c r="H1402" i="6"/>
  <c r="H1401" i="6"/>
  <c r="H1400" i="6"/>
  <c r="H1399" i="6"/>
  <c r="H1398" i="6"/>
  <c r="H1397" i="6"/>
  <c r="H1396" i="6"/>
  <c r="H1395" i="6"/>
  <c r="H1394" i="6"/>
  <c r="H1393" i="6"/>
  <c r="H1392" i="6"/>
  <c r="H1391" i="6"/>
  <c r="H1390" i="6"/>
  <c r="H1389" i="6"/>
  <c r="H1388" i="6"/>
  <c r="H1387" i="6"/>
  <c r="H1386" i="6"/>
  <c r="H1385" i="6"/>
  <c r="H1384" i="6"/>
  <c r="H1383" i="6"/>
  <c r="H1382" i="6"/>
  <c r="H1381" i="6"/>
  <c r="H1380" i="6"/>
  <c r="H1379" i="6"/>
  <c r="H1378" i="6"/>
  <c r="H1377" i="6"/>
  <c r="H1376" i="6"/>
  <c r="H1375" i="6"/>
  <c r="H1374" i="6"/>
  <c r="H1373" i="6"/>
  <c r="H1372" i="6"/>
  <c r="H1371" i="6"/>
  <c r="H1370" i="6"/>
  <c r="H1369" i="6"/>
  <c r="H1368" i="6"/>
  <c r="H1367" i="6"/>
  <c r="H1366" i="6"/>
  <c r="H1365" i="6"/>
  <c r="H1364" i="6"/>
  <c r="H1363" i="6"/>
  <c r="H1362" i="6"/>
  <c r="H1361" i="6"/>
  <c r="H1360" i="6"/>
  <c r="H1359" i="6"/>
  <c r="H1358" i="6"/>
  <c r="H1357" i="6"/>
  <c r="H1356" i="6"/>
  <c r="H1355" i="6"/>
  <c r="H1354" i="6"/>
  <c r="H1353" i="6"/>
  <c r="H1352" i="6"/>
  <c r="H1351" i="6"/>
  <c r="H1350" i="6"/>
  <c r="H1349" i="6"/>
  <c r="H1348" i="6"/>
  <c r="H1347" i="6"/>
  <c r="H1346" i="6"/>
  <c r="H1345" i="6"/>
  <c r="H1344" i="6"/>
  <c r="H1343" i="6"/>
  <c r="H1342" i="6"/>
  <c r="H1341" i="6"/>
  <c r="H1340" i="6"/>
  <c r="H1339" i="6"/>
  <c r="H1338" i="6"/>
  <c r="H1337" i="6"/>
  <c r="H1336" i="6"/>
  <c r="H1335" i="6"/>
  <c r="H1334" i="6"/>
  <c r="H1333" i="6"/>
  <c r="H1332" i="6"/>
  <c r="H1331" i="6"/>
  <c r="H1330" i="6"/>
  <c r="H1329" i="6"/>
  <c r="H1328" i="6"/>
  <c r="H1327" i="6"/>
  <c r="H1326" i="6"/>
  <c r="H1325" i="6"/>
  <c r="H1324" i="6"/>
  <c r="H1323" i="6"/>
  <c r="H1322" i="6"/>
  <c r="H1321" i="6"/>
  <c r="H1320" i="6"/>
  <c r="H1319" i="6"/>
  <c r="H1318" i="6"/>
  <c r="H1317" i="6"/>
  <c r="H1316" i="6"/>
  <c r="H1315" i="6"/>
  <c r="H1314" i="6"/>
  <c r="H1313" i="6"/>
  <c r="H1312" i="6"/>
  <c r="H1311" i="6"/>
  <c r="H1310" i="6"/>
  <c r="H1309" i="6"/>
  <c r="H1308" i="6"/>
  <c r="H1307" i="6"/>
  <c r="H1306" i="6"/>
  <c r="H1305" i="6"/>
  <c r="H1304" i="6"/>
  <c r="H1303" i="6"/>
  <c r="H1302" i="6"/>
  <c r="H1301" i="6"/>
  <c r="H1300" i="6"/>
  <c r="H1299" i="6"/>
  <c r="H1298" i="6"/>
  <c r="H1297" i="6"/>
  <c r="H1296" i="6"/>
  <c r="H1295" i="6"/>
  <c r="H1294" i="6"/>
  <c r="H1293" i="6"/>
  <c r="H1292" i="6"/>
  <c r="H1291" i="6"/>
  <c r="H1290" i="6"/>
  <c r="H1289" i="6"/>
  <c r="H1288" i="6"/>
  <c r="H1287" i="6"/>
  <c r="H1286" i="6"/>
  <c r="H1285" i="6"/>
  <c r="H1284" i="6"/>
  <c r="H1283" i="6"/>
  <c r="H1282" i="6"/>
  <c r="H1281" i="6"/>
  <c r="H1280" i="6"/>
  <c r="H1279" i="6"/>
  <c r="H1278" i="6"/>
  <c r="H1277" i="6"/>
  <c r="H1276" i="6"/>
  <c r="H1275" i="6"/>
  <c r="H1274" i="6"/>
  <c r="H1273" i="6"/>
  <c r="H1272" i="6"/>
  <c r="H1271" i="6"/>
  <c r="H1270" i="6"/>
  <c r="H1269" i="6"/>
  <c r="H1268" i="6"/>
  <c r="H1267" i="6"/>
  <c r="H1266" i="6"/>
  <c r="H1265" i="6"/>
  <c r="H1264" i="6"/>
  <c r="H1263" i="6"/>
  <c r="H1262" i="6"/>
  <c r="H1261" i="6"/>
  <c r="H1260" i="6"/>
  <c r="H1259" i="6"/>
  <c r="H1258" i="6"/>
  <c r="H1257" i="6"/>
  <c r="H1256" i="6"/>
  <c r="H1255" i="6"/>
  <c r="H1254" i="6"/>
  <c r="H1253" i="6"/>
  <c r="H1252" i="6"/>
  <c r="H1251" i="6"/>
  <c r="H1250" i="6"/>
  <c r="H1249" i="6"/>
  <c r="H1248" i="6"/>
  <c r="H1247" i="6"/>
  <c r="H1246" i="6"/>
  <c r="H1245" i="6"/>
  <c r="H1244" i="6"/>
  <c r="H1243" i="6"/>
  <c r="H1242" i="6"/>
  <c r="H1241" i="6"/>
  <c r="H1240" i="6"/>
  <c r="H1239" i="6"/>
  <c r="H1238" i="6"/>
  <c r="H1237" i="6"/>
  <c r="H1236" i="6"/>
  <c r="H1235" i="6"/>
  <c r="H1234" i="6"/>
  <c r="H1233" i="6"/>
  <c r="H1232" i="6"/>
  <c r="H1231" i="6"/>
  <c r="H1230" i="6"/>
  <c r="H1229" i="6"/>
  <c r="H1228" i="6"/>
  <c r="H1227" i="6"/>
  <c r="H1226" i="6"/>
  <c r="H1225" i="6"/>
  <c r="H1224" i="6"/>
  <c r="H1223" i="6"/>
  <c r="H1222" i="6"/>
  <c r="H1221" i="6"/>
  <c r="H1220" i="6"/>
  <c r="H1219" i="6"/>
  <c r="H1218" i="6"/>
  <c r="H1217" i="6"/>
  <c r="H1216" i="6"/>
  <c r="H1215" i="6"/>
  <c r="H1214" i="6"/>
  <c r="H1213" i="6"/>
  <c r="H1212" i="6"/>
  <c r="H1211" i="6"/>
  <c r="H1210" i="6"/>
  <c r="H1209" i="6"/>
  <c r="H1208" i="6"/>
  <c r="H1207" i="6"/>
  <c r="H1206" i="6"/>
  <c r="H1205" i="6"/>
  <c r="H1204" i="6"/>
  <c r="H1203" i="6"/>
  <c r="H1202" i="6"/>
  <c r="H1201" i="6"/>
  <c r="H1200" i="6"/>
  <c r="H1199" i="6"/>
  <c r="H1198" i="6"/>
  <c r="H1197" i="6"/>
  <c r="H1196" i="6"/>
  <c r="H1195" i="6"/>
  <c r="H1194" i="6"/>
  <c r="H1193" i="6"/>
  <c r="H1192" i="6"/>
  <c r="H1191" i="6"/>
  <c r="H1190" i="6"/>
  <c r="H1189" i="6"/>
  <c r="H1188" i="6"/>
  <c r="H1187" i="6"/>
  <c r="H1186" i="6"/>
  <c r="H1185" i="6"/>
  <c r="H1184" i="6"/>
  <c r="H1183" i="6"/>
  <c r="H1182" i="6"/>
  <c r="H1181" i="6"/>
  <c r="H1180" i="6"/>
  <c r="H1179" i="6"/>
  <c r="H1178" i="6"/>
  <c r="H1177" i="6"/>
  <c r="H1176" i="6"/>
  <c r="H1175" i="6"/>
  <c r="H1174" i="6"/>
  <c r="H1173" i="6"/>
  <c r="H1172" i="6"/>
  <c r="H1171" i="6"/>
  <c r="H1170" i="6"/>
  <c r="H1169" i="6"/>
  <c r="H1168" i="6"/>
  <c r="H1167" i="6"/>
  <c r="H1166" i="6"/>
  <c r="H1165" i="6"/>
  <c r="H1164" i="6"/>
  <c r="H1163" i="6"/>
  <c r="H1162" i="6"/>
  <c r="H1161" i="6"/>
  <c r="H1160" i="6"/>
  <c r="H1159" i="6"/>
  <c r="H1158" i="6"/>
  <c r="H1157" i="6"/>
  <c r="H1156" i="6"/>
  <c r="H1155" i="6"/>
  <c r="H1154" i="6"/>
  <c r="H1153" i="6"/>
  <c r="H1152" i="6"/>
  <c r="H1151" i="6"/>
  <c r="H1150" i="6"/>
  <c r="H1149" i="6"/>
  <c r="H1148" i="6"/>
  <c r="H1147" i="6"/>
  <c r="H1146" i="6"/>
  <c r="H1145" i="6"/>
  <c r="H1144" i="6"/>
  <c r="H1143" i="6"/>
  <c r="H1142" i="6"/>
  <c r="H1141" i="6"/>
  <c r="H1140" i="6"/>
  <c r="H1139" i="6"/>
  <c r="H1138" i="6"/>
  <c r="H1137" i="6"/>
  <c r="H1136" i="6"/>
  <c r="H1135" i="6"/>
  <c r="H1134" i="6"/>
  <c r="H1133" i="6"/>
  <c r="H1132" i="6"/>
  <c r="H1131" i="6"/>
  <c r="H1130" i="6"/>
  <c r="H1129" i="6"/>
  <c r="H1128" i="6"/>
  <c r="H1127" i="6"/>
  <c r="H1126" i="6"/>
  <c r="H1125" i="6"/>
  <c r="H1124" i="6"/>
  <c r="H1123" i="6"/>
  <c r="H1122" i="6"/>
  <c r="H1121" i="6"/>
  <c r="H1120" i="6"/>
  <c r="H1119" i="6"/>
  <c r="H1118" i="6"/>
  <c r="H1117" i="6"/>
  <c r="H1116" i="6"/>
  <c r="H1115" i="6"/>
  <c r="H1114" i="6"/>
  <c r="H1113" i="6"/>
  <c r="H1112" i="6"/>
  <c r="H1111" i="6"/>
  <c r="H1110" i="6"/>
  <c r="H1109" i="6"/>
  <c r="H1108" i="6"/>
  <c r="H1107" i="6"/>
  <c r="H1106" i="6"/>
  <c r="H1105" i="6"/>
  <c r="H1104" i="6"/>
  <c r="H1103" i="6"/>
  <c r="H1102" i="6"/>
  <c r="H1101" i="6"/>
  <c r="H1100" i="6"/>
  <c r="H1099" i="6"/>
  <c r="H1098" i="6"/>
  <c r="H1097" i="6"/>
  <c r="H1096" i="6"/>
  <c r="H1095" i="6"/>
  <c r="H1094" i="6"/>
  <c r="H1093" i="6"/>
  <c r="H1092" i="6"/>
  <c r="H1091" i="6"/>
  <c r="H1090" i="6"/>
  <c r="H1089" i="6"/>
  <c r="H1088" i="6"/>
  <c r="H1087" i="6"/>
  <c r="H1086" i="6"/>
  <c r="H1085" i="6"/>
  <c r="H1084" i="6"/>
  <c r="H1083" i="6"/>
  <c r="H1082" i="6"/>
  <c r="H1081" i="6"/>
  <c r="H1080" i="6"/>
  <c r="H1079" i="6"/>
  <c r="H1078" i="6"/>
  <c r="H1077" i="6"/>
  <c r="H1076" i="6"/>
  <c r="H1075" i="6"/>
  <c r="H1074" i="6"/>
  <c r="H1073" i="6"/>
  <c r="H1072" i="6"/>
  <c r="H1071" i="6"/>
  <c r="H1070" i="6"/>
  <c r="H1069" i="6"/>
  <c r="H1068" i="6"/>
  <c r="H1067" i="6"/>
  <c r="H1066" i="6"/>
  <c r="H1065" i="6"/>
  <c r="H1064" i="6"/>
  <c r="H1063" i="6"/>
  <c r="H1062" i="6"/>
  <c r="H1061" i="6"/>
  <c r="H1060" i="6"/>
  <c r="H1059" i="6"/>
  <c r="H1058" i="6"/>
  <c r="H1057" i="6"/>
  <c r="H1056" i="6"/>
  <c r="H1055" i="6"/>
  <c r="H1054" i="6"/>
  <c r="H1053" i="6"/>
  <c r="H1052" i="6"/>
  <c r="H1051" i="6"/>
  <c r="H1050" i="6"/>
  <c r="H1049" i="6"/>
  <c r="H1048" i="6"/>
  <c r="H1047" i="6"/>
  <c r="H1046" i="6"/>
  <c r="H1045" i="6"/>
  <c r="H1044" i="6"/>
  <c r="H1043" i="6"/>
  <c r="H1042" i="6"/>
  <c r="H1041" i="6"/>
  <c r="H1040" i="6"/>
  <c r="H1039" i="6"/>
  <c r="H1038" i="6"/>
  <c r="H1037" i="6"/>
  <c r="H1036" i="6"/>
  <c r="H1035" i="6"/>
  <c r="H1034" i="6"/>
  <c r="H1033" i="6"/>
  <c r="H1032" i="6"/>
  <c r="H1031" i="6"/>
  <c r="H1030" i="6"/>
  <c r="H1029" i="6"/>
  <c r="H1028" i="6"/>
  <c r="H1027" i="6"/>
  <c r="H1026" i="6"/>
  <c r="H1025" i="6"/>
  <c r="H1024" i="6"/>
  <c r="H1023" i="6"/>
  <c r="H1022" i="6"/>
  <c r="H1021" i="6"/>
  <c r="H1020" i="6"/>
  <c r="H1019" i="6"/>
  <c r="H1018" i="6"/>
  <c r="H1017" i="6"/>
  <c r="H1016" i="6"/>
  <c r="H1015" i="6"/>
  <c r="H1014" i="6"/>
  <c r="H1013" i="6"/>
  <c r="H1012" i="6"/>
  <c r="H1011" i="6"/>
  <c r="H1010" i="6"/>
  <c r="H1009" i="6"/>
  <c r="H1008" i="6"/>
  <c r="H1007" i="6"/>
  <c r="H1006" i="6"/>
  <c r="H1005" i="6"/>
  <c r="H1004" i="6"/>
  <c r="H1003" i="6"/>
  <c r="H1002" i="6"/>
  <c r="H1001" i="6"/>
  <c r="H1000" i="6"/>
  <c r="H999" i="6"/>
  <c r="H998" i="6"/>
  <c r="H997" i="6"/>
  <c r="H996" i="6"/>
  <c r="H995" i="6"/>
  <c r="H994" i="6"/>
  <c r="H993" i="6"/>
  <c r="H992" i="6"/>
  <c r="H991" i="6"/>
  <c r="H990" i="6"/>
  <c r="H989" i="6"/>
  <c r="H988" i="6"/>
  <c r="H987" i="6"/>
  <c r="H986" i="6"/>
  <c r="H985" i="6"/>
  <c r="H984" i="6"/>
  <c r="H983" i="6"/>
  <c r="H982" i="6"/>
  <c r="H981" i="6"/>
  <c r="H980" i="6"/>
  <c r="H979" i="6"/>
  <c r="H978" i="6"/>
  <c r="H977" i="6"/>
  <c r="H976" i="6"/>
  <c r="H975" i="6"/>
  <c r="H974" i="6"/>
  <c r="H973" i="6"/>
  <c r="H972" i="6"/>
  <c r="H971" i="6"/>
  <c r="H970" i="6"/>
  <c r="H969" i="6"/>
  <c r="H968" i="6"/>
  <c r="H967" i="6"/>
  <c r="H966" i="6"/>
  <c r="H965" i="6"/>
  <c r="H964" i="6"/>
  <c r="H963" i="6"/>
  <c r="H962" i="6"/>
  <c r="H961" i="6"/>
  <c r="H960" i="6"/>
  <c r="H959" i="6"/>
  <c r="H958" i="6"/>
  <c r="H957" i="6"/>
  <c r="H956" i="6"/>
  <c r="H955" i="6"/>
  <c r="H954" i="6"/>
  <c r="H953" i="6"/>
  <c r="H952" i="6"/>
  <c r="H951" i="6"/>
  <c r="H950" i="6"/>
  <c r="H949" i="6"/>
  <c r="H948" i="6"/>
  <c r="H947" i="6"/>
  <c r="H946" i="6"/>
  <c r="H945" i="6"/>
  <c r="H944" i="6"/>
  <c r="H943" i="6"/>
  <c r="H942" i="6"/>
  <c r="H941" i="6"/>
  <c r="H940" i="6"/>
  <c r="H939" i="6"/>
  <c r="H938" i="6"/>
  <c r="H937" i="6"/>
  <c r="H936" i="6"/>
  <c r="H935" i="6"/>
  <c r="H934" i="6"/>
  <c r="H933" i="6"/>
  <c r="H932" i="6"/>
  <c r="H931" i="6"/>
  <c r="H930" i="6"/>
  <c r="H929" i="6"/>
  <c r="H928" i="6"/>
  <c r="H927" i="6"/>
  <c r="H926" i="6"/>
  <c r="H925" i="6"/>
  <c r="H924" i="6"/>
  <c r="H923" i="6"/>
  <c r="H922" i="6"/>
  <c r="H921" i="6"/>
  <c r="H920" i="6"/>
  <c r="H919" i="6"/>
  <c r="H918" i="6"/>
  <c r="H917" i="6"/>
  <c r="H916" i="6"/>
  <c r="H915" i="6"/>
  <c r="H914" i="6"/>
  <c r="H913" i="6"/>
  <c r="H912" i="6"/>
  <c r="H911" i="6"/>
  <c r="H910" i="6"/>
  <c r="H909" i="6"/>
  <c r="H908" i="6"/>
  <c r="H907" i="6"/>
  <c r="H906" i="6"/>
  <c r="H905" i="6"/>
  <c r="H904" i="6"/>
  <c r="H903" i="6"/>
  <c r="H902" i="6"/>
  <c r="H901" i="6"/>
  <c r="H900" i="6"/>
  <c r="H899" i="6"/>
  <c r="H898" i="6"/>
  <c r="H897" i="6"/>
  <c r="H896" i="6"/>
  <c r="H895" i="6"/>
  <c r="H894" i="6"/>
  <c r="H893" i="6"/>
  <c r="H892" i="6"/>
  <c r="H891" i="6"/>
  <c r="H890" i="6"/>
  <c r="H889" i="6"/>
  <c r="H888" i="6"/>
  <c r="H887" i="6"/>
  <c r="H886" i="6"/>
  <c r="H885" i="6"/>
  <c r="H884" i="6"/>
  <c r="H883" i="6"/>
  <c r="H882" i="6"/>
  <c r="H881" i="6"/>
  <c r="H880" i="6"/>
  <c r="H879" i="6"/>
  <c r="H878" i="6"/>
  <c r="H877" i="6"/>
  <c r="H876" i="6"/>
  <c r="H875" i="6"/>
  <c r="H874" i="6"/>
  <c r="H873" i="6"/>
  <c r="H872" i="6"/>
  <c r="H871" i="6"/>
  <c r="H870" i="6"/>
  <c r="H869" i="6"/>
  <c r="H868" i="6"/>
  <c r="H867" i="6"/>
  <c r="H866" i="6"/>
  <c r="H865" i="6"/>
  <c r="H864" i="6"/>
  <c r="H863" i="6"/>
  <c r="H862" i="6"/>
  <c r="H861" i="6"/>
  <c r="H860" i="6"/>
  <c r="H859" i="6"/>
  <c r="H858" i="6"/>
  <c r="H857" i="6"/>
  <c r="H856" i="6"/>
  <c r="H855" i="6"/>
  <c r="H854" i="6"/>
  <c r="H853" i="6"/>
  <c r="H852" i="6"/>
  <c r="H851" i="6"/>
  <c r="H850" i="6"/>
  <c r="H849" i="6"/>
  <c r="H848" i="6"/>
  <c r="H847" i="6"/>
  <c r="H846" i="6"/>
  <c r="H845" i="6"/>
  <c r="H844" i="6"/>
  <c r="H843" i="6"/>
  <c r="H842" i="6"/>
  <c r="H841" i="6"/>
  <c r="H840" i="6"/>
  <c r="H839" i="6"/>
  <c r="H838" i="6"/>
  <c r="H837" i="6"/>
  <c r="H836" i="6"/>
  <c r="H835" i="6"/>
  <c r="H834" i="6"/>
  <c r="H833" i="6"/>
  <c r="H832" i="6"/>
  <c r="H831" i="6"/>
  <c r="H830" i="6"/>
  <c r="H829" i="6"/>
  <c r="H828" i="6"/>
  <c r="H827" i="6"/>
  <c r="H826" i="6"/>
  <c r="H825" i="6"/>
  <c r="H824" i="6"/>
  <c r="H823" i="6"/>
  <c r="H822" i="6"/>
  <c r="H821" i="6"/>
  <c r="H820" i="6"/>
  <c r="H819" i="6"/>
  <c r="H818" i="6"/>
  <c r="H817" i="6"/>
  <c r="H816" i="6"/>
  <c r="H815" i="6"/>
  <c r="H814" i="6"/>
  <c r="H813" i="6"/>
  <c r="H812" i="6"/>
  <c r="H811" i="6"/>
  <c r="H810" i="6"/>
  <c r="H809" i="6"/>
  <c r="H808" i="6"/>
  <c r="H807" i="6"/>
  <c r="H806" i="6"/>
  <c r="H805" i="6"/>
  <c r="H804" i="6"/>
  <c r="H803" i="6"/>
  <c r="H802" i="6"/>
  <c r="H801" i="6"/>
  <c r="H800" i="6"/>
  <c r="H799" i="6"/>
  <c r="H798" i="6"/>
  <c r="H797" i="6"/>
  <c r="H796" i="6"/>
  <c r="H795" i="6"/>
  <c r="H794" i="6"/>
  <c r="H793" i="6"/>
  <c r="H792" i="6"/>
  <c r="H791" i="6"/>
  <c r="H790" i="6"/>
  <c r="H789" i="6"/>
  <c r="H788" i="6"/>
  <c r="H787" i="6"/>
  <c r="H786" i="6"/>
  <c r="H785" i="6"/>
  <c r="H784" i="6"/>
  <c r="H783" i="6"/>
  <c r="H782" i="6"/>
  <c r="H781" i="6"/>
  <c r="H780" i="6"/>
  <c r="H779" i="6"/>
  <c r="H778" i="6"/>
  <c r="H777" i="6"/>
  <c r="H776" i="6"/>
  <c r="H775" i="6"/>
  <c r="H774" i="6"/>
  <c r="H773" i="6"/>
  <c r="H772" i="6"/>
  <c r="H771" i="6"/>
  <c r="H770" i="6"/>
  <c r="H769" i="6"/>
  <c r="H768" i="6"/>
  <c r="H767" i="6"/>
  <c r="H766" i="6"/>
  <c r="H765" i="6"/>
  <c r="H764" i="6"/>
  <c r="H763" i="6"/>
  <c r="H762" i="6"/>
  <c r="H761" i="6"/>
  <c r="H760" i="6"/>
  <c r="H759" i="6"/>
  <c r="H758" i="6"/>
  <c r="H757" i="6"/>
  <c r="H756" i="6"/>
  <c r="H755" i="6"/>
  <c r="H754" i="6"/>
  <c r="H753" i="6"/>
  <c r="H752" i="6"/>
  <c r="H751" i="6"/>
  <c r="H750" i="6"/>
  <c r="H749" i="6"/>
  <c r="H748" i="6"/>
  <c r="H747" i="6"/>
  <c r="H746" i="6"/>
  <c r="H745" i="6"/>
  <c r="H744" i="6"/>
  <c r="H743" i="6"/>
  <c r="H742" i="6"/>
  <c r="H741" i="6"/>
  <c r="H740" i="6"/>
  <c r="H739" i="6"/>
  <c r="H738" i="6"/>
  <c r="H737" i="6"/>
  <c r="H736" i="6"/>
  <c r="H735" i="6"/>
  <c r="H734" i="6"/>
  <c r="H733" i="6"/>
  <c r="H732" i="6"/>
  <c r="H731" i="6"/>
  <c r="H730" i="6"/>
  <c r="H729" i="6"/>
  <c r="H728" i="6"/>
  <c r="H727" i="6"/>
  <c r="H726" i="6"/>
  <c r="H725" i="6"/>
  <c r="H724" i="6"/>
  <c r="H723" i="6"/>
  <c r="H722" i="6"/>
  <c r="H721" i="6"/>
  <c r="H720" i="6"/>
  <c r="H719" i="6"/>
  <c r="H718" i="6"/>
  <c r="H717" i="6"/>
  <c r="H716" i="6"/>
  <c r="H715" i="6"/>
  <c r="H714" i="6"/>
  <c r="H713" i="6"/>
  <c r="H712" i="6"/>
  <c r="H711" i="6"/>
  <c r="H710" i="6"/>
  <c r="H709" i="6"/>
  <c r="H708" i="6"/>
  <c r="H707" i="6"/>
  <c r="H706" i="6"/>
  <c r="H705" i="6"/>
  <c r="H704" i="6"/>
  <c r="H703" i="6"/>
  <c r="H702" i="6"/>
  <c r="H701" i="6"/>
  <c r="H700" i="6"/>
  <c r="H699" i="6"/>
  <c r="H698" i="6"/>
  <c r="H697" i="6"/>
  <c r="H696" i="6"/>
  <c r="H695" i="6"/>
  <c r="H694" i="6"/>
  <c r="H693" i="6"/>
  <c r="H692" i="6"/>
  <c r="H691" i="6"/>
  <c r="H690" i="6"/>
  <c r="H689" i="6"/>
  <c r="H688" i="6"/>
  <c r="H687" i="6"/>
  <c r="H686" i="6"/>
  <c r="H685" i="6"/>
  <c r="H684" i="6"/>
  <c r="H683" i="6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L3327" i="6"/>
  <c r="L3326" i="6"/>
  <c r="L3325" i="6"/>
  <c r="L3324" i="6"/>
  <c r="L3323" i="6"/>
  <c r="L3322" i="6"/>
  <c r="L3321" i="6"/>
  <c r="L3320" i="6"/>
  <c r="L3319" i="6"/>
  <c r="L3318" i="6"/>
  <c r="L3317" i="6"/>
  <c r="L3316" i="6"/>
  <c r="L3315" i="6"/>
  <c r="L3314" i="6"/>
  <c r="L3313" i="6"/>
  <c r="L3312" i="6"/>
  <c r="L3311" i="6"/>
  <c r="L3310" i="6"/>
  <c r="L3309" i="6"/>
  <c r="L3308" i="6"/>
  <c r="L3307" i="6"/>
  <c r="L3306" i="6"/>
  <c r="L3305" i="6"/>
  <c r="L3304" i="6"/>
  <c r="L3303" i="6"/>
  <c r="L3302" i="6"/>
  <c r="L3301" i="6"/>
  <c r="L3300" i="6"/>
  <c r="L3299" i="6"/>
  <c r="L3298" i="6"/>
  <c r="L3297" i="6"/>
  <c r="L3296" i="6"/>
  <c r="L3295" i="6"/>
  <c r="L3294" i="6"/>
  <c r="L3293" i="6"/>
  <c r="L3292" i="6"/>
  <c r="L3291" i="6"/>
  <c r="L3290" i="6"/>
  <c r="L3289" i="6"/>
  <c r="L3288" i="6"/>
  <c r="L3287" i="6"/>
  <c r="L3286" i="6"/>
  <c r="L3285" i="6"/>
  <c r="L3284" i="6"/>
  <c r="L3283" i="6"/>
  <c r="L3282" i="6"/>
  <c r="L3281" i="6"/>
  <c r="L3280" i="6"/>
  <c r="L3279" i="6"/>
  <c r="L3278" i="6"/>
  <c r="L3277" i="6"/>
  <c r="L3276" i="6"/>
  <c r="L3275" i="6"/>
  <c r="L3274" i="6"/>
  <c r="L3273" i="6"/>
  <c r="L3272" i="6"/>
  <c r="L3271" i="6"/>
  <c r="L3270" i="6"/>
  <c r="L3269" i="6"/>
  <c r="L3268" i="6"/>
  <c r="L3267" i="6"/>
  <c r="L3266" i="6"/>
  <c r="L3265" i="6"/>
  <c r="L3264" i="6"/>
  <c r="L3263" i="6"/>
  <c r="L3262" i="6"/>
  <c r="L3261" i="6"/>
  <c r="L3260" i="6"/>
  <c r="L3259" i="6"/>
  <c r="L3258" i="6"/>
  <c r="L3257" i="6"/>
  <c r="L3256" i="6"/>
  <c r="L3255" i="6"/>
  <c r="L3254" i="6"/>
  <c r="L3253" i="6"/>
  <c r="L3252" i="6"/>
  <c r="L3251" i="6"/>
  <c r="L3250" i="6"/>
  <c r="L3249" i="6"/>
  <c r="L3248" i="6"/>
  <c r="L3247" i="6"/>
  <c r="L3246" i="6"/>
  <c r="L3245" i="6"/>
  <c r="L3244" i="6"/>
  <c r="L3243" i="6"/>
  <c r="L3242" i="6"/>
  <c r="L3241" i="6"/>
  <c r="L3240" i="6"/>
  <c r="L3239" i="6"/>
  <c r="L3238" i="6"/>
  <c r="L3237" i="6"/>
  <c r="L3236" i="6"/>
  <c r="L3235" i="6"/>
  <c r="L3234" i="6"/>
  <c r="L3233" i="6"/>
  <c r="L3232" i="6"/>
  <c r="L3231" i="6"/>
  <c r="L3230" i="6"/>
  <c r="L3229" i="6"/>
  <c r="L3228" i="6"/>
  <c r="L3227" i="6"/>
  <c r="L3226" i="6"/>
  <c r="L3225" i="6"/>
  <c r="L3224" i="6"/>
  <c r="L3223" i="6"/>
  <c r="L3222" i="6"/>
  <c r="L3221" i="6"/>
  <c r="L3220" i="6"/>
  <c r="L3219" i="6"/>
  <c r="L3218" i="6"/>
  <c r="L3217" i="6"/>
  <c r="L3216" i="6"/>
  <c r="L3215" i="6"/>
  <c r="L3214" i="6"/>
  <c r="L3213" i="6"/>
  <c r="L3212" i="6"/>
  <c r="L3211" i="6"/>
  <c r="L3210" i="6"/>
  <c r="L3209" i="6"/>
  <c r="L3208" i="6"/>
  <c r="L3207" i="6"/>
  <c r="L3206" i="6"/>
  <c r="L3205" i="6"/>
  <c r="L3204" i="6"/>
  <c r="L3203" i="6"/>
  <c r="L3202" i="6"/>
  <c r="L3201" i="6"/>
  <c r="L3200" i="6"/>
  <c r="L3199" i="6"/>
  <c r="L3198" i="6"/>
  <c r="L3197" i="6"/>
  <c r="L3196" i="6"/>
  <c r="L3195" i="6"/>
  <c r="L3194" i="6"/>
  <c r="L3193" i="6"/>
  <c r="L3192" i="6"/>
  <c r="L3191" i="6"/>
  <c r="L3190" i="6"/>
  <c r="L3189" i="6"/>
  <c r="L3188" i="6"/>
  <c r="L3187" i="6"/>
  <c r="L3186" i="6"/>
  <c r="L3185" i="6"/>
  <c r="L3184" i="6"/>
  <c r="L3183" i="6"/>
  <c r="L3182" i="6"/>
  <c r="L3181" i="6"/>
  <c r="L3180" i="6"/>
  <c r="L3179" i="6"/>
  <c r="L3178" i="6"/>
  <c r="L3177" i="6"/>
  <c r="L3176" i="6"/>
  <c r="L3175" i="6"/>
  <c r="L3174" i="6"/>
  <c r="L3173" i="6"/>
  <c r="L3172" i="6"/>
  <c r="L3171" i="6"/>
  <c r="L3170" i="6"/>
  <c r="L3169" i="6"/>
  <c r="L3168" i="6"/>
  <c r="L3167" i="6"/>
  <c r="L3166" i="6"/>
  <c r="L3165" i="6"/>
  <c r="L3164" i="6"/>
  <c r="L3163" i="6"/>
  <c r="L3162" i="6"/>
  <c r="L3161" i="6"/>
  <c r="L3160" i="6"/>
  <c r="L3159" i="6"/>
  <c r="L3158" i="6"/>
  <c r="L3157" i="6"/>
  <c r="L3156" i="6"/>
  <c r="L3155" i="6"/>
  <c r="L3154" i="6"/>
  <c r="L3153" i="6"/>
  <c r="L3152" i="6"/>
  <c r="L3151" i="6"/>
  <c r="L3150" i="6"/>
  <c r="L3149" i="6"/>
  <c r="L3148" i="6"/>
  <c r="L3147" i="6"/>
  <c r="L3146" i="6"/>
  <c r="L3145" i="6"/>
  <c r="L3144" i="6"/>
  <c r="L3143" i="6"/>
  <c r="L3142" i="6"/>
  <c r="L3141" i="6"/>
  <c r="L3140" i="6"/>
  <c r="L3139" i="6"/>
  <c r="L3138" i="6"/>
  <c r="L3137" i="6"/>
  <c r="L3136" i="6"/>
  <c r="L3135" i="6"/>
  <c r="L3134" i="6"/>
  <c r="L3133" i="6"/>
  <c r="L3132" i="6"/>
  <c r="L3131" i="6"/>
  <c r="L3130" i="6"/>
  <c r="L3129" i="6"/>
  <c r="L3128" i="6"/>
  <c r="L3127" i="6"/>
  <c r="L3126" i="6"/>
  <c r="L3125" i="6"/>
  <c r="L3124" i="6"/>
  <c r="L3123" i="6"/>
  <c r="L3122" i="6"/>
  <c r="L3121" i="6"/>
  <c r="L3120" i="6"/>
  <c r="L3119" i="6"/>
  <c r="L3118" i="6"/>
  <c r="L3117" i="6"/>
  <c r="L3116" i="6"/>
  <c r="L3115" i="6"/>
  <c r="L3114" i="6"/>
  <c r="L3113" i="6"/>
  <c r="L3112" i="6"/>
  <c r="L3111" i="6"/>
  <c r="L3110" i="6"/>
  <c r="L3109" i="6"/>
  <c r="L3108" i="6"/>
  <c r="L3107" i="6"/>
  <c r="L3106" i="6"/>
  <c r="L3105" i="6"/>
  <c r="L3104" i="6"/>
  <c r="L3103" i="6"/>
  <c r="L3102" i="6"/>
  <c r="L3101" i="6"/>
  <c r="L3100" i="6"/>
  <c r="L3099" i="6"/>
  <c r="L3098" i="6"/>
  <c r="L3097" i="6"/>
  <c r="L3096" i="6"/>
  <c r="L3095" i="6"/>
  <c r="L3094" i="6"/>
  <c r="L3093" i="6"/>
  <c r="L3092" i="6"/>
  <c r="L3091" i="6"/>
  <c r="L3090" i="6"/>
  <c r="L3089" i="6"/>
  <c r="L3088" i="6"/>
  <c r="L3087" i="6"/>
  <c r="L3086" i="6"/>
  <c r="L3085" i="6"/>
  <c r="L3084" i="6"/>
  <c r="L3083" i="6"/>
  <c r="L3082" i="6"/>
  <c r="L3081" i="6"/>
  <c r="L3080" i="6"/>
  <c r="L3079" i="6"/>
  <c r="L3078" i="6"/>
  <c r="L3077" i="6"/>
  <c r="L3076" i="6"/>
  <c r="L3075" i="6"/>
  <c r="L3074" i="6"/>
  <c r="L3073" i="6"/>
  <c r="L3072" i="6"/>
  <c r="L3071" i="6"/>
  <c r="L3070" i="6"/>
  <c r="L3069" i="6"/>
  <c r="L3068" i="6"/>
  <c r="L3067" i="6"/>
  <c r="L3066" i="6"/>
  <c r="L3065" i="6"/>
  <c r="L3064" i="6"/>
  <c r="L3063" i="6"/>
  <c r="L3062" i="6"/>
  <c r="L3061" i="6"/>
  <c r="L3060" i="6"/>
  <c r="L3059" i="6"/>
  <c r="L3058" i="6"/>
  <c r="L3057" i="6"/>
  <c r="L3056" i="6"/>
  <c r="L3055" i="6"/>
  <c r="L3054" i="6"/>
  <c r="L3053" i="6"/>
  <c r="L3052" i="6"/>
  <c r="L3051" i="6"/>
  <c r="L3050" i="6"/>
  <c r="L3049" i="6"/>
  <c r="L3048" i="6"/>
  <c r="L3047" i="6"/>
  <c r="L3046" i="6"/>
  <c r="L3045" i="6"/>
  <c r="L3044" i="6"/>
  <c r="L3043" i="6"/>
  <c r="L3042" i="6"/>
  <c r="L3041" i="6"/>
  <c r="L3040" i="6"/>
  <c r="L3039" i="6"/>
  <c r="L3038" i="6"/>
  <c r="L3037" i="6"/>
  <c r="L3036" i="6"/>
  <c r="L3035" i="6"/>
  <c r="L3034" i="6"/>
  <c r="L3033" i="6"/>
  <c r="L3032" i="6"/>
  <c r="L3031" i="6"/>
  <c r="L3030" i="6"/>
  <c r="L3029" i="6"/>
  <c r="L3028" i="6"/>
  <c r="L3027" i="6"/>
  <c r="L3026" i="6"/>
  <c r="L3025" i="6"/>
  <c r="L3024" i="6"/>
  <c r="L3023" i="6"/>
  <c r="L3022" i="6"/>
  <c r="L3021" i="6"/>
  <c r="L3020" i="6"/>
  <c r="L3019" i="6"/>
  <c r="L3018" i="6"/>
  <c r="L3017" i="6"/>
  <c r="L3016" i="6"/>
  <c r="L3015" i="6"/>
  <c r="L3014" i="6"/>
  <c r="L3013" i="6"/>
  <c r="L3012" i="6"/>
  <c r="L3011" i="6"/>
  <c r="L3010" i="6"/>
  <c r="L3009" i="6"/>
  <c r="L3008" i="6"/>
  <c r="L3007" i="6"/>
  <c r="L3006" i="6"/>
  <c r="L3005" i="6"/>
  <c r="L3004" i="6"/>
  <c r="L3003" i="6"/>
  <c r="L3002" i="6"/>
  <c r="L3001" i="6"/>
  <c r="L3000" i="6"/>
  <c r="L2999" i="6"/>
  <c r="L2998" i="6"/>
  <c r="L2997" i="6"/>
  <c r="L2996" i="6"/>
  <c r="L2995" i="6"/>
  <c r="L2994" i="6"/>
  <c r="L2993" i="6"/>
  <c r="L2992" i="6"/>
  <c r="L2991" i="6"/>
  <c r="L2990" i="6"/>
  <c r="L2989" i="6"/>
  <c r="L2988" i="6"/>
  <c r="L2987" i="6"/>
  <c r="L2986" i="6"/>
  <c r="L2985" i="6"/>
  <c r="L2984" i="6"/>
  <c r="L2983" i="6"/>
  <c r="L2982" i="6"/>
  <c r="L2981" i="6"/>
  <c r="L2980" i="6"/>
  <c r="L2979" i="6"/>
  <c r="L2978" i="6"/>
  <c r="L2977" i="6"/>
  <c r="L2976" i="6"/>
  <c r="L2975" i="6"/>
  <c r="L2974" i="6"/>
  <c r="L2973" i="6"/>
  <c r="L2972" i="6"/>
  <c r="L2971" i="6"/>
  <c r="L2970" i="6"/>
  <c r="L2969" i="6"/>
  <c r="L2968" i="6"/>
  <c r="L2967" i="6"/>
  <c r="L2966" i="6"/>
  <c r="L2965" i="6"/>
  <c r="L2964" i="6"/>
  <c r="L2963" i="6"/>
  <c r="L2962" i="6"/>
  <c r="L2961" i="6"/>
  <c r="L2960" i="6"/>
  <c r="L2959" i="6"/>
  <c r="L2958" i="6"/>
  <c r="L2957" i="6"/>
  <c r="L2956" i="6"/>
  <c r="L2955" i="6"/>
  <c r="L2954" i="6"/>
  <c r="L2953" i="6"/>
  <c r="L2952" i="6"/>
  <c r="L2951" i="6"/>
  <c r="L2950" i="6"/>
  <c r="L2949" i="6"/>
  <c r="L2948" i="6"/>
  <c r="L2947" i="6"/>
  <c r="L2946" i="6"/>
  <c r="L2945" i="6"/>
  <c r="L2944" i="6"/>
  <c r="L2943" i="6"/>
  <c r="L2942" i="6"/>
  <c r="L2941" i="6"/>
  <c r="L2940" i="6"/>
  <c r="L2939" i="6"/>
  <c r="L2938" i="6"/>
  <c r="L2937" i="6"/>
  <c r="L2936" i="6"/>
  <c r="L2935" i="6"/>
  <c r="L2934" i="6"/>
  <c r="L2933" i="6"/>
  <c r="L2932" i="6"/>
  <c r="L2931" i="6"/>
  <c r="L2930" i="6"/>
  <c r="L2929" i="6"/>
  <c r="L2928" i="6"/>
  <c r="L2927" i="6"/>
  <c r="L2926" i="6"/>
  <c r="L2925" i="6"/>
  <c r="L2924" i="6"/>
  <c r="L2923" i="6"/>
  <c r="L2922" i="6"/>
  <c r="L2921" i="6"/>
  <c r="L2920" i="6"/>
  <c r="L2919" i="6"/>
  <c r="L2918" i="6"/>
  <c r="L2917" i="6"/>
  <c r="L2916" i="6"/>
  <c r="L2915" i="6"/>
  <c r="L2914" i="6"/>
  <c r="L2913" i="6"/>
  <c r="L2912" i="6"/>
  <c r="L2911" i="6"/>
  <c r="L2910" i="6"/>
  <c r="L2909" i="6"/>
  <c r="L2908" i="6"/>
  <c r="L2907" i="6"/>
  <c r="L2906" i="6"/>
  <c r="L2905" i="6"/>
  <c r="L2904" i="6"/>
  <c r="L2903" i="6"/>
  <c r="L2902" i="6"/>
  <c r="L2901" i="6"/>
  <c r="L2900" i="6"/>
  <c r="L2899" i="6"/>
  <c r="L2898" i="6"/>
  <c r="L2897" i="6"/>
  <c r="L2896" i="6"/>
  <c r="L2895" i="6"/>
  <c r="L2894" i="6"/>
  <c r="L2893" i="6"/>
  <c r="L2892" i="6"/>
  <c r="L2891" i="6"/>
  <c r="L2890" i="6"/>
  <c r="L2889" i="6"/>
  <c r="L2888" i="6"/>
  <c r="L2887" i="6"/>
  <c r="L2886" i="6"/>
  <c r="L2885" i="6"/>
  <c r="L2884" i="6"/>
  <c r="L2883" i="6"/>
  <c r="L2882" i="6"/>
  <c r="L2881" i="6"/>
  <c r="L2880" i="6"/>
  <c r="L2879" i="6"/>
  <c r="L2878" i="6"/>
  <c r="L2877" i="6"/>
  <c r="L2876" i="6"/>
  <c r="L2875" i="6"/>
  <c r="L2874" i="6"/>
  <c r="L2873" i="6"/>
  <c r="L2872" i="6"/>
  <c r="L2871" i="6"/>
  <c r="L2870" i="6"/>
  <c r="L2869" i="6"/>
  <c r="L2868" i="6"/>
  <c r="L2867" i="6"/>
  <c r="L2866" i="6"/>
  <c r="L2865" i="6"/>
  <c r="L2864" i="6"/>
  <c r="L2863" i="6"/>
  <c r="L2862" i="6"/>
  <c r="L2861" i="6"/>
  <c r="L2860" i="6"/>
  <c r="L2859" i="6"/>
  <c r="L2858" i="6"/>
  <c r="L2857" i="6"/>
  <c r="L2856" i="6"/>
  <c r="L2855" i="6"/>
  <c r="L2854" i="6"/>
  <c r="L2853" i="6"/>
  <c r="L2852" i="6"/>
  <c r="L2851" i="6"/>
  <c r="L2850" i="6"/>
  <c r="L2849" i="6"/>
  <c r="L2848" i="6"/>
  <c r="L2847" i="6"/>
  <c r="L2846" i="6"/>
  <c r="L2845" i="6"/>
  <c r="L2844" i="6"/>
  <c r="L2843" i="6"/>
  <c r="L2842" i="6"/>
  <c r="L2841" i="6"/>
  <c r="L2840" i="6"/>
  <c r="L2839" i="6"/>
  <c r="L2838" i="6"/>
  <c r="L2837" i="6"/>
  <c r="L2836" i="6"/>
  <c r="L2835" i="6"/>
  <c r="L2834" i="6"/>
  <c r="L2833" i="6"/>
  <c r="L2832" i="6"/>
  <c r="L2831" i="6"/>
  <c r="L2830" i="6"/>
  <c r="L2829" i="6"/>
  <c r="L2828" i="6"/>
  <c r="L2827" i="6"/>
  <c r="L2826" i="6"/>
  <c r="L2825" i="6"/>
  <c r="L2824" i="6"/>
  <c r="L2823" i="6"/>
  <c r="L2822" i="6"/>
  <c r="L2821" i="6"/>
  <c r="L2820" i="6"/>
  <c r="L2819" i="6"/>
  <c r="L2818" i="6"/>
  <c r="L2817" i="6"/>
  <c r="L2816" i="6"/>
  <c r="L2815" i="6"/>
  <c r="L2814" i="6"/>
  <c r="L2813" i="6"/>
  <c r="L2812" i="6"/>
  <c r="L2811" i="6"/>
  <c r="L2810" i="6"/>
  <c r="L2809" i="6"/>
  <c r="L2808" i="6"/>
  <c r="L2807" i="6"/>
  <c r="L2806" i="6"/>
  <c r="L2805" i="6"/>
  <c r="L2804" i="6"/>
  <c r="L2803" i="6"/>
  <c r="L2802" i="6"/>
  <c r="L2801" i="6"/>
  <c r="L2800" i="6"/>
  <c r="L2799" i="6"/>
  <c r="L2798" i="6"/>
  <c r="L2797" i="6"/>
  <c r="L2796" i="6"/>
  <c r="L2795" i="6"/>
  <c r="L2794" i="6"/>
  <c r="L2793" i="6"/>
  <c r="L2792" i="6"/>
  <c r="L2791" i="6"/>
  <c r="L2790" i="6"/>
  <c r="L2789" i="6"/>
  <c r="L2788" i="6"/>
  <c r="L2787" i="6"/>
  <c r="L2786" i="6"/>
  <c r="L2785" i="6"/>
  <c r="L2784" i="6"/>
  <c r="L2783" i="6"/>
  <c r="L2782" i="6"/>
  <c r="L2781" i="6"/>
  <c r="L2780" i="6"/>
  <c r="L2779" i="6"/>
  <c r="L2778" i="6"/>
  <c r="L2777" i="6"/>
  <c r="L2776" i="6"/>
  <c r="L2775" i="6"/>
  <c r="L2774" i="6"/>
  <c r="L2773" i="6"/>
  <c r="L2772" i="6"/>
  <c r="L2771" i="6"/>
  <c r="L2770" i="6"/>
  <c r="L2769" i="6"/>
  <c r="L2768" i="6"/>
  <c r="L2767" i="6"/>
  <c r="L2766" i="6"/>
  <c r="L2765" i="6"/>
  <c r="L2764" i="6"/>
  <c r="L2763" i="6"/>
  <c r="L2762" i="6"/>
  <c r="L2761" i="6"/>
  <c r="L2760" i="6"/>
  <c r="L2759" i="6"/>
  <c r="L2758" i="6"/>
  <c r="L2757" i="6"/>
  <c r="L2756" i="6"/>
  <c r="L2755" i="6"/>
  <c r="L2754" i="6"/>
  <c r="L2753" i="6"/>
  <c r="L2752" i="6"/>
  <c r="L2751" i="6"/>
  <c r="L2750" i="6"/>
  <c r="L2749" i="6"/>
  <c r="L2748" i="6"/>
  <c r="L2747" i="6"/>
  <c r="L2746" i="6"/>
  <c r="L2745" i="6"/>
  <c r="L2744" i="6"/>
  <c r="L2743" i="6"/>
  <c r="L2742" i="6"/>
  <c r="L2741" i="6"/>
  <c r="L2740" i="6"/>
  <c r="L2739" i="6"/>
  <c r="L2738" i="6"/>
  <c r="L2737" i="6"/>
  <c r="L2736" i="6"/>
  <c r="L2735" i="6"/>
  <c r="L2734" i="6"/>
  <c r="L2733" i="6"/>
  <c r="L2732" i="6"/>
  <c r="L2731" i="6"/>
  <c r="L2730" i="6"/>
  <c r="L2729" i="6"/>
  <c r="L2728" i="6"/>
  <c r="L2727" i="6"/>
  <c r="L2726" i="6"/>
  <c r="L2725" i="6"/>
  <c r="L2724" i="6"/>
  <c r="L2723" i="6"/>
  <c r="L2722" i="6"/>
  <c r="L2721" i="6"/>
  <c r="L2720" i="6"/>
  <c r="L2719" i="6"/>
  <c r="L2718" i="6"/>
  <c r="L2717" i="6"/>
  <c r="L2716" i="6"/>
  <c r="L2715" i="6"/>
  <c r="L2714" i="6"/>
  <c r="L2713" i="6"/>
  <c r="L2712" i="6"/>
  <c r="L2711" i="6"/>
  <c r="L2710" i="6"/>
  <c r="L2709" i="6"/>
  <c r="L2708" i="6"/>
  <c r="L2707" i="6"/>
  <c r="L2706" i="6"/>
  <c r="L2705" i="6"/>
  <c r="L2704" i="6"/>
  <c r="L2703" i="6"/>
  <c r="L2702" i="6"/>
  <c r="L2701" i="6"/>
  <c r="L2700" i="6"/>
  <c r="L2699" i="6"/>
  <c r="L2698" i="6"/>
  <c r="L2697" i="6"/>
  <c r="L2696" i="6"/>
  <c r="L2695" i="6"/>
  <c r="L2694" i="6"/>
  <c r="L2693" i="6"/>
  <c r="L2692" i="6"/>
  <c r="L2691" i="6"/>
  <c r="L2690" i="6"/>
  <c r="L2689" i="6"/>
  <c r="L2688" i="6"/>
  <c r="L2687" i="6"/>
  <c r="L2686" i="6"/>
  <c r="L2685" i="6"/>
  <c r="L2684" i="6"/>
  <c r="L2683" i="6"/>
  <c r="L2682" i="6"/>
  <c r="L2681" i="6"/>
  <c r="L2680" i="6"/>
  <c r="L2679" i="6"/>
  <c r="L2678" i="6"/>
  <c r="L2677" i="6"/>
  <c r="L2676" i="6"/>
  <c r="L2675" i="6"/>
  <c r="L2674" i="6"/>
  <c r="L2673" i="6"/>
  <c r="L2672" i="6"/>
  <c r="L2671" i="6"/>
  <c r="L2670" i="6"/>
  <c r="L2669" i="6"/>
  <c r="L2668" i="6"/>
  <c r="L2667" i="6"/>
  <c r="L2666" i="6"/>
  <c r="L2665" i="6"/>
  <c r="L2664" i="6"/>
  <c r="L2663" i="6"/>
  <c r="L2662" i="6"/>
  <c r="L2661" i="6"/>
  <c r="L2660" i="6"/>
  <c r="L2659" i="6"/>
  <c r="L2658" i="6"/>
  <c r="L2657" i="6"/>
  <c r="L2656" i="6"/>
  <c r="L2655" i="6"/>
  <c r="L2654" i="6"/>
  <c r="L2653" i="6"/>
  <c r="L2652" i="6"/>
  <c r="L2651" i="6"/>
  <c r="L2650" i="6"/>
  <c r="L2649" i="6"/>
  <c r="L2648" i="6"/>
  <c r="L2647" i="6"/>
  <c r="L2646" i="6"/>
  <c r="L2645" i="6"/>
  <c r="L2644" i="6"/>
  <c r="L2643" i="6"/>
  <c r="L2642" i="6"/>
  <c r="L2641" i="6"/>
  <c r="L2640" i="6"/>
  <c r="L2639" i="6"/>
  <c r="L2638" i="6"/>
  <c r="L2637" i="6"/>
  <c r="L2636" i="6"/>
  <c r="L2635" i="6"/>
  <c r="L2634" i="6"/>
  <c r="L2633" i="6"/>
  <c r="L2632" i="6"/>
  <c r="L2631" i="6"/>
  <c r="L2630" i="6"/>
  <c r="L2629" i="6"/>
  <c r="L2628" i="6"/>
  <c r="L2627" i="6"/>
  <c r="L2626" i="6"/>
  <c r="L2625" i="6"/>
  <c r="L2624" i="6"/>
  <c r="L2623" i="6"/>
  <c r="L2622" i="6"/>
  <c r="L2621" i="6"/>
  <c r="L2620" i="6"/>
  <c r="L2619" i="6"/>
  <c r="L2618" i="6"/>
  <c r="L2617" i="6"/>
  <c r="L2616" i="6"/>
  <c r="L2615" i="6"/>
  <c r="L2614" i="6"/>
  <c r="L2613" i="6"/>
  <c r="L2612" i="6"/>
  <c r="L2611" i="6"/>
  <c r="L2610" i="6"/>
  <c r="L2609" i="6"/>
  <c r="L2608" i="6"/>
  <c r="L2607" i="6"/>
  <c r="L2606" i="6"/>
  <c r="L2605" i="6"/>
  <c r="L2604" i="6"/>
  <c r="L2603" i="6"/>
  <c r="L2602" i="6"/>
  <c r="L2601" i="6"/>
  <c r="L2600" i="6"/>
  <c r="L2599" i="6"/>
  <c r="L2598" i="6"/>
  <c r="L2597" i="6"/>
  <c r="L2596" i="6"/>
  <c r="L2595" i="6"/>
  <c r="L2594" i="6"/>
  <c r="L2593" i="6"/>
  <c r="L2592" i="6"/>
  <c r="L2591" i="6"/>
  <c r="L2590" i="6"/>
  <c r="L2589" i="6"/>
  <c r="L2588" i="6"/>
  <c r="L2587" i="6"/>
  <c r="L2586" i="6"/>
  <c r="L2585" i="6"/>
  <c r="L2584" i="6"/>
  <c r="L2583" i="6"/>
  <c r="L2582" i="6"/>
  <c r="L2581" i="6"/>
  <c r="L2580" i="6"/>
  <c r="L2579" i="6"/>
  <c r="L2578" i="6"/>
  <c r="L2577" i="6"/>
  <c r="L2576" i="6"/>
  <c r="L2575" i="6"/>
  <c r="L2574" i="6"/>
  <c r="L2573" i="6"/>
  <c r="L2572" i="6"/>
  <c r="L2571" i="6"/>
  <c r="L2570" i="6"/>
  <c r="L2569" i="6"/>
  <c r="L2568" i="6"/>
  <c r="L2567" i="6"/>
  <c r="L2566" i="6"/>
  <c r="L2565" i="6"/>
  <c r="L2564" i="6"/>
  <c r="L2563" i="6"/>
  <c r="L2562" i="6"/>
  <c r="L2561" i="6"/>
  <c r="L2560" i="6"/>
  <c r="L2559" i="6"/>
  <c r="L2558" i="6"/>
  <c r="L2557" i="6"/>
  <c r="L2556" i="6"/>
  <c r="L2555" i="6"/>
  <c r="L2554" i="6"/>
  <c r="L2553" i="6"/>
  <c r="L2552" i="6"/>
  <c r="L2551" i="6"/>
  <c r="L2550" i="6"/>
  <c r="L2549" i="6"/>
  <c r="L2548" i="6"/>
  <c r="L2547" i="6"/>
  <c r="L2546" i="6"/>
  <c r="L2545" i="6"/>
  <c r="L2544" i="6"/>
  <c r="L2543" i="6"/>
  <c r="L2542" i="6"/>
  <c r="L2541" i="6"/>
  <c r="L2540" i="6"/>
  <c r="L2539" i="6"/>
  <c r="L2538" i="6"/>
  <c r="L2537" i="6"/>
  <c r="L2536" i="6"/>
  <c r="L2535" i="6"/>
  <c r="L2534" i="6"/>
  <c r="L2533" i="6"/>
  <c r="L2532" i="6"/>
  <c r="L2531" i="6"/>
  <c r="L2530" i="6"/>
  <c r="L2529" i="6"/>
  <c r="L2528" i="6"/>
  <c r="L2527" i="6"/>
  <c r="L2526" i="6"/>
  <c r="L2525" i="6"/>
  <c r="L2524" i="6"/>
  <c r="L2523" i="6"/>
  <c r="L2522" i="6"/>
  <c r="L2521" i="6"/>
  <c r="L2520" i="6"/>
  <c r="L2519" i="6"/>
  <c r="L2518" i="6"/>
  <c r="L2517" i="6"/>
  <c r="L2516" i="6"/>
  <c r="L2515" i="6"/>
  <c r="L2514" i="6"/>
  <c r="L2513" i="6"/>
  <c r="L2512" i="6"/>
  <c r="L2511" i="6"/>
  <c r="L2510" i="6"/>
  <c r="L2509" i="6"/>
  <c r="L2508" i="6"/>
  <c r="L2507" i="6"/>
  <c r="L2506" i="6"/>
  <c r="L2505" i="6"/>
  <c r="L2504" i="6"/>
  <c r="L2503" i="6"/>
  <c r="L2502" i="6"/>
  <c r="L2501" i="6"/>
  <c r="L2500" i="6"/>
  <c r="L2499" i="6"/>
  <c r="L2498" i="6"/>
  <c r="L2497" i="6"/>
  <c r="L2496" i="6"/>
  <c r="L2495" i="6"/>
  <c r="L2494" i="6"/>
  <c r="L2493" i="6"/>
  <c r="L2492" i="6"/>
  <c r="L2491" i="6"/>
  <c r="L2490" i="6"/>
  <c r="L2489" i="6"/>
  <c r="L2488" i="6"/>
  <c r="L2487" i="6"/>
  <c r="L2486" i="6"/>
  <c r="L2485" i="6"/>
  <c r="L2484" i="6"/>
  <c r="L2483" i="6"/>
  <c r="L2482" i="6"/>
  <c r="L2481" i="6"/>
  <c r="L2480" i="6"/>
  <c r="L2479" i="6"/>
  <c r="L2478" i="6"/>
  <c r="L2477" i="6"/>
  <c r="L2476" i="6"/>
  <c r="L2475" i="6"/>
  <c r="L2474" i="6"/>
  <c r="L2473" i="6"/>
  <c r="L2472" i="6"/>
  <c r="L2471" i="6"/>
  <c r="L2470" i="6"/>
  <c r="L2469" i="6"/>
  <c r="L2468" i="6"/>
  <c r="L2467" i="6"/>
  <c r="L2466" i="6"/>
  <c r="L2465" i="6"/>
  <c r="L2464" i="6"/>
  <c r="L2463" i="6"/>
  <c r="L2462" i="6"/>
  <c r="L2461" i="6"/>
  <c r="L2460" i="6"/>
  <c r="L2459" i="6"/>
  <c r="L2458" i="6"/>
  <c r="L2457" i="6"/>
  <c r="L2456" i="6"/>
  <c r="L2455" i="6"/>
  <c r="L2454" i="6"/>
  <c r="L2453" i="6"/>
  <c r="L2452" i="6"/>
  <c r="L2451" i="6"/>
  <c r="L2450" i="6"/>
  <c r="L2449" i="6"/>
  <c r="L2448" i="6"/>
  <c r="L2447" i="6"/>
  <c r="L2446" i="6"/>
  <c r="L2445" i="6"/>
  <c r="L2444" i="6"/>
  <c r="L2443" i="6"/>
  <c r="L2442" i="6"/>
  <c r="L2441" i="6"/>
  <c r="L2440" i="6"/>
  <c r="L2439" i="6"/>
  <c r="L2438" i="6"/>
  <c r="L2437" i="6"/>
  <c r="L2436" i="6"/>
  <c r="L2435" i="6"/>
  <c r="L2434" i="6"/>
  <c r="L2433" i="6"/>
  <c r="L2432" i="6"/>
  <c r="L2431" i="6"/>
  <c r="L2430" i="6"/>
  <c r="L2429" i="6"/>
  <c r="L2428" i="6"/>
  <c r="L2427" i="6"/>
  <c r="L2426" i="6"/>
  <c r="L2425" i="6"/>
  <c r="L2424" i="6"/>
  <c r="L2423" i="6"/>
  <c r="L2422" i="6"/>
  <c r="L2421" i="6"/>
  <c r="L2420" i="6"/>
  <c r="L2419" i="6"/>
  <c r="L2418" i="6"/>
  <c r="L2417" i="6"/>
  <c r="L2416" i="6"/>
  <c r="L2415" i="6"/>
  <c r="L2414" i="6"/>
  <c r="L2413" i="6"/>
  <c r="L2412" i="6"/>
  <c r="L2411" i="6"/>
  <c r="L2410" i="6"/>
  <c r="L2409" i="6"/>
  <c r="L2408" i="6"/>
  <c r="L2407" i="6"/>
  <c r="L2406" i="6"/>
  <c r="L2405" i="6"/>
  <c r="L2404" i="6"/>
  <c r="L2403" i="6"/>
  <c r="L2402" i="6"/>
  <c r="L2401" i="6"/>
  <c r="L2400" i="6"/>
  <c r="L2399" i="6"/>
  <c r="L2398" i="6"/>
  <c r="L2397" i="6"/>
  <c r="L2396" i="6"/>
  <c r="L2395" i="6"/>
  <c r="L2394" i="6"/>
  <c r="L2393" i="6"/>
  <c r="L2392" i="6"/>
  <c r="L2391" i="6"/>
  <c r="L2390" i="6"/>
  <c r="L2389" i="6"/>
  <c r="L2388" i="6"/>
  <c r="L2387" i="6"/>
  <c r="L2386" i="6"/>
  <c r="L2385" i="6"/>
  <c r="L2384" i="6"/>
  <c r="L2383" i="6"/>
  <c r="L2382" i="6"/>
  <c r="L2381" i="6"/>
  <c r="L2380" i="6"/>
  <c r="L2379" i="6"/>
  <c r="L2378" i="6"/>
  <c r="L2377" i="6"/>
  <c r="L2376" i="6"/>
  <c r="L2375" i="6"/>
  <c r="L2374" i="6"/>
  <c r="L2373" i="6"/>
  <c r="L2372" i="6"/>
  <c r="L2371" i="6"/>
  <c r="L2370" i="6"/>
  <c r="L2369" i="6"/>
  <c r="L2368" i="6"/>
  <c r="L2367" i="6"/>
  <c r="L2366" i="6"/>
  <c r="L2365" i="6"/>
  <c r="L2364" i="6"/>
  <c r="L2363" i="6"/>
  <c r="L2362" i="6"/>
  <c r="L2361" i="6"/>
  <c r="L2360" i="6"/>
  <c r="L2359" i="6"/>
  <c r="L2358" i="6"/>
  <c r="L2357" i="6"/>
  <c r="L2356" i="6"/>
  <c r="L2355" i="6"/>
  <c r="L2354" i="6"/>
  <c r="L2353" i="6"/>
  <c r="L2352" i="6"/>
  <c r="L2351" i="6"/>
  <c r="L2350" i="6"/>
  <c r="L2349" i="6"/>
  <c r="L2348" i="6"/>
  <c r="L2347" i="6"/>
  <c r="L2346" i="6"/>
  <c r="L2345" i="6"/>
  <c r="L2344" i="6"/>
  <c r="L2343" i="6"/>
  <c r="L2342" i="6"/>
  <c r="L2341" i="6"/>
  <c r="L2340" i="6"/>
  <c r="L2339" i="6"/>
  <c r="L2338" i="6"/>
  <c r="L2337" i="6"/>
  <c r="L2336" i="6"/>
  <c r="L2335" i="6"/>
  <c r="L2334" i="6"/>
  <c r="L2333" i="6"/>
  <c r="L2332" i="6"/>
  <c r="L2331" i="6"/>
  <c r="L2330" i="6"/>
  <c r="L2329" i="6"/>
  <c r="L2328" i="6"/>
  <c r="L2327" i="6"/>
  <c r="L2326" i="6"/>
  <c r="L2325" i="6"/>
  <c r="L2324" i="6"/>
  <c r="L2323" i="6"/>
  <c r="L2322" i="6"/>
  <c r="L2321" i="6"/>
  <c r="L2320" i="6"/>
  <c r="L2319" i="6"/>
  <c r="L2318" i="6"/>
  <c r="L2317" i="6"/>
  <c r="L2316" i="6"/>
  <c r="L2315" i="6"/>
  <c r="L2314" i="6"/>
  <c r="L2313" i="6"/>
  <c r="L2312" i="6"/>
  <c r="L2311" i="6"/>
  <c r="L2310" i="6"/>
  <c r="L2309" i="6"/>
  <c r="L2308" i="6"/>
  <c r="L2307" i="6"/>
  <c r="L2306" i="6"/>
  <c r="L2305" i="6"/>
  <c r="L2304" i="6"/>
  <c r="L2303" i="6"/>
  <c r="L2302" i="6"/>
  <c r="L2301" i="6"/>
  <c r="L2300" i="6"/>
  <c r="L2299" i="6"/>
  <c r="L2298" i="6"/>
  <c r="L2297" i="6"/>
  <c r="L2296" i="6"/>
  <c r="L2295" i="6"/>
  <c r="L2294" i="6"/>
  <c r="L2293" i="6"/>
  <c r="L2292" i="6"/>
  <c r="L2291" i="6"/>
  <c r="L2290" i="6"/>
  <c r="L2289" i="6"/>
  <c r="L2288" i="6"/>
  <c r="L2287" i="6"/>
  <c r="L2286" i="6"/>
  <c r="L2285" i="6"/>
  <c r="L2284" i="6"/>
  <c r="L2283" i="6"/>
  <c r="L2282" i="6"/>
  <c r="L2281" i="6"/>
  <c r="L2280" i="6"/>
  <c r="L2279" i="6"/>
  <c r="L2278" i="6"/>
  <c r="L2277" i="6"/>
  <c r="L2276" i="6"/>
  <c r="L2275" i="6"/>
  <c r="L2274" i="6"/>
  <c r="L2273" i="6"/>
  <c r="L2272" i="6"/>
  <c r="L2271" i="6"/>
  <c r="L2270" i="6"/>
  <c r="L2269" i="6"/>
  <c r="L2268" i="6"/>
  <c r="L2267" i="6"/>
  <c r="L2266" i="6"/>
  <c r="L2265" i="6"/>
  <c r="L2264" i="6"/>
  <c r="L2263" i="6"/>
  <c r="L2262" i="6"/>
  <c r="L2261" i="6"/>
  <c r="L2260" i="6"/>
  <c r="L2259" i="6"/>
  <c r="L2258" i="6"/>
  <c r="L2257" i="6"/>
  <c r="L2256" i="6"/>
  <c r="L2255" i="6"/>
  <c r="L2254" i="6"/>
  <c r="L2253" i="6"/>
  <c r="L2252" i="6"/>
  <c r="L2251" i="6"/>
  <c r="L2250" i="6"/>
  <c r="L2249" i="6"/>
  <c r="L2248" i="6"/>
  <c r="L2247" i="6"/>
  <c r="L2246" i="6"/>
  <c r="L2245" i="6"/>
  <c r="L2244" i="6"/>
  <c r="L2243" i="6"/>
  <c r="L2242" i="6"/>
  <c r="L2241" i="6"/>
  <c r="L2240" i="6"/>
  <c r="L2239" i="6"/>
  <c r="L2238" i="6"/>
  <c r="L2237" i="6"/>
  <c r="L2236" i="6"/>
  <c r="L2235" i="6"/>
  <c r="L2234" i="6"/>
  <c r="L2233" i="6"/>
  <c r="L2232" i="6"/>
  <c r="L2231" i="6"/>
  <c r="L2230" i="6"/>
  <c r="L2229" i="6"/>
  <c r="L2228" i="6"/>
  <c r="L2227" i="6"/>
  <c r="L2226" i="6"/>
  <c r="L2225" i="6"/>
  <c r="L2224" i="6"/>
  <c r="L2223" i="6"/>
  <c r="L2222" i="6"/>
  <c r="L2221" i="6"/>
  <c r="L2220" i="6"/>
  <c r="L2219" i="6"/>
  <c r="L2218" i="6"/>
  <c r="L2217" i="6"/>
  <c r="L2216" i="6"/>
  <c r="L2215" i="6"/>
  <c r="L2214" i="6"/>
  <c r="L2213" i="6"/>
  <c r="L2212" i="6"/>
  <c r="L2211" i="6"/>
  <c r="L2210" i="6"/>
  <c r="L2209" i="6"/>
  <c r="L2208" i="6"/>
  <c r="L2207" i="6"/>
  <c r="L2206" i="6"/>
  <c r="L2205" i="6"/>
  <c r="L2204" i="6"/>
  <c r="L2203" i="6"/>
  <c r="L2202" i="6"/>
  <c r="L2201" i="6"/>
  <c r="L2200" i="6"/>
  <c r="L2199" i="6"/>
  <c r="L2198" i="6"/>
  <c r="L2197" i="6"/>
  <c r="L2196" i="6"/>
  <c r="L2195" i="6"/>
  <c r="L2194" i="6"/>
  <c r="L2193" i="6"/>
  <c r="L2192" i="6"/>
  <c r="L2191" i="6"/>
  <c r="L2190" i="6"/>
  <c r="L2189" i="6"/>
  <c r="L2188" i="6"/>
  <c r="L2187" i="6"/>
  <c r="L2186" i="6"/>
  <c r="L2185" i="6"/>
  <c r="L2184" i="6"/>
  <c r="L2183" i="6"/>
  <c r="L2182" i="6"/>
  <c r="L2181" i="6"/>
  <c r="L2180" i="6"/>
  <c r="L2179" i="6"/>
  <c r="L2178" i="6"/>
  <c r="L2177" i="6"/>
  <c r="L2176" i="6"/>
  <c r="L2175" i="6"/>
  <c r="L2174" i="6"/>
  <c r="L2173" i="6"/>
  <c r="L2172" i="6"/>
  <c r="L2171" i="6"/>
  <c r="L2170" i="6"/>
  <c r="L2169" i="6"/>
  <c r="L2168" i="6"/>
  <c r="L2167" i="6"/>
  <c r="L2166" i="6"/>
  <c r="L2165" i="6"/>
  <c r="L2164" i="6"/>
  <c r="L2163" i="6"/>
  <c r="L2162" i="6"/>
  <c r="L2161" i="6"/>
  <c r="L2160" i="6"/>
  <c r="L2159" i="6"/>
  <c r="L2158" i="6"/>
  <c r="L2157" i="6"/>
  <c r="L2156" i="6"/>
  <c r="L2155" i="6"/>
  <c r="L2154" i="6"/>
  <c r="L2153" i="6"/>
  <c r="L2152" i="6"/>
  <c r="L2151" i="6"/>
  <c r="L2150" i="6"/>
  <c r="L2149" i="6"/>
  <c r="L2148" i="6"/>
  <c r="L2147" i="6"/>
  <c r="L2146" i="6"/>
  <c r="L2145" i="6"/>
  <c r="L2144" i="6"/>
  <c r="L2143" i="6"/>
  <c r="L2142" i="6"/>
  <c r="L2141" i="6"/>
  <c r="L2140" i="6"/>
  <c r="L2139" i="6"/>
  <c r="L2138" i="6"/>
  <c r="L2137" i="6"/>
  <c r="L2136" i="6"/>
  <c r="L2135" i="6"/>
  <c r="L2134" i="6"/>
  <c r="L2133" i="6"/>
  <c r="L2132" i="6"/>
  <c r="L2131" i="6"/>
  <c r="L2130" i="6"/>
  <c r="L2129" i="6"/>
  <c r="L2128" i="6"/>
  <c r="L2127" i="6"/>
  <c r="L2126" i="6"/>
  <c r="L2125" i="6"/>
  <c r="L2124" i="6"/>
  <c r="L2123" i="6"/>
  <c r="L2122" i="6"/>
  <c r="L2121" i="6"/>
  <c r="L2120" i="6"/>
  <c r="L2119" i="6"/>
  <c r="L2118" i="6"/>
  <c r="L2117" i="6"/>
  <c r="L2116" i="6"/>
  <c r="L2115" i="6"/>
  <c r="L2114" i="6"/>
  <c r="L2113" i="6"/>
  <c r="L2112" i="6"/>
  <c r="L2111" i="6"/>
  <c r="L2110" i="6"/>
  <c r="L2109" i="6"/>
  <c r="L2108" i="6"/>
  <c r="L2107" i="6"/>
  <c r="L2106" i="6"/>
  <c r="L2105" i="6"/>
  <c r="L2104" i="6"/>
  <c r="L2103" i="6"/>
  <c r="L2102" i="6"/>
  <c r="L2101" i="6"/>
  <c r="L2100" i="6"/>
  <c r="L2099" i="6"/>
  <c r="L2098" i="6"/>
  <c r="L2097" i="6"/>
  <c r="L2096" i="6"/>
  <c r="L2095" i="6"/>
  <c r="L2094" i="6"/>
  <c r="L2093" i="6"/>
  <c r="L2092" i="6"/>
  <c r="L2091" i="6"/>
  <c r="L2090" i="6"/>
  <c r="L2089" i="6"/>
  <c r="L2088" i="6"/>
  <c r="L2087" i="6"/>
  <c r="L2086" i="6"/>
  <c r="L2085" i="6"/>
  <c r="L2084" i="6"/>
  <c r="L2083" i="6"/>
  <c r="L2082" i="6"/>
  <c r="L2081" i="6"/>
  <c r="L2080" i="6"/>
  <c r="L2079" i="6"/>
  <c r="L2078" i="6"/>
  <c r="L2077" i="6"/>
  <c r="L2076" i="6"/>
  <c r="L2075" i="6"/>
  <c r="L2074" i="6"/>
  <c r="L2073" i="6"/>
  <c r="L2072" i="6"/>
  <c r="L2071" i="6"/>
  <c r="L2070" i="6"/>
  <c r="L2069" i="6"/>
  <c r="L2068" i="6"/>
  <c r="L2067" i="6"/>
  <c r="L2066" i="6"/>
  <c r="L2065" i="6"/>
  <c r="L2064" i="6"/>
  <c r="L2063" i="6"/>
  <c r="L2062" i="6"/>
  <c r="L2061" i="6"/>
  <c r="L2060" i="6"/>
  <c r="L2059" i="6"/>
  <c r="L2058" i="6"/>
  <c r="L2057" i="6"/>
  <c r="L2056" i="6"/>
  <c r="L2055" i="6"/>
  <c r="L2054" i="6"/>
  <c r="L2053" i="6"/>
  <c r="L2052" i="6"/>
  <c r="L2051" i="6"/>
  <c r="L2050" i="6"/>
  <c r="L2049" i="6"/>
  <c r="L2048" i="6"/>
  <c r="L2047" i="6"/>
  <c r="L2046" i="6"/>
  <c r="L2045" i="6"/>
  <c r="L2044" i="6"/>
  <c r="L2043" i="6"/>
  <c r="L2042" i="6"/>
  <c r="L2041" i="6"/>
  <c r="L2040" i="6"/>
  <c r="L2039" i="6"/>
  <c r="L2038" i="6"/>
  <c r="L2037" i="6"/>
  <c r="L2036" i="6"/>
  <c r="L2035" i="6"/>
  <c r="L2034" i="6"/>
  <c r="L2033" i="6"/>
  <c r="L2032" i="6"/>
  <c r="L2031" i="6"/>
  <c r="L2030" i="6"/>
  <c r="L2029" i="6"/>
  <c r="L2028" i="6"/>
  <c r="L2027" i="6"/>
  <c r="L2026" i="6"/>
  <c r="L2025" i="6"/>
  <c r="L2024" i="6"/>
  <c r="L2023" i="6"/>
  <c r="L2022" i="6"/>
  <c r="L2021" i="6"/>
  <c r="L2020" i="6"/>
  <c r="L2019" i="6"/>
  <c r="L2018" i="6"/>
  <c r="L2017" i="6"/>
  <c r="L2016" i="6"/>
  <c r="L2015" i="6"/>
  <c r="L2014" i="6"/>
  <c r="L2013" i="6"/>
  <c r="L2012" i="6"/>
  <c r="L2011" i="6"/>
  <c r="L2010" i="6"/>
  <c r="L2009" i="6"/>
  <c r="L2008" i="6"/>
  <c r="L2007" i="6"/>
  <c r="L2006" i="6"/>
  <c r="L2005" i="6"/>
  <c r="L2004" i="6"/>
  <c r="L2003" i="6"/>
  <c r="L2002" i="6"/>
  <c r="L2001" i="6"/>
  <c r="L2000" i="6"/>
  <c r="L1999" i="6"/>
  <c r="L1998" i="6"/>
  <c r="L1997" i="6"/>
  <c r="L1996" i="6"/>
  <c r="L1995" i="6"/>
  <c r="L1994" i="6"/>
  <c r="L1993" i="6"/>
  <c r="L1992" i="6"/>
  <c r="L1991" i="6"/>
  <c r="L1990" i="6"/>
  <c r="L1989" i="6"/>
  <c r="L1988" i="6"/>
  <c r="L1987" i="6"/>
  <c r="L1986" i="6"/>
  <c r="L1985" i="6"/>
  <c r="L1984" i="6"/>
  <c r="L1983" i="6"/>
  <c r="L1982" i="6"/>
  <c r="L1981" i="6"/>
  <c r="L1980" i="6"/>
  <c r="L1979" i="6"/>
  <c r="L1978" i="6"/>
  <c r="L1977" i="6"/>
  <c r="L1976" i="6"/>
  <c r="L1975" i="6"/>
  <c r="L1974" i="6"/>
  <c r="L1973" i="6"/>
  <c r="L1972" i="6"/>
  <c r="L1971" i="6"/>
  <c r="L1970" i="6"/>
  <c r="L1969" i="6"/>
  <c r="L1968" i="6"/>
  <c r="L1967" i="6"/>
  <c r="L1966" i="6"/>
  <c r="L1965" i="6"/>
  <c r="L1964" i="6"/>
  <c r="L1963" i="6"/>
  <c r="L1962" i="6"/>
  <c r="L1961" i="6"/>
  <c r="L1960" i="6"/>
  <c r="L1959" i="6"/>
  <c r="L1958" i="6"/>
  <c r="L1957" i="6"/>
  <c r="L1956" i="6"/>
  <c r="L1955" i="6"/>
  <c r="L1954" i="6"/>
  <c r="L1953" i="6"/>
  <c r="L1952" i="6"/>
  <c r="L1951" i="6"/>
  <c r="L1950" i="6"/>
  <c r="L1949" i="6"/>
  <c r="L1948" i="6"/>
  <c r="L1947" i="6"/>
  <c r="L1946" i="6"/>
  <c r="L1945" i="6"/>
  <c r="L1944" i="6"/>
  <c r="L1943" i="6"/>
  <c r="L1942" i="6"/>
  <c r="L1941" i="6"/>
  <c r="L1940" i="6"/>
  <c r="L1939" i="6"/>
  <c r="L1938" i="6"/>
  <c r="L1937" i="6"/>
  <c r="L1936" i="6"/>
  <c r="L1935" i="6"/>
  <c r="L1934" i="6"/>
  <c r="L1933" i="6"/>
  <c r="L1932" i="6"/>
  <c r="L1931" i="6"/>
  <c r="L1930" i="6"/>
  <c r="L1929" i="6"/>
  <c r="L1928" i="6"/>
  <c r="L1927" i="6"/>
  <c r="L1926" i="6"/>
  <c r="L1925" i="6"/>
  <c r="L1924" i="6"/>
  <c r="L1923" i="6"/>
  <c r="L1922" i="6"/>
  <c r="L1921" i="6"/>
  <c r="L1920" i="6"/>
  <c r="L1919" i="6"/>
  <c r="L1918" i="6"/>
  <c r="L1917" i="6"/>
  <c r="L1916" i="6"/>
  <c r="L1915" i="6"/>
  <c r="L1914" i="6"/>
  <c r="L1913" i="6"/>
  <c r="L1912" i="6"/>
  <c r="L1911" i="6"/>
  <c r="L1910" i="6"/>
  <c r="L1909" i="6"/>
  <c r="L1908" i="6"/>
  <c r="L1907" i="6"/>
  <c r="L1906" i="6"/>
  <c r="L1905" i="6"/>
  <c r="L1904" i="6"/>
  <c r="L1903" i="6"/>
  <c r="L1902" i="6"/>
  <c r="L1901" i="6"/>
  <c r="L1900" i="6"/>
  <c r="L1899" i="6"/>
  <c r="L1898" i="6"/>
  <c r="L1897" i="6"/>
  <c r="L1896" i="6"/>
  <c r="L1895" i="6"/>
  <c r="L1894" i="6"/>
  <c r="L1893" i="6"/>
  <c r="L1892" i="6"/>
  <c r="L1891" i="6"/>
  <c r="L1890" i="6"/>
  <c r="L1889" i="6"/>
  <c r="L1888" i="6"/>
  <c r="L1887" i="6"/>
  <c r="L1886" i="6"/>
  <c r="L1885" i="6"/>
  <c r="L1884" i="6"/>
  <c r="L1883" i="6"/>
  <c r="L1882" i="6"/>
  <c r="L1881" i="6"/>
  <c r="L1880" i="6"/>
  <c r="L1879" i="6"/>
  <c r="L1878" i="6"/>
  <c r="L1877" i="6"/>
  <c r="L1876" i="6"/>
  <c r="L1875" i="6"/>
  <c r="L1874" i="6"/>
  <c r="L1873" i="6"/>
  <c r="L1872" i="6"/>
  <c r="L1871" i="6"/>
  <c r="L1870" i="6"/>
  <c r="L1869" i="6"/>
  <c r="L1868" i="6"/>
  <c r="L1867" i="6"/>
  <c r="L1866" i="6"/>
  <c r="L1865" i="6"/>
  <c r="L1864" i="6"/>
  <c r="L1863" i="6"/>
  <c r="L1862" i="6"/>
  <c r="L1861" i="6"/>
  <c r="L1860" i="6"/>
  <c r="L1859" i="6"/>
  <c r="L1858" i="6"/>
  <c r="L1857" i="6"/>
  <c r="L1856" i="6"/>
  <c r="L1855" i="6"/>
  <c r="L1854" i="6"/>
  <c r="L1853" i="6"/>
  <c r="L1852" i="6"/>
  <c r="L1851" i="6"/>
  <c r="L1850" i="6"/>
  <c r="L1849" i="6"/>
  <c r="L1848" i="6"/>
  <c r="L1847" i="6"/>
  <c r="L1846" i="6"/>
  <c r="L1845" i="6"/>
  <c r="L1844" i="6"/>
  <c r="L1843" i="6"/>
  <c r="L1842" i="6"/>
  <c r="L1841" i="6"/>
  <c r="L1840" i="6"/>
  <c r="L1839" i="6"/>
  <c r="L1838" i="6"/>
  <c r="L1837" i="6"/>
  <c r="L1836" i="6"/>
  <c r="L1835" i="6"/>
  <c r="L1834" i="6"/>
  <c r="L1833" i="6"/>
  <c r="L1832" i="6"/>
  <c r="L1831" i="6"/>
  <c r="L1830" i="6"/>
  <c r="L1829" i="6"/>
  <c r="L1828" i="6"/>
  <c r="L1827" i="6"/>
  <c r="L1826" i="6"/>
  <c r="L1825" i="6"/>
  <c r="L1824" i="6"/>
  <c r="L1823" i="6"/>
  <c r="L1822" i="6"/>
  <c r="L1821" i="6"/>
  <c r="L1820" i="6"/>
  <c r="L1819" i="6"/>
  <c r="L1818" i="6"/>
  <c r="L1817" i="6"/>
  <c r="L1816" i="6"/>
  <c r="L1815" i="6"/>
  <c r="L1814" i="6"/>
  <c r="L1813" i="6"/>
  <c r="L1812" i="6"/>
  <c r="L1811" i="6"/>
  <c r="L1810" i="6"/>
  <c r="L1809" i="6"/>
  <c r="L1808" i="6"/>
  <c r="L1807" i="6"/>
  <c r="L1806" i="6"/>
  <c r="L1805" i="6"/>
  <c r="L1804" i="6"/>
  <c r="L1803" i="6"/>
  <c r="L1802" i="6"/>
  <c r="L1801" i="6"/>
  <c r="L1800" i="6"/>
  <c r="L1799" i="6"/>
  <c r="L1798" i="6"/>
  <c r="L1797" i="6"/>
  <c r="L1796" i="6"/>
  <c r="L1795" i="6"/>
  <c r="L1794" i="6"/>
  <c r="L1793" i="6"/>
  <c r="L1792" i="6"/>
  <c r="L1791" i="6"/>
  <c r="L1790" i="6"/>
  <c r="L1789" i="6"/>
  <c r="L1788" i="6"/>
  <c r="L1787" i="6"/>
  <c r="L1786" i="6"/>
  <c r="L1785" i="6"/>
  <c r="L1784" i="6"/>
  <c r="L1783" i="6"/>
  <c r="L1782" i="6"/>
  <c r="L1781" i="6"/>
  <c r="L1780" i="6"/>
  <c r="L1779" i="6"/>
  <c r="L1778" i="6"/>
  <c r="L1777" i="6"/>
  <c r="L1776" i="6"/>
  <c r="L1775" i="6"/>
  <c r="L1774" i="6"/>
  <c r="L1773" i="6"/>
  <c r="L1772" i="6"/>
  <c r="L1771" i="6"/>
  <c r="L1770" i="6"/>
  <c r="L1769" i="6"/>
  <c r="L1768" i="6"/>
  <c r="L1767" i="6"/>
  <c r="L1766" i="6"/>
  <c r="L1765" i="6"/>
  <c r="L1764" i="6"/>
  <c r="L1763" i="6"/>
  <c r="L1762" i="6"/>
  <c r="L1761" i="6"/>
  <c r="L1760" i="6"/>
  <c r="L1759" i="6"/>
  <c r="L1758" i="6"/>
  <c r="L1757" i="6"/>
  <c r="L1756" i="6"/>
  <c r="L1755" i="6"/>
  <c r="L1754" i="6"/>
  <c r="L1753" i="6"/>
  <c r="L1752" i="6"/>
  <c r="L1751" i="6"/>
  <c r="L1750" i="6"/>
  <c r="L1749" i="6"/>
  <c r="L1748" i="6"/>
  <c r="L1747" i="6"/>
  <c r="L1746" i="6"/>
  <c r="L1745" i="6"/>
  <c r="L1744" i="6"/>
  <c r="L1743" i="6"/>
  <c r="L1742" i="6"/>
  <c r="L1741" i="6"/>
  <c r="L1740" i="6"/>
  <c r="L1739" i="6"/>
  <c r="L1738" i="6"/>
  <c r="L1737" i="6"/>
  <c r="L1736" i="6"/>
  <c r="L1735" i="6"/>
  <c r="L1734" i="6"/>
  <c r="L1733" i="6"/>
  <c r="L1732" i="6"/>
  <c r="L1731" i="6"/>
  <c r="L1730" i="6"/>
  <c r="L1729" i="6"/>
  <c r="L1728" i="6"/>
  <c r="L1727" i="6"/>
  <c r="L1726" i="6"/>
  <c r="L1725" i="6"/>
  <c r="L1724" i="6"/>
  <c r="L1723" i="6"/>
  <c r="L1722" i="6"/>
  <c r="L1721" i="6"/>
  <c r="L1720" i="6"/>
  <c r="L1719" i="6"/>
  <c r="L1718" i="6"/>
  <c r="L1717" i="6"/>
  <c r="L1716" i="6"/>
  <c r="L1715" i="6"/>
  <c r="L1714" i="6"/>
  <c r="L1713" i="6"/>
  <c r="L1712" i="6"/>
  <c r="L1711" i="6"/>
  <c r="L1710" i="6"/>
  <c r="L1709" i="6"/>
  <c r="L1708" i="6"/>
  <c r="L1707" i="6"/>
  <c r="L1706" i="6"/>
  <c r="L1705" i="6"/>
  <c r="L1704" i="6"/>
  <c r="L1703" i="6"/>
  <c r="L1702" i="6"/>
  <c r="L1701" i="6"/>
  <c r="L1700" i="6"/>
  <c r="L1699" i="6"/>
  <c r="L1698" i="6"/>
  <c r="L1697" i="6"/>
  <c r="L1696" i="6"/>
  <c r="L1695" i="6"/>
  <c r="L1694" i="6"/>
  <c r="L1693" i="6"/>
  <c r="L1692" i="6"/>
  <c r="L1691" i="6"/>
  <c r="L1690" i="6"/>
  <c r="L1689" i="6"/>
  <c r="L1688" i="6"/>
  <c r="L1687" i="6"/>
  <c r="L1686" i="6"/>
  <c r="L1685" i="6"/>
  <c r="L1684" i="6"/>
  <c r="L1683" i="6"/>
  <c r="L1682" i="6"/>
  <c r="L1681" i="6"/>
  <c r="L1680" i="6"/>
  <c r="L1679" i="6"/>
  <c r="L1678" i="6"/>
  <c r="L1677" i="6"/>
  <c r="L1676" i="6"/>
  <c r="L1675" i="6"/>
  <c r="L1674" i="6"/>
  <c r="L1673" i="6"/>
  <c r="L1672" i="6"/>
  <c r="L1671" i="6"/>
  <c r="L1670" i="6"/>
  <c r="L1669" i="6"/>
  <c r="L1668" i="6"/>
  <c r="L1667" i="6"/>
  <c r="L1666" i="6"/>
  <c r="L1665" i="6"/>
  <c r="L1664" i="6"/>
  <c r="L1663" i="6"/>
  <c r="L1662" i="6"/>
  <c r="L1661" i="6"/>
  <c r="L1660" i="6"/>
  <c r="L1659" i="6"/>
  <c r="L1658" i="6"/>
  <c r="L1657" i="6"/>
  <c r="L1656" i="6"/>
  <c r="L1655" i="6"/>
  <c r="L1654" i="6"/>
  <c r="L1653" i="6"/>
  <c r="L1652" i="6"/>
  <c r="L1651" i="6"/>
  <c r="L1650" i="6"/>
  <c r="L1649" i="6"/>
  <c r="L1648" i="6"/>
  <c r="L1647" i="6"/>
  <c r="L1646" i="6"/>
  <c r="L1645" i="6"/>
  <c r="L1644" i="6"/>
  <c r="L1643" i="6"/>
  <c r="L1642" i="6"/>
  <c r="L1641" i="6"/>
  <c r="L1640" i="6"/>
  <c r="L1639" i="6"/>
  <c r="L1638" i="6"/>
  <c r="L1637" i="6"/>
  <c r="L1636" i="6"/>
  <c r="L1635" i="6"/>
  <c r="L1634" i="6"/>
  <c r="L1633" i="6"/>
  <c r="L1632" i="6"/>
  <c r="L1631" i="6"/>
  <c r="L1630" i="6"/>
  <c r="L1629" i="6"/>
  <c r="L1628" i="6"/>
  <c r="L1627" i="6"/>
  <c r="L1626" i="6"/>
  <c r="L1625" i="6"/>
  <c r="L1624" i="6"/>
  <c r="L1623" i="6"/>
  <c r="L1622" i="6"/>
  <c r="L1621" i="6"/>
  <c r="L1620" i="6"/>
  <c r="L1619" i="6"/>
  <c r="L1618" i="6"/>
  <c r="L1617" i="6"/>
  <c r="L1616" i="6"/>
  <c r="L1615" i="6"/>
  <c r="L1614" i="6"/>
  <c r="L1613" i="6"/>
  <c r="L1612" i="6"/>
  <c r="L1611" i="6"/>
  <c r="L1610" i="6"/>
  <c r="L1609" i="6"/>
  <c r="L1608" i="6"/>
  <c r="L1607" i="6"/>
  <c r="L1606" i="6"/>
  <c r="L1605" i="6"/>
  <c r="L1604" i="6"/>
  <c r="L1603" i="6"/>
  <c r="L1602" i="6"/>
  <c r="L1601" i="6"/>
  <c r="L1600" i="6"/>
  <c r="L1599" i="6"/>
  <c r="L1598" i="6"/>
  <c r="L1597" i="6"/>
  <c r="L1596" i="6"/>
  <c r="L1595" i="6"/>
  <c r="L1594" i="6"/>
  <c r="L1593" i="6"/>
  <c r="L1592" i="6"/>
  <c r="L1591" i="6"/>
  <c r="L1590" i="6"/>
  <c r="L1589" i="6"/>
  <c r="L1588" i="6"/>
  <c r="L1587" i="6"/>
  <c r="L1586" i="6"/>
  <c r="L1585" i="6"/>
  <c r="L1583" i="6"/>
  <c r="L1582" i="6"/>
  <c r="L1581" i="6"/>
  <c r="L1580" i="6"/>
  <c r="L1579" i="6"/>
  <c r="L1578" i="6"/>
  <c r="L1577" i="6"/>
  <c r="L1576" i="6"/>
  <c r="L1575" i="6"/>
  <c r="L1574" i="6"/>
  <c r="L1573" i="6"/>
  <c r="L1572" i="6"/>
  <c r="L1571" i="6"/>
  <c r="L1570" i="6"/>
  <c r="L1569" i="6"/>
  <c r="L1568" i="6"/>
  <c r="L1567" i="6"/>
  <c r="L1566" i="6"/>
  <c r="L1565" i="6"/>
  <c r="L1564" i="6"/>
  <c r="L1563" i="6"/>
  <c r="L1562" i="6"/>
  <c r="L1561" i="6"/>
  <c r="L1560" i="6"/>
  <c r="L1559" i="6"/>
  <c r="L1558" i="6"/>
  <c r="L1557" i="6"/>
  <c r="L1556" i="6"/>
  <c r="L1555" i="6"/>
  <c r="L1554" i="6"/>
  <c r="L1553" i="6"/>
  <c r="L1552" i="6"/>
  <c r="L1551" i="6"/>
  <c r="L1550" i="6"/>
  <c r="L1549" i="6"/>
  <c r="L1548" i="6"/>
  <c r="L1547" i="6"/>
  <c r="L1546" i="6"/>
  <c r="L1545" i="6"/>
  <c r="L1544" i="6"/>
  <c r="L1543" i="6"/>
  <c r="L1542" i="6"/>
  <c r="L1541" i="6"/>
  <c r="L1540" i="6"/>
  <c r="L1539" i="6"/>
  <c r="L1538" i="6"/>
  <c r="L1537" i="6"/>
  <c r="L1536" i="6"/>
  <c r="L1535" i="6"/>
  <c r="L1534" i="6"/>
  <c r="L1533" i="6"/>
  <c r="L1532" i="6"/>
  <c r="L1531" i="6"/>
  <c r="L1530" i="6"/>
  <c r="L1529" i="6"/>
  <c r="L1528" i="6"/>
  <c r="L1527" i="6"/>
  <c r="L1526" i="6"/>
  <c r="L1525" i="6"/>
  <c r="L1524" i="6"/>
  <c r="L1523" i="6"/>
  <c r="L1522" i="6"/>
  <c r="L1521" i="6"/>
  <c r="L1520" i="6"/>
  <c r="L1519" i="6"/>
  <c r="L1518" i="6"/>
  <c r="L1517" i="6"/>
  <c r="L1516" i="6"/>
  <c r="L1515" i="6"/>
  <c r="L1514" i="6"/>
  <c r="L1513" i="6"/>
  <c r="L1512" i="6"/>
  <c r="L1511" i="6"/>
  <c r="L1510" i="6"/>
  <c r="L1509" i="6"/>
  <c r="L1508" i="6"/>
  <c r="L1507" i="6"/>
  <c r="L1506" i="6"/>
  <c r="L1505" i="6"/>
  <c r="L1504" i="6"/>
  <c r="L1503" i="6"/>
  <c r="L1502" i="6"/>
  <c r="L1501" i="6"/>
  <c r="L1500" i="6"/>
  <c r="L1499" i="6"/>
  <c r="L1498" i="6"/>
  <c r="L1497" i="6"/>
  <c r="L1496" i="6"/>
  <c r="L1495" i="6"/>
  <c r="L1494" i="6"/>
  <c r="L1493" i="6"/>
  <c r="L1492" i="6"/>
  <c r="L1491" i="6"/>
  <c r="L1490" i="6"/>
  <c r="L1489" i="6"/>
  <c r="L1488" i="6"/>
  <c r="L1487" i="6"/>
  <c r="L1486" i="6"/>
  <c r="L1485" i="6"/>
  <c r="L1484" i="6"/>
  <c r="L1483" i="6"/>
  <c r="L1482" i="6"/>
  <c r="L1481" i="6"/>
  <c r="L1480" i="6"/>
  <c r="L1479" i="6"/>
  <c r="L1478" i="6"/>
  <c r="L1477" i="6"/>
  <c r="L1476" i="6"/>
  <c r="L1475" i="6"/>
  <c r="L1474" i="6"/>
  <c r="L1473" i="6"/>
  <c r="L1471" i="6"/>
  <c r="L1470" i="6"/>
  <c r="L1469" i="6"/>
  <c r="L1468" i="6"/>
  <c r="L1467" i="6"/>
  <c r="L1466" i="6"/>
  <c r="L1465" i="6"/>
  <c r="L1464" i="6"/>
  <c r="L1463" i="6"/>
  <c r="L1462" i="6"/>
  <c r="L1461" i="6"/>
  <c r="L1460" i="6"/>
  <c r="L1459" i="6"/>
  <c r="L1458" i="6"/>
  <c r="L1457" i="6"/>
  <c r="L1456" i="6"/>
  <c r="L1455" i="6"/>
  <c r="L1454" i="6"/>
  <c r="L1453" i="6"/>
  <c r="L1452" i="6"/>
  <c r="L1451" i="6"/>
  <c r="L1450" i="6"/>
  <c r="L1449" i="6"/>
  <c r="L1448" i="6"/>
  <c r="L1447" i="6"/>
  <c r="L1446" i="6"/>
  <c r="L1445" i="6"/>
  <c r="L1444" i="6"/>
  <c r="L1443" i="6"/>
  <c r="L1442" i="6"/>
  <c r="L1441" i="6"/>
  <c r="L1440" i="6"/>
  <c r="L1439" i="6"/>
  <c r="L1438" i="6"/>
  <c r="L1437" i="6"/>
  <c r="L1436" i="6"/>
  <c r="L1435" i="6"/>
  <c r="L1434" i="6"/>
  <c r="L1433" i="6"/>
  <c r="L1432" i="6"/>
  <c r="L1431" i="6"/>
  <c r="L1430" i="6"/>
  <c r="L1429" i="6"/>
  <c r="L1428" i="6"/>
  <c r="L1427" i="6"/>
  <c r="L1426" i="6"/>
  <c r="L1425" i="6"/>
  <c r="L1424" i="6"/>
  <c r="L1423" i="6"/>
  <c r="L1422" i="6"/>
  <c r="L1421" i="6"/>
  <c r="L1420" i="6"/>
  <c r="L1419" i="6"/>
  <c r="L1418" i="6"/>
  <c r="L1417" i="6"/>
  <c r="L1416" i="6"/>
  <c r="L1415" i="6"/>
  <c r="L1414" i="6"/>
  <c r="L1413" i="6"/>
  <c r="L1412" i="6"/>
  <c r="L1411" i="6"/>
  <c r="L1410" i="6"/>
  <c r="L1409" i="6"/>
  <c r="L1408" i="6"/>
  <c r="L1407" i="6"/>
  <c r="L1406" i="6"/>
  <c r="L1405" i="6"/>
  <c r="L1404" i="6"/>
  <c r="L1403" i="6"/>
  <c r="L1402" i="6"/>
  <c r="L1401" i="6"/>
  <c r="L1400" i="6"/>
  <c r="L1399" i="6"/>
  <c r="L1398" i="6"/>
  <c r="L1397" i="6"/>
  <c r="L1396" i="6"/>
  <c r="L1395" i="6"/>
  <c r="L1394" i="6"/>
  <c r="L1393" i="6"/>
  <c r="L1392" i="6"/>
  <c r="L1391" i="6"/>
  <c r="L1390" i="6"/>
  <c r="L1389" i="6"/>
  <c r="L1388" i="6"/>
  <c r="L1387" i="6"/>
  <c r="L1386" i="6"/>
  <c r="L1385" i="6"/>
  <c r="L1384" i="6"/>
  <c r="L1383" i="6"/>
  <c r="L1382" i="6"/>
  <c r="L1381" i="6"/>
  <c r="L1380" i="6"/>
  <c r="L1379" i="6"/>
  <c r="L1378" i="6"/>
  <c r="L1377" i="6"/>
  <c r="L1376" i="6"/>
  <c r="L1375" i="6"/>
  <c r="L1374" i="6"/>
  <c r="L1373" i="6"/>
  <c r="L1372" i="6"/>
  <c r="L1371" i="6"/>
  <c r="L1370" i="6"/>
  <c r="L1369" i="6"/>
  <c r="L1368" i="6"/>
  <c r="L1367" i="6"/>
  <c r="L1366" i="6"/>
  <c r="L1365" i="6"/>
  <c r="L1364" i="6"/>
  <c r="L1363" i="6"/>
  <c r="L1362" i="6"/>
  <c r="L1361" i="6"/>
  <c r="L1360" i="6"/>
  <c r="L1359" i="6"/>
  <c r="L1358" i="6"/>
  <c r="L1357" i="6"/>
  <c r="L1356" i="6"/>
  <c r="L1355" i="6"/>
  <c r="L1354" i="6"/>
  <c r="L1353" i="6"/>
  <c r="L1352" i="6"/>
  <c r="L1351" i="6"/>
  <c r="L1350" i="6"/>
  <c r="L1349" i="6"/>
  <c r="L1348" i="6"/>
  <c r="L1347" i="6"/>
  <c r="L1346" i="6"/>
  <c r="L1345" i="6"/>
  <c r="L1344" i="6"/>
  <c r="L1343" i="6"/>
  <c r="L1342" i="6"/>
  <c r="L1341" i="6"/>
  <c r="L1340" i="6"/>
  <c r="L1339" i="6"/>
  <c r="L1338" i="6"/>
  <c r="L1337" i="6"/>
  <c r="L1336" i="6"/>
  <c r="L1335" i="6"/>
  <c r="L1334" i="6"/>
  <c r="L1333" i="6"/>
  <c r="L1332" i="6"/>
  <c r="L1331" i="6"/>
  <c r="L1330" i="6"/>
  <c r="L1329" i="6"/>
  <c r="L1328" i="6"/>
  <c r="L1327" i="6"/>
  <c r="L1326" i="6"/>
  <c r="L1325" i="6"/>
  <c r="L1324" i="6"/>
  <c r="L1323" i="6"/>
  <c r="L1322" i="6"/>
  <c r="L1321" i="6"/>
  <c r="L1320" i="6"/>
  <c r="L1319" i="6"/>
  <c r="L1318" i="6"/>
  <c r="L1317" i="6"/>
  <c r="L1316" i="6"/>
  <c r="L1315" i="6"/>
  <c r="L1314" i="6"/>
  <c r="L1313" i="6"/>
  <c r="L1312" i="6"/>
  <c r="L1311" i="6"/>
  <c r="L1310" i="6"/>
  <c r="L1309" i="6"/>
  <c r="L1308" i="6"/>
  <c r="L1307" i="6"/>
  <c r="L1306" i="6"/>
  <c r="L1305" i="6"/>
  <c r="L1304" i="6"/>
  <c r="L1303" i="6"/>
  <c r="L1302" i="6"/>
  <c r="L1301" i="6"/>
  <c r="L1300" i="6"/>
  <c r="L1299" i="6"/>
  <c r="L1298" i="6"/>
  <c r="L1297" i="6"/>
  <c r="L1296" i="6"/>
  <c r="L1295" i="6"/>
  <c r="L1294" i="6"/>
  <c r="L1293" i="6"/>
  <c r="L1292" i="6"/>
  <c r="L1291" i="6"/>
  <c r="L1290" i="6"/>
  <c r="L1289" i="6"/>
  <c r="L1288" i="6"/>
  <c r="L1287" i="6"/>
  <c r="L1286" i="6"/>
  <c r="L1285" i="6"/>
  <c r="L1284" i="6"/>
  <c r="L1283" i="6"/>
  <c r="L1282" i="6"/>
  <c r="L1281" i="6"/>
  <c r="L1280" i="6"/>
  <c r="L1279" i="6"/>
  <c r="L1278" i="6"/>
  <c r="L1277" i="6"/>
  <c r="L1276" i="6"/>
  <c r="L1275" i="6"/>
  <c r="L1274" i="6"/>
  <c r="L1273" i="6"/>
  <c r="L1272" i="6"/>
  <c r="L1271" i="6"/>
  <c r="L1270" i="6"/>
  <c r="L1269" i="6"/>
  <c r="L1268" i="6"/>
  <c r="L1267" i="6"/>
  <c r="L1266" i="6"/>
  <c r="L1265" i="6"/>
  <c r="L1264" i="6"/>
  <c r="L1263" i="6"/>
  <c r="L1262" i="6"/>
  <c r="L1261" i="6"/>
  <c r="L1260" i="6"/>
  <c r="L1259" i="6"/>
  <c r="L1258" i="6"/>
  <c r="L1257" i="6"/>
  <c r="L1256" i="6"/>
  <c r="L1255" i="6"/>
  <c r="L1254" i="6"/>
  <c r="L1253" i="6"/>
  <c r="L1252" i="6"/>
  <c r="L1251" i="6"/>
  <c r="L1250" i="6"/>
  <c r="L1249" i="6"/>
  <c r="L1248" i="6"/>
  <c r="L1247" i="6"/>
  <c r="L1246" i="6"/>
  <c r="L1245" i="6"/>
  <c r="L1244" i="6"/>
  <c r="L1243" i="6"/>
  <c r="L1242" i="6"/>
  <c r="L1241" i="6"/>
  <c r="L1240" i="6"/>
  <c r="L1239" i="6"/>
  <c r="L1238" i="6"/>
  <c r="L1237" i="6"/>
  <c r="L1236" i="6"/>
  <c r="L1235" i="6"/>
  <c r="L1234" i="6"/>
  <c r="L1233" i="6"/>
  <c r="L1232" i="6"/>
  <c r="L1231" i="6"/>
  <c r="L1230" i="6"/>
  <c r="L1229" i="6"/>
  <c r="L1228" i="6"/>
  <c r="L1227" i="6"/>
  <c r="L1226" i="6"/>
  <c r="L1225" i="6"/>
  <c r="L1224" i="6"/>
  <c r="L1223" i="6"/>
  <c r="L1222" i="6"/>
  <c r="L1221" i="6"/>
  <c r="L1220" i="6"/>
  <c r="L1219" i="6"/>
  <c r="L1218" i="6"/>
  <c r="L1217" i="6"/>
  <c r="L1216" i="6"/>
  <c r="L1215" i="6"/>
  <c r="L1214" i="6"/>
  <c r="L1213" i="6"/>
  <c r="L1212" i="6"/>
  <c r="L1211" i="6"/>
  <c r="L1210" i="6"/>
  <c r="L1209" i="6"/>
  <c r="L1208" i="6"/>
  <c r="L1207" i="6"/>
  <c r="L1206" i="6"/>
  <c r="L1205" i="6"/>
  <c r="L1204" i="6"/>
  <c r="L1203" i="6"/>
  <c r="L1202" i="6"/>
  <c r="L1201" i="6"/>
  <c r="L1200" i="6"/>
  <c r="L1199" i="6"/>
  <c r="L1198" i="6"/>
  <c r="L1197" i="6"/>
  <c r="L1196" i="6"/>
  <c r="L1195" i="6"/>
  <c r="L1194" i="6"/>
  <c r="L1193" i="6"/>
  <c r="L1192" i="6"/>
  <c r="L1191" i="6"/>
  <c r="L1190" i="6"/>
  <c r="L1189" i="6"/>
  <c r="L1188" i="6"/>
  <c r="L1187" i="6"/>
  <c r="L1186" i="6"/>
  <c r="L1185" i="6"/>
  <c r="L1184" i="6"/>
  <c r="L1183" i="6"/>
  <c r="L1182" i="6"/>
  <c r="L1181" i="6"/>
  <c r="L1180" i="6"/>
  <c r="L1179" i="6"/>
  <c r="L1178" i="6"/>
  <c r="L1177" i="6"/>
  <c r="L1176" i="6"/>
  <c r="L1175" i="6"/>
  <c r="L1174" i="6"/>
  <c r="L1173" i="6"/>
  <c r="L1172" i="6"/>
  <c r="L1171" i="6"/>
  <c r="L1170" i="6"/>
  <c r="L1169" i="6"/>
  <c r="L1168" i="6"/>
  <c r="L1167" i="6"/>
  <c r="L1166" i="6"/>
  <c r="L1165" i="6"/>
  <c r="L1164" i="6"/>
  <c r="L1163" i="6"/>
  <c r="L1162" i="6"/>
  <c r="L1161" i="6"/>
  <c r="L1160" i="6"/>
  <c r="L1159" i="6"/>
  <c r="L1158" i="6"/>
  <c r="L1157" i="6"/>
  <c r="L1156" i="6"/>
  <c r="L1155" i="6"/>
  <c r="L1154" i="6"/>
  <c r="L1153" i="6"/>
  <c r="L1152" i="6"/>
  <c r="L1151" i="6"/>
  <c r="L1150" i="6"/>
  <c r="L1149" i="6"/>
  <c r="L1148" i="6"/>
  <c r="L1147" i="6"/>
  <c r="L1146" i="6"/>
  <c r="L1145" i="6"/>
  <c r="L1144" i="6"/>
  <c r="L1143" i="6"/>
  <c r="L1142" i="6"/>
  <c r="L1141" i="6"/>
  <c r="L1140" i="6"/>
  <c r="L1139" i="6"/>
  <c r="L1138" i="6"/>
  <c r="L1137" i="6"/>
  <c r="L1136" i="6"/>
  <c r="L1135" i="6"/>
  <c r="L1134" i="6"/>
  <c r="L1133" i="6"/>
  <c r="L1132" i="6"/>
  <c r="L1131" i="6"/>
  <c r="L1130" i="6"/>
  <c r="L1129" i="6"/>
  <c r="L1128" i="6"/>
  <c r="L1127" i="6"/>
  <c r="L1126" i="6"/>
  <c r="L1125" i="6"/>
  <c r="L1124" i="6"/>
  <c r="L1123" i="6"/>
  <c r="L1122" i="6"/>
  <c r="L1121" i="6"/>
  <c r="L1120" i="6"/>
  <c r="L1119" i="6"/>
  <c r="L1118" i="6"/>
  <c r="L1117" i="6"/>
  <c r="L1116" i="6"/>
  <c r="L1115" i="6"/>
  <c r="L1114" i="6"/>
  <c r="L1113" i="6"/>
  <c r="L1112" i="6"/>
  <c r="L1111" i="6"/>
  <c r="L1110" i="6"/>
  <c r="L1109" i="6"/>
  <c r="L1108" i="6"/>
  <c r="L1107" i="6"/>
  <c r="L1106" i="6"/>
  <c r="L1105" i="6"/>
  <c r="L1104" i="6"/>
  <c r="L1103" i="6"/>
  <c r="L1102" i="6"/>
  <c r="L1101" i="6"/>
  <c r="L1100" i="6"/>
  <c r="L1099" i="6"/>
  <c r="L1098" i="6"/>
  <c r="L1097" i="6"/>
  <c r="L1096" i="6"/>
  <c r="L1095" i="6"/>
  <c r="L1094" i="6"/>
  <c r="L1093" i="6"/>
  <c r="L1092" i="6"/>
  <c r="L1091" i="6"/>
  <c r="L1090" i="6"/>
  <c r="L1089" i="6"/>
  <c r="L1088" i="6"/>
  <c r="L1087" i="6"/>
  <c r="L1086" i="6"/>
  <c r="L1085" i="6"/>
  <c r="L1084" i="6"/>
  <c r="L1083" i="6"/>
  <c r="L1082" i="6"/>
  <c r="L1081" i="6"/>
  <c r="L1080" i="6"/>
  <c r="L1079" i="6"/>
  <c r="L1078" i="6"/>
  <c r="L1077" i="6"/>
  <c r="L1076" i="6"/>
  <c r="L1075" i="6"/>
  <c r="L1074" i="6"/>
  <c r="L1073" i="6"/>
  <c r="L1072" i="6"/>
  <c r="L1071" i="6"/>
  <c r="L1070" i="6"/>
  <c r="L1069" i="6"/>
  <c r="L1068" i="6"/>
  <c r="L1067" i="6"/>
  <c r="L1066" i="6"/>
  <c r="L1065" i="6"/>
  <c r="L1064" i="6"/>
  <c r="L1063" i="6"/>
  <c r="L1062" i="6"/>
  <c r="L1061" i="6"/>
  <c r="L1060" i="6"/>
  <c r="L1059" i="6"/>
  <c r="L1058" i="6"/>
  <c r="L1057" i="6"/>
  <c r="L1056" i="6"/>
  <c r="L1055" i="6"/>
  <c r="L1054" i="6"/>
  <c r="L1053" i="6"/>
  <c r="L1052" i="6"/>
  <c r="L1051" i="6"/>
  <c r="L1050" i="6"/>
  <c r="L1049" i="6"/>
  <c r="L1048" i="6"/>
  <c r="L1047" i="6"/>
  <c r="L1046" i="6"/>
  <c r="L1045" i="6"/>
  <c r="L1044" i="6"/>
  <c r="L1043" i="6"/>
  <c r="L1042" i="6"/>
  <c r="L1041" i="6"/>
  <c r="L1040" i="6"/>
  <c r="L1039" i="6"/>
  <c r="L1038" i="6"/>
  <c r="L1037" i="6"/>
  <c r="L1036" i="6"/>
  <c r="L1035" i="6"/>
  <c r="L1034" i="6"/>
  <c r="L1033" i="6"/>
  <c r="L1032" i="6"/>
  <c r="L1031" i="6"/>
  <c r="L1030" i="6"/>
  <c r="L1029" i="6"/>
  <c r="L1028" i="6"/>
  <c r="L1027" i="6"/>
  <c r="L1026" i="6"/>
  <c r="L1025" i="6"/>
  <c r="L1024" i="6"/>
  <c r="L1023" i="6"/>
  <c r="L1022" i="6"/>
  <c r="L1021" i="6"/>
  <c r="L1020" i="6"/>
  <c r="L1019" i="6"/>
  <c r="L1018" i="6"/>
  <c r="L1017" i="6"/>
  <c r="L1016" i="6"/>
  <c r="L1015" i="6"/>
  <c r="L1014" i="6"/>
  <c r="L1013" i="6"/>
  <c r="L1012" i="6"/>
  <c r="L1011" i="6"/>
  <c r="L1010" i="6"/>
  <c r="L1009" i="6"/>
  <c r="L1008" i="6"/>
  <c r="L1007" i="6"/>
  <c r="L1006" i="6"/>
  <c r="L1005" i="6"/>
  <c r="L1004" i="6"/>
  <c r="L1003" i="6"/>
  <c r="L1002" i="6"/>
  <c r="L1001" i="6"/>
  <c r="L1000" i="6"/>
  <c r="L999" i="6"/>
  <c r="L998" i="6"/>
  <c r="L997" i="6"/>
  <c r="L996" i="6"/>
  <c r="L995" i="6"/>
  <c r="L994" i="6"/>
  <c r="L993" i="6"/>
  <c r="L992" i="6"/>
  <c r="L991" i="6"/>
  <c r="L990" i="6"/>
  <c r="L989" i="6"/>
  <c r="L988" i="6"/>
  <c r="L987" i="6"/>
  <c r="L986" i="6"/>
  <c r="L985" i="6"/>
  <c r="L984" i="6"/>
  <c r="L983" i="6"/>
  <c r="L982" i="6"/>
  <c r="L981" i="6"/>
  <c r="L980" i="6"/>
  <c r="L979" i="6"/>
  <c r="L978" i="6"/>
  <c r="L977" i="6"/>
  <c r="L976" i="6"/>
  <c r="L975" i="6"/>
  <c r="L974" i="6"/>
  <c r="L973" i="6"/>
  <c r="L972" i="6"/>
  <c r="L971" i="6"/>
  <c r="L970" i="6"/>
  <c r="L969" i="6"/>
  <c r="L968" i="6"/>
  <c r="L967" i="6"/>
  <c r="L966" i="6"/>
  <c r="L965" i="6"/>
  <c r="L964" i="6"/>
  <c r="L963" i="6"/>
  <c r="L962" i="6"/>
  <c r="L961" i="6"/>
  <c r="L960" i="6"/>
  <c r="L959" i="6"/>
  <c r="L958" i="6"/>
  <c r="L957" i="6"/>
  <c r="L956" i="6"/>
  <c r="L955" i="6"/>
  <c r="L954" i="6"/>
  <c r="L953" i="6"/>
  <c r="L952" i="6"/>
  <c r="L951" i="6"/>
  <c r="L950" i="6"/>
  <c r="L949" i="6"/>
  <c r="L948" i="6"/>
  <c r="L947" i="6"/>
  <c r="L946" i="6"/>
  <c r="L945" i="6"/>
  <c r="L944" i="6"/>
  <c r="L943" i="6"/>
  <c r="L942" i="6"/>
  <c r="L941" i="6"/>
  <c r="L940" i="6"/>
  <c r="L939" i="6"/>
  <c r="L938" i="6"/>
  <c r="L937" i="6"/>
  <c r="L936" i="6"/>
  <c r="L935" i="6"/>
  <c r="L934" i="6"/>
  <c r="L933" i="6"/>
  <c r="L932" i="6"/>
  <c r="L931" i="6"/>
  <c r="L930" i="6"/>
  <c r="L929" i="6"/>
  <c r="L928" i="6"/>
  <c r="L927" i="6"/>
  <c r="L926" i="6"/>
  <c r="L925" i="6"/>
  <c r="L924" i="6"/>
  <c r="L923" i="6"/>
  <c r="L922" i="6"/>
  <c r="L921" i="6"/>
  <c r="L920" i="6"/>
  <c r="L919" i="6"/>
  <c r="L918" i="6"/>
  <c r="L917" i="6"/>
  <c r="L916" i="6"/>
  <c r="L915" i="6"/>
  <c r="L914" i="6"/>
  <c r="L913" i="6"/>
  <c r="L912" i="6"/>
  <c r="L911" i="6"/>
  <c r="L910" i="6"/>
  <c r="L909" i="6"/>
  <c r="L908" i="6"/>
  <c r="L907" i="6"/>
  <c r="L906" i="6"/>
  <c r="L905" i="6"/>
  <c r="L904" i="6"/>
  <c r="L903" i="6"/>
  <c r="L902" i="6"/>
  <c r="L901" i="6"/>
  <c r="L900" i="6"/>
  <c r="L899" i="6"/>
  <c r="L898" i="6"/>
  <c r="L897" i="6"/>
  <c r="L896" i="6"/>
  <c r="L895" i="6"/>
  <c r="L894" i="6"/>
  <c r="L893" i="6"/>
  <c r="L892" i="6"/>
  <c r="L891" i="6"/>
  <c r="L890" i="6"/>
  <c r="L889" i="6"/>
  <c r="L888" i="6"/>
  <c r="L887" i="6"/>
  <c r="L886" i="6"/>
  <c r="L885" i="6"/>
  <c r="L884" i="6"/>
  <c r="L883" i="6"/>
  <c r="L882" i="6"/>
  <c r="L881" i="6"/>
  <c r="L880" i="6"/>
  <c r="L879" i="6"/>
  <c r="L878" i="6"/>
  <c r="L877" i="6"/>
  <c r="L876" i="6"/>
  <c r="L875" i="6"/>
  <c r="L874" i="6"/>
  <c r="L873" i="6"/>
  <c r="L872" i="6"/>
  <c r="L871" i="6"/>
  <c r="L870" i="6"/>
  <c r="L869" i="6"/>
  <c r="L868" i="6"/>
  <c r="L867" i="6"/>
  <c r="L866" i="6"/>
  <c r="L865" i="6"/>
  <c r="L864" i="6"/>
  <c r="L863" i="6"/>
  <c r="L862" i="6"/>
  <c r="L861" i="6"/>
  <c r="L860" i="6"/>
  <c r="L859" i="6"/>
  <c r="L858" i="6"/>
  <c r="L857" i="6"/>
  <c r="L856" i="6"/>
  <c r="L855" i="6"/>
  <c r="L854" i="6"/>
  <c r="L853" i="6"/>
  <c r="L852" i="6"/>
  <c r="L851" i="6"/>
  <c r="L850" i="6"/>
  <c r="L849" i="6"/>
  <c r="L848" i="6"/>
  <c r="L847" i="6"/>
  <c r="L846" i="6"/>
  <c r="L845" i="6"/>
  <c r="L844" i="6"/>
  <c r="L843" i="6"/>
  <c r="L842" i="6"/>
  <c r="L841" i="6"/>
  <c r="L840" i="6"/>
  <c r="L839" i="6"/>
  <c r="L838" i="6"/>
  <c r="L837" i="6"/>
  <c r="L836" i="6"/>
  <c r="L835" i="6"/>
  <c r="L834" i="6"/>
  <c r="L833" i="6"/>
  <c r="L832" i="6"/>
  <c r="L831" i="6"/>
  <c r="L830" i="6"/>
  <c r="L829" i="6"/>
  <c r="L828" i="6"/>
  <c r="L827" i="6"/>
  <c r="L826" i="6"/>
  <c r="L825" i="6"/>
  <c r="L824" i="6"/>
  <c r="L823" i="6"/>
  <c r="L822" i="6"/>
  <c r="L821" i="6"/>
  <c r="L820" i="6"/>
  <c r="L819" i="6"/>
  <c r="L818" i="6"/>
  <c r="L817" i="6"/>
  <c r="L816" i="6"/>
  <c r="L815" i="6"/>
  <c r="L814" i="6"/>
  <c r="L813" i="6"/>
  <c r="L812" i="6"/>
  <c r="L811" i="6"/>
  <c r="L810" i="6"/>
  <c r="L809" i="6"/>
  <c r="L808" i="6"/>
  <c r="L807" i="6"/>
  <c r="L806" i="6"/>
  <c r="L805" i="6"/>
  <c r="L804" i="6"/>
  <c r="L803" i="6"/>
  <c r="L802" i="6"/>
  <c r="L801" i="6"/>
  <c r="L800" i="6"/>
  <c r="L799" i="6"/>
  <c r="L798" i="6"/>
  <c r="L797" i="6"/>
  <c r="L796" i="6"/>
  <c r="L795" i="6"/>
  <c r="L794" i="6"/>
  <c r="L793" i="6"/>
  <c r="L792" i="6"/>
  <c r="L791" i="6"/>
  <c r="L790" i="6"/>
  <c r="L789" i="6"/>
  <c r="L788" i="6"/>
  <c r="L787" i="6"/>
  <c r="L786" i="6"/>
  <c r="L785" i="6"/>
  <c r="L784" i="6"/>
  <c r="L783" i="6"/>
  <c r="L782" i="6"/>
  <c r="L781" i="6"/>
  <c r="L780" i="6"/>
  <c r="L779" i="6"/>
  <c r="L778" i="6"/>
  <c r="L777" i="6"/>
  <c r="L776" i="6"/>
  <c r="L775" i="6"/>
  <c r="L774" i="6"/>
  <c r="L773" i="6"/>
  <c r="L772" i="6"/>
  <c r="L771" i="6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J18" i="9" s="1"/>
  <c r="J19" i="9" s="1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J28" i="9" s="1"/>
  <c r="L4" i="6"/>
  <c r="L3" i="6"/>
  <c r="L2" i="6"/>
  <c r="J10" i="9" l="1"/>
  <c r="J4" i="9"/>
  <c r="J5" i="9" s="1"/>
  <c r="J36" i="9"/>
  <c r="J12" i="9"/>
  <c r="J15" i="9"/>
  <c r="J40" i="9"/>
  <c r="J8" i="9"/>
  <c r="J11" i="9"/>
  <c r="J38" i="9"/>
  <c r="J9" i="9"/>
  <c r="J29" i="9"/>
  <c r="J13" i="9"/>
  <c r="J6" i="9"/>
  <c r="J7" i="9" s="1"/>
  <c r="J14" i="9"/>
  <c r="A32" i="9"/>
  <c r="A33" i="9"/>
  <c r="B33" i="9" s="1"/>
  <c r="A50" i="9"/>
  <c r="A54" i="9"/>
  <c r="A68" i="9" s="1"/>
  <c r="B23" i="9"/>
  <c r="J23" i="9" s="1"/>
  <c r="B37" i="9"/>
  <c r="J37" i="9" s="1"/>
  <c r="A51" i="9"/>
  <c r="A48" i="9"/>
  <c r="B34" i="9"/>
  <c r="J34" i="9" s="1"/>
  <c r="J35" i="9" s="1"/>
  <c r="A41" i="9"/>
  <c r="B27" i="9"/>
  <c r="J27" i="9" s="1"/>
  <c r="A49" i="9"/>
  <c r="A43" i="9"/>
  <c r="B20" i="9"/>
  <c r="J20" i="9" s="1"/>
  <c r="J21" i="9" s="1"/>
  <c r="A44" i="9"/>
  <c r="A52" i="9"/>
  <c r="B21" i="9"/>
  <c r="A31" i="9"/>
  <c r="B22" i="9"/>
  <c r="J22" i="9" s="1"/>
  <c r="B54" i="9"/>
  <c r="J54" i="9" s="1"/>
  <c r="A39" i="9"/>
  <c r="B25" i="9"/>
  <c r="J25" i="9" s="1"/>
  <c r="B24" i="9"/>
  <c r="J24" i="9" s="1"/>
  <c r="A42" i="9"/>
  <c r="B26" i="9"/>
  <c r="J26" i="9" s="1"/>
  <c r="A64" i="9" l="1"/>
  <c r="B50" i="9"/>
  <c r="J50" i="9" s="1"/>
  <c r="A47" i="9"/>
  <c r="A61" i="9" s="1"/>
  <c r="A46" i="9"/>
  <c r="B32" i="9"/>
  <c r="J32" i="9" s="1"/>
  <c r="J33" i="9" s="1"/>
  <c r="A45" i="9"/>
  <c r="B31" i="9"/>
  <c r="J31" i="9" s="1"/>
  <c r="B51" i="9"/>
  <c r="J51" i="9" s="1"/>
  <c r="A65" i="9"/>
  <c r="A63" i="9"/>
  <c r="B49" i="9"/>
  <c r="A66" i="9"/>
  <c r="B52" i="9"/>
  <c r="J52" i="9" s="1"/>
  <c r="A53" i="9"/>
  <c r="B39" i="9"/>
  <c r="J39" i="9" s="1"/>
  <c r="A58" i="9"/>
  <c r="B44" i="9"/>
  <c r="J44" i="9" s="1"/>
  <c r="B41" i="9"/>
  <c r="J41" i="9" s="1"/>
  <c r="A55" i="9"/>
  <c r="A62" i="9"/>
  <c r="B48" i="9"/>
  <c r="J48" i="9" s="1"/>
  <c r="J49" i="9" s="1"/>
  <c r="B43" i="9"/>
  <c r="J43" i="9" s="1"/>
  <c r="A57" i="9"/>
  <c r="A82" i="9"/>
  <c r="B68" i="9"/>
  <c r="J68" i="9" s="1"/>
  <c r="A56" i="9"/>
  <c r="B42" i="9"/>
  <c r="J42" i="9" s="1"/>
  <c r="A78" i="9" l="1"/>
  <c r="B64" i="9"/>
  <c r="J64" i="9" s="1"/>
  <c r="B47" i="9"/>
  <c r="B46" i="9"/>
  <c r="J46" i="9" s="1"/>
  <c r="J47" i="9" s="1"/>
  <c r="A60" i="9"/>
  <c r="A69" i="9"/>
  <c r="B55" i="9"/>
  <c r="J55" i="9" s="1"/>
  <c r="A77" i="9"/>
  <c r="B63" i="9"/>
  <c r="A96" i="9"/>
  <c r="B82" i="9"/>
  <c r="J82" i="9" s="1"/>
  <c r="A72" i="9"/>
  <c r="B58" i="9"/>
  <c r="J58" i="9" s="1"/>
  <c r="A75" i="9"/>
  <c r="B61" i="9"/>
  <c r="A70" i="9"/>
  <c r="B56" i="9"/>
  <c r="J56" i="9" s="1"/>
  <c r="A71" i="9"/>
  <c r="B57" i="9"/>
  <c r="J57" i="9" s="1"/>
  <c r="A79" i="9"/>
  <c r="B65" i="9"/>
  <c r="J65" i="9" s="1"/>
  <c r="A67" i="9"/>
  <c r="B53" i="9"/>
  <c r="J53" i="9" s="1"/>
  <c r="A76" i="9"/>
  <c r="B62" i="9"/>
  <c r="J62" i="9" s="1"/>
  <c r="J63" i="9" s="1"/>
  <c r="A80" i="9"/>
  <c r="B66" i="9"/>
  <c r="J66" i="9" s="1"/>
  <c r="A59" i="9"/>
  <c r="B45" i="9"/>
  <c r="J45" i="9" s="1"/>
  <c r="A92" i="9" l="1"/>
  <c r="B78" i="9"/>
  <c r="J78" i="9" s="1"/>
  <c r="A74" i="9"/>
  <c r="B60" i="9"/>
  <c r="J60" i="9" s="1"/>
  <c r="J61" i="9" s="1"/>
  <c r="A94" i="9"/>
  <c r="B80" i="9"/>
  <c r="J80" i="9" s="1"/>
  <c r="A93" i="9"/>
  <c r="B79" i="9"/>
  <c r="J79" i="9" s="1"/>
  <c r="A86" i="9"/>
  <c r="B72" i="9"/>
  <c r="J72" i="9" s="1"/>
  <c r="A83" i="9"/>
  <c r="B69" i="9"/>
  <c r="J69" i="9" s="1"/>
  <c r="A90" i="9"/>
  <c r="B76" i="9"/>
  <c r="J76" i="9" s="1"/>
  <c r="J77" i="9" s="1"/>
  <c r="A85" i="9"/>
  <c r="B71" i="9"/>
  <c r="J71" i="9" s="1"/>
  <c r="A110" i="9"/>
  <c r="B96" i="9"/>
  <c r="J96" i="9" s="1"/>
  <c r="A84" i="9"/>
  <c r="B70" i="9"/>
  <c r="J70" i="9" s="1"/>
  <c r="A91" i="9"/>
  <c r="B77" i="9"/>
  <c r="A73" i="9"/>
  <c r="B59" i="9"/>
  <c r="J59" i="9" s="1"/>
  <c r="A81" i="9"/>
  <c r="B67" i="9"/>
  <c r="J67" i="9" s="1"/>
  <c r="A89" i="9"/>
  <c r="B75" i="9"/>
  <c r="A106" i="9" l="1"/>
  <c r="B92" i="9"/>
  <c r="J92" i="9" s="1"/>
  <c r="A88" i="9"/>
  <c r="B74" i="9"/>
  <c r="J74" i="9" s="1"/>
  <c r="J75" i="9" s="1"/>
  <c r="A103" i="9"/>
  <c r="B89" i="9"/>
  <c r="A105" i="9"/>
  <c r="B91" i="9"/>
  <c r="A104" i="9"/>
  <c r="B90" i="9"/>
  <c r="J90" i="9" s="1"/>
  <c r="J91" i="9" s="1"/>
  <c r="A108" i="9"/>
  <c r="B94" i="9"/>
  <c r="J94" i="9" s="1"/>
  <c r="A95" i="9"/>
  <c r="B81" i="9"/>
  <c r="J81" i="9" s="1"/>
  <c r="A98" i="9"/>
  <c r="B84" i="9"/>
  <c r="J84" i="9" s="1"/>
  <c r="A97" i="9"/>
  <c r="B83" i="9"/>
  <c r="J83" i="9" s="1"/>
  <c r="A87" i="9"/>
  <c r="B73" i="9"/>
  <c r="J73" i="9" s="1"/>
  <c r="A124" i="9"/>
  <c r="B110" i="9"/>
  <c r="J110" i="9" s="1"/>
  <c r="A100" i="9"/>
  <c r="B86" i="9"/>
  <c r="J86" i="9" s="1"/>
  <c r="A99" i="9"/>
  <c r="B85" i="9"/>
  <c r="J85" i="9" s="1"/>
  <c r="A107" i="9"/>
  <c r="B93" i="9"/>
  <c r="J93" i="9" s="1"/>
  <c r="A120" i="9" l="1"/>
  <c r="B106" i="9"/>
  <c r="J106" i="9" s="1"/>
  <c r="B88" i="9"/>
  <c r="J88" i="9" s="1"/>
  <c r="J89" i="9" s="1"/>
  <c r="A102" i="9"/>
  <c r="A113" i="9"/>
  <c r="B99" i="9"/>
  <c r="J99" i="9" s="1"/>
  <c r="A138" i="9"/>
  <c r="B124" i="9"/>
  <c r="J124" i="9" s="1"/>
  <c r="A109" i="9"/>
  <c r="B95" i="9"/>
  <c r="J95" i="9" s="1"/>
  <c r="A117" i="9"/>
  <c r="B103" i="9"/>
  <c r="A101" i="9"/>
  <c r="B87" i="9"/>
  <c r="J87" i="9" s="1"/>
  <c r="A122" i="9"/>
  <c r="B108" i="9"/>
  <c r="J108" i="9" s="1"/>
  <c r="A111" i="9"/>
  <c r="B97" i="9"/>
  <c r="J97" i="9" s="1"/>
  <c r="A118" i="9"/>
  <c r="B104" i="9"/>
  <c r="J104" i="9" s="1"/>
  <c r="J105" i="9" s="1"/>
  <c r="A121" i="9"/>
  <c r="B107" i="9"/>
  <c r="J107" i="9" s="1"/>
  <c r="A114" i="9"/>
  <c r="B100" i="9"/>
  <c r="J100" i="9" s="1"/>
  <c r="A112" i="9"/>
  <c r="B98" i="9"/>
  <c r="J98" i="9" s="1"/>
  <c r="A119" i="9"/>
  <c r="B105" i="9"/>
  <c r="B120" i="9" l="1"/>
  <c r="J120" i="9" s="1"/>
  <c r="A134" i="9"/>
  <c r="B102" i="9"/>
  <c r="J102" i="9" s="1"/>
  <c r="J103" i="9" s="1"/>
  <c r="A116" i="9"/>
  <c r="A128" i="9"/>
  <c r="B114" i="9"/>
  <c r="J114" i="9" s="1"/>
  <c r="A131" i="9"/>
  <c r="B117" i="9"/>
  <c r="A135" i="9"/>
  <c r="B121" i="9"/>
  <c r="J121" i="9" s="1"/>
  <c r="A136" i="9"/>
  <c r="B122" i="9"/>
  <c r="J122" i="9" s="1"/>
  <c r="A123" i="9"/>
  <c r="B109" i="9"/>
  <c r="J109" i="9" s="1"/>
  <c r="A133" i="9"/>
  <c r="B119" i="9"/>
  <c r="A132" i="9"/>
  <c r="B118" i="9"/>
  <c r="J118" i="9" s="1"/>
  <c r="J119" i="9" s="1"/>
  <c r="A115" i="9"/>
  <c r="B101" i="9"/>
  <c r="J101" i="9" s="1"/>
  <c r="A152" i="9"/>
  <c r="B138" i="9"/>
  <c r="J138" i="9" s="1"/>
  <c r="A126" i="9"/>
  <c r="B112" i="9"/>
  <c r="J112" i="9" s="1"/>
  <c r="A125" i="9"/>
  <c r="B111" i="9"/>
  <c r="J111" i="9" s="1"/>
  <c r="A127" i="9"/>
  <c r="B113" i="9"/>
  <c r="J113" i="9" s="1"/>
  <c r="A148" i="9" l="1"/>
  <c r="B134" i="9"/>
  <c r="J134" i="9" s="1"/>
  <c r="A130" i="9"/>
  <c r="B116" i="9"/>
  <c r="J116" i="9" s="1"/>
  <c r="J117" i="9" s="1"/>
  <c r="A129" i="9"/>
  <c r="B115" i="9"/>
  <c r="J115" i="9" s="1"/>
  <c r="A150" i="9"/>
  <c r="B136" i="9"/>
  <c r="J136" i="9" s="1"/>
  <c r="A142" i="9"/>
  <c r="B128" i="9"/>
  <c r="J128" i="9" s="1"/>
  <c r="A139" i="9"/>
  <c r="B125" i="9"/>
  <c r="J125" i="9" s="1"/>
  <c r="A146" i="9"/>
  <c r="B132" i="9"/>
  <c r="J132" i="9" s="1"/>
  <c r="J133" i="9" s="1"/>
  <c r="A149" i="9"/>
  <c r="B135" i="9"/>
  <c r="J135" i="9" s="1"/>
  <c r="A140" i="9"/>
  <c r="B126" i="9"/>
  <c r="J126" i="9" s="1"/>
  <c r="A147" i="9"/>
  <c r="B133" i="9"/>
  <c r="A145" i="9"/>
  <c r="B131" i="9"/>
  <c r="A141" i="9"/>
  <c r="B127" i="9"/>
  <c r="J127" i="9" s="1"/>
  <c r="A166" i="9"/>
  <c r="B152" i="9"/>
  <c r="J152" i="9" s="1"/>
  <c r="A137" i="9"/>
  <c r="B123" i="9"/>
  <c r="J123" i="9" s="1"/>
  <c r="A162" i="9" l="1"/>
  <c r="B148" i="9"/>
  <c r="J148" i="9" s="1"/>
  <c r="A144" i="9"/>
  <c r="B130" i="9"/>
  <c r="J130" i="9" s="1"/>
  <c r="J131" i="9" s="1"/>
  <c r="A163" i="9"/>
  <c r="B149" i="9"/>
  <c r="J149" i="9" s="1"/>
  <c r="A151" i="9"/>
  <c r="B137" i="9"/>
  <c r="J137" i="9" s="1"/>
  <c r="A161" i="9"/>
  <c r="B147" i="9"/>
  <c r="A153" i="9"/>
  <c r="B139" i="9"/>
  <c r="J139" i="9" s="1"/>
  <c r="A180" i="9"/>
  <c r="B166" i="9"/>
  <c r="J166" i="9" s="1"/>
  <c r="A154" i="9"/>
  <c r="B140" i="9"/>
  <c r="J140" i="9" s="1"/>
  <c r="A156" i="9"/>
  <c r="B142" i="9"/>
  <c r="J142" i="9" s="1"/>
  <c r="A164" i="9"/>
  <c r="B150" i="9"/>
  <c r="J150" i="9" s="1"/>
  <c r="A155" i="9"/>
  <c r="B141" i="9"/>
  <c r="J141" i="9" s="1"/>
  <c r="A159" i="9"/>
  <c r="B145" i="9"/>
  <c r="A160" i="9"/>
  <c r="B146" i="9"/>
  <c r="J146" i="9" s="1"/>
  <c r="J147" i="9" s="1"/>
  <c r="A143" i="9"/>
  <c r="B129" i="9"/>
  <c r="J129" i="9" s="1"/>
  <c r="A176" i="9" l="1"/>
  <c r="B162" i="9"/>
  <c r="J162" i="9" s="1"/>
  <c r="B144" i="9"/>
  <c r="J144" i="9" s="1"/>
  <c r="J145" i="9" s="1"/>
  <c r="A158" i="9"/>
  <c r="A174" i="9"/>
  <c r="B160" i="9"/>
  <c r="J160" i="9" s="1"/>
  <c r="J161" i="9" s="1"/>
  <c r="A173" i="9"/>
  <c r="B159" i="9"/>
  <c r="A168" i="9"/>
  <c r="B154" i="9"/>
  <c r="J154" i="9" s="1"/>
  <c r="A175" i="9"/>
  <c r="B161" i="9"/>
  <c r="A178" i="9"/>
  <c r="B164" i="9"/>
  <c r="J164" i="9" s="1"/>
  <c r="A177" i="9"/>
  <c r="B163" i="9"/>
  <c r="J163" i="9" s="1"/>
  <c r="A170" i="9"/>
  <c r="B156" i="9"/>
  <c r="J156" i="9" s="1"/>
  <c r="A167" i="9"/>
  <c r="B153" i="9"/>
  <c r="J153" i="9" s="1"/>
  <c r="A157" i="9"/>
  <c r="B143" i="9"/>
  <c r="J143" i="9" s="1"/>
  <c r="A169" i="9"/>
  <c r="B155" i="9"/>
  <c r="J155" i="9" s="1"/>
  <c r="A194" i="9"/>
  <c r="B180" i="9"/>
  <c r="J180" i="9" s="1"/>
  <c r="A165" i="9"/>
  <c r="B151" i="9"/>
  <c r="J151" i="9" s="1"/>
  <c r="A190" i="9" l="1"/>
  <c r="B176" i="9"/>
  <c r="J176" i="9" s="1"/>
  <c r="B158" i="9"/>
  <c r="J158" i="9" s="1"/>
  <c r="J159" i="9" s="1"/>
  <c r="A172" i="9"/>
  <c r="A208" i="9"/>
  <c r="B194" i="9"/>
  <c r="J194" i="9" s="1"/>
  <c r="A181" i="9"/>
  <c r="B167" i="9"/>
  <c r="J167" i="9" s="1"/>
  <c r="A189" i="9"/>
  <c r="B175" i="9"/>
  <c r="A188" i="9"/>
  <c r="B174" i="9"/>
  <c r="J174" i="9" s="1"/>
  <c r="J175" i="9" s="1"/>
  <c r="A183" i="9"/>
  <c r="B169" i="9"/>
  <c r="J169" i="9" s="1"/>
  <c r="A184" i="9"/>
  <c r="B170" i="9"/>
  <c r="J170" i="9" s="1"/>
  <c r="A182" i="9"/>
  <c r="B168" i="9"/>
  <c r="J168" i="9" s="1"/>
  <c r="A171" i="9"/>
  <c r="B157" i="9"/>
  <c r="J157" i="9" s="1"/>
  <c r="A191" i="9"/>
  <c r="B177" i="9"/>
  <c r="J177" i="9" s="1"/>
  <c r="A187" i="9"/>
  <c r="B173" i="9"/>
  <c r="A179" i="9"/>
  <c r="B165" i="9"/>
  <c r="J165" i="9" s="1"/>
  <c r="A192" i="9"/>
  <c r="B178" i="9"/>
  <c r="J178" i="9" s="1"/>
  <c r="A204" i="9" l="1"/>
  <c r="B190" i="9"/>
  <c r="J190" i="9" s="1"/>
  <c r="A186" i="9"/>
  <c r="B172" i="9"/>
  <c r="J172" i="9" s="1"/>
  <c r="J173" i="9" s="1"/>
  <c r="A185" i="9"/>
  <c r="B171" i="9"/>
  <c r="J171" i="9" s="1"/>
  <c r="A202" i="9"/>
  <c r="B188" i="9"/>
  <c r="J188" i="9" s="1"/>
  <c r="J189" i="9" s="1"/>
  <c r="A197" i="9"/>
  <c r="B183" i="9"/>
  <c r="J183" i="9" s="1"/>
  <c r="A206" i="9"/>
  <c r="B192" i="9"/>
  <c r="J192" i="9" s="1"/>
  <c r="A205" i="9"/>
  <c r="B191" i="9"/>
  <c r="J191" i="9" s="1"/>
  <c r="A222" i="9"/>
  <c r="B208" i="9"/>
  <c r="J208" i="9" s="1"/>
  <c r="A193" i="9"/>
  <c r="B179" i="9"/>
  <c r="J179" i="9" s="1"/>
  <c r="A196" i="9"/>
  <c r="B182" i="9"/>
  <c r="J182" i="9" s="1"/>
  <c r="A203" i="9"/>
  <c r="B189" i="9"/>
  <c r="A201" i="9"/>
  <c r="B187" i="9"/>
  <c r="A198" i="9"/>
  <c r="B184" i="9"/>
  <c r="J184" i="9" s="1"/>
  <c r="A195" i="9"/>
  <c r="B181" i="9"/>
  <c r="J181" i="9" s="1"/>
  <c r="A218" i="9" l="1"/>
  <c r="B204" i="9"/>
  <c r="J204" i="9" s="1"/>
  <c r="A200" i="9"/>
  <c r="B186" i="9"/>
  <c r="J186" i="9" s="1"/>
  <c r="J187" i="9" s="1"/>
  <c r="A215" i="9"/>
  <c r="B201" i="9"/>
  <c r="A207" i="9"/>
  <c r="B193" i="9"/>
  <c r="J193" i="9" s="1"/>
  <c r="A211" i="9"/>
  <c r="B197" i="9"/>
  <c r="J197" i="9" s="1"/>
  <c r="A220" i="9"/>
  <c r="B206" i="9"/>
  <c r="J206" i="9" s="1"/>
  <c r="A212" i="9"/>
  <c r="B198" i="9"/>
  <c r="J198" i="9" s="1"/>
  <c r="A216" i="9"/>
  <c r="B202" i="9"/>
  <c r="J202" i="9" s="1"/>
  <c r="J203" i="9" s="1"/>
  <c r="A236" i="9"/>
  <c r="B222" i="9"/>
  <c r="J222" i="9" s="1"/>
  <c r="A209" i="9"/>
  <c r="B195" i="9"/>
  <c r="J195" i="9" s="1"/>
  <c r="A217" i="9"/>
  <c r="B203" i="9"/>
  <c r="A219" i="9"/>
  <c r="B205" i="9"/>
  <c r="J205" i="9" s="1"/>
  <c r="A199" i="9"/>
  <c r="B185" i="9"/>
  <c r="J185" i="9" s="1"/>
  <c r="A210" i="9"/>
  <c r="B196" i="9"/>
  <c r="J196" i="9" s="1"/>
  <c r="B218" i="9" l="1"/>
  <c r="J218" i="9" s="1"/>
  <c r="A232" i="9"/>
  <c r="A214" i="9"/>
  <c r="B200" i="9"/>
  <c r="J200" i="9" s="1"/>
  <c r="J201" i="9" s="1"/>
  <c r="A233" i="9"/>
  <c r="B219" i="9"/>
  <c r="J219" i="9" s="1"/>
  <c r="A234" i="9"/>
  <c r="B220" i="9"/>
  <c r="J220" i="9" s="1"/>
  <c r="A213" i="9"/>
  <c r="B199" i="9"/>
  <c r="J199" i="9" s="1"/>
  <c r="A250" i="9"/>
  <c r="B236" i="9"/>
  <c r="J236" i="9" s="1"/>
  <c r="A226" i="9"/>
  <c r="B212" i="9"/>
  <c r="J212" i="9" s="1"/>
  <c r="A229" i="9"/>
  <c r="B215" i="9"/>
  <c r="A230" i="9"/>
  <c r="B216" i="9"/>
  <c r="J216" i="9" s="1"/>
  <c r="J217" i="9" s="1"/>
  <c r="A225" i="9"/>
  <c r="B211" i="9"/>
  <c r="J211" i="9" s="1"/>
  <c r="A231" i="9"/>
  <c r="B217" i="9"/>
  <c r="A224" i="9"/>
  <c r="B210" i="9"/>
  <c r="J210" i="9" s="1"/>
  <c r="A223" i="9"/>
  <c r="B209" i="9"/>
  <c r="J209" i="9" s="1"/>
  <c r="A221" i="9"/>
  <c r="B207" i="9"/>
  <c r="J207" i="9" s="1"/>
  <c r="B232" i="9" l="1"/>
  <c r="J232" i="9" s="1"/>
  <c r="A246" i="9"/>
  <c r="A228" i="9"/>
  <c r="B214" i="9"/>
  <c r="J214" i="9" s="1"/>
  <c r="J215" i="9" s="1"/>
  <c r="A237" i="9"/>
  <c r="B223" i="9"/>
  <c r="J223" i="9" s="1"/>
  <c r="A244" i="9"/>
  <c r="B230" i="9"/>
  <c r="J230" i="9" s="1"/>
  <c r="J231" i="9" s="1"/>
  <c r="A227" i="9"/>
  <c r="B213" i="9"/>
  <c r="J213" i="9" s="1"/>
  <c r="A239" i="9"/>
  <c r="B225" i="9"/>
  <c r="J225" i="9" s="1"/>
  <c r="A264" i="9"/>
  <c r="B250" i="9"/>
  <c r="J250" i="9" s="1"/>
  <c r="A247" i="9"/>
  <c r="B233" i="9"/>
  <c r="J233" i="9" s="1"/>
  <c r="A243" i="9"/>
  <c r="B229" i="9"/>
  <c r="A248" i="9"/>
  <c r="B234" i="9"/>
  <c r="J234" i="9" s="1"/>
  <c r="A238" i="9"/>
  <c r="B224" i="9"/>
  <c r="J224" i="9" s="1"/>
  <c r="A235" i="9"/>
  <c r="B221" i="9"/>
  <c r="J221" i="9" s="1"/>
  <c r="A245" i="9"/>
  <c r="B231" i="9"/>
  <c r="A240" i="9"/>
  <c r="B226" i="9"/>
  <c r="J226" i="9" s="1"/>
  <c r="A260" i="9" l="1"/>
  <c r="B246" i="9"/>
  <c r="J246" i="9" s="1"/>
  <c r="A242" i="9"/>
  <c r="B228" i="9"/>
  <c r="J228" i="9" s="1"/>
  <c r="J229" i="9" s="1"/>
  <c r="A259" i="9"/>
  <c r="B245" i="9"/>
  <c r="A257" i="9"/>
  <c r="B243" i="9"/>
  <c r="A249" i="9"/>
  <c r="B235" i="9"/>
  <c r="J235" i="9" s="1"/>
  <c r="A261" i="9"/>
  <c r="B247" i="9"/>
  <c r="J247" i="9" s="1"/>
  <c r="A241" i="9"/>
  <c r="B227" i="9"/>
  <c r="J227" i="9" s="1"/>
  <c r="A252" i="9"/>
  <c r="B238" i="9"/>
  <c r="J238" i="9" s="1"/>
  <c r="A278" i="9"/>
  <c r="B264" i="9"/>
  <c r="J264" i="9" s="1"/>
  <c r="A258" i="9"/>
  <c r="B244" i="9"/>
  <c r="J244" i="9" s="1"/>
  <c r="J245" i="9" s="1"/>
  <c r="A254" i="9"/>
  <c r="B240" i="9"/>
  <c r="J240" i="9" s="1"/>
  <c r="A262" i="9"/>
  <c r="B248" i="9"/>
  <c r="J248" i="9" s="1"/>
  <c r="A253" i="9"/>
  <c r="B239" i="9"/>
  <c r="J239" i="9" s="1"/>
  <c r="A251" i="9"/>
  <c r="B237" i="9"/>
  <c r="J237" i="9" s="1"/>
  <c r="A274" i="9" l="1"/>
  <c r="B260" i="9"/>
  <c r="J260" i="9" s="1"/>
  <c r="A256" i="9"/>
  <c r="B242" i="9"/>
  <c r="J242" i="9" s="1"/>
  <c r="J243" i="9" s="1"/>
  <c r="A276" i="9"/>
  <c r="B262" i="9"/>
  <c r="J262" i="9" s="1"/>
  <c r="A266" i="9"/>
  <c r="B252" i="9"/>
  <c r="J252" i="9" s="1"/>
  <c r="A263" i="9"/>
  <c r="B249" i="9"/>
  <c r="J249" i="9" s="1"/>
  <c r="A268" i="9"/>
  <c r="B254" i="9"/>
  <c r="J254" i="9" s="1"/>
  <c r="A265" i="9"/>
  <c r="B251" i="9"/>
  <c r="J251" i="9" s="1"/>
  <c r="A272" i="9"/>
  <c r="B258" i="9"/>
  <c r="J258" i="9" s="1"/>
  <c r="J259" i="9" s="1"/>
  <c r="A255" i="9"/>
  <c r="B241" i="9"/>
  <c r="J241" i="9" s="1"/>
  <c r="A271" i="9"/>
  <c r="B257" i="9"/>
  <c r="A267" i="9"/>
  <c r="B253" i="9"/>
  <c r="J253" i="9" s="1"/>
  <c r="A292" i="9"/>
  <c r="B278" i="9"/>
  <c r="J278" i="9" s="1"/>
  <c r="A275" i="9"/>
  <c r="B261" i="9"/>
  <c r="J261" i="9" s="1"/>
  <c r="A273" i="9"/>
  <c r="B259" i="9"/>
  <c r="A288" i="9" l="1"/>
  <c r="B274" i="9"/>
  <c r="J274" i="9" s="1"/>
  <c r="A270" i="9"/>
  <c r="B256" i="9"/>
  <c r="J256" i="9" s="1"/>
  <c r="J257" i="9" s="1"/>
  <c r="A306" i="9"/>
  <c r="B292" i="9"/>
  <c r="J292" i="9" s="1"/>
  <c r="A286" i="9"/>
  <c r="B272" i="9"/>
  <c r="J272" i="9" s="1"/>
  <c r="J273" i="9" s="1"/>
  <c r="A282" i="9"/>
  <c r="B268" i="9"/>
  <c r="J268" i="9" s="1"/>
  <c r="A281" i="9"/>
  <c r="B267" i="9"/>
  <c r="J267" i="9" s="1"/>
  <c r="A279" i="9"/>
  <c r="B265" i="9"/>
  <c r="J265" i="9" s="1"/>
  <c r="A277" i="9"/>
  <c r="B263" i="9"/>
  <c r="J263" i="9" s="1"/>
  <c r="A287" i="9"/>
  <c r="B273" i="9"/>
  <c r="A285" i="9"/>
  <c r="B271" i="9"/>
  <c r="A280" i="9"/>
  <c r="B266" i="9"/>
  <c r="J266" i="9" s="1"/>
  <c r="A289" i="9"/>
  <c r="B275" i="9"/>
  <c r="J275" i="9" s="1"/>
  <c r="A269" i="9"/>
  <c r="B255" i="9"/>
  <c r="J255" i="9" s="1"/>
  <c r="A290" i="9"/>
  <c r="B276" i="9"/>
  <c r="J276" i="9" s="1"/>
  <c r="A302" i="9" l="1"/>
  <c r="B288" i="9"/>
  <c r="J288" i="9" s="1"/>
  <c r="A284" i="9"/>
  <c r="B270" i="9"/>
  <c r="J270" i="9" s="1"/>
  <c r="J271" i="9" s="1"/>
  <c r="A283" i="9"/>
  <c r="B269" i="9"/>
  <c r="J269" i="9" s="1"/>
  <c r="A299" i="9"/>
  <c r="B285" i="9"/>
  <c r="A295" i="9"/>
  <c r="B281" i="9"/>
  <c r="J281" i="9" s="1"/>
  <c r="A303" i="9"/>
  <c r="B289" i="9"/>
  <c r="J289" i="9" s="1"/>
  <c r="A301" i="9"/>
  <c r="B287" i="9"/>
  <c r="A296" i="9"/>
  <c r="B282" i="9"/>
  <c r="J282" i="9" s="1"/>
  <c r="A304" i="9"/>
  <c r="B290" i="9"/>
  <c r="J290" i="9" s="1"/>
  <c r="A294" i="9"/>
  <c r="B280" i="9"/>
  <c r="J280" i="9" s="1"/>
  <c r="A291" i="9"/>
  <c r="B277" i="9"/>
  <c r="J277" i="9" s="1"/>
  <c r="A300" i="9"/>
  <c r="B286" i="9"/>
  <c r="J286" i="9" s="1"/>
  <c r="J287" i="9" s="1"/>
  <c r="A293" i="9"/>
  <c r="B279" i="9"/>
  <c r="J279" i="9" s="1"/>
  <c r="A320" i="9"/>
  <c r="B306" i="9"/>
  <c r="J306" i="9" s="1"/>
  <c r="A316" i="9" l="1"/>
  <c r="B302" i="9"/>
  <c r="J302" i="9" s="1"/>
  <c r="A298" i="9"/>
  <c r="B284" i="9"/>
  <c r="J284" i="9" s="1"/>
  <c r="J285" i="9" s="1"/>
  <c r="A308" i="9"/>
  <c r="B294" i="9"/>
  <c r="J294" i="9" s="1"/>
  <c r="A317" i="9"/>
  <c r="B303" i="9"/>
  <c r="J303" i="9" s="1"/>
  <c r="A318" i="9"/>
  <c r="B304" i="9"/>
  <c r="J304" i="9" s="1"/>
  <c r="A309" i="9"/>
  <c r="B295" i="9"/>
  <c r="J295" i="9" s="1"/>
  <c r="A334" i="9"/>
  <c r="B320" i="9"/>
  <c r="J320" i="9" s="1"/>
  <c r="A314" i="9"/>
  <c r="B300" i="9"/>
  <c r="J300" i="9" s="1"/>
  <c r="J301" i="9" s="1"/>
  <c r="A310" i="9"/>
  <c r="B296" i="9"/>
  <c r="J296" i="9" s="1"/>
  <c r="A313" i="9"/>
  <c r="B299" i="9"/>
  <c r="A307" i="9"/>
  <c r="B293" i="9"/>
  <c r="J293" i="9" s="1"/>
  <c r="A305" i="9"/>
  <c r="B291" i="9"/>
  <c r="J291" i="9" s="1"/>
  <c r="A315" i="9"/>
  <c r="B301" i="9"/>
  <c r="A297" i="9"/>
  <c r="B283" i="9"/>
  <c r="J283" i="9" s="1"/>
  <c r="B316" i="9" l="1"/>
  <c r="J316" i="9" s="1"/>
  <c r="A330" i="9"/>
  <c r="A312" i="9"/>
  <c r="B298" i="9"/>
  <c r="J298" i="9" s="1"/>
  <c r="J299" i="9" s="1"/>
  <c r="A319" i="9"/>
  <c r="B305" i="9"/>
  <c r="J305" i="9" s="1"/>
  <c r="A328" i="9"/>
  <c r="B314" i="9"/>
  <c r="J314" i="9" s="1"/>
  <c r="J315" i="9" s="1"/>
  <c r="A321" i="9"/>
  <c r="B307" i="9"/>
  <c r="J307" i="9" s="1"/>
  <c r="A348" i="9"/>
  <c r="B334" i="9"/>
  <c r="J334" i="9" s="1"/>
  <c r="A331" i="9"/>
  <c r="B317" i="9"/>
  <c r="J317" i="9" s="1"/>
  <c r="A311" i="9"/>
  <c r="B297" i="9"/>
  <c r="J297" i="9" s="1"/>
  <c r="A327" i="9"/>
  <c r="B313" i="9"/>
  <c r="A323" i="9"/>
  <c r="B309" i="9"/>
  <c r="J309" i="9" s="1"/>
  <c r="A322" i="9"/>
  <c r="B308" i="9"/>
  <c r="J308" i="9" s="1"/>
  <c r="A329" i="9"/>
  <c r="B315" i="9"/>
  <c r="A324" i="9"/>
  <c r="B310" i="9"/>
  <c r="J310" i="9" s="1"/>
  <c r="A332" i="9"/>
  <c r="B318" i="9"/>
  <c r="J318" i="9" s="1"/>
  <c r="A344" i="9" l="1"/>
  <c r="B330" i="9"/>
  <c r="J330" i="9" s="1"/>
  <c r="A326" i="9"/>
  <c r="B312" i="9"/>
  <c r="J312" i="9" s="1"/>
  <c r="J313" i="9" s="1"/>
  <c r="A338" i="9"/>
  <c r="B324" i="9"/>
  <c r="J324" i="9" s="1"/>
  <c r="A341" i="9"/>
  <c r="B327" i="9"/>
  <c r="A335" i="9"/>
  <c r="B321" i="9"/>
  <c r="J321" i="9" s="1"/>
  <c r="A343" i="9"/>
  <c r="B329" i="9"/>
  <c r="A325" i="9"/>
  <c r="B311" i="9"/>
  <c r="J311" i="9" s="1"/>
  <c r="A336" i="9"/>
  <c r="B322" i="9"/>
  <c r="J322" i="9" s="1"/>
  <c r="A345" i="9"/>
  <c r="B331" i="9"/>
  <c r="J331" i="9" s="1"/>
  <c r="A342" i="9"/>
  <c r="B328" i="9"/>
  <c r="J328" i="9" s="1"/>
  <c r="J329" i="9" s="1"/>
  <c r="A346" i="9"/>
  <c r="B332" i="9"/>
  <c r="J332" i="9" s="1"/>
  <c r="A337" i="9"/>
  <c r="B323" i="9"/>
  <c r="J323" i="9" s="1"/>
  <c r="A362" i="9"/>
  <c r="B348" i="9"/>
  <c r="J348" i="9" s="1"/>
  <c r="A333" i="9"/>
  <c r="B319" i="9"/>
  <c r="J319" i="9" s="1"/>
  <c r="A358" i="9" l="1"/>
  <c r="B344" i="9"/>
  <c r="J344" i="9" s="1"/>
  <c r="B326" i="9"/>
  <c r="J326" i="9" s="1"/>
  <c r="J327" i="9" s="1"/>
  <c r="A340" i="9"/>
  <c r="A351" i="9"/>
  <c r="B337" i="9"/>
  <c r="J337" i="9" s="1"/>
  <c r="A350" i="9"/>
  <c r="B336" i="9"/>
  <c r="J336" i="9" s="1"/>
  <c r="A357" i="9"/>
  <c r="B343" i="9"/>
  <c r="A360" i="9"/>
  <c r="B346" i="9"/>
  <c r="J346" i="9" s="1"/>
  <c r="A349" i="9"/>
  <c r="B335" i="9"/>
  <c r="J335" i="9" s="1"/>
  <c r="A347" i="9"/>
  <c r="B333" i="9"/>
  <c r="J333" i="9" s="1"/>
  <c r="A356" i="9"/>
  <c r="B342" i="9"/>
  <c r="J342" i="9" s="1"/>
  <c r="J343" i="9" s="1"/>
  <c r="A355" i="9"/>
  <c r="B341" i="9"/>
  <c r="A376" i="9"/>
  <c r="B362" i="9"/>
  <c r="J362" i="9" s="1"/>
  <c r="A359" i="9"/>
  <c r="B345" i="9"/>
  <c r="J345" i="9" s="1"/>
  <c r="A339" i="9"/>
  <c r="B325" i="9"/>
  <c r="J325" i="9" s="1"/>
  <c r="A352" i="9"/>
  <c r="B338" i="9"/>
  <c r="J338" i="9" s="1"/>
  <c r="A372" i="9" l="1"/>
  <c r="B358" i="9"/>
  <c r="J358" i="9" s="1"/>
  <c r="A354" i="9"/>
  <c r="B340" i="9"/>
  <c r="J340" i="9" s="1"/>
  <c r="J341" i="9" s="1"/>
  <c r="A373" i="9"/>
  <c r="B359" i="9"/>
  <c r="J359" i="9" s="1"/>
  <c r="A370" i="9"/>
  <c r="B356" i="9"/>
  <c r="J356" i="9" s="1"/>
  <c r="J357" i="9" s="1"/>
  <c r="A374" i="9"/>
  <c r="B360" i="9"/>
  <c r="J360" i="9" s="1"/>
  <c r="A390" i="9"/>
  <c r="B376" i="9"/>
  <c r="J376" i="9" s="1"/>
  <c r="A361" i="9"/>
  <c r="B347" i="9"/>
  <c r="J347" i="9" s="1"/>
  <c r="A371" i="9"/>
  <c r="B357" i="9"/>
  <c r="A366" i="9"/>
  <c r="B352" i="9"/>
  <c r="J352" i="9" s="1"/>
  <c r="A369" i="9"/>
  <c r="B355" i="9"/>
  <c r="A363" i="9"/>
  <c r="B349" i="9"/>
  <c r="J349" i="9" s="1"/>
  <c r="A364" i="9"/>
  <c r="B350" i="9"/>
  <c r="J350" i="9" s="1"/>
  <c r="A353" i="9"/>
  <c r="B339" i="9"/>
  <c r="J339" i="9" s="1"/>
  <c r="A365" i="9"/>
  <c r="B351" i="9"/>
  <c r="J351" i="9" s="1"/>
  <c r="A386" i="9" l="1"/>
  <c r="B372" i="9"/>
  <c r="J372" i="9" s="1"/>
  <c r="A368" i="9"/>
  <c r="B354" i="9"/>
  <c r="J354" i="9" s="1"/>
  <c r="J355" i="9" s="1"/>
  <c r="A383" i="9"/>
  <c r="B369" i="9"/>
  <c r="A404" i="9"/>
  <c r="B390" i="9"/>
  <c r="J390" i="9" s="1"/>
  <c r="A367" i="9"/>
  <c r="B353" i="9"/>
  <c r="J353" i="9" s="1"/>
  <c r="A380" i="9"/>
  <c r="B366" i="9"/>
  <c r="J366" i="9" s="1"/>
  <c r="A388" i="9"/>
  <c r="B374" i="9"/>
  <c r="J374" i="9" s="1"/>
  <c r="A379" i="9"/>
  <c r="B365" i="9"/>
  <c r="J365" i="9" s="1"/>
  <c r="A378" i="9"/>
  <c r="B364" i="9"/>
  <c r="J364" i="9" s="1"/>
  <c r="A385" i="9"/>
  <c r="B371" i="9"/>
  <c r="A384" i="9"/>
  <c r="B370" i="9"/>
  <c r="J370" i="9" s="1"/>
  <c r="J371" i="9" s="1"/>
  <c r="A377" i="9"/>
  <c r="B363" i="9"/>
  <c r="J363" i="9" s="1"/>
  <c r="A375" i="9"/>
  <c r="B361" i="9"/>
  <c r="J361" i="9" s="1"/>
  <c r="A387" i="9"/>
  <c r="B373" i="9"/>
  <c r="J373" i="9" s="1"/>
  <c r="B386" i="9" l="1"/>
  <c r="J386" i="9" s="1"/>
  <c r="A400" i="9"/>
  <c r="A382" i="9"/>
  <c r="B368" i="9"/>
  <c r="J368" i="9" s="1"/>
  <c r="J369" i="9" s="1"/>
  <c r="A391" i="9"/>
  <c r="B377" i="9"/>
  <c r="J377" i="9" s="1"/>
  <c r="A392" i="9"/>
  <c r="B378" i="9"/>
  <c r="J378" i="9" s="1"/>
  <c r="A381" i="9"/>
  <c r="B367" i="9"/>
  <c r="J367" i="9" s="1"/>
  <c r="A393" i="9"/>
  <c r="B379" i="9"/>
  <c r="J379" i="9" s="1"/>
  <c r="A418" i="9"/>
  <c r="B404" i="9"/>
  <c r="J404" i="9" s="1"/>
  <c r="A401" i="9"/>
  <c r="B387" i="9"/>
  <c r="J387" i="9" s="1"/>
  <c r="A398" i="9"/>
  <c r="B384" i="9"/>
  <c r="J384" i="9" s="1"/>
  <c r="J385" i="9" s="1"/>
  <c r="A402" i="9"/>
  <c r="B388" i="9"/>
  <c r="J388" i="9" s="1"/>
  <c r="A397" i="9"/>
  <c r="B383" i="9"/>
  <c r="A389" i="9"/>
  <c r="B375" i="9"/>
  <c r="J375" i="9" s="1"/>
  <c r="A399" i="9"/>
  <c r="B385" i="9"/>
  <c r="A394" i="9"/>
  <c r="B380" i="9"/>
  <c r="J380" i="9" s="1"/>
  <c r="A414" i="9" l="1"/>
  <c r="B400" i="9"/>
  <c r="J400" i="9" s="1"/>
  <c r="A396" i="9"/>
  <c r="B382" i="9"/>
  <c r="J382" i="9" s="1"/>
  <c r="J383" i="9" s="1"/>
  <c r="A413" i="9"/>
  <c r="B399" i="9"/>
  <c r="A412" i="9"/>
  <c r="B398" i="9"/>
  <c r="J398" i="9" s="1"/>
  <c r="J399" i="9" s="1"/>
  <c r="A403" i="9"/>
  <c r="B389" i="9"/>
  <c r="J389" i="9" s="1"/>
  <c r="A415" i="9"/>
  <c r="B401" i="9"/>
  <c r="J401" i="9" s="1"/>
  <c r="A395" i="9"/>
  <c r="B381" i="9"/>
  <c r="J381" i="9" s="1"/>
  <c r="A411" i="9"/>
  <c r="B397" i="9"/>
  <c r="A432" i="9"/>
  <c r="B418" i="9"/>
  <c r="J418" i="9" s="1"/>
  <c r="A406" i="9"/>
  <c r="B392" i="9"/>
  <c r="J392" i="9" s="1"/>
  <c r="A408" i="9"/>
  <c r="B394" i="9"/>
  <c r="J394" i="9" s="1"/>
  <c r="A416" i="9"/>
  <c r="B402" i="9"/>
  <c r="J402" i="9" s="1"/>
  <c r="A407" i="9"/>
  <c r="B393" i="9"/>
  <c r="J393" i="9" s="1"/>
  <c r="A405" i="9"/>
  <c r="B391" i="9"/>
  <c r="J391" i="9" s="1"/>
  <c r="A428" i="9" l="1"/>
  <c r="B414" i="9"/>
  <c r="J414" i="9" s="1"/>
  <c r="A410" i="9"/>
  <c r="B396" i="9"/>
  <c r="J396" i="9" s="1"/>
  <c r="J397" i="9" s="1"/>
  <c r="A430" i="9"/>
  <c r="B416" i="9"/>
  <c r="J416" i="9" s="1"/>
  <c r="A425" i="9"/>
  <c r="B411" i="9"/>
  <c r="A417" i="9"/>
  <c r="B403" i="9"/>
  <c r="J403" i="9" s="1"/>
  <c r="A422" i="9"/>
  <c r="B408" i="9"/>
  <c r="J408" i="9" s="1"/>
  <c r="A419" i="9"/>
  <c r="B405" i="9"/>
  <c r="J405" i="9" s="1"/>
  <c r="A420" i="9"/>
  <c r="B406" i="9"/>
  <c r="J406" i="9" s="1"/>
  <c r="A409" i="9"/>
  <c r="B395" i="9"/>
  <c r="J395" i="9" s="1"/>
  <c r="A426" i="9"/>
  <c r="B412" i="9"/>
  <c r="J412" i="9" s="1"/>
  <c r="J413" i="9" s="1"/>
  <c r="A421" i="9"/>
  <c r="B407" i="9"/>
  <c r="J407" i="9" s="1"/>
  <c r="A446" i="9"/>
  <c r="B432" i="9"/>
  <c r="J432" i="9" s="1"/>
  <c r="A429" i="9"/>
  <c r="B415" i="9"/>
  <c r="J415" i="9" s="1"/>
  <c r="A427" i="9"/>
  <c r="B413" i="9"/>
  <c r="A442" i="9" l="1"/>
  <c r="B428" i="9"/>
  <c r="J428" i="9" s="1"/>
  <c r="A424" i="9"/>
  <c r="B410" i="9"/>
  <c r="J410" i="9" s="1"/>
  <c r="J411" i="9" s="1"/>
  <c r="A460" i="9"/>
  <c r="B446" i="9"/>
  <c r="J446" i="9" s="1"/>
  <c r="A434" i="9"/>
  <c r="B420" i="9"/>
  <c r="J420" i="9" s="1"/>
  <c r="A436" i="9"/>
  <c r="B422" i="9"/>
  <c r="J422" i="9" s="1"/>
  <c r="A435" i="9"/>
  <c r="B421" i="9"/>
  <c r="J421" i="9" s="1"/>
  <c r="A433" i="9"/>
  <c r="B419" i="9"/>
  <c r="J419" i="9" s="1"/>
  <c r="A431" i="9"/>
  <c r="B417" i="9"/>
  <c r="J417" i="9" s="1"/>
  <c r="A441" i="9"/>
  <c r="B427" i="9"/>
  <c r="A440" i="9"/>
  <c r="B426" i="9"/>
  <c r="J426" i="9" s="1"/>
  <c r="J427" i="9" s="1"/>
  <c r="A439" i="9"/>
  <c r="B425" i="9"/>
  <c r="A443" i="9"/>
  <c r="B429" i="9"/>
  <c r="J429" i="9" s="1"/>
  <c r="A423" i="9"/>
  <c r="B409" i="9"/>
  <c r="J409" i="9" s="1"/>
  <c r="A444" i="9"/>
  <c r="B430" i="9"/>
  <c r="J430" i="9" s="1"/>
  <c r="A456" i="9" l="1"/>
  <c r="B442" i="9"/>
  <c r="J442" i="9" s="1"/>
  <c r="A438" i="9"/>
  <c r="B424" i="9"/>
  <c r="J424" i="9" s="1"/>
  <c r="J425" i="9" s="1"/>
  <c r="A437" i="9"/>
  <c r="B423" i="9"/>
  <c r="J423" i="9" s="1"/>
  <c r="A454" i="9"/>
  <c r="B440" i="9"/>
  <c r="J440" i="9" s="1"/>
  <c r="J441" i="9" s="1"/>
  <c r="A449" i="9"/>
  <c r="B435" i="9"/>
  <c r="J435" i="9" s="1"/>
  <c r="A457" i="9"/>
  <c r="B443" i="9"/>
  <c r="J443" i="9" s="1"/>
  <c r="A455" i="9"/>
  <c r="B441" i="9"/>
  <c r="A450" i="9"/>
  <c r="B436" i="9"/>
  <c r="J436" i="9" s="1"/>
  <c r="A458" i="9"/>
  <c r="B444" i="9"/>
  <c r="J444" i="9" s="1"/>
  <c r="A453" i="9"/>
  <c r="B439" i="9"/>
  <c r="A445" i="9"/>
  <c r="B431" i="9"/>
  <c r="J431" i="9" s="1"/>
  <c r="A448" i="9"/>
  <c r="B434" i="9"/>
  <c r="J434" i="9" s="1"/>
  <c r="A447" i="9"/>
  <c r="B433" i="9"/>
  <c r="J433" i="9" s="1"/>
  <c r="A474" i="9"/>
  <c r="B460" i="9"/>
  <c r="J460" i="9" s="1"/>
  <c r="A470" i="9" l="1"/>
  <c r="B456" i="9"/>
  <c r="J456" i="9" s="1"/>
  <c r="A452" i="9"/>
  <c r="B438" i="9"/>
  <c r="J438" i="9" s="1"/>
  <c r="J439" i="9" s="1"/>
  <c r="A467" i="9"/>
  <c r="B453" i="9"/>
  <c r="A471" i="9"/>
  <c r="B457" i="9"/>
  <c r="J457" i="9" s="1"/>
  <c r="A472" i="9"/>
  <c r="B458" i="9"/>
  <c r="J458" i="9" s="1"/>
  <c r="A463" i="9"/>
  <c r="B449" i="9"/>
  <c r="J449" i="9" s="1"/>
  <c r="A488" i="9"/>
  <c r="B474" i="9"/>
  <c r="J474" i="9" s="1"/>
  <c r="A462" i="9"/>
  <c r="B448" i="9"/>
  <c r="J448" i="9" s="1"/>
  <c r="A464" i="9"/>
  <c r="B450" i="9"/>
  <c r="J450" i="9" s="1"/>
  <c r="A468" i="9"/>
  <c r="B454" i="9"/>
  <c r="J454" i="9" s="1"/>
  <c r="J455" i="9" s="1"/>
  <c r="A461" i="9"/>
  <c r="B447" i="9"/>
  <c r="J447" i="9" s="1"/>
  <c r="A459" i="9"/>
  <c r="B445" i="9"/>
  <c r="J445" i="9" s="1"/>
  <c r="A469" i="9"/>
  <c r="B455" i="9"/>
  <c r="A451" i="9"/>
  <c r="B437" i="9"/>
  <c r="J437" i="9" s="1"/>
  <c r="B470" i="9" l="1"/>
  <c r="J470" i="9" s="1"/>
  <c r="A484" i="9"/>
  <c r="A466" i="9"/>
  <c r="B452" i="9"/>
  <c r="J452" i="9" s="1"/>
  <c r="J453" i="9" s="1"/>
  <c r="A473" i="9"/>
  <c r="B459" i="9"/>
  <c r="J459" i="9" s="1"/>
  <c r="A476" i="9"/>
  <c r="B462" i="9"/>
  <c r="J462" i="9" s="1"/>
  <c r="A475" i="9"/>
  <c r="B461" i="9"/>
  <c r="J461" i="9" s="1"/>
  <c r="A502" i="9"/>
  <c r="B488" i="9"/>
  <c r="J488" i="9" s="1"/>
  <c r="A485" i="9"/>
  <c r="B471" i="9"/>
  <c r="J471" i="9" s="1"/>
  <c r="A465" i="9"/>
  <c r="B451" i="9"/>
  <c r="J451" i="9" s="1"/>
  <c r="A482" i="9"/>
  <c r="B468" i="9"/>
  <c r="J468" i="9" s="1"/>
  <c r="J469" i="9" s="1"/>
  <c r="A477" i="9"/>
  <c r="B463" i="9"/>
  <c r="J463" i="9" s="1"/>
  <c r="A481" i="9"/>
  <c r="B467" i="9"/>
  <c r="A483" i="9"/>
  <c r="B469" i="9"/>
  <c r="A478" i="9"/>
  <c r="B464" i="9"/>
  <c r="J464" i="9" s="1"/>
  <c r="A486" i="9"/>
  <c r="B472" i="9"/>
  <c r="J472" i="9" s="1"/>
  <c r="A498" i="9" l="1"/>
  <c r="B484" i="9"/>
  <c r="J484" i="9" s="1"/>
  <c r="A480" i="9"/>
  <c r="B466" i="9"/>
  <c r="J466" i="9" s="1"/>
  <c r="J467" i="9" s="1"/>
  <c r="A492" i="9"/>
  <c r="B478" i="9"/>
  <c r="J478" i="9" s="1"/>
  <c r="A496" i="9"/>
  <c r="B482" i="9"/>
  <c r="J482" i="9" s="1"/>
  <c r="J483" i="9" s="1"/>
  <c r="A489" i="9"/>
  <c r="B475" i="9"/>
  <c r="J475" i="9" s="1"/>
  <c r="A497" i="9"/>
  <c r="B483" i="9"/>
  <c r="A479" i="9"/>
  <c r="B465" i="9"/>
  <c r="J465" i="9" s="1"/>
  <c r="A495" i="9"/>
  <c r="B481" i="9"/>
  <c r="A499" i="9"/>
  <c r="B485" i="9"/>
  <c r="J485" i="9" s="1"/>
  <c r="A490" i="9"/>
  <c r="B476" i="9"/>
  <c r="J476" i="9" s="1"/>
  <c r="A500" i="9"/>
  <c r="B486" i="9"/>
  <c r="J486" i="9" s="1"/>
  <c r="A491" i="9"/>
  <c r="B477" i="9"/>
  <c r="J477" i="9" s="1"/>
  <c r="A516" i="9"/>
  <c r="B502" i="9"/>
  <c r="J502" i="9" s="1"/>
  <c r="A487" i="9"/>
  <c r="B473" i="9"/>
  <c r="J473" i="9" s="1"/>
  <c r="A512" i="9" l="1"/>
  <c r="B498" i="9"/>
  <c r="J498" i="9" s="1"/>
  <c r="B480" i="9"/>
  <c r="J480" i="9" s="1"/>
  <c r="J481" i="9" s="1"/>
  <c r="A494" i="9"/>
  <c r="A505" i="9"/>
  <c r="B491" i="9"/>
  <c r="J491" i="9" s="1"/>
  <c r="A509" i="9"/>
  <c r="B495" i="9"/>
  <c r="A511" i="9"/>
  <c r="B497" i="9"/>
  <c r="A514" i="9"/>
  <c r="B500" i="9"/>
  <c r="J500" i="9" s="1"/>
  <c r="A503" i="9"/>
  <c r="B489" i="9"/>
  <c r="J489" i="9" s="1"/>
  <c r="A501" i="9"/>
  <c r="B487" i="9"/>
  <c r="J487" i="9" s="1"/>
  <c r="A504" i="9"/>
  <c r="B490" i="9"/>
  <c r="J490" i="9" s="1"/>
  <c r="A510" i="9"/>
  <c r="B496" i="9"/>
  <c r="J496" i="9" s="1"/>
  <c r="J497" i="9" s="1"/>
  <c r="A530" i="9"/>
  <c r="B516" i="9"/>
  <c r="J516" i="9" s="1"/>
  <c r="A513" i="9"/>
  <c r="B499" i="9"/>
  <c r="J499" i="9" s="1"/>
  <c r="A493" i="9"/>
  <c r="B479" i="9"/>
  <c r="J479" i="9" s="1"/>
  <c r="A506" i="9"/>
  <c r="B492" i="9"/>
  <c r="J492" i="9" s="1"/>
  <c r="A526" i="9" l="1"/>
  <c r="B512" i="9"/>
  <c r="J512" i="9" s="1"/>
  <c r="A508" i="9"/>
  <c r="B494" i="9"/>
  <c r="J494" i="9" s="1"/>
  <c r="J495" i="9" s="1"/>
  <c r="A527" i="9"/>
  <c r="B513" i="9"/>
  <c r="J513" i="9" s="1"/>
  <c r="A518" i="9"/>
  <c r="B504" i="9"/>
  <c r="J504" i="9" s="1"/>
  <c r="A528" i="9"/>
  <c r="B514" i="9"/>
  <c r="J514" i="9" s="1"/>
  <c r="A544" i="9"/>
  <c r="B530" i="9"/>
  <c r="J530" i="9" s="1"/>
  <c r="A515" i="9"/>
  <c r="B501" i="9"/>
  <c r="J501" i="9" s="1"/>
  <c r="A525" i="9"/>
  <c r="B511" i="9"/>
  <c r="A520" i="9"/>
  <c r="B506" i="9"/>
  <c r="J506" i="9" s="1"/>
  <c r="A524" i="9"/>
  <c r="B510" i="9"/>
  <c r="J510" i="9" s="1"/>
  <c r="J511" i="9" s="1"/>
  <c r="A517" i="9"/>
  <c r="B503" i="9"/>
  <c r="J503" i="9" s="1"/>
  <c r="A523" i="9"/>
  <c r="B509" i="9"/>
  <c r="A507" i="9"/>
  <c r="B493" i="9"/>
  <c r="J493" i="9" s="1"/>
  <c r="A519" i="9"/>
  <c r="B505" i="9"/>
  <c r="J505" i="9" s="1"/>
  <c r="A540" i="9" l="1"/>
  <c r="B526" i="9"/>
  <c r="J526" i="9" s="1"/>
  <c r="A522" i="9"/>
  <c r="B508" i="9"/>
  <c r="J508" i="9" s="1"/>
  <c r="J509" i="9" s="1"/>
  <c r="A538" i="9"/>
  <c r="B524" i="9"/>
  <c r="J524" i="9" s="1"/>
  <c r="J525" i="9" s="1"/>
  <c r="A558" i="9"/>
  <c r="B544" i="9"/>
  <c r="J544" i="9" s="1"/>
  <c r="A521" i="9"/>
  <c r="B507" i="9"/>
  <c r="J507" i="9" s="1"/>
  <c r="A534" i="9"/>
  <c r="B520" i="9"/>
  <c r="J520" i="9" s="1"/>
  <c r="A542" i="9"/>
  <c r="B528" i="9"/>
  <c r="J528" i="9" s="1"/>
  <c r="A533" i="9"/>
  <c r="B519" i="9"/>
  <c r="J519" i="9" s="1"/>
  <c r="A537" i="9"/>
  <c r="B523" i="9"/>
  <c r="A539" i="9"/>
  <c r="B525" i="9"/>
  <c r="A532" i="9"/>
  <c r="B518" i="9"/>
  <c r="J518" i="9" s="1"/>
  <c r="A531" i="9"/>
  <c r="B517" i="9"/>
  <c r="J517" i="9" s="1"/>
  <c r="A529" i="9"/>
  <c r="B515" i="9"/>
  <c r="J515" i="9" s="1"/>
  <c r="A541" i="9"/>
  <c r="B527" i="9"/>
  <c r="J527" i="9" s="1"/>
  <c r="B540" i="9" l="1"/>
  <c r="J540" i="9" s="1"/>
  <c r="A554" i="9"/>
  <c r="A536" i="9"/>
  <c r="B522" i="9"/>
  <c r="J522" i="9" s="1"/>
  <c r="J523" i="9" s="1"/>
  <c r="A545" i="9"/>
  <c r="B531" i="9"/>
  <c r="J531" i="9" s="1"/>
  <c r="A551" i="9"/>
  <c r="B537" i="9"/>
  <c r="A535" i="9"/>
  <c r="B521" i="9"/>
  <c r="J521" i="9" s="1"/>
  <c r="A547" i="9"/>
  <c r="B533" i="9"/>
  <c r="J533" i="9" s="1"/>
  <c r="A572" i="9"/>
  <c r="B558" i="9"/>
  <c r="J558" i="9" s="1"/>
  <c r="A555" i="9"/>
  <c r="B541" i="9"/>
  <c r="J541" i="9" s="1"/>
  <c r="A546" i="9"/>
  <c r="B532" i="9"/>
  <c r="J532" i="9" s="1"/>
  <c r="A556" i="9"/>
  <c r="B542" i="9"/>
  <c r="J542" i="9" s="1"/>
  <c r="A552" i="9"/>
  <c r="B538" i="9"/>
  <c r="J538" i="9" s="1"/>
  <c r="J539" i="9" s="1"/>
  <c r="A543" i="9"/>
  <c r="B529" i="9"/>
  <c r="J529" i="9" s="1"/>
  <c r="A553" i="9"/>
  <c r="B539" i="9"/>
  <c r="A548" i="9"/>
  <c r="B534" i="9"/>
  <c r="J534" i="9" s="1"/>
  <c r="B554" i="9" l="1"/>
  <c r="J554" i="9" s="1"/>
  <c r="A568" i="9"/>
  <c r="B536" i="9"/>
  <c r="J536" i="9" s="1"/>
  <c r="J537" i="9" s="1"/>
  <c r="A550" i="9"/>
  <c r="A567" i="9"/>
  <c r="B553" i="9"/>
  <c r="A560" i="9"/>
  <c r="B546" i="9"/>
  <c r="J546" i="9" s="1"/>
  <c r="A557" i="9"/>
  <c r="B543" i="9"/>
  <c r="J543" i="9" s="1"/>
  <c r="A569" i="9"/>
  <c r="B555" i="9"/>
  <c r="J555" i="9" s="1"/>
  <c r="A549" i="9"/>
  <c r="B535" i="9"/>
  <c r="J535" i="9" s="1"/>
  <c r="A566" i="9"/>
  <c r="B552" i="9"/>
  <c r="J552" i="9" s="1"/>
  <c r="J553" i="9" s="1"/>
  <c r="A586" i="9"/>
  <c r="B572" i="9"/>
  <c r="J572" i="9" s="1"/>
  <c r="A565" i="9"/>
  <c r="B551" i="9"/>
  <c r="A562" i="9"/>
  <c r="B548" i="9"/>
  <c r="J548" i="9" s="1"/>
  <c r="A570" i="9"/>
  <c r="B556" i="9"/>
  <c r="J556" i="9" s="1"/>
  <c r="A561" i="9"/>
  <c r="B547" i="9"/>
  <c r="J547" i="9" s="1"/>
  <c r="A559" i="9"/>
  <c r="B545" i="9"/>
  <c r="J545" i="9" s="1"/>
  <c r="A582" i="9" l="1"/>
  <c r="B568" i="9"/>
  <c r="J568" i="9" s="1"/>
  <c r="A564" i="9"/>
  <c r="B550" i="9"/>
  <c r="J550" i="9" s="1"/>
  <c r="J551" i="9" s="1"/>
  <c r="A584" i="9"/>
  <c r="B570" i="9"/>
  <c r="J570" i="9" s="1"/>
  <c r="A580" i="9"/>
  <c r="B566" i="9"/>
  <c r="J566" i="9" s="1"/>
  <c r="J567" i="9" s="1"/>
  <c r="A571" i="9"/>
  <c r="B557" i="9"/>
  <c r="J557" i="9" s="1"/>
  <c r="A576" i="9"/>
  <c r="B562" i="9"/>
  <c r="J562" i="9" s="1"/>
  <c r="A573" i="9"/>
  <c r="B559" i="9"/>
  <c r="J559" i="9" s="1"/>
  <c r="A579" i="9"/>
  <c r="B565" i="9"/>
  <c r="A563" i="9"/>
  <c r="B549" i="9"/>
  <c r="J549" i="9" s="1"/>
  <c r="A574" i="9"/>
  <c r="B560" i="9"/>
  <c r="J560" i="9" s="1"/>
  <c r="A575" i="9"/>
  <c r="B561" i="9"/>
  <c r="J561" i="9" s="1"/>
  <c r="A600" i="9"/>
  <c r="B586" i="9"/>
  <c r="J586" i="9" s="1"/>
  <c r="A583" i="9"/>
  <c r="B569" i="9"/>
  <c r="J569" i="9" s="1"/>
  <c r="A581" i="9"/>
  <c r="B567" i="9"/>
  <c r="B582" i="9" l="1"/>
  <c r="J582" i="9" s="1"/>
  <c r="A596" i="9"/>
  <c r="A578" i="9"/>
  <c r="B564" i="9"/>
  <c r="J564" i="9" s="1"/>
  <c r="J565" i="9" s="1"/>
  <c r="A614" i="9"/>
  <c r="B600" i="9"/>
  <c r="J600" i="9" s="1"/>
  <c r="A593" i="9"/>
  <c r="B579" i="9"/>
  <c r="A590" i="9"/>
  <c r="B576" i="9"/>
  <c r="J576" i="9" s="1"/>
  <c r="A589" i="9"/>
  <c r="B575" i="9"/>
  <c r="J575" i="9" s="1"/>
  <c r="A587" i="9"/>
  <c r="B573" i="9"/>
  <c r="J573" i="9" s="1"/>
  <c r="A585" i="9"/>
  <c r="B571" i="9"/>
  <c r="J571" i="9" s="1"/>
  <c r="A595" i="9"/>
  <c r="B581" i="9"/>
  <c r="A588" i="9"/>
  <c r="B574" i="9"/>
  <c r="J574" i="9" s="1"/>
  <c r="A594" i="9"/>
  <c r="B580" i="9"/>
  <c r="J580" i="9" s="1"/>
  <c r="J581" i="9" s="1"/>
  <c r="A597" i="9"/>
  <c r="B583" i="9"/>
  <c r="J583" i="9" s="1"/>
  <c r="A577" i="9"/>
  <c r="B563" i="9"/>
  <c r="J563" i="9" s="1"/>
  <c r="A598" i="9"/>
  <c r="B584" i="9"/>
  <c r="J584" i="9" s="1"/>
  <c r="A610" i="9" l="1"/>
  <c r="B596" i="9"/>
  <c r="J596" i="9" s="1"/>
  <c r="A592" i="9"/>
  <c r="B578" i="9"/>
  <c r="J578" i="9" s="1"/>
  <c r="J579" i="9" s="1"/>
  <c r="A591" i="9"/>
  <c r="B577" i="9"/>
  <c r="J577" i="9" s="1"/>
  <c r="A602" i="9"/>
  <c r="B588" i="9"/>
  <c r="J588" i="9" s="1"/>
  <c r="A603" i="9"/>
  <c r="B589" i="9"/>
  <c r="J589" i="9" s="1"/>
  <c r="A611" i="9"/>
  <c r="B597" i="9"/>
  <c r="J597" i="9" s="1"/>
  <c r="A609" i="9"/>
  <c r="B595" i="9"/>
  <c r="A604" i="9"/>
  <c r="B590" i="9"/>
  <c r="J590" i="9" s="1"/>
  <c r="A612" i="9"/>
  <c r="B598" i="9"/>
  <c r="J598" i="9" s="1"/>
  <c r="A608" i="9"/>
  <c r="B594" i="9"/>
  <c r="J594" i="9" s="1"/>
  <c r="J595" i="9" s="1"/>
  <c r="A599" i="9"/>
  <c r="B585" i="9"/>
  <c r="J585" i="9" s="1"/>
  <c r="A607" i="9"/>
  <c r="B593" i="9"/>
  <c r="A601" i="9"/>
  <c r="B587" i="9"/>
  <c r="J587" i="9" s="1"/>
  <c r="A628" i="9"/>
  <c r="B614" i="9"/>
  <c r="J614" i="9" s="1"/>
  <c r="B610" i="9" l="1"/>
  <c r="J610" i="9" s="1"/>
  <c r="A624" i="9"/>
  <c r="A606" i="9"/>
  <c r="B592" i="9"/>
  <c r="J592" i="9" s="1"/>
  <c r="J593" i="9" s="1"/>
  <c r="A622" i="9"/>
  <c r="B608" i="9"/>
  <c r="J608" i="9" s="1"/>
  <c r="J609" i="9" s="1"/>
  <c r="A625" i="9"/>
  <c r="B611" i="9"/>
  <c r="J611" i="9" s="1"/>
  <c r="A626" i="9"/>
  <c r="B612" i="9"/>
  <c r="J612" i="9" s="1"/>
  <c r="A617" i="9"/>
  <c r="B603" i="9"/>
  <c r="J603" i="9" s="1"/>
  <c r="A642" i="9"/>
  <c r="B628" i="9"/>
  <c r="J628" i="9" s="1"/>
  <c r="A621" i="9"/>
  <c r="B607" i="9"/>
  <c r="A618" i="9"/>
  <c r="B604" i="9"/>
  <c r="J604" i="9" s="1"/>
  <c r="A616" i="9"/>
  <c r="B602" i="9"/>
  <c r="J602" i="9" s="1"/>
  <c r="A615" i="9"/>
  <c r="B601" i="9"/>
  <c r="J601" i="9" s="1"/>
  <c r="A613" i="9"/>
  <c r="B599" i="9"/>
  <c r="J599" i="9" s="1"/>
  <c r="A623" i="9"/>
  <c r="B609" i="9"/>
  <c r="A605" i="9"/>
  <c r="B591" i="9"/>
  <c r="J591" i="9" s="1"/>
  <c r="B624" i="9" l="1"/>
  <c r="J624" i="9" s="1"/>
  <c r="A638" i="9"/>
  <c r="A620" i="9"/>
  <c r="B606" i="9"/>
  <c r="J606" i="9" s="1"/>
  <c r="J607" i="9" s="1"/>
  <c r="A627" i="9"/>
  <c r="B613" i="9"/>
  <c r="J613" i="9" s="1"/>
  <c r="A635" i="9"/>
  <c r="B621" i="9"/>
  <c r="A629" i="9"/>
  <c r="B615" i="9"/>
  <c r="J615" i="9" s="1"/>
  <c r="A656" i="9"/>
  <c r="B642" i="9"/>
  <c r="J642" i="9" s="1"/>
  <c r="A639" i="9"/>
  <c r="B625" i="9"/>
  <c r="J625" i="9" s="1"/>
  <c r="A619" i="9"/>
  <c r="B605" i="9"/>
  <c r="J605" i="9" s="1"/>
  <c r="A630" i="9"/>
  <c r="B616" i="9"/>
  <c r="J616" i="9" s="1"/>
  <c r="A631" i="9"/>
  <c r="B617" i="9"/>
  <c r="J617" i="9" s="1"/>
  <c r="A636" i="9"/>
  <c r="B622" i="9"/>
  <c r="J622" i="9" s="1"/>
  <c r="J623" i="9" s="1"/>
  <c r="A637" i="9"/>
  <c r="B623" i="9"/>
  <c r="A632" i="9"/>
  <c r="B618" i="9"/>
  <c r="J618" i="9" s="1"/>
  <c r="A640" i="9"/>
  <c r="B626" i="9"/>
  <c r="J626" i="9" s="1"/>
  <c r="A652" i="9" l="1"/>
  <c r="B638" i="9"/>
  <c r="J638" i="9" s="1"/>
  <c r="A634" i="9"/>
  <c r="B620" i="9"/>
  <c r="J620" i="9" s="1"/>
  <c r="J621" i="9" s="1"/>
  <c r="A646" i="9"/>
  <c r="B632" i="9"/>
  <c r="J632" i="9" s="1"/>
  <c r="A644" i="9"/>
  <c r="B630" i="9"/>
  <c r="J630" i="9" s="1"/>
  <c r="A643" i="9"/>
  <c r="B629" i="9"/>
  <c r="J629" i="9" s="1"/>
  <c r="A651" i="9"/>
  <c r="B637" i="9"/>
  <c r="A633" i="9"/>
  <c r="B619" i="9"/>
  <c r="J619" i="9" s="1"/>
  <c r="A650" i="9"/>
  <c r="B636" i="9"/>
  <c r="J636" i="9" s="1"/>
  <c r="J637" i="9" s="1"/>
  <c r="A653" i="9"/>
  <c r="B639" i="9"/>
  <c r="J639" i="9" s="1"/>
  <c r="A649" i="9"/>
  <c r="B635" i="9"/>
  <c r="A654" i="9"/>
  <c r="B640" i="9"/>
  <c r="J640" i="9" s="1"/>
  <c r="A645" i="9"/>
  <c r="B631" i="9"/>
  <c r="J631" i="9" s="1"/>
  <c r="A670" i="9"/>
  <c r="B656" i="9"/>
  <c r="J656" i="9" s="1"/>
  <c r="A641" i="9"/>
  <c r="B627" i="9"/>
  <c r="J627" i="9" s="1"/>
  <c r="A666" i="9" l="1"/>
  <c r="B652" i="9"/>
  <c r="J652" i="9" s="1"/>
  <c r="B634" i="9"/>
  <c r="J634" i="9" s="1"/>
  <c r="J635" i="9" s="1"/>
  <c r="A648" i="9"/>
  <c r="A659" i="9"/>
  <c r="B645" i="9"/>
  <c r="J645" i="9" s="1"/>
  <c r="A664" i="9"/>
  <c r="B650" i="9"/>
  <c r="J650" i="9" s="1"/>
  <c r="J651" i="9" s="1"/>
  <c r="A665" i="9"/>
  <c r="B651" i="9"/>
  <c r="A668" i="9"/>
  <c r="B654" i="9"/>
  <c r="J654" i="9" s="1"/>
  <c r="A657" i="9"/>
  <c r="B643" i="9"/>
  <c r="J643" i="9" s="1"/>
  <c r="A655" i="9"/>
  <c r="B641" i="9"/>
  <c r="J641" i="9" s="1"/>
  <c r="A663" i="9"/>
  <c r="B649" i="9"/>
  <c r="A658" i="9"/>
  <c r="B644" i="9"/>
  <c r="J644" i="9" s="1"/>
  <c r="A684" i="9"/>
  <c r="B670" i="9"/>
  <c r="J670" i="9" s="1"/>
  <c r="A667" i="9"/>
  <c r="B653" i="9"/>
  <c r="J653" i="9" s="1"/>
  <c r="A647" i="9"/>
  <c r="B633" i="9"/>
  <c r="J633" i="9" s="1"/>
  <c r="A660" i="9"/>
  <c r="B646" i="9"/>
  <c r="J646" i="9" s="1"/>
  <c r="A680" i="9" l="1"/>
  <c r="B666" i="9"/>
  <c r="J666" i="9" s="1"/>
  <c r="A662" i="9"/>
  <c r="B648" i="9"/>
  <c r="J648" i="9" s="1"/>
  <c r="J649" i="9" s="1"/>
  <c r="A661" i="9"/>
  <c r="B647" i="9"/>
  <c r="J647" i="9" s="1"/>
  <c r="A677" i="9"/>
  <c r="B663" i="9"/>
  <c r="A682" i="9"/>
  <c r="B668" i="9"/>
  <c r="J668" i="9" s="1"/>
  <c r="A681" i="9"/>
  <c r="B667" i="9"/>
  <c r="J667" i="9" s="1"/>
  <c r="A669" i="9"/>
  <c r="B655" i="9"/>
  <c r="J655" i="9" s="1"/>
  <c r="A679" i="9"/>
  <c r="B665" i="9"/>
  <c r="A698" i="9"/>
  <c r="B698" i="9" s="1"/>
  <c r="J698" i="9" s="1"/>
  <c r="B684" i="9"/>
  <c r="J684" i="9" s="1"/>
  <c r="A671" i="9"/>
  <c r="B657" i="9"/>
  <c r="J657" i="9" s="1"/>
  <c r="A678" i="9"/>
  <c r="B664" i="9"/>
  <c r="J664" i="9" s="1"/>
  <c r="J665" i="9" s="1"/>
  <c r="A674" i="9"/>
  <c r="B660" i="9"/>
  <c r="J660" i="9" s="1"/>
  <c r="A672" i="9"/>
  <c r="B658" i="9"/>
  <c r="J658" i="9" s="1"/>
  <c r="A673" i="9"/>
  <c r="B659" i="9"/>
  <c r="J659" i="9" s="1"/>
  <c r="A694" i="9" l="1"/>
  <c r="B694" i="9" s="1"/>
  <c r="J694" i="9" s="1"/>
  <c r="B680" i="9"/>
  <c r="J680" i="9" s="1"/>
  <c r="A676" i="9"/>
  <c r="B662" i="9"/>
  <c r="J662" i="9" s="1"/>
  <c r="J663" i="9" s="1"/>
  <c r="A685" i="9"/>
  <c r="B671" i="9"/>
  <c r="J671" i="9" s="1"/>
  <c r="A695" i="9"/>
  <c r="B695" i="9" s="1"/>
  <c r="J695" i="9" s="1"/>
  <c r="B681" i="9"/>
  <c r="J681" i="9" s="1"/>
  <c r="A696" i="9"/>
  <c r="B696" i="9" s="1"/>
  <c r="J696" i="9" s="1"/>
  <c r="B682" i="9"/>
  <c r="J682" i="9" s="1"/>
  <c r="A686" i="9"/>
  <c r="B672" i="9"/>
  <c r="J672" i="9" s="1"/>
  <c r="A688" i="9"/>
  <c r="B674" i="9"/>
  <c r="J674" i="9" s="1"/>
  <c r="A693" i="9"/>
  <c r="B693" i="9" s="1"/>
  <c r="B679" i="9"/>
  <c r="A691" i="9"/>
  <c r="B691" i="9" s="1"/>
  <c r="B677" i="9"/>
  <c r="A687" i="9"/>
  <c r="B673" i="9"/>
  <c r="J673" i="9" s="1"/>
  <c r="A692" i="9"/>
  <c r="B692" i="9" s="1"/>
  <c r="J692" i="9" s="1"/>
  <c r="J693" i="9" s="1"/>
  <c r="B678" i="9"/>
  <c r="J678" i="9" s="1"/>
  <c r="J679" i="9" s="1"/>
  <c r="A683" i="9"/>
  <c r="B669" i="9"/>
  <c r="J669" i="9" s="1"/>
  <c r="A675" i="9"/>
  <c r="B661" i="9"/>
  <c r="J661" i="9" s="1"/>
  <c r="A690" i="9" l="1"/>
  <c r="B690" i="9" s="1"/>
  <c r="J690" i="9" s="1"/>
  <c r="J691" i="9" s="1"/>
  <c r="B676" i="9"/>
  <c r="J676" i="9" s="1"/>
  <c r="J677" i="9" s="1"/>
  <c r="A689" i="9"/>
  <c r="B689" i="9" s="1"/>
  <c r="J689" i="9" s="1"/>
  <c r="B675" i="9"/>
  <c r="J675" i="9" s="1"/>
  <c r="A701" i="9"/>
  <c r="B701" i="9" s="1"/>
  <c r="J701" i="9" s="1"/>
  <c r="B687" i="9"/>
  <c r="J687" i="9" s="1"/>
  <c r="A700" i="9"/>
  <c r="B700" i="9" s="1"/>
  <c r="J700" i="9" s="1"/>
  <c r="B686" i="9"/>
  <c r="J686" i="9" s="1"/>
  <c r="A697" i="9"/>
  <c r="B697" i="9" s="1"/>
  <c r="J697" i="9" s="1"/>
  <c r="B683" i="9"/>
  <c r="J683" i="9" s="1"/>
  <c r="A702" i="9"/>
  <c r="B702" i="9" s="1"/>
  <c r="J702" i="9" s="1"/>
  <c r="B688" i="9"/>
  <c r="J688" i="9" s="1"/>
  <c r="A699" i="9"/>
  <c r="B699" i="9" s="1"/>
  <c r="J699" i="9" s="1"/>
  <c r="B685" i="9"/>
  <c r="J685" i="9" s="1"/>
</calcChain>
</file>

<file path=xl/sharedStrings.xml><?xml version="1.0" encoding="utf-8"?>
<sst xmlns="http://schemas.openxmlformats.org/spreadsheetml/2006/main" count="31917" uniqueCount="376">
  <si>
    <t>LH 추출 가능한 계정</t>
    <phoneticPr fontId="1" type="noConversion"/>
  </si>
  <si>
    <t>자산총계</t>
  </si>
  <si>
    <t>자산총계</t>
    <phoneticPr fontId="1" type="noConversion"/>
  </si>
  <si>
    <t>부채총계</t>
  </si>
  <si>
    <t>부채총계</t>
    <phoneticPr fontId="1" type="noConversion"/>
  </si>
  <si>
    <t>자본총계</t>
  </si>
  <si>
    <t>자본총계</t>
    <phoneticPr fontId="1" type="noConversion"/>
  </si>
  <si>
    <t>매출액</t>
  </si>
  <si>
    <t>매출액</t>
    <phoneticPr fontId="1" type="noConversion"/>
  </si>
  <si>
    <t>당기순이익</t>
  </si>
  <si>
    <t>영업이익</t>
  </si>
  <si>
    <t>영업활동현금흐름</t>
  </si>
  <si>
    <t>영업활동현금흐름</t>
    <phoneticPr fontId="1" type="noConversion"/>
  </si>
  <si>
    <t>적용가능 위험지표</t>
    <phoneticPr fontId="1" type="noConversion"/>
  </si>
  <si>
    <t>구분</t>
  </si>
  <si>
    <t>재무/비재무</t>
  </si>
  <si>
    <t>지표</t>
  </si>
  <si>
    <t>용도</t>
  </si>
  <si>
    <t>필요정보</t>
  </si>
  <si>
    <t>비고</t>
  </si>
  <si>
    <t>DPP_Monitoring</t>
  </si>
  <si>
    <t>재무</t>
  </si>
  <si>
    <t>최근 3년 연속 영업손실</t>
  </si>
  <si>
    <t>영업손익</t>
  </si>
  <si>
    <t>코스닥 &amp; 별도기준</t>
  </si>
  <si>
    <t>당기순손익
영업현금흐름</t>
  </si>
  <si>
    <t>당기손익이 영업현금흐름보다 큰 경우만 해당. 즉, (당기손익 - 영업현금흐름) &gt; 0인 경우임</t>
  </si>
  <si>
    <t>영업손익
영업현금흐름</t>
  </si>
  <si>
    <t>영업손익이 영업현금흐름보다 큰 경우만 해당. 즉, (영업손익 - 영업현금흐름) &gt; 0인 경우임</t>
  </si>
  <si>
    <t>연결/별도</t>
  </si>
  <si>
    <t>연결/별도</t>
    <phoneticPr fontId="1" type="noConversion"/>
  </si>
  <si>
    <t>별도</t>
  </si>
  <si>
    <t>별도</t>
    <phoneticPr fontId="1" type="noConversion"/>
  </si>
  <si>
    <t>상장사 &amp; 연결기준
(단, 연결이 아닌 경우, 개별 기준)</t>
  </si>
  <si>
    <t>연결</t>
  </si>
  <si>
    <t>연결</t>
    <phoneticPr fontId="1" type="noConversion"/>
  </si>
  <si>
    <t>영업현금흐름</t>
  </si>
  <si>
    <t>부채총계/자본총계</t>
  </si>
  <si>
    <t>매출액
영업손익
당기순손익</t>
  </si>
  <si>
    <t>상장여부
자산총계</t>
  </si>
  <si>
    <t>최근 2년 연속 영업손실</t>
    <phoneticPr fontId="1" type="noConversion"/>
  </si>
  <si>
    <t>최근 2년 연속 부의 영업현금흐름</t>
    <phoneticPr fontId="1" type="noConversion"/>
  </si>
  <si>
    <t>부채비율 150%이상</t>
    <phoneticPr fontId="1" type="noConversion"/>
  </si>
  <si>
    <t>비상장사 중 자산총계 2조원 이상</t>
    <phoneticPr fontId="1" type="noConversion"/>
  </si>
  <si>
    <t>당기 영업이익이 전기 영업이익의 50% 미만</t>
    <phoneticPr fontId="1" type="noConversion"/>
  </si>
  <si>
    <t>당기 매출액이 전기 매출액의 50% 미만</t>
    <phoneticPr fontId="1" type="noConversion"/>
  </si>
  <si>
    <t>영업이익율 &amp; 당기순이익율이 0이하인 경우</t>
    <phoneticPr fontId="1" type="noConversion"/>
  </si>
  <si>
    <t>Feedback</t>
  </si>
  <si>
    <t>분류</t>
  </si>
  <si>
    <t>Memo</t>
  </si>
  <si>
    <t>감리위험평가_현황 탭의 본부별 감사대상 회사 중 1개사를 클릭하면 감리위험지표 및 관련 정보가 자동으로 표시되도록 화면이 구현되면 편의성이 증가할 것 같음.
위험지표가 많이 해당되는 회사의 경우 어떠한 위험지표가 해당되는지 궁금할 텐데, 현재는 이를 확인하기 위해 해당회사를 일일이 찾아 선택해야하므로 불편함.</t>
  </si>
  <si>
    <t>화면 기능 편의성</t>
  </si>
  <si>
    <t>None</t>
  </si>
  <si>
    <t>회사별 감리위험지표에서 회사를 선택하였을 때 표시되는 관련 정보를 추가하면 좋을 것 같음.
예를 들어, EP/EM 정보, 초도 감사 여부, 계속감사기간, K-SOX대상여부, CEAC 평가정보, 지정감사 여부 및 지정 사유 등 감사위험 및 모니터링 대상 선정에 영향을 주는 정보들이 함께 표시된다면 보다 유용</t>
  </si>
  <si>
    <t>데이터 추가</t>
  </si>
  <si>
    <t>외부에서 취합할 수 있는 공시 정보외에 내부 관리 정보(CEAC 평가 정보, EP/EM정보, 지정감사 여부 등)를 연동시킬 수 있는 방안 검토 필요</t>
  </si>
  <si>
    <t>감리위험지표 Update 필요(화면초안 검토 파일 참조)</t>
  </si>
  <si>
    <t>감리위험지표를 감리위험평가와  감사인 감리 대상 개별감사업무 선정 으로 구분하여 화면에 Display</t>
  </si>
  <si>
    <t>UI 개선</t>
  </si>
  <si>
    <t>현재는 차입금의존도, 부채비율, 유동비율 등을 주요위험지표로 표시하고 있으나, 이에 대한 논의 필요</t>
  </si>
  <si>
    <t>주요 재무정보에 영업/투자/재무활동 현금흐름 정보를 추가 제공</t>
  </si>
  <si>
    <t>요약 재무상태표에서 유무형자산을 유형자산과 무형자산으로 구분 표시</t>
  </si>
  <si>
    <t>CRA 시스템 DB에 Entity ID, 계약코드, 사업자등록번호 및 표준산업분류코드를 관리. 참고로, 사업자등록번호는 감사수임보고 -&gt; 계약보고 현황에서 추출 가능</t>
  </si>
  <si>
    <t>산식</t>
    <phoneticPr fontId="1" type="noConversion"/>
  </si>
  <si>
    <t>지표</t>
    <phoneticPr fontId="1" type="noConversion"/>
  </si>
  <si>
    <t>재무비율</t>
  </si>
  <si>
    <t>재무비율</t>
    <phoneticPr fontId="1" type="noConversion"/>
  </si>
  <si>
    <t>영업이익율, 순이익율 ()</t>
  </si>
  <si>
    <t>영업이익율, 순이익율 ()</t>
    <phoneticPr fontId="1" type="noConversion"/>
  </si>
  <si>
    <t>비상장&amp;자산 2조원 이상</t>
  </si>
  <si>
    <t>비상장&amp;자산 2조원 이상</t>
    <phoneticPr fontId="1" type="noConversion"/>
  </si>
  <si>
    <t>코스닥 영업손실</t>
  </si>
  <si>
    <t>코스닥 영업손실</t>
    <phoneticPr fontId="1" type="noConversion"/>
  </si>
  <si>
    <t>당기손익과 영업 CF 괴리(과거2년연속)</t>
  </si>
  <si>
    <t>당기손익과 영업 CF 괴리(과거2년연속)</t>
    <phoneticPr fontId="1" type="noConversion"/>
  </si>
  <si>
    <t>당기손익과 영업 CF 괴리(과거1년)</t>
  </si>
  <si>
    <t>당기손익과 영업 CF 괴리(과거1년)</t>
    <phoneticPr fontId="1" type="noConversion"/>
  </si>
  <si>
    <t>영업손익과 영업 CF 괴리(과거2년연속)</t>
  </si>
  <si>
    <t>영업손익과 영업 CF 괴리(과거2년연속)</t>
    <phoneticPr fontId="1" type="noConversion"/>
  </si>
  <si>
    <t>영업손익과 영업 CF 괴리(과거1년)</t>
  </si>
  <si>
    <t>영업손익과 영업 CF 괴리(과거1년)</t>
    <phoneticPr fontId="1" type="noConversion"/>
  </si>
  <si>
    <t>당기손익과 영업 CF의 부호 상이</t>
  </si>
  <si>
    <t>당기손익과 영업 CF의 부호 상이</t>
    <phoneticPr fontId="1" type="noConversion"/>
  </si>
  <si>
    <t>영업이익감소</t>
  </si>
  <si>
    <t>영업이익감소</t>
    <phoneticPr fontId="1" type="noConversion"/>
  </si>
  <si>
    <t>매출액감소</t>
  </si>
  <si>
    <t>매출액감소</t>
    <phoneticPr fontId="1" type="noConversion"/>
  </si>
  <si>
    <t>영업손실</t>
  </si>
  <si>
    <t>영업손실</t>
    <phoneticPr fontId="1" type="noConversion"/>
  </si>
  <si>
    <t>부의 영업현금흐름</t>
  </si>
  <si>
    <t>부의 영업현금흐름</t>
    <phoneticPr fontId="1" type="noConversion"/>
  </si>
  <si>
    <t>매출액기준</t>
  </si>
  <si>
    <t>매출액기준</t>
    <phoneticPr fontId="1" type="noConversion"/>
  </si>
  <si>
    <t>3분기 매출액이 33억 이하(코스닥) 55억이하(코스피)</t>
    <phoneticPr fontId="1" type="noConversion"/>
  </si>
  <si>
    <t>코스피/코스닥</t>
  </si>
  <si>
    <t>코스피/코스닥</t>
    <phoneticPr fontId="1" type="noConversion"/>
  </si>
  <si>
    <t>코스닥</t>
    <phoneticPr fontId="1" type="noConversion"/>
  </si>
  <si>
    <t>과거 1개연도 &amp; 과거 2개연도
(당기손익 - 영업현금흐름) &gt; 0인 경우
(당기순익-영업현금흐름)/영업현금흐름 50% 이상</t>
    <phoneticPr fontId="1" type="noConversion"/>
  </si>
  <si>
    <t>과거 1개 연도
(당기손익 - 영업현금흐름) &gt; 0인 경우
(당기순익-영업현금흐름)/영업현금흐름 50% 이상</t>
    <phoneticPr fontId="1" type="noConversion"/>
  </si>
  <si>
    <t>과거 1개연도 &amp; 과거 2개연도
(영업손익 - 영업현금흐름) &gt; 0인 경우
(영업손익-영업현금흐름)/영업현금흐름 50% 이상</t>
    <phoneticPr fontId="1" type="noConversion"/>
  </si>
  <si>
    <t>과거 1개연도
(영업손익 - 영업현금흐름) &gt; 0인 경우
(영업손익-영업현금흐름)/영업현금흐름 50% 이상</t>
    <phoneticPr fontId="1" type="noConversion"/>
  </si>
  <si>
    <t>상장사이므로 당기 3분기 누적 영업손익 기준으로 판단
전기 영업이익에서 당기 영업손실 전환된 경우 포함
(즉, 50% 이상 감소하면 해당)</t>
    <phoneticPr fontId="1" type="noConversion"/>
  </si>
  <si>
    <t>상장사이므로 당기 3분기 누적 매출액 기준으로 판단</t>
    <phoneticPr fontId="1" type="noConversion"/>
  </si>
  <si>
    <t>ALL</t>
  </si>
  <si>
    <t>ALL</t>
    <phoneticPr fontId="1" type="noConversion"/>
  </si>
  <si>
    <t>최신 매출액 정보 이용. 즉, 상장사이므로 당기 3분기 매출액기준으로 판단</t>
    <phoneticPr fontId="1" type="noConversion"/>
  </si>
  <si>
    <t>비상장</t>
    <phoneticPr fontId="1" type="noConversion"/>
  </si>
  <si>
    <t>당기순이익 &amp; 부의 영업 현금흐름
당기순손실 &amp; 양의 영업 현금흐름</t>
    <phoneticPr fontId="1" type="noConversion"/>
  </si>
  <si>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</si>
  <si>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</si>
  <si>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</si>
  <si>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</si>
  <si>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</si>
  <si>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</si>
  <si>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D</t>
  </si>
  <si>
    <t>D</t>
    <phoneticPr fontId="1" type="noConversion"/>
  </si>
  <si>
    <t>E</t>
  </si>
  <si>
    <t>E</t>
    <phoneticPr fontId="1" type="noConversion"/>
  </si>
  <si>
    <t>F</t>
  </si>
  <si>
    <t>F</t>
    <phoneticPr fontId="1" type="noConversion"/>
  </si>
  <si>
    <t>G</t>
  </si>
  <si>
    <t>G</t>
    <phoneticPr fontId="1" type="noConversion"/>
  </si>
  <si>
    <t>당기순이익(손실)</t>
  </si>
  <si>
    <t>당기순이익(손실)</t>
    <phoneticPr fontId="1" type="noConversion"/>
  </si>
  <si>
    <t>영업이익(손실)</t>
  </si>
  <si>
    <t>영업이익(손실)</t>
    <phoneticPr fontId="1" type="noConversion"/>
  </si>
  <si>
    <t>과거 2년 연속 E&gt;G &amp; (E-G)/G &gt;= 50%</t>
  </si>
  <si>
    <t>1년 연속 E&gt;G &amp; (E-G)/G &gt;= 50%</t>
  </si>
  <si>
    <t>최근 3년연속 E&lt;0</t>
  </si>
  <si>
    <t>최근 3년연속 E&lt;0</t>
    <phoneticPr fontId="1" type="noConversion"/>
  </si>
  <si>
    <t>과거 2년 연속 F&gt;G &amp; (F-G)/G &gt;= 50%</t>
  </si>
  <si>
    <t>과거 2년 연속 F&gt;G &amp; (F-G)/G &gt;= 50%</t>
    <phoneticPr fontId="1" type="noConversion"/>
  </si>
  <si>
    <t>1년 연속 F&gt;G &amp; (F-G)/G &gt;= 50%</t>
  </si>
  <si>
    <t>1년 연속 F&gt;G &amp; (F-G)/G &gt;= 50%</t>
    <phoneticPr fontId="1" type="noConversion"/>
  </si>
  <si>
    <t>당3분기 E / 전기 E &lt; 50%</t>
  </si>
  <si>
    <t>당3분기 E / 전기 E &lt; 50%</t>
    <phoneticPr fontId="1" type="noConversion"/>
  </si>
  <si>
    <t>당3분기 D/ 전기 D &lt; 50%</t>
  </si>
  <si>
    <t>당3분기 D/ 전기 D &lt; 50%</t>
    <phoneticPr fontId="1" type="noConversion"/>
  </si>
  <si>
    <t>F*G &lt; 0</t>
    <phoneticPr fontId="1" type="noConversion"/>
  </si>
  <si>
    <t>최근 2년 연속 E&lt;0 (상장사 &amp; 연결(연결 해당사항 없으면 개별))</t>
  </si>
  <si>
    <t>최근 2년 연속 E&lt;0 (상장사 &amp; 연결(연결 해당사항 없으면 개별))</t>
    <phoneticPr fontId="1" type="noConversion"/>
  </si>
  <si>
    <t>최근 2년 연속 G&lt;0 (상장사 &amp; 연결(연결 해당사항 없으면 개별))</t>
  </si>
  <si>
    <t>최근 2년 연속 G&lt;0 (상장사 &amp; 연결(연결 해당사항 없으면 개별))</t>
    <phoneticPr fontId="1" type="noConversion"/>
  </si>
  <si>
    <t>코스닥 : 3분기 D &lt;= 33억 3분기 D &lt;= 55억이하</t>
  </si>
  <si>
    <t>코스닥 : 3분기 D &lt;= 33억 3분기 D &lt;= 55억이하</t>
    <phoneticPr fontId="1" type="noConversion"/>
  </si>
  <si>
    <t>B/C &gt;= 150%</t>
  </si>
  <si>
    <t>B/C &gt;= 150%</t>
    <phoneticPr fontId="1" type="noConversion"/>
  </si>
  <si>
    <t>E/D &lt;= 0 &amp; F/D &lt;= 0</t>
  </si>
  <si>
    <t>E/D &lt;= 0 &amp; F/D &lt;= 0</t>
    <phoneticPr fontId="1" type="noConversion"/>
  </si>
  <si>
    <t>A &gt;= 2조</t>
    <phoneticPr fontId="1" type="noConversion"/>
  </si>
  <si>
    <t>접수일자</t>
  </si>
  <si>
    <t>보고서접수번호</t>
  </si>
  <si>
    <t>보고서명</t>
  </si>
  <si>
    <t>계정</t>
  </si>
  <si>
    <t>수정계정</t>
  </si>
  <si>
    <t>계정과목코드</t>
  </si>
  <si>
    <t>당기</t>
  </si>
  <si>
    <t>전기</t>
  </si>
  <si>
    <t>전전기</t>
  </si>
  <si>
    <t>재무제표 구분</t>
  </si>
  <si>
    <t>단위</t>
  </si>
  <si>
    <t>주석</t>
  </si>
  <si>
    <t>20220330</t>
  </si>
  <si>
    <t>20220330000909</t>
  </si>
  <si>
    <t>[첨부추가]사업보고서 (2021.12)</t>
  </si>
  <si>
    <t>자산</t>
  </si>
  <si>
    <t>재무상태표</t>
  </si>
  <si>
    <t>원</t>
  </si>
  <si>
    <t>연</t>
  </si>
  <si>
    <t>유동자산</t>
  </si>
  <si>
    <t>122,567,655,577</t>
  </si>
  <si>
    <t>26,928,381,858</t>
  </si>
  <si>
    <t>19,562,231,452</t>
  </si>
  <si>
    <t>재무제표종류</t>
  </si>
  <si>
    <t>재무제표구분</t>
  </si>
  <si>
    <t>회사명</t>
  </si>
  <si>
    <t>Industry</t>
  </si>
  <si>
    <t>결산기준일</t>
  </si>
  <si>
    <t>보고서종류</t>
  </si>
  <si>
    <t>항목명</t>
  </si>
  <si>
    <t>주요계정</t>
  </si>
  <si>
    <t>재무상태표, 유동/비유동법-연결재무제표</t>
  </si>
  <si>
    <t>BS</t>
  </si>
  <si>
    <t>BGF리테일</t>
  </si>
  <si>
    <t>Consumer Products</t>
  </si>
  <si>
    <t xml:space="preserve">   자산총계</t>
  </si>
  <si>
    <t xml:space="preserve">   부채총계</t>
  </si>
  <si>
    <t xml:space="preserve">   자본총계</t>
  </si>
  <si>
    <t>CJ CGV</t>
  </si>
  <si>
    <t>Media</t>
  </si>
  <si>
    <t>LIG넥스원</t>
  </si>
  <si>
    <t>Industrial Products</t>
  </si>
  <si>
    <t>SIMPAC</t>
  </si>
  <si>
    <t>SK가스</t>
  </si>
  <si>
    <t>Energy and Natural Resources</t>
  </si>
  <si>
    <t>고려아연</t>
  </si>
  <si>
    <t>극동유화</t>
  </si>
  <si>
    <t>대웅제약</t>
  </si>
  <si>
    <t>Healthcare</t>
  </si>
  <si>
    <t>동원산업</t>
  </si>
  <si>
    <t>롯데케미칼</t>
  </si>
  <si>
    <t>삼성SDI</t>
  </si>
  <si>
    <t>선진</t>
  </si>
  <si>
    <t>신세계푸드</t>
  </si>
  <si>
    <t>아세아시멘트</t>
  </si>
  <si>
    <t>에스엠</t>
  </si>
  <si>
    <t>에이블씨엔씨</t>
  </si>
  <si>
    <t>이수화학</t>
  </si>
  <si>
    <t>인포뱅크</t>
  </si>
  <si>
    <t>Telecommunications</t>
  </si>
  <si>
    <t>일동제약</t>
  </si>
  <si>
    <t>진양홀딩스</t>
  </si>
  <si>
    <t>카카오</t>
  </si>
  <si>
    <t>Technology</t>
  </si>
  <si>
    <t>케이씨씨</t>
  </si>
  <si>
    <t>케이씨텍</t>
  </si>
  <si>
    <t>코오롱</t>
  </si>
  <si>
    <t>코오롱플라스틱</t>
  </si>
  <si>
    <t>크라운해태홀딩스</t>
  </si>
  <si>
    <t>팜스코</t>
  </si>
  <si>
    <t>퍼스텍</t>
  </si>
  <si>
    <t>포스코</t>
  </si>
  <si>
    <t>한국항공우주</t>
  </si>
  <si>
    <t>Aviation</t>
  </si>
  <si>
    <t>한라</t>
  </si>
  <si>
    <t>Construction</t>
  </si>
  <si>
    <t>한신공영</t>
  </si>
  <si>
    <t>한올바이오파마</t>
  </si>
  <si>
    <t>한진</t>
  </si>
  <si>
    <t>Services</t>
  </si>
  <si>
    <t>현대중공업</t>
  </si>
  <si>
    <t>재무상태표, 유동/비유동법-별도재무제표</t>
  </si>
  <si>
    <t>대덕전자</t>
  </si>
  <si>
    <t>사조오양</t>
  </si>
  <si>
    <t>신세계건설</t>
  </si>
  <si>
    <t>케이탑리츠</t>
  </si>
  <si>
    <t>Real Estate</t>
  </si>
  <si>
    <t>크라운제과</t>
  </si>
  <si>
    <t xml:space="preserve">   분기말자본</t>
  </si>
  <si>
    <t>HD현대</t>
  </si>
  <si>
    <t>대덕</t>
  </si>
  <si>
    <t>명신산업</t>
  </si>
  <si>
    <t>Automotive</t>
  </si>
  <si>
    <t>신테카바이오</t>
  </si>
  <si>
    <t>에스디바이오센서</t>
  </si>
  <si>
    <t>엔에이치엔</t>
  </si>
  <si>
    <t>크래프톤</t>
  </si>
  <si>
    <t>한일현대시멘트</t>
  </si>
  <si>
    <t>한화솔루션</t>
  </si>
  <si>
    <t>3분기보고서</t>
  </si>
  <si>
    <t xml:space="preserve">   분기말</t>
  </si>
  <si>
    <t>HL만도</t>
  </si>
  <si>
    <t>사업보고서</t>
  </si>
  <si>
    <t xml:space="preserve">   당기말</t>
  </si>
  <si>
    <t xml:space="preserve">   자산 총계</t>
  </si>
  <si>
    <t xml:space="preserve">   부채 총계</t>
  </si>
  <si>
    <t xml:space="preserve">   자본 총계</t>
  </si>
  <si>
    <t xml:space="preserve">   전전기말</t>
  </si>
  <si>
    <t>포괄손익계산서, 기능별 분류(세후기타포괄손익) - 연결재무제표</t>
  </si>
  <si>
    <t>PL</t>
  </si>
  <si>
    <t>수익(매출액)</t>
  </si>
  <si>
    <t>포괄손익계산서, 성격별 분류(세후기타포괄손익) - 연결재무제표</t>
  </si>
  <si>
    <t>포괄손익계산서, 기능별 분류(세후기타포괄손익) - 별도재무제표</t>
  </si>
  <si>
    <t>포괄손익계산서, 성격별 분류(세후기타포괄손익) - 별도재무제표</t>
  </si>
  <si>
    <t>포괄손익계산서, 기능별 분류(세전기타포괄손익) - 별도재무제표(선택)</t>
  </si>
  <si>
    <t>당기순손익</t>
  </si>
  <si>
    <t>영업수익(매출액)</t>
  </si>
  <si>
    <t>포괄손익계산서, 기능별 분류(세전기타포괄손익) - 연결재무제표(선택)</t>
  </si>
  <si>
    <t>손익계산서, 기능별 분류 - 별도재무제표</t>
  </si>
  <si>
    <t>손익계산서, 기능별 분류 - 연결재무제표</t>
  </si>
  <si>
    <t>당기순손실</t>
  </si>
  <si>
    <t>포괄손익계산서(세후기타포괄손익) - 연결재무제표</t>
  </si>
  <si>
    <t>포괄손익계산서(세후기타포괄손익) - 별도재무제표</t>
  </si>
  <si>
    <t>현금흐름표, 간접법 - 별도재무제표</t>
  </si>
  <si>
    <t>CF</t>
  </si>
  <si>
    <t>영업활동으로 인한 순현금흐름</t>
  </si>
  <si>
    <t>영업활동으로 인한 현금흐름</t>
  </si>
  <si>
    <t>I. 영업활동현금흐름</t>
  </si>
  <si>
    <t>현금흐름표, 간접법 - 연결재무제표</t>
  </si>
  <si>
    <t>영업에서창출된현금흐름</t>
  </si>
  <si>
    <t>영업활동으로 인한 순현금흐름 합계</t>
  </si>
  <si>
    <t>영업활동으로부터의 현금흐름</t>
  </si>
  <si>
    <t>분기순이익</t>
  </si>
  <si>
    <t>분기순이익(손실)</t>
  </si>
  <si>
    <t>당기의 순이익</t>
  </si>
  <si>
    <t>총합계</t>
  </si>
  <si>
    <t>회사명</t>
    <phoneticPr fontId="1" type="noConversion"/>
  </si>
  <si>
    <t>LoB</t>
    <phoneticPr fontId="1" type="noConversion"/>
  </si>
  <si>
    <t>CM2</t>
  </si>
  <si>
    <t>ICE2</t>
  </si>
  <si>
    <t>IM1</t>
  </si>
  <si>
    <t>IM3</t>
  </si>
  <si>
    <t>IM2</t>
  </si>
  <si>
    <t>IM4</t>
  </si>
  <si>
    <t>IGH</t>
  </si>
  <si>
    <t>ICE3</t>
  </si>
  <si>
    <t>CM1</t>
  </si>
  <si>
    <t>ICE1</t>
  </si>
  <si>
    <t>상장시장</t>
    <phoneticPr fontId="1" type="noConversion"/>
  </si>
  <si>
    <t>KOSPI</t>
  </si>
  <si>
    <t>KOSPI</t>
    <phoneticPr fontId="1" type="noConversion"/>
  </si>
  <si>
    <t>KOSDAQ</t>
  </si>
  <si>
    <t>KOSDAQ</t>
    <phoneticPr fontId="1" type="noConversion"/>
  </si>
  <si>
    <t>EP</t>
    <phoneticPr fontId="1" type="noConversion"/>
  </si>
  <si>
    <t>도정욱</t>
  </si>
  <si>
    <t>김원석</t>
  </si>
  <si>
    <t>차용재</t>
  </si>
  <si>
    <t>이종상</t>
  </si>
  <si>
    <t>정재욱</t>
  </si>
  <si>
    <t>이호철</t>
  </si>
  <si>
    <t>조승희</t>
  </si>
  <si>
    <t>나재광</t>
  </si>
  <si>
    <t>김성배</t>
  </si>
  <si>
    <t>장현민</t>
  </si>
  <si>
    <t>신동준</t>
  </si>
  <si>
    <t>조일상</t>
  </si>
  <si>
    <t>박관종</t>
  </si>
  <si>
    <t>최이현</t>
  </si>
  <si>
    <t>정현진</t>
  </si>
  <si>
    <t>차정환</t>
  </si>
  <si>
    <t>김현중</t>
  </si>
  <si>
    <t>이용호</t>
  </si>
  <si>
    <t>박성배</t>
  </si>
  <si>
    <t>이상근</t>
  </si>
  <si>
    <t>최진석</t>
  </si>
  <si>
    <t>이종우</t>
  </si>
  <si>
    <t>강진명</t>
  </si>
  <si>
    <t>조화수</t>
  </si>
  <si>
    <t>민성진</t>
  </si>
  <si>
    <t>이덕영</t>
  </si>
  <si>
    <t>강상현</t>
  </si>
  <si>
    <t>이정수</t>
  </si>
  <si>
    <t>한상현</t>
  </si>
  <si>
    <t>박정수</t>
  </si>
  <si>
    <t>김태준</t>
  </si>
  <si>
    <t>안창범</t>
  </si>
  <si>
    <t>강정구</t>
  </si>
  <si>
    <t>남상민</t>
  </si>
  <si>
    <t>변재준</t>
  </si>
  <si>
    <t>엄준식</t>
  </si>
  <si>
    <t>김하균</t>
  </si>
  <si>
    <t>김현석</t>
  </si>
  <si>
    <t>김대진</t>
  </si>
  <si>
    <t>지동현</t>
  </si>
  <si>
    <t>계정코드</t>
    <phoneticPr fontId="1" type="noConversion"/>
  </si>
  <si>
    <t>Year</t>
    <phoneticPr fontId="1" type="noConversion"/>
  </si>
  <si>
    <t>no</t>
    <phoneticPr fontId="1" type="noConversion"/>
  </si>
  <si>
    <t>위험지표</t>
    <phoneticPr fontId="1" type="noConversion"/>
  </si>
  <si>
    <t>해당여부</t>
    <phoneticPr fontId="1" type="noConversion"/>
  </si>
  <si>
    <t>F/G &lt; 0</t>
  </si>
  <si>
    <t>F/G &lt; 0</t>
    <phoneticPr fontId="1" type="noConversion"/>
  </si>
  <si>
    <t>비상장사 A &gt;= 2조</t>
  </si>
  <si>
    <t>비상장사 A &gt;= 2조</t>
    <phoneticPr fontId="1" type="noConversion"/>
  </si>
  <si>
    <t>합계 : 해당여부</t>
  </si>
  <si>
    <t>지표구분_1</t>
  </si>
  <si>
    <t>지표구분_1</t>
    <phoneticPr fontId="1" type="noConversion"/>
  </si>
  <si>
    <t>지표구분_2</t>
  </si>
  <si>
    <t>지표구분_2</t>
    <phoneticPr fontId="1" type="noConversion"/>
  </si>
  <si>
    <t>1 감리위험요소평가</t>
  </si>
  <si>
    <t>1 감리위험요소평가</t>
    <phoneticPr fontId="1" type="noConversion"/>
  </si>
  <si>
    <t>2 감사인 감리 대상 개별감사업무 선정</t>
  </si>
  <si>
    <t>2 감사인 감리 대상 개별감사업무 선정</t>
    <phoneticPr fontId="1" type="noConversion"/>
  </si>
  <si>
    <t>2 직권지정</t>
  </si>
  <si>
    <t>2 직권지정</t>
    <phoneticPr fontId="1" type="noConversion"/>
  </si>
  <si>
    <t>3 관리종목</t>
  </si>
  <si>
    <t>3 관리종목</t>
    <phoneticPr fontId="1" type="noConversion"/>
  </si>
  <si>
    <t>1 개별감사업무 선정</t>
  </si>
  <si>
    <t>1 개별감사업무 선정</t>
    <phoneticPr fontId="1" type="noConversion"/>
  </si>
  <si>
    <t>4 한계기업</t>
  </si>
  <si>
    <t>4 한계기업</t>
    <phoneticPr fontId="1" type="noConversion"/>
  </si>
  <si>
    <t>5 기타</t>
  </si>
  <si>
    <t>5 기타</t>
    <phoneticPr fontId="1" type="noConversion"/>
  </si>
  <si>
    <t>1 표본심사</t>
  </si>
  <si>
    <t>1 표본심사</t>
    <phoneticPr fontId="1" type="noConversion"/>
  </si>
  <si>
    <t>본부</t>
  </si>
  <si>
    <t>본부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</si>
</sst>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[Red]\(#,###\);\-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oi, Kyung-Soo (KR/Q&amp;RM-DPP)" refreshedDate="44945.793128819445" createdVersion="7" refreshedVersion="7" minRefreshableVersion="3" recordCount="700" xr:uid="{204C17E1-98FB-4ACC-B697-FA15B3DFEAC8}">
  <cacheSource type="worksheet">
    <worksheetSource ref="A2:J702" sheet="Sheet9"/>
  </cacheSource>
  <cacheFields count="10">
    <cacheField name="no" numFmtId="0">
      <sharedItems containsSemiMixedTypes="0" containsString="0" containsNumber="1" containsInteger="1" minValue="1" maxValue="50"/>
    </cacheField>
    <cacheField name="회사명" numFmtId="0">
      <sharedItems count="50">
        <s v="BGF리테일"/>
        <s v="CJ CGV"/>
        <s v="HD현대"/>
        <s v="HL만도"/>
        <s v="LIG넥스원"/>
        <s v="SIMPAC"/>
        <s v="SK가스"/>
        <s v="고려아연"/>
        <s v="극동유화"/>
        <s v="대덕"/>
        <s v="대덕전자"/>
        <s v="대웅제약"/>
        <s v="동원산업"/>
        <s v="롯데케미칼"/>
        <s v="명신산업"/>
        <s v="사조오양"/>
        <s v="삼성SDI"/>
        <s v="선진"/>
        <s v="신세계건설"/>
        <s v="신세계푸드"/>
        <s v="신테카바이오"/>
        <s v="아세아시멘트"/>
        <s v="에스디바이오센서"/>
        <s v="에스엠"/>
        <s v="에이블씨엔씨"/>
        <s v="엔에이치엔"/>
        <s v="이수화학"/>
        <s v="인포뱅크"/>
        <s v="일동제약"/>
        <s v="진양홀딩스"/>
        <s v="카카오"/>
        <s v="케이씨씨"/>
        <s v="케이씨텍"/>
        <s v="케이탑리츠"/>
        <s v="코오롱"/>
        <s v="코오롱플라스틱"/>
        <s v="크라운제과"/>
        <s v="크라운해태홀딩스"/>
        <s v="크래프톤"/>
        <s v="팜스코"/>
        <s v="퍼스텍"/>
        <s v="포스코"/>
        <s v="한국항공우주"/>
        <s v="한라"/>
        <s v="한신공영"/>
        <s v="한올바이오파마"/>
        <s v="한일현대시멘트"/>
        <s v="한진"/>
        <s v="한화솔루션"/>
        <s v="현대중공업"/>
      </sharedItems>
    </cacheField>
    <cacheField name="본부" numFmtId="0">
      <sharedItems count="10">
        <s v="CM2"/>
        <s v="ICE2"/>
        <s v="IM1"/>
        <s v="IM3"/>
        <s v="IM2"/>
        <s v="IM4"/>
        <s v="IGH"/>
        <s v="ICE3"/>
        <s v="CM1"/>
        <s v="ICE1"/>
      </sharedItems>
    </cacheField>
    <cacheField name="연결/별도" numFmtId="0">
      <sharedItems/>
    </cacheField>
    <cacheField name="코스피/코스닥" numFmtId="0">
      <sharedItems/>
    </cacheField>
    <cacheField name="지표구분_1" numFmtId="0">
      <sharedItems count="4">
        <s v="1 감리위험요소평가"/>
        <s v="2 감사인 감리 대상 개별감사업무 선정"/>
        <s v="감리위험요소평가" u="1"/>
        <s v="감사인 감리 대상 개별감사업무 선정" u="1"/>
      </sharedItems>
    </cacheField>
    <cacheField name="지표구분_2" numFmtId="0">
      <sharedItems count="14">
        <s v="4 한계기업"/>
        <s v="1 표본심사"/>
        <s v="5 기타"/>
        <s v="2 직권지정"/>
        <s v="3 관리종목"/>
        <s v="1 개별감사업무 선정"/>
        <s v="4 기타" u="1"/>
        <s v="직권지정" u="1"/>
        <s v="관리종목" u="1"/>
        <s v="표본심사" u="1"/>
        <s v="개별감사업무 선정" u="1"/>
        <s v="1표본심사" u="1"/>
        <s v="기타" u="1"/>
        <s v="한계기업" u="1"/>
      </sharedItems>
    </cacheField>
    <cacheField name="위험지표" numFmtId="0">
      <sharedItems count="14">
        <s v="코스닥 영업손실"/>
        <s v="당기손익과 영업 CF 괴리(과거1년)"/>
        <s v="당기손익과 영업 CF 괴리(과거2년연속)"/>
        <s v="영업손익과 영업 CF 괴리(과거1년)"/>
        <s v="영업손익과 영업 CF 괴리(과거2년연속)"/>
        <s v="영업이익감소"/>
        <s v="매출액감소"/>
        <s v="당기손익과 영업 CF의 부호 상이"/>
        <s v="영업손실"/>
        <s v="부의 영업현금흐름"/>
        <s v="매출액기준"/>
        <s v="재무비율"/>
        <s v="영업이익율, 순이익율 ()"/>
        <s v="비상장&amp;자산 2조원 이상"/>
      </sharedItems>
    </cacheField>
    <cacheField name="산식" numFmtId="0">
      <sharedItems/>
    </cacheField>
    <cacheField name="해당여부" numFmtId="176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n v="1"/>
    <x v="0"/>
    <x v="0"/>
    <s v="별도"/>
    <s v="코스닥"/>
    <x v="0"/>
    <x v="0"/>
    <x v="0"/>
    <s v="최근 3년연속 E&lt;0"/>
    <n v="0"/>
  </r>
  <r>
    <n v="1"/>
    <x v="0"/>
    <x v="0"/>
    <s v="별도"/>
    <s v="ALL"/>
    <x v="0"/>
    <x v="1"/>
    <x v="1"/>
    <s v="1년 연속 F&gt;G &amp; (F-G)/G &gt;= 50%"/>
    <n v="0"/>
  </r>
  <r>
    <n v="1"/>
    <x v="0"/>
    <x v="0"/>
    <s v="별도"/>
    <s v="ALL"/>
    <x v="0"/>
    <x v="1"/>
    <x v="2"/>
    <s v="과거 2년 연속 F&gt;G &amp; (F-G)/G &gt;= 50%"/>
    <n v="0"/>
  </r>
  <r>
    <n v="1"/>
    <x v="0"/>
    <x v="0"/>
    <s v="별도"/>
    <s v="ALL"/>
    <x v="0"/>
    <x v="1"/>
    <x v="3"/>
    <s v="1년 연속 E&gt;G &amp; (E-G)/G &gt;= 50%"/>
    <n v="0"/>
  </r>
  <r>
    <n v="1"/>
    <x v="0"/>
    <x v="0"/>
    <s v="별도"/>
    <s v="ALL"/>
    <x v="0"/>
    <x v="1"/>
    <x v="4"/>
    <s v="과거 2년 연속 E&gt;G &amp; (E-G)/G &gt;= 50%"/>
    <n v="0"/>
  </r>
  <r>
    <n v="1"/>
    <x v="0"/>
    <x v="0"/>
    <s v="별도"/>
    <s v="코스피/코스닥"/>
    <x v="0"/>
    <x v="1"/>
    <x v="5"/>
    <s v="당3분기 E / 전기 E &lt; 50%"/>
    <n v="0"/>
  </r>
  <r>
    <n v="1"/>
    <x v="0"/>
    <x v="0"/>
    <s v="별도"/>
    <s v="코스피/코스닥"/>
    <x v="0"/>
    <x v="1"/>
    <x v="6"/>
    <s v="당3분기 D/ 전기 D &lt; 50%"/>
    <n v="0"/>
  </r>
  <r>
    <n v="1"/>
    <x v="0"/>
    <x v="0"/>
    <s v="별도"/>
    <s v="코스피/코스닥"/>
    <x v="0"/>
    <x v="2"/>
    <x v="7"/>
    <s v="F/G &lt; 0"/>
    <n v="0"/>
  </r>
  <r>
    <n v="1"/>
    <x v="0"/>
    <x v="0"/>
    <s v="연결"/>
    <s v="코스피/코스닥"/>
    <x v="0"/>
    <x v="3"/>
    <x v="8"/>
    <s v="최근 2년 연속 E&lt;0 (상장사 &amp; 연결(연결 해당사항 없으면 개별))"/>
    <n v="0"/>
  </r>
  <r>
    <n v="1"/>
    <x v="0"/>
    <x v="0"/>
    <s v="연결"/>
    <s v="코스피/코스닥"/>
    <x v="0"/>
    <x v="3"/>
    <x v="9"/>
    <s v="최근 2년 연속 G&lt;0 (상장사 &amp; 연결(연결 해당사항 없으면 개별))"/>
    <n v="0"/>
  </r>
  <r>
    <n v="1"/>
    <x v="0"/>
    <x v="0"/>
    <s v="별도"/>
    <s v="코스피/코스닥"/>
    <x v="0"/>
    <x v="4"/>
    <x v="10"/>
    <s v="코스닥 : 3분기 D &lt;= 33억 3분기 D &lt;= 55억이하"/>
    <n v="0"/>
  </r>
  <r>
    <n v="1"/>
    <x v="0"/>
    <x v="0"/>
    <s v="별도"/>
    <s v="ALL"/>
    <x v="1"/>
    <x v="5"/>
    <x v="11"/>
    <s v="B/C &gt;= 150%"/>
    <n v="1"/>
  </r>
  <r>
    <n v="1"/>
    <x v="0"/>
    <x v="0"/>
    <s v="별도"/>
    <s v="ALL"/>
    <x v="1"/>
    <x v="5"/>
    <x v="12"/>
    <s v="E/D &lt;= 0 &amp; F/D &lt;= 0"/>
    <n v="0"/>
  </r>
  <r>
    <n v="1"/>
    <x v="0"/>
    <x v="0"/>
    <s v="별도"/>
    <s v="비상장"/>
    <x v="1"/>
    <x v="5"/>
    <x v="13"/>
    <s v="비상장사 A &gt;= 2조"/>
    <n v="0"/>
  </r>
  <r>
    <n v="2"/>
    <x v="1"/>
    <x v="1"/>
    <s v="별도"/>
    <s v="코스닥"/>
    <x v="0"/>
    <x v="0"/>
    <x v="0"/>
    <s v="최근 3년연속 E&lt;0"/>
    <n v="0"/>
  </r>
  <r>
    <n v="2"/>
    <x v="1"/>
    <x v="1"/>
    <s v="별도"/>
    <s v="ALL"/>
    <x v="0"/>
    <x v="1"/>
    <x v="2"/>
    <s v="1년 연속 F&gt;G &amp; (F-G)/G &gt;= 50%"/>
    <n v="0"/>
  </r>
  <r>
    <n v="2"/>
    <x v="1"/>
    <x v="1"/>
    <s v="별도"/>
    <s v="ALL"/>
    <x v="0"/>
    <x v="1"/>
    <x v="1"/>
    <s v="과거 2년 연속 F&gt;G &amp; (F-G)/G &gt;= 50%"/>
    <n v="0"/>
  </r>
  <r>
    <n v="2"/>
    <x v="1"/>
    <x v="1"/>
    <s v="별도"/>
    <s v="ALL"/>
    <x v="0"/>
    <x v="1"/>
    <x v="4"/>
    <s v="1년 연속 E&gt;G &amp; (E-G)/G &gt;= 50%"/>
    <n v="0"/>
  </r>
  <r>
    <n v="2"/>
    <x v="1"/>
    <x v="1"/>
    <s v="별도"/>
    <s v="ALL"/>
    <x v="0"/>
    <x v="1"/>
    <x v="3"/>
    <s v="과거 2년 연속 E&gt;G &amp; (E-G)/G &gt;= 50%"/>
    <n v="0"/>
  </r>
  <r>
    <n v="2"/>
    <x v="1"/>
    <x v="1"/>
    <s v="별도"/>
    <s v="코스피/코스닥"/>
    <x v="0"/>
    <x v="1"/>
    <x v="5"/>
    <s v="당3분기 E / 전기 E &lt; 50%"/>
    <n v="1"/>
  </r>
  <r>
    <n v="2"/>
    <x v="1"/>
    <x v="1"/>
    <s v="별도"/>
    <s v="코스피/코스닥"/>
    <x v="0"/>
    <x v="1"/>
    <x v="6"/>
    <s v="당3분기 D/ 전기 D &lt; 50%"/>
    <n v="0"/>
  </r>
  <r>
    <n v="2"/>
    <x v="1"/>
    <x v="1"/>
    <s v="별도"/>
    <s v="코스피/코스닥"/>
    <x v="0"/>
    <x v="2"/>
    <x v="7"/>
    <s v="F/G &lt; 0"/>
    <n v="1"/>
  </r>
  <r>
    <n v="2"/>
    <x v="1"/>
    <x v="1"/>
    <s v="연결"/>
    <s v="코스피/코스닥"/>
    <x v="0"/>
    <x v="3"/>
    <x v="8"/>
    <s v="최근 2년 연속 E&lt;0 (상장사 &amp; 연결(연결 해당사항 없으면 개별))"/>
    <n v="1"/>
  </r>
  <r>
    <n v="2"/>
    <x v="1"/>
    <x v="1"/>
    <s v="연결"/>
    <s v="코스피/코스닥"/>
    <x v="0"/>
    <x v="3"/>
    <x v="9"/>
    <s v="최근 2년 연속 G&lt;0 (상장사 &amp; 연결(연결 해당사항 없으면 개별))"/>
    <n v="1"/>
  </r>
  <r>
    <n v="2"/>
    <x v="1"/>
    <x v="1"/>
    <s v="별도"/>
    <s v="코스피/코스닥"/>
    <x v="0"/>
    <x v="4"/>
    <x v="10"/>
    <s v="코스닥 : 3분기 D &lt;= 33억 3분기 D &lt;= 55억이하"/>
    <n v="0"/>
  </r>
  <r>
    <n v="2"/>
    <x v="1"/>
    <x v="1"/>
    <s v="별도"/>
    <s v="ALL"/>
    <x v="1"/>
    <x v="5"/>
    <x v="11"/>
    <s v="B/C &gt;= 150%"/>
    <n v="1"/>
  </r>
  <r>
    <n v="2"/>
    <x v="1"/>
    <x v="1"/>
    <s v="별도"/>
    <s v="ALL"/>
    <x v="1"/>
    <x v="5"/>
    <x v="12"/>
    <s v="E/D &lt;= 0 &amp; F/D &lt;= 0"/>
    <n v="1"/>
  </r>
  <r>
    <n v="2"/>
    <x v="1"/>
    <x v="1"/>
    <s v="별도"/>
    <s v="비상장"/>
    <x v="1"/>
    <x v="5"/>
    <x v="13"/>
    <s v="비상장사 A &gt;= 2조"/>
    <n v="0"/>
  </r>
  <r>
    <n v="3"/>
    <x v="2"/>
    <x v="2"/>
    <s v="별도"/>
    <s v="코스닥"/>
    <x v="0"/>
    <x v="0"/>
    <x v="0"/>
    <s v="최근 3년연속 E&lt;0"/>
    <n v="0"/>
  </r>
  <r>
    <n v="3"/>
    <x v="2"/>
    <x v="2"/>
    <s v="별도"/>
    <s v="ALL"/>
    <x v="0"/>
    <x v="1"/>
    <x v="2"/>
    <s v="1년 연속 F&gt;G &amp; (F-G)/G &gt;= 50%"/>
    <n v="0"/>
  </r>
  <r>
    <n v="3"/>
    <x v="2"/>
    <x v="2"/>
    <s v="별도"/>
    <s v="ALL"/>
    <x v="0"/>
    <x v="1"/>
    <x v="1"/>
    <s v="과거 2년 연속 F&gt;G &amp; (F-G)/G &gt;= 50%"/>
    <n v="0"/>
  </r>
  <r>
    <n v="3"/>
    <x v="2"/>
    <x v="2"/>
    <s v="별도"/>
    <s v="ALL"/>
    <x v="0"/>
    <x v="1"/>
    <x v="4"/>
    <s v="1년 연속 E&gt;G &amp; (E-G)/G &gt;= 50%"/>
    <n v="0"/>
  </r>
  <r>
    <n v="3"/>
    <x v="2"/>
    <x v="2"/>
    <s v="별도"/>
    <s v="ALL"/>
    <x v="0"/>
    <x v="1"/>
    <x v="3"/>
    <s v="과거 2년 연속 E&gt;G &amp; (E-G)/G &gt;= 50%"/>
    <n v="0"/>
  </r>
  <r>
    <n v="3"/>
    <x v="2"/>
    <x v="2"/>
    <s v="별도"/>
    <s v="코스피/코스닥"/>
    <x v="0"/>
    <x v="1"/>
    <x v="5"/>
    <s v="당3분기 E / 전기 E &lt; 50%"/>
    <n v="0"/>
  </r>
  <r>
    <n v="3"/>
    <x v="2"/>
    <x v="2"/>
    <s v="별도"/>
    <s v="코스피/코스닥"/>
    <x v="0"/>
    <x v="1"/>
    <x v="6"/>
    <s v="당3분기 D/ 전기 D &lt; 50%"/>
    <n v="0"/>
  </r>
  <r>
    <n v="3"/>
    <x v="2"/>
    <x v="2"/>
    <s v="별도"/>
    <s v="코스피/코스닥"/>
    <x v="0"/>
    <x v="2"/>
    <x v="7"/>
    <s v="F/G &lt; 0"/>
    <n v="0"/>
  </r>
  <r>
    <n v="3"/>
    <x v="2"/>
    <x v="2"/>
    <s v="연결"/>
    <s v="코스피/코스닥"/>
    <x v="0"/>
    <x v="3"/>
    <x v="8"/>
    <s v="최근 2년 연속 E&lt;0 (상장사 &amp; 연결(연결 해당사항 없으면 개별))"/>
    <n v="0"/>
  </r>
  <r>
    <n v="3"/>
    <x v="2"/>
    <x v="2"/>
    <s v="연결"/>
    <s v="코스피/코스닥"/>
    <x v="0"/>
    <x v="3"/>
    <x v="9"/>
    <s v="최근 2년 연속 G&lt;0 (상장사 &amp; 연결(연결 해당사항 없으면 개별))"/>
    <n v="0"/>
  </r>
  <r>
    <n v="3"/>
    <x v="2"/>
    <x v="2"/>
    <s v="별도"/>
    <s v="코스피/코스닥"/>
    <x v="0"/>
    <x v="4"/>
    <x v="10"/>
    <s v="코스닥 : 3분기 D &lt;= 33억 3분기 D &lt;= 55억이하"/>
    <n v="1"/>
  </r>
  <r>
    <n v="3"/>
    <x v="2"/>
    <x v="2"/>
    <s v="별도"/>
    <s v="ALL"/>
    <x v="1"/>
    <x v="5"/>
    <x v="11"/>
    <s v="B/C &gt;= 150%"/>
    <n v="0"/>
  </r>
  <r>
    <n v="3"/>
    <x v="2"/>
    <x v="2"/>
    <s v="별도"/>
    <s v="ALL"/>
    <x v="1"/>
    <x v="5"/>
    <x v="12"/>
    <s v="E/D &lt;= 0 &amp; F/D &lt;= 0"/>
    <n v="0"/>
  </r>
  <r>
    <n v="3"/>
    <x v="2"/>
    <x v="2"/>
    <s v="별도"/>
    <s v="비상장"/>
    <x v="1"/>
    <x v="5"/>
    <x v="13"/>
    <s v="비상장사 A &gt;= 2조"/>
    <n v="0"/>
  </r>
  <r>
    <n v="4"/>
    <x v="3"/>
    <x v="3"/>
    <s v="별도"/>
    <s v="코스닥"/>
    <x v="0"/>
    <x v="0"/>
    <x v="0"/>
    <s v="최근 3년연속 E&lt;0"/>
    <n v="0"/>
  </r>
  <r>
    <n v="4"/>
    <x v="3"/>
    <x v="3"/>
    <s v="별도"/>
    <s v="ALL"/>
    <x v="0"/>
    <x v="1"/>
    <x v="2"/>
    <s v="1년 연속 F&gt;G &amp; (F-G)/G &gt;= 50%"/>
    <n v="0"/>
  </r>
  <r>
    <n v="4"/>
    <x v="3"/>
    <x v="3"/>
    <s v="별도"/>
    <s v="ALL"/>
    <x v="0"/>
    <x v="1"/>
    <x v="1"/>
    <s v="과거 2년 연속 F&gt;G &amp; (F-G)/G &gt;= 50%"/>
    <n v="0"/>
  </r>
  <r>
    <n v="4"/>
    <x v="3"/>
    <x v="3"/>
    <s v="별도"/>
    <s v="ALL"/>
    <x v="0"/>
    <x v="1"/>
    <x v="4"/>
    <s v="1년 연속 E&gt;G &amp; (E-G)/G &gt;= 50%"/>
    <n v="0"/>
  </r>
  <r>
    <n v="4"/>
    <x v="3"/>
    <x v="3"/>
    <s v="별도"/>
    <s v="ALL"/>
    <x v="0"/>
    <x v="1"/>
    <x v="3"/>
    <s v="과거 2년 연속 E&gt;G &amp; (E-G)/G &gt;= 50%"/>
    <n v="0"/>
  </r>
  <r>
    <n v="4"/>
    <x v="3"/>
    <x v="3"/>
    <s v="별도"/>
    <s v="코스피/코스닥"/>
    <x v="0"/>
    <x v="1"/>
    <x v="5"/>
    <s v="당3분기 E / 전기 E &lt; 50%"/>
    <n v="0"/>
  </r>
  <r>
    <n v="4"/>
    <x v="3"/>
    <x v="3"/>
    <s v="별도"/>
    <s v="코스피/코스닥"/>
    <x v="0"/>
    <x v="1"/>
    <x v="6"/>
    <s v="당3분기 D/ 전기 D &lt; 50%"/>
    <n v="0"/>
  </r>
  <r>
    <n v="4"/>
    <x v="3"/>
    <x v="3"/>
    <s v="별도"/>
    <s v="코스피/코스닥"/>
    <x v="0"/>
    <x v="2"/>
    <x v="7"/>
    <s v="F/G &lt; 0"/>
    <n v="1"/>
  </r>
  <r>
    <n v="4"/>
    <x v="3"/>
    <x v="3"/>
    <s v="연결"/>
    <s v="코스피/코스닥"/>
    <x v="0"/>
    <x v="3"/>
    <x v="8"/>
    <s v="최근 2년 연속 E&lt;0 (상장사 &amp; 연결(연결 해당사항 없으면 개별))"/>
    <n v="0"/>
  </r>
  <r>
    <n v="4"/>
    <x v="3"/>
    <x v="3"/>
    <s v="연결"/>
    <s v="코스피/코스닥"/>
    <x v="0"/>
    <x v="3"/>
    <x v="9"/>
    <s v="최근 2년 연속 G&lt;0 (상장사 &amp; 연결(연결 해당사항 없으면 개별))"/>
    <n v="0"/>
  </r>
  <r>
    <n v="4"/>
    <x v="3"/>
    <x v="3"/>
    <s v="별도"/>
    <s v="코스피/코스닥"/>
    <x v="0"/>
    <x v="4"/>
    <x v="10"/>
    <s v="코스닥 : 3분기 D &lt;= 33억 3분기 D &lt;= 55억이하"/>
    <n v="1"/>
  </r>
  <r>
    <n v="4"/>
    <x v="3"/>
    <x v="3"/>
    <s v="별도"/>
    <s v="ALL"/>
    <x v="1"/>
    <x v="5"/>
    <x v="11"/>
    <s v="B/C &gt;= 150%"/>
    <n v="0"/>
  </r>
  <r>
    <n v="4"/>
    <x v="3"/>
    <x v="3"/>
    <s v="별도"/>
    <s v="ALL"/>
    <x v="1"/>
    <x v="5"/>
    <x v="12"/>
    <s v="E/D &lt;= 0 &amp; F/D &lt;= 0"/>
    <n v="0"/>
  </r>
  <r>
    <n v="4"/>
    <x v="3"/>
    <x v="3"/>
    <s v="별도"/>
    <s v="비상장"/>
    <x v="1"/>
    <x v="5"/>
    <x v="13"/>
    <s v="비상장사 A &gt;= 2조"/>
    <n v="0"/>
  </r>
  <r>
    <n v="5"/>
    <x v="4"/>
    <x v="4"/>
    <s v="별도"/>
    <s v="코스닥"/>
    <x v="0"/>
    <x v="0"/>
    <x v="0"/>
    <s v="최근 3년연속 E&lt;0"/>
    <n v="0"/>
  </r>
  <r>
    <n v="5"/>
    <x v="4"/>
    <x v="4"/>
    <s v="별도"/>
    <s v="ALL"/>
    <x v="0"/>
    <x v="1"/>
    <x v="2"/>
    <s v="1년 연속 F&gt;G &amp; (F-G)/G &gt;= 50%"/>
    <n v="0"/>
  </r>
  <r>
    <n v="5"/>
    <x v="4"/>
    <x v="4"/>
    <s v="별도"/>
    <s v="ALL"/>
    <x v="0"/>
    <x v="1"/>
    <x v="1"/>
    <s v="과거 2년 연속 F&gt;G &amp; (F-G)/G &gt;= 50%"/>
    <n v="0"/>
  </r>
  <r>
    <n v="5"/>
    <x v="4"/>
    <x v="4"/>
    <s v="별도"/>
    <s v="ALL"/>
    <x v="0"/>
    <x v="1"/>
    <x v="4"/>
    <s v="1년 연속 E&gt;G &amp; (E-G)/G &gt;= 50%"/>
    <n v="0"/>
  </r>
  <r>
    <n v="5"/>
    <x v="4"/>
    <x v="4"/>
    <s v="별도"/>
    <s v="ALL"/>
    <x v="0"/>
    <x v="1"/>
    <x v="3"/>
    <s v="과거 2년 연속 E&gt;G &amp; (E-G)/G &gt;= 50%"/>
    <n v="0"/>
  </r>
  <r>
    <n v="5"/>
    <x v="4"/>
    <x v="4"/>
    <s v="별도"/>
    <s v="코스피/코스닥"/>
    <x v="0"/>
    <x v="1"/>
    <x v="5"/>
    <s v="당3분기 E / 전기 E &lt; 50%"/>
    <n v="0"/>
  </r>
  <r>
    <n v="5"/>
    <x v="4"/>
    <x v="4"/>
    <s v="별도"/>
    <s v="코스피/코스닥"/>
    <x v="0"/>
    <x v="1"/>
    <x v="6"/>
    <s v="당3분기 D/ 전기 D &lt; 50%"/>
    <n v="0"/>
  </r>
  <r>
    <n v="5"/>
    <x v="4"/>
    <x v="4"/>
    <s v="별도"/>
    <s v="코스피/코스닥"/>
    <x v="0"/>
    <x v="2"/>
    <x v="7"/>
    <s v="F/G &lt; 0"/>
    <n v="0"/>
  </r>
  <r>
    <n v="5"/>
    <x v="4"/>
    <x v="4"/>
    <s v="연결"/>
    <s v="코스피/코스닥"/>
    <x v="0"/>
    <x v="3"/>
    <x v="8"/>
    <s v="최근 2년 연속 E&lt;0 (상장사 &amp; 연결(연결 해당사항 없으면 개별))"/>
    <n v="0"/>
  </r>
  <r>
    <n v="5"/>
    <x v="4"/>
    <x v="4"/>
    <s v="연결"/>
    <s v="코스피/코스닥"/>
    <x v="0"/>
    <x v="3"/>
    <x v="9"/>
    <s v="최근 2년 연속 G&lt;0 (상장사 &amp; 연결(연결 해당사항 없으면 개별))"/>
    <n v="0"/>
  </r>
  <r>
    <n v="5"/>
    <x v="4"/>
    <x v="4"/>
    <s v="별도"/>
    <s v="코스피/코스닥"/>
    <x v="0"/>
    <x v="4"/>
    <x v="10"/>
    <s v="코스닥 : 3분기 D &lt;= 33억 3분기 D &lt;= 55억이하"/>
    <n v="0"/>
  </r>
  <r>
    <n v="5"/>
    <x v="4"/>
    <x v="4"/>
    <s v="별도"/>
    <s v="ALL"/>
    <x v="1"/>
    <x v="5"/>
    <x v="11"/>
    <s v="B/C &gt;= 150%"/>
    <n v="1"/>
  </r>
  <r>
    <n v="5"/>
    <x v="4"/>
    <x v="4"/>
    <s v="별도"/>
    <s v="ALL"/>
    <x v="1"/>
    <x v="5"/>
    <x v="12"/>
    <s v="E/D &lt;= 0 &amp; F/D &lt;= 0"/>
    <n v="0"/>
  </r>
  <r>
    <n v="5"/>
    <x v="4"/>
    <x v="4"/>
    <s v="별도"/>
    <s v="비상장"/>
    <x v="1"/>
    <x v="5"/>
    <x v="13"/>
    <s v="비상장사 A &gt;= 2조"/>
    <n v="0"/>
  </r>
  <r>
    <n v="6"/>
    <x v="5"/>
    <x v="5"/>
    <s v="별도"/>
    <s v="코스닥"/>
    <x v="0"/>
    <x v="0"/>
    <x v="0"/>
    <s v="최근 3년연속 E&lt;0"/>
    <n v="0"/>
  </r>
  <r>
    <n v="6"/>
    <x v="5"/>
    <x v="5"/>
    <s v="별도"/>
    <s v="ALL"/>
    <x v="0"/>
    <x v="1"/>
    <x v="2"/>
    <s v="1년 연속 F&gt;G &amp; (F-G)/G &gt;= 50%"/>
    <n v="0"/>
  </r>
  <r>
    <n v="6"/>
    <x v="5"/>
    <x v="5"/>
    <s v="별도"/>
    <s v="ALL"/>
    <x v="0"/>
    <x v="1"/>
    <x v="1"/>
    <s v="과거 2년 연속 F&gt;G &amp; (F-G)/G &gt;= 50%"/>
    <n v="0"/>
  </r>
  <r>
    <n v="6"/>
    <x v="5"/>
    <x v="5"/>
    <s v="별도"/>
    <s v="ALL"/>
    <x v="0"/>
    <x v="1"/>
    <x v="4"/>
    <s v="1년 연속 E&gt;G &amp; (E-G)/G &gt;= 50%"/>
    <n v="1"/>
  </r>
  <r>
    <n v="6"/>
    <x v="5"/>
    <x v="5"/>
    <s v="별도"/>
    <s v="ALL"/>
    <x v="0"/>
    <x v="1"/>
    <x v="3"/>
    <s v="과거 2년 연속 E&gt;G &amp; (E-G)/G &gt;= 50%"/>
    <n v="1"/>
  </r>
  <r>
    <n v="6"/>
    <x v="5"/>
    <x v="5"/>
    <s v="별도"/>
    <s v="코스피/코스닥"/>
    <x v="0"/>
    <x v="1"/>
    <x v="5"/>
    <s v="당3분기 E / 전기 E &lt; 50%"/>
    <n v="0"/>
  </r>
  <r>
    <n v="6"/>
    <x v="5"/>
    <x v="5"/>
    <s v="별도"/>
    <s v="코스피/코스닥"/>
    <x v="0"/>
    <x v="1"/>
    <x v="6"/>
    <s v="당3분기 D/ 전기 D &lt; 50%"/>
    <n v="0"/>
  </r>
  <r>
    <n v="6"/>
    <x v="5"/>
    <x v="5"/>
    <s v="별도"/>
    <s v="코스피/코스닥"/>
    <x v="0"/>
    <x v="2"/>
    <x v="7"/>
    <s v="F/G &lt; 0"/>
    <n v="0"/>
  </r>
  <r>
    <n v="6"/>
    <x v="5"/>
    <x v="5"/>
    <s v="연결"/>
    <s v="코스피/코스닥"/>
    <x v="0"/>
    <x v="3"/>
    <x v="8"/>
    <s v="최근 2년 연속 E&lt;0 (상장사 &amp; 연결(연결 해당사항 없으면 개별))"/>
    <n v="0"/>
  </r>
  <r>
    <n v="6"/>
    <x v="5"/>
    <x v="5"/>
    <s v="연결"/>
    <s v="코스피/코스닥"/>
    <x v="0"/>
    <x v="3"/>
    <x v="9"/>
    <s v="최근 2년 연속 G&lt;0 (상장사 &amp; 연결(연결 해당사항 없으면 개별))"/>
    <n v="0"/>
  </r>
  <r>
    <n v="6"/>
    <x v="5"/>
    <x v="5"/>
    <s v="별도"/>
    <s v="코스피/코스닥"/>
    <x v="0"/>
    <x v="4"/>
    <x v="10"/>
    <s v="코스닥 : 3분기 D &lt;= 33억 3분기 D &lt;= 55억이하"/>
    <n v="0"/>
  </r>
  <r>
    <n v="6"/>
    <x v="5"/>
    <x v="5"/>
    <s v="별도"/>
    <s v="ALL"/>
    <x v="1"/>
    <x v="5"/>
    <x v="11"/>
    <s v="B/C &gt;= 150%"/>
    <n v="0"/>
  </r>
  <r>
    <n v="6"/>
    <x v="5"/>
    <x v="5"/>
    <s v="별도"/>
    <s v="ALL"/>
    <x v="1"/>
    <x v="5"/>
    <x v="12"/>
    <s v="E/D &lt;= 0 &amp; F/D &lt;= 0"/>
    <n v="0"/>
  </r>
  <r>
    <n v="6"/>
    <x v="5"/>
    <x v="5"/>
    <s v="별도"/>
    <s v="비상장"/>
    <x v="1"/>
    <x v="5"/>
    <x v="13"/>
    <s v="비상장사 A &gt;= 2조"/>
    <n v="0"/>
  </r>
  <r>
    <n v="7"/>
    <x v="6"/>
    <x v="6"/>
    <s v="별도"/>
    <s v="코스닥"/>
    <x v="0"/>
    <x v="0"/>
    <x v="0"/>
    <s v="최근 3년연속 E&lt;0"/>
    <n v="0"/>
  </r>
  <r>
    <n v="7"/>
    <x v="6"/>
    <x v="6"/>
    <s v="별도"/>
    <s v="ALL"/>
    <x v="0"/>
    <x v="1"/>
    <x v="2"/>
    <s v="1년 연속 F&gt;G &amp; (F-G)/G &gt;= 50%"/>
    <n v="0"/>
  </r>
  <r>
    <n v="7"/>
    <x v="6"/>
    <x v="6"/>
    <s v="별도"/>
    <s v="ALL"/>
    <x v="0"/>
    <x v="1"/>
    <x v="1"/>
    <s v="과거 2년 연속 F&gt;G &amp; (F-G)/G &gt;= 50%"/>
    <n v="0"/>
  </r>
  <r>
    <n v="7"/>
    <x v="6"/>
    <x v="6"/>
    <s v="별도"/>
    <s v="ALL"/>
    <x v="0"/>
    <x v="1"/>
    <x v="4"/>
    <s v="1년 연속 E&gt;G &amp; (E-G)/G &gt;= 50%"/>
    <n v="0"/>
  </r>
  <r>
    <n v="7"/>
    <x v="6"/>
    <x v="6"/>
    <s v="별도"/>
    <s v="ALL"/>
    <x v="0"/>
    <x v="1"/>
    <x v="3"/>
    <s v="과거 2년 연속 E&gt;G &amp; (E-G)/G &gt;= 50%"/>
    <n v="0"/>
  </r>
  <r>
    <n v="7"/>
    <x v="6"/>
    <x v="6"/>
    <s v="별도"/>
    <s v="코스피/코스닥"/>
    <x v="0"/>
    <x v="1"/>
    <x v="5"/>
    <s v="당3분기 E / 전기 E &lt; 50%"/>
    <n v="0"/>
  </r>
  <r>
    <n v="7"/>
    <x v="6"/>
    <x v="6"/>
    <s v="별도"/>
    <s v="코스피/코스닥"/>
    <x v="0"/>
    <x v="1"/>
    <x v="6"/>
    <s v="당3분기 D/ 전기 D &lt; 50%"/>
    <n v="0"/>
  </r>
  <r>
    <n v="7"/>
    <x v="6"/>
    <x v="6"/>
    <s v="별도"/>
    <s v="코스피/코스닥"/>
    <x v="0"/>
    <x v="2"/>
    <x v="7"/>
    <s v="F/G &lt; 0"/>
    <n v="0"/>
  </r>
  <r>
    <n v="7"/>
    <x v="6"/>
    <x v="6"/>
    <s v="연결"/>
    <s v="코스피/코스닥"/>
    <x v="0"/>
    <x v="3"/>
    <x v="8"/>
    <s v="최근 2년 연속 E&lt;0 (상장사 &amp; 연결(연결 해당사항 없으면 개별))"/>
    <n v="0"/>
  </r>
  <r>
    <n v="7"/>
    <x v="6"/>
    <x v="6"/>
    <s v="연결"/>
    <s v="코스피/코스닥"/>
    <x v="0"/>
    <x v="3"/>
    <x v="9"/>
    <s v="최근 2년 연속 G&lt;0 (상장사 &amp; 연결(연결 해당사항 없으면 개별))"/>
    <n v="0"/>
  </r>
  <r>
    <n v="7"/>
    <x v="6"/>
    <x v="6"/>
    <s v="별도"/>
    <s v="코스피/코스닥"/>
    <x v="0"/>
    <x v="4"/>
    <x v="10"/>
    <s v="코스닥 : 3분기 D &lt;= 33억 3분기 D &lt;= 55억이하"/>
    <n v="0"/>
  </r>
  <r>
    <n v="7"/>
    <x v="6"/>
    <x v="6"/>
    <s v="별도"/>
    <s v="ALL"/>
    <x v="1"/>
    <x v="5"/>
    <x v="11"/>
    <s v="B/C &gt;= 150%"/>
    <n v="1"/>
  </r>
  <r>
    <n v="7"/>
    <x v="6"/>
    <x v="6"/>
    <s v="별도"/>
    <s v="ALL"/>
    <x v="1"/>
    <x v="5"/>
    <x v="12"/>
    <s v="E/D &lt;= 0 &amp; F/D &lt;= 0"/>
    <n v="0"/>
  </r>
  <r>
    <n v="7"/>
    <x v="6"/>
    <x v="6"/>
    <s v="별도"/>
    <s v="비상장"/>
    <x v="1"/>
    <x v="5"/>
    <x v="13"/>
    <s v="비상장사 A &gt;= 2조"/>
    <n v="0"/>
  </r>
  <r>
    <n v="8"/>
    <x v="7"/>
    <x v="2"/>
    <s v="별도"/>
    <s v="코스닥"/>
    <x v="0"/>
    <x v="0"/>
    <x v="0"/>
    <s v="최근 3년연속 E&lt;0"/>
    <n v="0"/>
  </r>
  <r>
    <n v="8"/>
    <x v="7"/>
    <x v="2"/>
    <s v="별도"/>
    <s v="ALL"/>
    <x v="0"/>
    <x v="1"/>
    <x v="2"/>
    <s v="1년 연속 F&gt;G &amp; (F-G)/G &gt;= 50%"/>
    <n v="0"/>
  </r>
  <r>
    <n v="8"/>
    <x v="7"/>
    <x v="2"/>
    <s v="별도"/>
    <s v="ALL"/>
    <x v="0"/>
    <x v="1"/>
    <x v="1"/>
    <s v="과거 2년 연속 F&gt;G &amp; (F-G)/G &gt;= 50%"/>
    <n v="0"/>
  </r>
  <r>
    <n v="8"/>
    <x v="7"/>
    <x v="2"/>
    <s v="별도"/>
    <s v="ALL"/>
    <x v="0"/>
    <x v="1"/>
    <x v="4"/>
    <s v="1년 연속 E&gt;G &amp; (E-G)/G &gt;= 50%"/>
    <n v="0"/>
  </r>
  <r>
    <n v="8"/>
    <x v="7"/>
    <x v="2"/>
    <s v="별도"/>
    <s v="ALL"/>
    <x v="0"/>
    <x v="1"/>
    <x v="3"/>
    <s v="과거 2년 연속 E&gt;G &amp; (E-G)/G &gt;= 50%"/>
    <n v="0"/>
  </r>
  <r>
    <n v="8"/>
    <x v="7"/>
    <x v="2"/>
    <s v="별도"/>
    <s v="코스피/코스닥"/>
    <x v="0"/>
    <x v="1"/>
    <x v="5"/>
    <s v="당3분기 E / 전기 E &lt; 50%"/>
    <n v="0"/>
  </r>
  <r>
    <n v="8"/>
    <x v="7"/>
    <x v="2"/>
    <s v="별도"/>
    <s v="코스피/코스닥"/>
    <x v="0"/>
    <x v="1"/>
    <x v="6"/>
    <s v="당3분기 D/ 전기 D &lt; 50%"/>
    <n v="0"/>
  </r>
  <r>
    <n v="8"/>
    <x v="7"/>
    <x v="2"/>
    <s v="별도"/>
    <s v="코스피/코스닥"/>
    <x v="0"/>
    <x v="2"/>
    <x v="7"/>
    <s v="F/G &lt; 0"/>
    <n v="0"/>
  </r>
  <r>
    <n v="8"/>
    <x v="7"/>
    <x v="2"/>
    <s v="연결"/>
    <s v="코스피/코스닥"/>
    <x v="0"/>
    <x v="3"/>
    <x v="8"/>
    <s v="최근 2년 연속 E&lt;0 (상장사 &amp; 연결(연결 해당사항 없으면 개별))"/>
    <n v="0"/>
  </r>
  <r>
    <n v="8"/>
    <x v="7"/>
    <x v="2"/>
    <s v="연결"/>
    <s v="코스피/코스닥"/>
    <x v="0"/>
    <x v="3"/>
    <x v="9"/>
    <s v="최근 2년 연속 G&lt;0 (상장사 &amp; 연결(연결 해당사항 없으면 개별))"/>
    <n v="0"/>
  </r>
  <r>
    <n v="8"/>
    <x v="7"/>
    <x v="2"/>
    <s v="별도"/>
    <s v="코스피/코스닥"/>
    <x v="0"/>
    <x v="4"/>
    <x v="10"/>
    <s v="코스닥 : 3분기 D &lt;= 33억 3분기 D &lt;= 55억이하"/>
    <n v="1"/>
  </r>
  <r>
    <n v="8"/>
    <x v="7"/>
    <x v="2"/>
    <s v="별도"/>
    <s v="ALL"/>
    <x v="1"/>
    <x v="5"/>
    <x v="11"/>
    <s v="B/C &gt;= 150%"/>
    <n v="0"/>
  </r>
  <r>
    <n v="8"/>
    <x v="7"/>
    <x v="2"/>
    <s v="별도"/>
    <s v="ALL"/>
    <x v="1"/>
    <x v="5"/>
    <x v="12"/>
    <s v="E/D &lt;= 0 &amp; F/D &lt;= 0"/>
    <n v="0"/>
  </r>
  <r>
    <n v="8"/>
    <x v="7"/>
    <x v="2"/>
    <s v="별도"/>
    <s v="비상장"/>
    <x v="1"/>
    <x v="5"/>
    <x v="13"/>
    <s v="비상장사 A &gt;= 2조"/>
    <n v="0"/>
  </r>
  <r>
    <n v="9"/>
    <x v="8"/>
    <x v="5"/>
    <s v="별도"/>
    <s v="코스닥"/>
    <x v="0"/>
    <x v="0"/>
    <x v="0"/>
    <s v="최근 3년연속 E&lt;0"/>
    <n v="0"/>
  </r>
  <r>
    <n v="9"/>
    <x v="8"/>
    <x v="5"/>
    <s v="별도"/>
    <s v="ALL"/>
    <x v="0"/>
    <x v="1"/>
    <x v="2"/>
    <s v="1년 연속 F&gt;G &amp; (F-G)/G &gt;= 50%"/>
    <n v="0"/>
  </r>
  <r>
    <n v="9"/>
    <x v="8"/>
    <x v="5"/>
    <s v="별도"/>
    <s v="ALL"/>
    <x v="0"/>
    <x v="1"/>
    <x v="1"/>
    <s v="과거 2년 연속 F&gt;G &amp; (F-G)/G &gt;= 50%"/>
    <n v="0"/>
  </r>
  <r>
    <n v="9"/>
    <x v="8"/>
    <x v="5"/>
    <s v="별도"/>
    <s v="ALL"/>
    <x v="0"/>
    <x v="1"/>
    <x v="4"/>
    <s v="1년 연속 E&gt;G &amp; (E-G)/G &gt;= 50%"/>
    <n v="0"/>
  </r>
  <r>
    <n v="9"/>
    <x v="8"/>
    <x v="5"/>
    <s v="별도"/>
    <s v="ALL"/>
    <x v="0"/>
    <x v="1"/>
    <x v="3"/>
    <s v="과거 2년 연속 E&gt;G &amp; (E-G)/G &gt;= 50%"/>
    <n v="0"/>
  </r>
  <r>
    <n v="9"/>
    <x v="8"/>
    <x v="5"/>
    <s v="별도"/>
    <s v="코스피/코스닥"/>
    <x v="0"/>
    <x v="1"/>
    <x v="5"/>
    <s v="당3분기 E / 전기 E &lt; 50%"/>
    <n v="0"/>
  </r>
  <r>
    <n v="9"/>
    <x v="8"/>
    <x v="5"/>
    <s v="별도"/>
    <s v="코스피/코스닥"/>
    <x v="0"/>
    <x v="1"/>
    <x v="6"/>
    <s v="당3분기 D/ 전기 D &lt; 50%"/>
    <n v="0"/>
  </r>
  <r>
    <n v="9"/>
    <x v="8"/>
    <x v="5"/>
    <s v="별도"/>
    <s v="코스피/코스닥"/>
    <x v="0"/>
    <x v="2"/>
    <x v="7"/>
    <s v="F/G &lt; 0"/>
    <n v="1"/>
  </r>
  <r>
    <n v="9"/>
    <x v="8"/>
    <x v="5"/>
    <s v="연결"/>
    <s v="코스피/코스닥"/>
    <x v="0"/>
    <x v="3"/>
    <x v="8"/>
    <s v="최근 2년 연속 E&lt;0 (상장사 &amp; 연결(연결 해당사항 없으면 개별))"/>
    <n v="0"/>
  </r>
  <r>
    <n v="9"/>
    <x v="8"/>
    <x v="5"/>
    <s v="연결"/>
    <s v="코스피/코스닥"/>
    <x v="0"/>
    <x v="3"/>
    <x v="9"/>
    <s v="최근 2년 연속 G&lt;0 (상장사 &amp; 연결(연결 해당사항 없으면 개별))"/>
    <n v="0"/>
  </r>
  <r>
    <n v="9"/>
    <x v="8"/>
    <x v="5"/>
    <s v="별도"/>
    <s v="코스피/코스닥"/>
    <x v="0"/>
    <x v="4"/>
    <x v="10"/>
    <s v="코스닥 : 3분기 D &lt;= 33억 3분기 D &lt;= 55억이하"/>
    <n v="0"/>
  </r>
  <r>
    <n v="9"/>
    <x v="8"/>
    <x v="5"/>
    <s v="별도"/>
    <s v="ALL"/>
    <x v="1"/>
    <x v="5"/>
    <x v="11"/>
    <s v="B/C &gt;= 150%"/>
    <n v="0"/>
  </r>
  <r>
    <n v="9"/>
    <x v="8"/>
    <x v="5"/>
    <s v="별도"/>
    <s v="ALL"/>
    <x v="1"/>
    <x v="5"/>
    <x v="12"/>
    <s v="E/D &lt;= 0 &amp; F/D &lt;= 0"/>
    <n v="0"/>
  </r>
  <r>
    <n v="9"/>
    <x v="8"/>
    <x v="5"/>
    <s v="별도"/>
    <s v="비상장"/>
    <x v="1"/>
    <x v="5"/>
    <x v="13"/>
    <s v="비상장사 A &gt;= 2조"/>
    <n v="0"/>
  </r>
  <r>
    <n v="10"/>
    <x v="9"/>
    <x v="7"/>
    <s v="별도"/>
    <s v="코스닥"/>
    <x v="0"/>
    <x v="0"/>
    <x v="0"/>
    <s v="최근 3년연속 E&lt;0"/>
    <n v="0"/>
  </r>
  <r>
    <n v="10"/>
    <x v="9"/>
    <x v="7"/>
    <s v="별도"/>
    <s v="ALL"/>
    <x v="0"/>
    <x v="1"/>
    <x v="2"/>
    <s v="1년 연속 F&gt;G &amp; (F-G)/G &gt;= 50%"/>
    <n v="0"/>
  </r>
  <r>
    <n v="10"/>
    <x v="9"/>
    <x v="7"/>
    <s v="별도"/>
    <s v="ALL"/>
    <x v="0"/>
    <x v="1"/>
    <x v="1"/>
    <s v="과거 2년 연속 F&gt;G &amp; (F-G)/G &gt;= 50%"/>
    <n v="0"/>
  </r>
  <r>
    <n v="10"/>
    <x v="9"/>
    <x v="7"/>
    <s v="별도"/>
    <s v="ALL"/>
    <x v="0"/>
    <x v="1"/>
    <x v="4"/>
    <s v="1년 연속 E&gt;G &amp; (E-G)/G &gt;= 50%"/>
    <n v="0"/>
  </r>
  <r>
    <n v="10"/>
    <x v="9"/>
    <x v="7"/>
    <s v="별도"/>
    <s v="ALL"/>
    <x v="0"/>
    <x v="1"/>
    <x v="3"/>
    <s v="과거 2년 연속 E&gt;G &amp; (E-G)/G &gt;= 50%"/>
    <n v="0"/>
  </r>
  <r>
    <n v="10"/>
    <x v="9"/>
    <x v="7"/>
    <s v="별도"/>
    <s v="코스피/코스닥"/>
    <x v="0"/>
    <x v="1"/>
    <x v="5"/>
    <s v="당3분기 E / 전기 E &lt; 50%"/>
    <n v="0"/>
  </r>
  <r>
    <n v="10"/>
    <x v="9"/>
    <x v="7"/>
    <s v="별도"/>
    <s v="코스피/코스닥"/>
    <x v="0"/>
    <x v="1"/>
    <x v="6"/>
    <s v="당3분기 D/ 전기 D &lt; 50%"/>
    <n v="0"/>
  </r>
  <r>
    <n v="10"/>
    <x v="9"/>
    <x v="7"/>
    <s v="별도"/>
    <s v="코스피/코스닥"/>
    <x v="0"/>
    <x v="2"/>
    <x v="7"/>
    <s v="F/G &lt; 0"/>
    <n v="0"/>
  </r>
  <r>
    <n v="10"/>
    <x v="9"/>
    <x v="7"/>
    <s v="연결"/>
    <s v="코스피/코스닥"/>
    <x v="0"/>
    <x v="3"/>
    <x v="8"/>
    <s v="최근 2년 연속 E&lt;0 (상장사 &amp; 연결(연결 해당사항 없으면 개별))"/>
    <n v="0"/>
  </r>
  <r>
    <n v="10"/>
    <x v="9"/>
    <x v="7"/>
    <s v="연결"/>
    <s v="코스피/코스닥"/>
    <x v="0"/>
    <x v="3"/>
    <x v="9"/>
    <s v="최근 2년 연속 G&lt;0 (상장사 &amp; 연결(연결 해당사항 없으면 개별))"/>
    <n v="0"/>
  </r>
  <r>
    <n v="10"/>
    <x v="9"/>
    <x v="7"/>
    <s v="별도"/>
    <s v="코스피/코스닥"/>
    <x v="0"/>
    <x v="4"/>
    <x v="10"/>
    <s v="코스닥 : 3분기 D &lt;= 33억 3분기 D &lt;= 55억이하"/>
    <n v="1"/>
  </r>
  <r>
    <n v="10"/>
    <x v="9"/>
    <x v="7"/>
    <s v="별도"/>
    <s v="ALL"/>
    <x v="1"/>
    <x v="5"/>
    <x v="11"/>
    <s v="B/C &gt;= 150%"/>
    <n v="0"/>
  </r>
  <r>
    <n v="10"/>
    <x v="9"/>
    <x v="7"/>
    <s v="별도"/>
    <s v="ALL"/>
    <x v="1"/>
    <x v="5"/>
    <x v="12"/>
    <s v="E/D &lt;= 0 &amp; F/D &lt;= 0"/>
    <n v="0"/>
  </r>
  <r>
    <n v="10"/>
    <x v="9"/>
    <x v="7"/>
    <s v="별도"/>
    <s v="비상장"/>
    <x v="1"/>
    <x v="5"/>
    <x v="13"/>
    <s v="비상장사 A &gt;= 2조"/>
    <n v="0"/>
  </r>
  <r>
    <n v="11"/>
    <x v="10"/>
    <x v="7"/>
    <s v="별도"/>
    <s v="코스닥"/>
    <x v="0"/>
    <x v="0"/>
    <x v="0"/>
    <s v="최근 3년연속 E&lt;0"/>
    <n v="0"/>
  </r>
  <r>
    <n v="11"/>
    <x v="10"/>
    <x v="7"/>
    <s v="별도"/>
    <s v="ALL"/>
    <x v="0"/>
    <x v="1"/>
    <x v="2"/>
    <s v="1년 연속 F&gt;G &amp; (F-G)/G &gt;= 50%"/>
    <n v="0"/>
  </r>
  <r>
    <n v="11"/>
    <x v="10"/>
    <x v="7"/>
    <s v="별도"/>
    <s v="ALL"/>
    <x v="0"/>
    <x v="1"/>
    <x v="1"/>
    <s v="과거 2년 연속 F&gt;G &amp; (F-G)/G &gt;= 50%"/>
    <n v="0"/>
  </r>
  <r>
    <n v="11"/>
    <x v="10"/>
    <x v="7"/>
    <s v="별도"/>
    <s v="ALL"/>
    <x v="0"/>
    <x v="1"/>
    <x v="4"/>
    <s v="1년 연속 E&gt;G &amp; (E-G)/G &gt;= 50%"/>
    <n v="0"/>
  </r>
  <r>
    <n v="11"/>
    <x v="10"/>
    <x v="7"/>
    <s v="별도"/>
    <s v="ALL"/>
    <x v="0"/>
    <x v="1"/>
    <x v="3"/>
    <s v="과거 2년 연속 E&gt;G &amp; (E-G)/G &gt;= 50%"/>
    <n v="0"/>
  </r>
  <r>
    <n v="11"/>
    <x v="10"/>
    <x v="7"/>
    <s v="별도"/>
    <s v="코스피/코스닥"/>
    <x v="0"/>
    <x v="1"/>
    <x v="5"/>
    <s v="당3분기 E / 전기 E &lt; 50%"/>
    <n v="0"/>
  </r>
  <r>
    <n v="11"/>
    <x v="10"/>
    <x v="7"/>
    <s v="별도"/>
    <s v="코스피/코스닥"/>
    <x v="0"/>
    <x v="1"/>
    <x v="6"/>
    <s v="당3분기 D/ 전기 D &lt; 50%"/>
    <n v="0"/>
  </r>
  <r>
    <n v="11"/>
    <x v="10"/>
    <x v="7"/>
    <s v="별도"/>
    <s v="코스피/코스닥"/>
    <x v="0"/>
    <x v="2"/>
    <x v="7"/>
    <s v="F/G &lt; 0"/>
    <n v="0"/>
  </r>
  <r>
    <n v="11"/>
    <x v="10"/>
    <x v="7"/>
    <s v="연결"/>
    <s v="코스피/코스닥"/>
    <x v="0"/>
    <x v="3"/>
    <x v="8"/>
    <s v="최근 2년 연속 E&lt;0 (상장사 &amp; 연결(연결 해당사항 없으면 개별))"/>
    <n v="0"/>
  </r>
  <r>
    <n v="11"/>
    <x v="10"/>
    <x v="7"/>
    <s v="연결"/>
    <s v="코스피/코스닥"/>
    <x v="0"/>
    <x v="3"/>
    <x v="9"/>
    <s v="최근 2년 연속 G&lt;0 (상장사 &amp; 연결(연결 해당사항 없으면 개별))"/>
    <n v="0"/>
  </r>
  <r>
    <n v="11"/>
    <x v="10"/>
    <x v="7"/>
    <s v="별도"/>
    <s v="코스피/코스닥"/>
    <x v="0"/>
    <x v="4"/>
    <x v="10"/>
    <s v="코스닥 : 3분기 D &lt;= 33억 3분기 D &lt;= 55억이하"/>
    <n v="0"/>
  </r>
  <r>
    <n v="11"/>
    <x v="10"/>
    <x v="7"/>
    <s v="별도"/>
    <s v="ALL"/>
    <x v="1"/>
    <x v="5"/>
    <x v="11"/>
    <s v="B/C &gt;= 150%"/>
    <n v="0"/>
  </r>
  <r>
    <n v="11"/>
    <x v="10"/>
    <x v="7"/>
    <s v="별도"/>
    <s v="ALL"/>
    <x v="1"/>
    <x v="5"/>
    <x v="12"/>
    <s v="E/D &lt;= 0 &amp; F/D &lt;= 0"/>
    <n v="0"/>
  </r>
  <r>
    <n v="11"/>
    <x v="10"/>
    <x v="7"/>
    <s v="별도"/>
    <s v="비상장"/>
    <x v="1"/>
    <x v="5"/>
    <x v="13"/>
    <s v="비상장사 A &gt;= 2조"/>
    <n v="0"/>
  </r>
  <r>
    <n v="12"/>
    <x v="11"/>
    <x v="3"/>
    <s v="별도"/>
    <s v="코스닥"/>
    <x v="0"/>
    <x v="0"/>
    <x v="0"/>
    <s v="최근 3년연속 E&lt;0"/>
    <n v="0"/>
  </r>
  <r>
    <n v="12"/>
    <x v="11"/>
    <x v="3"/>
    <s v="별도"/>
    <s v="ALL"/>
    <x v="0"/>
    <x v="1"/>
    <x v="2"/>
    <s v="1년 연속 F&gt;G &amp; (F-G)/G &gt;= 50%"/>
    <n v="0"/>
  </r>
  <r>
    <n v="12"/>
    <x v="11"/>
    <x v="3"/>
    <s v="별도"/>
    <s v="ALL"/>
    <x v="0"/>
    <x v="1"/>
    <x v="1"/>
    <s v="과거 2년 연속 F&gt;G &amp; (F-G)/G &gt;= 50%"/>
    <n v="0"/>
  </r>
  <r>
    <n v="12"/>
    <x v="11"/>
    <x v="3"/>
    <s v="별도"/>
    <s v="ALL"/>
    <x v="0"/>
    <x v="1"/>
    <x v="4"/>
    <s v="1년 연속 E&gt;G &amp; (E-G)/G &gt;= 50%"/>
    <n v="1"/>
  </r>
  <r>
    <n v="12"/>
    <x v="11"/>
    <x v="3"/>
    <s v="별도"/>
    <s v="ALL"/>
    <x v="0"/>
    <x v="1"/>
    <x v="3"/>
    <s v="과거 2년 연속 E&gt;G &amp; (E-G)/G &gt;= 50%"/>
    <n v="0"/>
  </r>
  <r>
    <n v="12"/>
    <x v="11"/>
    <x v="3"/>
    <s v="별도"/>
    <s v="코스피/코스닥"/>
    <x v="0"/>
    <x v="1"/>
    <x v="5"/>
    <s v="당3분기 E / 전기 E &lt; 50%"/>
    <n v="0"/>
  </r>
  <r>
    <n v="12"/>
    <x v="11"/>
    <x v="3"/>
    <s v="별도"/>
    <s v="코스피/코스닥"/>
    <x v="0"/>
    <x v="1"/>
    <x v="6"/>
    <s v="당3분기 D/ 전기 D &lt; 50%"/>
    <n v="0"/>
  </r>
  <r>
    <n v="12"/>
    <x v="11"/>
    <x v="3"/>
    <s v="별도"/>
    <s v="코스피/코스닥"/>
    <x v="0"/>
    <x v="2"/>
    <x v="7"/>
    <s v="F/G &lt; 0"/>
    <n v="0"/>
  </r>
  <r>
    <n v="12"/>
    <x v="11"/>
    <x v="3"/>
    <s v="연결"/>
    <s v="코스피/코스닥"/>
    <x v="0"/>
    <x v="3"/>
    <x v="8"/>
    <s v="최근 2년 연속 E&lt;0 (상장사 &amp; 연결(연결 해당사항 없으면 개별))"/>
    <n v="0"/>
  </r>
  <r>
    <n v="12"/>
    <x v="11"/>
    <x v="3"/>
    <s v="연결"/>
    <s v="코스피/코스닥"/>
    <x v="0"/>
    <x v="3"/>
    <x v="9"/>
    <s v="최근 2년 연속 G&lt;0 (상장사 &amp; 연결(연결 해당사항 없으면 개별))"/>
    <n v="0"/>
  </r>
  <r>
    <n v="12"/>
    <x v="11"/>
    <x v="3"/>
    <s v="별도"/>
    <s v="코스피/코스닥"/>
    <x v="0"/>
    <x v="4"/>
    <x v="10"/>
    <s v="코스닥 : 3분기 D &lt;= 33억 3분기 D &lt;= 55억이하"/>
    <n v="1"/>
  </r>
  <r>
    <n v="12"/>
    <x v="11"/>
    <x v="3"/>
    <s v="별도"/>
    <s v="ALL"/>
    <x v="1"/>
    <x v="5"/>
    <x v="11"/>
    <s v="B/C &gt;= 150%"/>
    <n v="0"/>
  </r>
  <r>
    <n v="12"/>
    <x v="11"/>
    <x v="3"/>
    <s v="별도"/>
    <s v="ALL"/>
    <x v="1"/>
    <x v="5"/>
    <x v="12"/>
    <s v="E/D &lt;= 0 &amp; F/D &lt;= 0"/>
    <n v="0"/>
  </r>
  <r>
    <n v="12"/>
    <x v="11"/>
    <x v="3"/>
    <s v="별도"/>
    <s v="비상장"/>
    <x v="1"/>
    <x v="5"/>
    <x v="13"/>
    <s v="비상장사 A &gt;= 2조"/>
    <n v="0"/>
  </r>
  <r>
    <n v="13"/>
    <x v="12"/>
    <x v="8"/>
    <s v="별도"/>
    <s v="코스닥"/>
    <x v="0"/>
    <x v="0"/>
    <x v="0"/>
    <s v="최근 3년연속 E&lt;0"/>
    <n v="0"/>
  </r>
  <r>
    <n v="13"/>
    <x v="12"/>
    <x v="8"/>
    <s v="별도"/>
    <s v="ALL"/>
    <x v="0"/>
    <x v="1"/>
    <x v="2"/>
    <s v="1년 연속 F&gt;G &amp; (F-G)/G &gt;= 50%"/>
    <n v="0"/>
  </r>
  <r>
    <n v="13"/>
    <x v="12"/>
    <x v="8"/>
    <s v="별도"/>
    <s v="ALL"/>
    <x v="0"/>
    <x v="1"/>
    <x v="1"/>
    <s v="과거 2년 연속 F&gt;G &amp; (F-G)/G &gt;= 50%"/>
    <n v="0"/>
  </r>
  <r>
    <n v="13"/>
    <x v="12"/>
    <x v="8"/>
    <s v="별도"/>
    <s v="ALL"/>
    <x v="0"/>
    <x v="1"/>
    <x v="4"/>
    <s v="1년 연속 E&gt;G &amp; (E-G)/G &gt;= 50%"/>
    <n v="0"/>
  </r>
  <r>
    <n v="13"/>
    <x v="12"/>
    <x v="8"/>
    <s v="별도"/>
    <s v="ALL"/>
    <x v="0"/>
    <x v="1"/>
    <x v="3"/>
    <s v="과거 2년 연속 E&gt;G &amp; (E-G)/G &gt;= 50%"/>
    <n v="0"/>
  </r>
  <r>
    <n v="13"/>
    <x v="12"/>
    <x v="8"/>
    <s v="별도"/>
    <s v="코스피/코스닥"/>
    <x v="0"/>
    <x v="1"/>
    <x v="5"/>
    <s v="당3분기 E / 전기 E &lt; 50%"/>
    <n v="0"/>
  </r>
  <r>
    <n v="13"/>
    <x v="12"/>
    <x v="8"/>
    <s v="별도"/>
    <s v="코스피/코스닥"/>
    <x v="0"/>
    <x v="1"/>
    <x v="6"/>
    <s v="당3분기 D/ 전기 D &lt; 50%"/>
    <n v="0"/>
  </r>
  <r>
    <n v="13"/>
    <x v="12"/>
    <x v="8"/>
    <s v="별도"/>
    <s v="코스피/코스닥"/>
    <x v="0"/>
    <x v="2"/>
    <x v="7"/>
    <s v="F/G &lt; 0"/>
    <n v="0"/>
  </r>
  <r>
    <n v="13"/>
    <x v="12"/>
    <x v="8"/>
    <s v="연결"/>
    <s v="코스피/코스닥"/>
    <x v="0"/>
    <x v="3"/>
    <x v="8"/>
    <s v="최근 2년 연속 E&lt;0 (상장사 &amp; 연결(연결 해당사항 없으면 개별))"/>
    <n v="0"/>
  </r>
  <r>
    <n v="13"/>
    <x v="12"/>
    <x v="8"/>
    <s v="연결"/>
    <s v="코스피/코스닥"/>
    <x v="0"/>
    <x v="3"/>
    <x v="9"/>
    <s v="최근 2년 연속 G&lt;0 (상장사 &amp; 연결(연결 해당사항 없으면 개별))"/>
    <n v="0"/>
  </r>
  <r>
    <n v="13"/>
    <x v="12"/>
    <x v="8"/>
    <s v="별도"/>
    <s v="코스피/코스닥"/>
    <x v="0"/>
    <x v="4"/>
    <x v="10"/>
    <s v="코스닥 : 3분기 D &lt;= 33억 3분기 D &lt;= 55억이하"/>
    <n v="0"/>
  </r>
  <r>
    <n v="13"/>
    <x v="12"/>
    <x v="8"/>
    <s v="별도"/>
    <s v="ALL"/>
    <x v="1"/>
    <x v="5"/>
    <x v="11"/>
    <s v="B/C &gt;= 150%"/>
    <n v="0"/>
  </r>
  <r>
    <n v="13"/>
    <x v="12"/>
    <x v="8"/>
    <s v="별도"/>
    <s v="ALL"/>
    <x v="1"/>
    <x v="5"/>
    <x v="12"/>
    <s v="E/D &lt;= 0 &amp; F/D &lt;= 0"/>
    <n v="0"/>
  </r>
  <r>
    <n v="13"/>
    <x v="12"/>
    <x v="8"/>
    <s v="별도"/>
    <s v="비상장"/>
    <x v="1"/>
    <x v="5"/>
    <x v="13"/>
    <s v="비상장사 A &gt;= 2조"/>
    <n v="0"/>
  </r>
  <r>
    <n v="14"/>
    <x v="13"/>
    <x v="8"/>
    <s v="별도"/>
    <s v="코스닥"/>
    <x v="0"/>
    <x v="0"/>
    <x v="0"/>
    <s v="최근 3년연속 E&lt;0"/>
    <n v="0"/>
  </r>
  <r>
    <n v="14"/>
    <x v="13"/>
    <x v="8"/>
    <s v="별도"/>
    <s v="ALL"/>
    <x v="0"/>
    <x v="1"/>
    <x v="2"/>
    <s v="1년 연속 F&gt;G &amp; (F-G)/G &gt;= 50%"/>
    <n v="0"/>
  </r>
  <r>
    <n v="14"/>
    <x v="13"/>
    <x v="8"/>
    <s v="별도"/>
    <s v="ALL"/>
    <x v="0"/>
    <x v="1"/>
    <x v="1"/>
    <s v="과거 2년 연속 F&gt;G &amp; (F-G)/G &gt;= 50%"/>
    <n v="0"/>
  </r>
  <r>
    <n v="14"/>
    <x v="13"/>
    <x v="8"/>
    <s v="별도"/>
    <s v="ALL"/>
    <x v="0"/>
    <x v="1"/>
    <x v="4"/>
    <s v="1년 연속 E&gt;G &amp; (E-G)/G &gt;= 50%"/>
    <n v="0"/>
  </r>
  <r>
    <n v="14"/>
    <x v="13"/>
    <x v="8"/>
    <s v="별도"/>
    <s v="ALL"/>
    <x v="0"/>
    <x v="1"/>
    <x v="3"/>
    <s v="과거 2년 연속 E&gt;G &amp; (E-G)/G &gt;= 50%"/>
    <n v="0"/>
  </r>
  <r>
    <n v="14"/>
    <x v="13"/>
    <x v="8"/>
    <s v="별도"/>
    <s v="코스피/코스닥"/>
    <x v="0"/>
    <x v="1"/>
    <x v="5"/>
    <s v="당3분기 E / 전기 E &lt; 50%"/>
    <n v="1"/>
  </r>
  <r>
    <n v="14"/>
    <x v="13"/>
    <x v="8"/>
    <s v="별도"/>
    <s v="코스피/코스닥"/>
    <x v="0"/>
    <x v="1"/>
    <x v="6"/>
    <s v="당3분기 D/ 전기 D &lt; 50%"/>
    <n v="0"/>
  </r>
  <r>
    <n v="14"/>
    <x v="13"/>
    <x v="8"/>
    <s v="별도"/>
    <s v="코스피/코스닥"/>
    <x v="0"/>
    <x v="2"/>
    <x v="7"/>
    <s v="F/G &lt; 0"/>
    <n v="1"/>
  </r>
  <r>
    <n v="14"/>
    <x v="13"/>
    <x v="8"/>
    <s v="연결"/>
    <s v="코스피/코스닥"/>
    <x v="0"/>
    <x v="3"/>
    <x v="8"/>
    <s v="최근 2년 연속 E&lt;0 (상장사 &amp; 연결(연결 해당사항 없으면 개별))"/>
    <n v="0"/>
  </r>
  <r>
    <n v="14"/>
    <x v="13"/>
    <x v="8"/>
    <s v="연결"/>
    <s v="코스피/코스닥"/>
    <x v="0"/>
    <x v="3"/>
    <x v="9"/>
    <s v="최근 2년 연속 G&lt;0 (상장사 &amp; 연결(연결 해당사항 없으면 개별))"/>
    <n v="0"/>
  </r>
  <r>
    <n v="14"/>
    <x v="13"/>
    <x v="8"/>
    <s v="별도"/>
    <s v="코스피/코스닥"/>
    <x v="0"/>
    <x v="4"/>
    <x v="10"/>
    <s v="코스닥 : 3분기 D &lt;= 33억 3분기 D &lt;= 55억이하"/>
    <n v="1"/>
  </r>
  <r>
    <n v="14"/>
    <x v="13"/>
    <x v="8"/>
    <s v="별도"/>
    <s v="ALL"/>
    <x v="1"/>
    <x v="5"/>
    <x v="11"/>
    <s v="B/C &gt;= 150%"/>
    <n v="0"/>
  </r>
  <r>
    <n v="14"/>
    <x v="13"/>
    <x v="8"/>
    <s v="별도"/>
    <s v="ALL"/>
    <x v="1"/>
    <x v="5"/>
    <x v="12"/>
    <s v="E/D &lt;= 0 &amp; F/D &lt;= 0"/>
    <n v="0"/>
  </r>
  <r>
    <n v="14"/>
    <x v="13"/>
    <x v="8"/>
    <s v="별도"/>
    <s v="비상장"/>
    <x v="1"/>
    <x v="5"/>
    <x v="13"/>
    <s v="비상장사 A &gt;= 2조"/>
    <n v="0"/>
  </r>
  <r>
    <n v="15"/>
    <x v="14"/>
    <x v="7"/>
    <s v="별도"/>
    <s v="코스닥"/>
    <x v="0"/>
    <x v="0"/>
    <x v="0"/>
    <s v="최근 3년연속 E&lt;0"/>
    <n v="0"/>
  </r>
  <r>
    <n v="15"/>
    <x v="14"/>
    <x v="7"/>
    <s v="별도"/>
    <s v="ALL"/>
    <x v="0"/>
    <x v="1"/>
    <x v="2"/>
    <s v="1년 연속 F&gt;G &amp; (F-G)/G &gt;= 50%"/>
    <n v="0"/>
  </r>
  <r>
    <n v="15"/>
    <x v="14"/>
    <x v="7"/>
    <s v="별도"/>
    <s v="ALL"/>
    <x v="0"/>
    <x v="1"/>
    <x v="1"/>
    <s v="과거 2년 연속 F&gt;G &amp; (F-G)/G &gt;= 50%"/>
    <n v="0"/>
  </r>
  <r>
    <n v="15"/>
    <x v="14"/>
    <x v="7"/>
    <s v="별도"/>
    <s v="ALL"/>
    <x v="0"/>
    <x v="1"/>
    <x v="4"/>
    <s v="1년 연속 E&gt;G &amp; (E-G)/G &gt;= 50%"/>
    <n v="0"/>
  </r>
  <r>
    <n v="15"/>
    <x v="14"/>
    <x v="7"/>
    <s v="별도"/>
    <s v="ALL"/>
    <x v="0"/>
    <x v="1"/>
    <x v="3"/>
    <s v="과거 2년 연속 E&gt;G &amp; (E-G)/G &gt;= 50%"/>
    <n v="0"/>
  </r>
  <r>
    <n v="15"/>
    <x v="14"/>
    <x v="7"/>
    <s v="별도"/>
    <s v="코스피/코스닥"/>
    <x v="0"/>
    <x v="1"/>
    <x v="5"/>
    <s v="당3분기 E / 전기 E &lt; 50%"/>
    <n v="0"/>
  </r>
  <r>
    <n v="15"/>
    <x v="14"/>
    <x v="7"/>
    <s v="별도"/>
    <s v="코스피/코스닥"/>
    <x v="0"/>
    <x v="1"/>
    <x v="6"/>
    <s v="당3분기 D/ 전기 D &lt; 50%"/>
    <n v="0"/>
  </r>
  <r>
    <n v="15"/>
    <x v="14"/>
    <x v="7"/>
    <s v="별도"/>
    <s v="코스피/코스닥"/>
    <x v="0"/>
    <x v="2"/>
    <x v="7"/>
    <s v="F/G &lt; 0"/>
    <n v="1"/>
  </r>
  <r>
    <n v="15"/>
    <x v="14"/>
    <x v="7"/>
    <s v="연결"/>
    <s v="코스피/코스닥"/>
    <x v="0"/>
    <x v="3"/>
    <x v="8"/>
    <s v="최근 2년 연속 E&lt;0 (상장사 &amp; 연결(연결 해당사항 없으면 개별))"/>
    <n v="0"/>
  </r>
  <r>
    <n v="15"/>
    <x v="14"/>
    <x v="7"/>
    <s v="연결"/>
    <s v="코스피/코스닥"/>
    <x v="0"/>
    <x v="3"/>
    <x v="9"/>
    <s v="최근 2년 연속 G&lt;0 (상장사 &amp; 연결(연결 해당사항 없으면 개별))"/>
    <n v="0"/>
  </r>
  <r>
    <n v="15"/>
    <x v="14"/>
    <x v="7"/>
    <s v="별도"/>
    <s v="코스피/코스닥"/>
    <x v="0"/>
    <x v="4"/>
    <x v="10"/>
    <s v="코스닥 : 3분기 D &lt;= 33억 3분기 D &lt;= 55억이하"/>
    <n v="0"/>
  </r>
  <r>
    <n v="15"/>
    <x v="14"/>
    <x v="7"/>
    <s v="별도"/>
    <s v="ALL"/>
    <x v="1"/>
    <x v="5"/>
    <x v="11"/>
    <s v="B/C &gt;= 150%"/>
    <n v="0"/>
  </r>
  <r>
    <n v="15"/>
    <x v="14"/>
    <x v="7"/>
    <s v="별도"/>
    <s v="ALL"/>
    <x v="1"/>
    <x v="5"/>
    <x v="12"/>
    <s v="E/D &lt;= 0 &amp; F/D &lt;= 0"/>
    <n v="0"/>
  </r>
  <r>
    <n v="15"/>
    <x v="14"/>
    <x v="7"/>
    <s v="별도"/>
    <s v="비상장"/>
    <x v="1"/>
    <x v="5"/>
    <x v="13"/>
    <s v="비상장사 A &gt;= 2조"/>
    <n v="0"/>
  </r>
  <r>
    <n v="16"/>
    <x v="15"/>
    <x v="0"/>
    <s v="별도"/>
    <s v="코스닥"/>
    <x v="0"/>
    <x v="0"/>
    <x v="0"/>
    <s v="최근 3년연속 E&lt;0"/>
    <n v="0"/>
  </r>
  <r>
    <n v="16"/>
    <x v="15"/>
    <x v="0"/>
    <s v="별도"/>
    <s v="ALL"/>
    <x v="0"/>
    <x v="1"/>
    <x v="2"/>
    <s v="1년 연속 F&gt;G &amp; (F-G)/G &gt;= 50%"/>
    <n v="0"/>
  </r>
  <r>
    <n v="16"/>
    <x v="15"/>
    <x v="0"/>
    <s v="별도"/>
    <s v="ALL"/>
    <x v="0"/>
    <x v="1"/>
    <x v="1"/>
    <s v="과거 2년 연속 F&gt;G &amp; (F-G)/G &gt;= 50%"/>
    <n v="0"/>
  </r>
  <r>
    <n v="16"/>
    <x v="15"/>
    <x v="0"/>
    <s v="별도"/>
    <s v="ALL"/>
    <x v="0"/>
    <x v="1"/>
    <x v="4"/>
    <s v="1년 연속 E&gt;G &amp; (E-G)/G &gt;= 50%"/>
    <n v="0"/>
  </r>
  <r>
    <n v="16"/>
    <x v="15"/>
    <x v="0"/>
    <s v="별도"/>
    <s v="ALL"/>
    <x v="0"/>
    <x v="1"/>
    <x v="3"/>
    <s v="과거 2년 연속 E&gt;G &amp; (E-G)/G &gt;= 50%"/>
    <n v="0"/>
  </r>
  <r>
    <n v="16"/>
    <x v="15"/>
    <x v="0"/>
    <s v="별도"/>
    <s v="코스피/코스닥"/>
    <x v="0"/>
    <x v="1"/>
    <x v="5"/>
    <s v="당3분기 E / 전기 E &lt; 50%"/>
    <n v="0"/>
  </r>
  <r>
    <n v="16"/>
    <x v="15"/>
    <x v="0"/>
    <s v="별도"/>
    <s v="코스피/코스닥"/>
    <x v="0"/>
    <x v="1"/>
    <x v="6"/>
    <s v="당3분기 D/ 전기 D &lt; 50%"/>
    <n v="0"/>
  </r>
  <r>
    <n v="16"/>
    <x v="15"/>
    <x v="0"/>
    <s v="별도"/>
    <s v="코스피/코스닥"/>
    <x v="0"/>
    <x v="2"/>
    <x v="7"/>
    <s v="F/G &lt; 0"/>
    <n v="1"/>
  </r>
  <r>
    <n v="16"/>
    <x v="15"/>
    <x v="0"/>
    <s v="연결"/>
    <s v="코스피/코스닥"/>
    <x v="0"/>
    <x v="3"/>
    <x v="8"/>
    <s v="최근 2년 연속 E&lt;0 (상장사 &amp; 연결(연결 해당사항 없으면 개별))"/>
    <n v="0"/>
  </r>
  <r>
    <n v="16"/>
    <x v="15"/>
    <x v="0"/>
    <s v="연결"/>
    <s v="코스피/코스닥"/>
    <x v="0"/>
    <x v="3"/>
    <x v="9"/>
    <s v="최근 2년 연속 G&lt;0 (상장사 &amp; 연결(연결 해당사항 없으면 개별))"/>
    <n v="0"/>
  </r>
  <r>
    <n v="16"/>
    <x v="15"/>
    <x v="0"/>
    <s v="별도"/>
    <s v="코스피/코스닥"/>
    <x v="0"/>
    <x v="4"/>
    <x v="10"/>
    <s v="코스닥 : 3분기 D &lt;= 33억 3분기 D &lt;= 55억이하"/>
    <n v="0"/>
  </r>
  <r>
    <n v="16"/>
    <x v="15"/>
    <x v="0"/>
    <s v="별도"/>
    <s v="ALL"/>
    <x v="1"/>
    <x v="5"/>
    <x v="11"/>
    <s v="B/C &gt;= 150%"/>
    <n v="0"/>
  </r>
  <r>
    <n v="16"/>
    <x v="15"/>
    <x v="0"/>
    <s v="별도"/>
    <s v="ALL"/>
    <x v="1"/>
    <x v="5"/>
    <x v="12"/>
    <s v="E/D &lt;= 0 &amp; F/D &lt;= 0"/>
    <n v="0"/>
  </r>
  <r>
    <n v="16"/>
    <x v="15"/>
    <x v="0"/>
    <s v="별도"/>
    <s v="비상장"/>
    <x v="1"/>
    <x v="5"/>
    <x v="13"/>
    <s v="비상장사 A &gt;= 2조"/>
    <n v="0"/>
  </r>
  <r>
    <n v="17"/>
    <x v="16"/>
    <x v="1"/>
    <s v="별도"/>
    <s v="코스닥"/>
    <x v="0"/>
    <x v="0"/>
    <x v="0"/>
    <s v="최근 3년연속 E&lt;0"/>
    <n v="0"/>
  </r>
  <r>
    <n v="17"/>
    <x v="16"/>
    <x v="1"/>
    <s v="별도"/>
    <s v="ALL"/>
    <x v="0"/>
    <x v="1"/>
    <x v="2"/>
    <s v="1년 연속 F&gt;G &amp; (F-G)/G &gt;= 50%"/>
    <n v="0"/>
  </r>
  <r>
    <n v="17"/>
    <x v="16"/>
    <x v="1"/>
    <s v="별도"/>
    <s v="ALL"/>
    <x v="0"/>
    <x v="1"/>
    <x v="1"/>
    <s v="과거 2년 연속 F&gt;G &amp; (F-G)/G &gt;= 50%"/>
    <n v="0"/>
  </r>
  <r>
    <n v="17"/>
    <x v="16"/>
    <x v="1"/>
    <s v="별도"/>
    <s v="ALL"/>
    <x v="0"/>
    <x v="1"/>
    <x v="4"/>
    <s v="1년 연속 E&gt;G &amp; (E-G)/G &gt;= 50%"/>
    <n v="0"/>
  </r>
  <r>
    <n v="17"/>
    <x v="16"/>
    <x v="1"/>
    <s v="별도"/>
    <s v="ALL"/>
    <x v="0"/>
    <x v="1"/>
    <x v="3"/>
    <s v="과거 2년 연속 E&gt;G &amp; (E-G)/G &gt;= 50%"/>
    <n v="0"/>
  </r>
  <r>
    <n v="17"/>
    <x v="16"/>
    <x v="1"/>
    <s v="별도"/>
    <s v="코스피/코스닥"/>
    <x v="0"/>
    <x v="1"/>
    <x v="5"/>
    <s v="당3분기 E / 전기 E &lt; 50%"/>
    <n v="0"/>
  </r>
  <r>
    <n v="17"/>
    <x v="16"/>
    <x v="1"/>
    <s v="별도"/>
    <s v="코스피/코스닥"/>
    <x v="0"/>
    <x v="1"/>
    <x v="6"/>
    <s v="당3분기 D/ 전기 D &lt; 50%"/>
    <n v="0"/>
  </r>
  <r>
    <n v="17"/>
    <x v="16"/>
    <x v="1"/>
    <s v="별도"/>
    <s v="코스피/코스닥"/>
    <x v="0"/>
    <x v="2"/>
    <x v="7"/>
    <s v="F/G &lt; 0"/>
    <n v="0"/>
  </r>
  <r>
    <n v="17"/>
    <x v="16"/>
    <x v="1"/>
    <s v="연결"/>
    <s v="코스피/코스닥"/>
    <x v="0"/>
    <x v="3"/>
    <x v="8"/>
    <s v="최근 2년 연속 E&lt;0 (상장사 &amp; 연결(연결 해당사항 없으면 개별))"/>
    <n v="0"/>
  </r>
  <r>
    <n v="17"/>
    <x v="16"/>
    <x v="1"/>
    <s v="연결"/>
    <s v="코스피/코스닥"/>
    <x v="0"/>
    <x v="3"/>
    <x v="9"/>
    <s v="최근 2년 연속 G&lt;0 (상장사 &amp; 연결(연결 해당사항 없으면 개별))"/>
    <n v="0"/>
  </r>
  <r>
    <n v="17"/>
    <x v="16"/>
    <x v="1"/>
    <s v="별도"/>
    <s v="코스피/코스닥"/>
    <x v="0"/>
    <x v="4"/>
    <x v="10"/>
    <s v="코스닥 : 3분기 D &lt;= 33억 3분기 D &lt;= 55억이하"/>
    <n v="0"/>
  </r>
  <r>
    <n v="17"/>
    <x v="16"/>
    <x v="1"/>
    <s v="별도"/>
    <s v="ALL"/>
    <x v="1"/>
    <x v="5"/>
    <x v="11"/>
    <s v="B/C &gt;= 150%"/>
    <n v="0"/>
  </r>
  <r>
    <n v="17"/>
    <x v="16"/>
    <x v="1"/>
    <s v="별도"/>
    <s v="ALL"/>
    <x v="1"/>
    <x v="5"/>
    <x v="12"/>
    <s v="E/D &lt;= 0 &amp; F/D &lt;= 0"/>
    <n v="0"/>
  </r>
  <r>
    <n v="17"/>
    <x v="16"/>
    <x v="1"/>
    <s v="별도"/>
    <s v="비상장"/>
    <x v="1"/>
    <x v="5"/>
    <x v="13"/>
    <s v="비상장사 A &gt;= 2조"/>
    <n v="0"/>
  </r>
  <r>
    <n v="18"/>
    <x v="17"/>
    <x v="5"/>
    <s v="별도"/>
    <s v="코스닥"/>
    <x v="0"/>
    <x v="0"/>
    <x v="0"/>
    <s v="최근 3년연속 E&lt;0"/>
    <n v="0"/>
  </r>
  <r>
    <n v="18"/>
    <x v="17"/>
    <x v="5"/>
    <s v="별도"/>
    <s v="ALL"/>
    <x v="0"/>
    <x v="1"/>
    <x v="2"/>
    <s v="1년 연속 F&gt;G &amp; (F-G)/G &gt;= 50%"/>
    <n v="0"/>
  </r>
  <r>
    <n v="18"/>
    <x v="17"/>
    <x v="5"/>
    <s v="별도"/>
    <s v="ALL"/>
    <x v="0"/>
    <x v="1"/>
    <x v="1"/>
    <s v="과거 2년 연속 F&gt;G &amp; (F-G)/G &gt;= 50%"/>
    <n v="0"/>
  </r>
  <r>
    <n v="18"/>
    <x v="17"/>
    <x v="5"/>
    <s v="별도"/>
    <s v="ALL"/>
    <x v="0"/>
    <x v="1"/>
    <x v="4"/>
    <s v="1년 연속 E&gt;G &amp; (E-G)/G &gt;= 50%"/>
    <n v="0"/>
  </r>
  <r>
    <n v="18"/>
    <x v="17"/>
    <x v="5"/>
    <s v="별도"/>
    <s v="ALL"/>
    <x v="0"/>
    <x v="1"/>
    <x v="3"/>
    <s v="과거 2년 연속 E&gt;G &amp; (E-G)/G &gt;= 50%"/>
    <n v="0"/>
  </r>
  <r>
    <n v="18"/>
    <x v="17"/>
    <x v="5"/>
    <s v="별도"/>
    <s v="코스피/코스닥"/>
    <x v="0"/>
    <x v="1"/>
    <x v="5"/>
    <s v="당3분기 E / 전기 E &lt; 50%"/>
    <n v="0"/>
  </r>
  <r>
    <n v="18"/>
    <x v="17"/>
    <x v="5"/>
    <s v="별도"/>
    <s v="코스피/코스닥"/>
    <x v="0"/>
    <x v="1"/>
    <x v="6"/>
    <s v="당3분기 D/ 전기 D &lt; 50%"/>
    <n v="0"/>
  </r>
  <r>
    <n v="18"/>
    <x v="17"/>
    <x v="5"/>
    <s v="별도"/>
    <s v="코스피/코스닥"/>
    <x v="0"/>
    <x v="2"/>
    <x v="7"/>
    <s v="F/G &lt; 0"/>
    <n v="1"/>
  </r>
  <r>
    <n v="18"/>
    <x v="17"/>
    <x v="5"/>
    <s v="연결"/>
    <s v="코스피/코스닥"/>
    <x v="0"/>
    <x v="3"/>
    <x v="8"/>
    <s v="최근 2년 연속 E&lt;0 (상장사 &amp; 연결(연결 해당사항 없으면 개별))"/>
    <n v="0"/>
  </r>
  <r>
    <n v="18"/>
    <x v="17"/>
    <x v="5"/>
    <s v="연결"/>
    <s v="코스피/코스닥"/>
    <x v="0"/>
    <x v="3"/>
    <x v="9"/>
    <s v="최근 2년 연속 G&lt;0 (상장사 &amp; 연결(연결 해당사항 없으면 개별))"/>
    <n v="0"/>
  </r>
  <r>
    <n v="18"/>
    <x v="17"/>
    <x v="5"/>
    <s v="별도"/>
    <s v="코스피/코스닥"/>
    <x v="0"/>
    <x v="4"/>
    <x v="10"/>
    <s v="코스닥 : 3분기 D &lt;= 33억 3분기 D &lt;= 55억이하"/>
    <n v="0"/>
  </r>
  <r>
    <n v="18"/>
    <x v="17"/>
    <x v="5"/>
    <s v="별도"/>
    <s v="ALL"/>
    <x v="1"/>
    <x v="5"/>
    <x v="11"/>
    <s v="B/C &gt;= 150%"/>
    <n v="1"/>
  </r>
  <r>
    <n v="18"/>
    <x v="17"/>
    <x v="5"/>
    <s v="별도"/>
    <s v="ALL"/>
    <x v="1"/>
    <x v="5"/>
    <x v="12"/>
    <s v="E/D &lt;= 0 &amp; F/D &lt;= 0"/>
    <n v="0"/>
  </r>
  <r>
    <n v="18"/>
    <x v="17"/>
    <x v="5"/>
    <s v="별도"/>
    <s v="비상장"/>
    <x v="1"/>
    <x v="5"/>
    <x v="13"/>
    <s v="비상장사 A &gt;= 2조"/>
    <n v="0"/>
  </r>
  <r>
    <n v="19"/>
    <x v="18"/>
    <x v="6"/>
    <s v="별도"/>
    <s v="코스닥"/>
    <x v="0"/>
    <x v="0"/>
    <x v="0"/>
    <s v="최근 3년연속 E&lt;0"/>
    <n v="0"/>
  </r>
  <r>
    <n v="19"/>
    <x v="18"/>
    <x v="6"/>
    <s v="별도"/>
    <s v="ALL"/>
    <x v="0"/>
    <x v="1"/>
    <x v="2"/>
    <s v="1년 연속 F&gt;G &amp; (F-G)/G &gt;= 50%"/>
    <n v="0"/>
  </r>
  <r>
    <n v="19"/>
    <x v="18"/>
    <x v="6"/>
    <s v="별도"/>
    <s v="ALL"/>
    <x v="0"/>
    <x v="1"/>
    <x v="1"/>
    <s v="과거 2년 연속 F&gt;G &amp; (F-G)/G &gt;= 50%"/>
    <n v="0"/>
  </r>
  <r>
    <n v="19"/>
    <x v="18"/>
    <x v="6"/>
    <s v="별도"/>
    <s v="ALL"/>
    <x v="0"/>
    <x v="1"/>
    <x v="4"/>
    <s v="1년 연속 E&gt;G &amp; (E-G)/G &gt;= 50%"/>
    <n v="0"/>
  </r>
  <r>
    <n v="19"/>
    <x v="18"/>
    <x v="6"/>
    <s v="별도"/>
    <s v="ALL"/>
    <x v="0"/>
    <x v="1"/>
    <x v="3"/>
    <s v="과거 2년 연속 E&gt;G &amp; (E-G)/G &gt;= 50%"/>
    <n v="0"/>
  </r>
  <r>
    <n v="19"/>
    <x v="18"/>
    <x v="6"/>
    <s v="별도"/>
    <s v="코스피/코스닥"/>
    <x v="0"/>
    <x v="1"/>
    <x v="5"/>
    <s v="당3분기 E / 전기 E &lt; 50%"/>
    <n v="1"/>
  </r>
  <r>
    <n v="19"/>
    <x v="18"/>
    <x v="6"/>
    <s v="별도"/>
    <s v="코스피/코스닥"/>
    <x v="0"/>
    <x v="1"/>
    <x v="6"/>
    <s v="당3분기 D/ 전기 D &lt; 50%"/>
    <n v="0"/>
  </r>
  <r>
    <n v="19"/>
    <x v="18"/>
    <x v="6"/>
    <s v="별도"/>
    <s v="코스피/코스닥"/>
    <x v="0"/>
    <x v="2"/>
    <x v="7"/>
    <s v="F/G &lt; 0"/>
    <n v="0"/>
  </r>
  <r>
    <n v="19"/>
    <x v="18"/>
    <x v="6"/>
    <s v="연결"/>
    <s v="코스피/코스닥"/>
    <x v="0"/>
    <x v="3"/>
    <x v="8"/>
    <s v="최근 2년 연속 E&lt;0 (상장사 &amp; 연결(연결 해당사항 없으면 개별))"/>
    <n v="0"/>
  </r>
  <r>
    <n v="19"/>
    <x v="18"/>
    <x v="6"/>
    <s v="연결"/>
    <s v="코스피/코스닥"/>
    <x v="0"/>
    <x v="3"/>
    <x v="9"/>
    <s v="최근 2년 연속 G&lt;0 (상장사 &amp; 연결(연결 해당사항 없으면 개별))"/>
    <n v="0"/>
  </r>
  <r>
    <n v="19"/>
    <x v="18"/>
    <x v="6"/>
    <s v="별도"/>
    <s v="코스피/코스닥"/>
    <x v="0"/>
    <x v="4"/>
    <x v="10"/>
    <s v="코스닥 : 3분기 D &lt;= 33억 3분기 D &lt;= 55억이하"/>
    <n v="0"/>
  </r>
  <r>
    <n v="19"/>
    <x v="18"/>
    <x v="6"/>
    <s v="별도"/>
    <s v="ALL"/>
    <x v="1"/>
    <x v="5"/>
    <x v="11"/>
    <s v="B/C &gt;= 150%"/>
    <n v="1"/>
  </r>
  <r>
    <n v="19"/>
    <x v="18"/>
    <x v="6"/>
    <s v="별도"/>
    <s v="ALL"/>
    <x v="1"/>
    <x v="5"/>
    <x v="12"/>
    <s v="E/D &lt;= 0 &amp; F/D &lt;= 0"/>
    <n v="0"/>
  </r>
  <r>
    <n v="19"/>
    <x v="18"/>
    <x v="6"/>
    <s v="별도"/>
    <s v="비상장"/>
    <x v="1"/>
    <x v="5"/>
    <x v="13"/>
    <s v="비상장사 A &gt;= 2조"/>
    <n v="0"/>
  </r>
  <r>
    <n v="20"/>
    <x v="19"/>
    <x v="8"/>
    <s v="별도"/>
    <s v="코스닥"/>
    <x v="0"/>
    <x v="0"/>
    <x v="0"/>
    <s v="최근 3년연속 E&lt;0"/>
    <n v="0"/>
  </r>
  <r>
    <n v="20"/>
    <x v="19"/>
    <x v="8"/>
    <s v="별도"/>
    <s v="ALL"/>
    <x v="0"/>
    <x v="1"/>
    <x v="2"/>
    <s v="1년 연속 F&gt;G &amp; (F-G)/G &gt;= 50%"/>
    <n v="0"/>
  </r>
  <r>
    <n v="20"/>
    <x v="19"/>
    <x v="8"/>
    <s v="별도"/>
    <s v="ALL"/>
    <x v="0"/>
    <x v="1"/>
    <x v="1"/>
    <s v="과거 2년 연속 F&gt;G &amp; (F-G)/G &gt;= 50%"/>
    <n v="0"/>
  </r>
  <r>
    <n v="20"/>
    <x v="19"/>
    <x v="8"/>
    <s v="별도"/>
    <s v="ALL"/>
    <x v="0"/>
    <x v="1"/>
    <x v="4"/>
    <s v="1년 연속 E&gt;G &amp; (E-G)/G &gt;= 50%"/>
    <n v="0"/>
  </r>
  <r>
    <n v="20"/>
    <x v="19"/>
    <x v="8"/>
    <s v="별도"/>
    <s v="ALL"/>
    <x v="0"/>
    <x v="1"/>
    <x v="3"/>
    <s v="과거 2년 연속 E&gt;G &amp; (E-G)/G &gt;= 50%"/>
    <n v="0"/>
  </r>
  <r>
    <n v="20"/>
    <x v="19"/>
    <x v="8"/>
    <s v="별도"/>
    <s v="코스피/코스닥"/>
    <x v="0"/>
    <x v="1"/>
    <x v="5"/>
    <s v="당3분기 E / 전기 E &lt; 50%"/>
    <n v="0"/>
  </r>
  <r>
    <n v="20"/>
    <x v="19"/>
    <x v="8"/>
    <s v="별도"/>
    <s v="코스피/코스닥"/>
    <x v="0"/>
    <x v="1"/>
    <x v="6"/>
    <s v="당3분기 D/ 전기 D &lt; 50%"/>
    <n v="0"/>
  </r>
  <r>
    <n v="20"/>
    <x v="19"/>
    <x v="8"/>
    <s v="별도"/>
    <s v="코스피/코스닥"/>
    <x v="0"/>
    <x v="2"/>
    <x v="7"/>
    <s v="F/G &lt; 0"/>
    <n v="0"/>
  </r>
  <r>
    <n v="20"/>
    <x v="19"/>
    <x v="8"/>
    <s v="연결"/>
    <s v="코스피/코스닥"/>
    <x v="0"/>
    <x v="3"/>
    <x v="8"/>
    <s v="최근 2년 연속 E&lt;0 (상장사 &amp; 연결(연결 해당사항 없으면 개별))"/>
    <n v="0"/>
  </r>
  <r>
    <n v="20"/>
    <x v="19"/>
    <x v="8"/>
    <s v="연결"/>
    <s v="코스피/코스닥"/>
    <x v="0"/>
    <x v="3"/>
    <x v="9"/>
    <s v="최근 2년 연속 G&lt;0 (상장사 &amp; 연결(연결 해당사항 없으면 개별))"/>
    <n v="0"/>
  </r>
  <r>
    <n v="20"/>
    <x v="19"/>
    <x v="8"/>
    <s v="별도"/>
    <s v="코스피/코스닥"/>
    <x v="0"/>
    <x v="4"/>
    <x v="10"/>
    <s v="코스닥 : 3분기 D &lt;= 33억 3분기 D &lt;= 55억이하"/>
    <n v="0"/>
  </r>
  <r>
    <n v="20"/>
    <x v="19"/>
    <x v="8"/>
    <s v="별도"/>
    <s v="ALL"/>
    <x v="1"/>
    <x v="5"/>
    <x v="11"/>
    <s v="B/C &gt;= 150%"/>
    <n v="1"/>
  </r>
  <r>
    <n v="20"/>
    <x v="19"/>
    <x v="8"/>
    <s v="별도"/>
    <s v="ALL"/>
    <x v="1"/>
    <x v="5"/>
    <x v="12"/>
    <s v="E/D &lt;= 0 &amp; F/D &lt;= 0"/>
    <n v="0"/>
  </r>
  <r>
    <n v="20"/>
    <x v="19"/>
    <x v="8"/>
    <s v="별도"/>
    <s v="비상장"/>
    <x v="1"/>
    <x v="5"/>
    <x v="13"/>
    <s v="비상장사 A &gt;= 2조"/>
    <n v="0"/>
  </r>
  <r>
    <n v="21"/>
    <x v="20"/>
    <x v="9"/>
    <s v="별도"/>
    <s v="코스닥"/>
    <x v="0"/>
    <x v="0"/>
    <x v="0"/>
    <s v="최근 3년연속 E&lt;0"/>
    <n v="0"/>
  </r>
  <r>
    <n v="21"/>
    <x v="20"/>
    <x v="9"/>
    <s v="별도"/>
    <s v="ALL"/>
    <x v="0"/>
    <x v="1"/>
    <x v="2"/>
    <s v="1년 연속 F&gt;G &amp; (F-G)/G &gt;= 50%"/>
    <n v="0"/>
  </r>
  <r>
    <n v="21"/>
    <x v="20"/>
    <x v="9"/>
    <s v="별도"/>
    <s v="ALL"/>
    <x v="0"/>
    <x v="1"/>
    <x v="1"/>
    <s v="과거 2년 연속 F&gt;G &amp; (F-G)/G &gt;= 50%"/>
    <n v="0"/>
  </r>
  <r>
    <n v="21"/>
    <x v="20"/>
    <x v="9"/>
    <s v="별도"/>
    <s v="ALL"/>
    <x v="0"/>
    <x v="1"/>
    <x v="4"/>
    <s v="1년 연속 E&gt;G &amp; (E-G)/G &gt;= 50%"/>
    <n v="0"/>
  </r>
  <r>
    <n v="21"/>
    <x v="20"/>
    <x v="9"/>
    <s v="별도"/>
    <s v="ALL"/>
    <x v="0"/>
    <x v="1"/>
    <x v="3"/>
    <s v="과거 2년 연속 E&gt;G &amp; (E-G)/G &gt;= 50%"/>
    <n v="0"/>
  </r>
  <r>
    <n v="21"/>
    <x v="20"/>
    <x v="9"/>
    <s v="별도"/>
    <s v="코스피/코스닥"/>
    <x v="0"/>
    <x v="1"/>
    <x v="5"/>
    <s v="당3분기 E / 전기 E &lt; 50%"/>
    <n v="0"/>
  </r>
  <r>
    <n v="21"/>
    <x v="20"/>
    <x v="9"/>
    <s v="별도"/>
    <s v="코스피/코스닥"/>
    <x v="0"/>
    <x v="1"/>
    <x v="6"/>
    <s v="당3분기 D/ 전기 D &lt; 50%"/>
    <n v="0"/>
  </r>
  <r>
    <n v="21"/>
    <x v="20"/>
    <x v="9"/>
    <s v="별도"/>
    <s v="코스피/코스닥"/>
    <x v="0"/>
    <x v="2"/>
    <x v="7"/>
    <s v="F/G &lt; 0"/>
    <n v="1"/>
  </r>
  <r>
    <n v="21"/>
    <x v="20"/>
    <x v="9"/>
    <s v="연결"/>
    <s v="코스피/코스닥"/>
    <x v="0"/>
    <x v="3"/>
    <x v="8"/>
    <s v="최근 2년 연속 E&lt;0 (상장사 &amp; 연결(연결 해당사항 없으면 개별))"/>
    <n v="0"/>
  </r>
  <r>
    <n v="21"/>
    <x v="20"/>
    <x v="9"/>
    <s v="연결"/>
    <s v="코스피/코스닥"/>
    <x v="0"/>
    <x v="3"/>
    <x v="9"/>
    <s v="최근 2년 연속 G&lt;0 (상장사 &amp; 연결(연결 해당사항 없으면 개별))"/>
    <n v="0"/>
  </r>
  <r>
    <n v="21"/>
    <x v="20"/>
    <x v="9"/>
    <s v="별도"/>
    <s v="코스피/코스닥"/>
    <x v="0"/>
    <x v="4"/>
    <x v="10"/>
    <s v="코스닥 : 3분기 D &lt;= 33억 3분기 D &lt;= 55억이하"/>
    <n v="1"/>
  </r>
  <r>
    <n v="21"/>
    <x v="20"/>
    <x v="9"/>
    <s v="별도"/>
    <s v="ALL"/>
    <x v="1"/>
    <x v="5"/>
    <x v="11"/>
    <s v="B/C &gt;= 150%"/>
    <n v="0"/>
  </r>
  <r>
    <n v="21"/>
    <x v="20"/>
    <x v="9"/>
    <s v="별도"/>
    <s v="ALL"/>
    <x v="1"/>
    <x v="5"/>
    <x v="12"/>
    <s v="E/D &lt;= 0 &amp; F/D &lt;= 0"/>
    <n v="0"/>
  </r>
  <r>
    <n v="21"/>
    <x v="20"/>
    <x v="9"/>
    <s v="별도"/>
    <s v="비상장"/>
    <x v="1"/>
    <x v="5"/>
    <x v="13"/>
    <s v="비상장사 A &gt;= 2조"/>
    <n v="0"/>
  </r>
  <r>
    <n v="22"/>
    <x v="21"/>
    <x v="4"/>
    <s v="별도"/>
    <s v="코스닥"/>
    <x v="0"/>
    <x v="0"/>
    <x v="0"/>
    <s v="최근 3년연속 E&lt;0"/>
    <n v="0"/>
  </r>
  <r>
    <n v="22"/>
    <x v="21"/>
    <x v="4"/>
    <s v="별도"/>
    <s v="ALL"/>
    <x v="0"/>
    <x v="1"/>
    <x v="2"/>
    <s v="1년 연속 F&gt;G &amp; (F-G)/G &gt;= 50%"/>
    <n v="0"/>
  </r>
  <r>
    <n v="22"/>
    <x v="21"/>
    <x v="4"/>
    <s v="별도"/>
    <s v="ALL"/>
    <x v="0"/>
    <x v="1"/>
    <x v="1"/>
    <s v="과거 2년 연속 F&gt;G &amp; (F-G)/G &gt;= 50%"/>
    <n v="0"/>
  </r>
  <r>
    <n v="22"/>
    <x v="21"/>
    <x v="4"/>
    <s v="별도"/>
    <s v="ALL"/>
    <x v="0"/>
    <x v="1"/>
    <x v="4"/>
    <s v="1년 연속 E&gt;G &amp; (E-G)/G &gt;= 50%"/>
    <n v="0"/>
  </r>
  <r>
    <n v="22"/>
    <x v="21"/>
    <x v="4"/>
    <s v="별도"/>
    <s v="ALL"/>
    <x v="0"/>
    <x v="1"/>
    <x v="3"/>
    <s v="과거 2년 연속 E&gt;G &amp; (E-G)/G &gt;= 50%"/>
    <n v="0"/>
  </r>
  <r>
    <n v="22"/>
    <x v="21"/>
    <x v="4"/>
    <s v="별도"/>
    <s v="코스피/코스닥"/>
    <x v="0"/>
    <x v="1"/>
    <x v="5"/>
    <s v="당3분기 E / 전기 E &lt; 50%"/>
    <n v="0"/>
  </r>
  <r>
    <n v="22"/>
    <x v="21"/>
    <x v="4"/>
    <s v="별도"/>
    <s v="코스피/코스닥"/>
    <x v="0"/>
    <x v="1"/>
    <x v="6"/>
    <s v="당3분기 D/ 전기 D &lt; 50%"/>
    <n v="0"/>
  </r>
  <r>
    <n v="22"/>
    <x v="21"/>
    <x v="4"/>
    <s v="별도"/>
    <s v="코스피/코스닥"/>
    <x v="0"/>
    <x v="2"/>
    <x v="7"/>
    <s v="F/G &lt; 0"/>
    <n v="0"/>
  </r>
  <r>
    <n v="22"/>
    <x v="21"/>
    <x v="4"/>
    <s v="연결"/>
    <s v="코스피/코스닥"/>
    <x v="0"/>
    <x v="3"/>
    <x v="8"/>
    <s v="최근 2년 연속 E&lt;0 (상장사 &amp; 연결(연결 해당사항 없으면 개별))"/>
    <n v="0"/>
  </r>
  <r>
    <n v="22"/>
    <x v="21"/>
    <x v="4"/>
    <s v="연결"/>
    <s v="코스피/코스닥"/>
    <x v="0"/>
    <x v="3"/>
    <x v="9"/>
    <s v="최근 2년 연속 G&lt;0 (상장사 &amp; 연결(연결 해당사항 없으면 개별))"/>
    <n v="0"/>
  </r>
  <r>
    <n v="22"/>
    <x v="21"/>
    <x v="4"/>
    <s v="별도"/>
    <s v="코스피/코스닥"/>
    <x v="0"/>
    <x v="4"/>
    <x v="10"/>
    <s v="코스닥 : 3분기 D &lt;= 33억 3분기 D &lt;= 55억이하"/>
    <n v="0"/>
  </r>
  <r>
    <n v="22"/>
    <x v="21"/>
    <x v="4"/>
    <s v="별도"/>
    <s v="ALL"/>
    <x v="1"/>
    <x v="5"/>
    <x v="11"/>
    <s v="B/C &gt;= 150%"/>
    <n v="0"/>
  </r>
  <r>
    <n v="22"/>
    <x v="21"/>
    <x v="4"/>
    <s v="별도"/>
    <s v="ALL"/>
    <x v="1"/>
    <x v="5"/>
    <x v="12"/>
    <s v="E/D &lt;= 0 &amp; F/D &lt;= 0"/>
    <n v="0"/>
  </r>
  <r>
    <n v="22"/>
    <x v="21"/>
    <x v="4"/>
    <s v="별도"/>
    <s v="비상장"/>
    <x v="1"/>
    <x v="5"/>
    <x v="13"/>
    <s v="비상장사 A &gt;= 2조"/>
    <n v="0"/>
  </r>
  <r>
    <n v="23"/>
    <x v="22"/>
    <x v="1"/>
    <s v="별도"/>
    <s v="코스닥"/>
    <x v="0"/>
    <x v="0"/>
    <x v="0"/>
    <s v="최근 3년연속 E&lt;0"/>
    <n v="0"/>
  </r>
  <r>
    <n v="23"/>
    <x v="22"/>
    <x v="1"/>
    <s v="별도"/>
    <s v="ALL"/>
    <x v="0"/>
    <x v="1"/>
    <x v="2"/>
    <s v="1년 연속 F&gt;G &amp; (F-G)/G &gt;= 50%"/>
    <n v="0"/>
  </r>
  <r>
    <n v="23"/>
    <x v="22"/>
    <x v="1"/>
    <s v="별도"/>
    <s v="ALL"/>
    <x v="0"/>
    <x v="1"/>
    <x v="1"/>
    <s v="과거 2년 연속 F&gt;G &amp; (F-G)/G &gt;= 50%"/>
    <n v="0"/>
  </r>
  <r>
    <n v="23"/>
    <x v="22"/>
    <x v="1"/>
    <s v="별도"/>
    <s v="ALL"/>
    <x v="0"/>
    <x v="1"/>
    <x v="4"/>
    <s v="1년 연속 E&gt;G &amp; (E-G)/G &gt;= 50%"/>
    <n v="0"/>
  </r>
  <r>
    <n v="23"/>
    <x v="22"/>
    <x v="1"/>
    <s v="별도"/>
    <s v="ALL"/>
    <x v="0"/>
    <x v="1"/>
    <x v="3"/>
    <s v="과거 2년 연속 E&gt;G &amp; (E-G)/G &gt;= 50%"/>
    <n v="0"/>
  </r>
  <r>
    <n v="23"/>
    <x v="22"/>
    <x v="1"/>
    <s v="별도"/>
    <s v="코스피/코스닥"/>
    <x v="0"/>
    <x v="1"/>
    <x v="5"/>
    <s v="당3분기 E / 전기 E &lt; 50%"/>
    <n v="0"/>
  </r>
  <r>
    <n v="23"/>
    <x v="22"/>
    <x v="1"/>
    <s v="별도"/>
    <s v="코스피/코스닥"/>
    <x v="0"/>
    <x v="1"/>
    <x v="6"/>
    <s v="당3분기 D/ 전기 D &lt; 50%"/>
    <n v="0"/>
  </r>
  <r>
    <n v="23"/>
    <x v="22"/>
    <x v="1"/>
    <s v="별도"/>
    <s v="코스피/코스닥"/>
    <x v="0"/>
    <x v="2"/>
    <x v="7"/>
    <s v="F/G &lt; 0"/>
    <n v="0"/>
  </r>
  <r>
    <n v="23"/>
    <x v="22"/>
    <x v="1"/>
    <s v="연결"/>
    <s v="코스피/코스닥"/>
    <x v="0"/>
    <x v="3"/>
    <x v="8"/>
    <s v="최근 2년 연속 E&lt;0 (상장사 &amp; 연결(연결 해당사항 없으면 개별))"/>
    <n v="0"/>
  </r>
  <r>
    <n v="23"/>
    <x v="22"/>
    <x v="1"/>
    <s v="연결"/>
    <s v="코스피/코스닥"/>
    <x v="0"/>
    <x v="3"/>
    <x v="9"/>
    <s v="최근 2년 연속 G&lt;0 (상장사 &amp; 연결(연결 해당사항 없으면 개별))"/>
    <n v="0"/>
  </r>
  <r>
    <n v="23"/>
    <x v="22"/>
    <x v="1"/>
    <s v="별도"/>
    <s v="코스피/코스닥"/>
    <x v="0"/>
    <x v="4"/>
    <x v="10"/>
    <s v="코스닥 : 3분기 D &lt;= 33억 3분기 D &lt;= 55억이하"/>
    <n v="1"/>
  </r>
  <r>
    <n v="23"/>
    <x v="22"/>
    <x v="1"/>
    <s v="별도"/>
    <s v="ALL"/>
    <x v="1"/>
    <x v="5"/>
    <x v="11"/>
    <s v="B/C &gt;= 150%"/>
    <n v="0"/>
  </r>
  <r>
    <n v="23"/>
    <x v="22"/>
    <x v="1"/>
    <s v="별도"/>
    <s v="ALL"/>
    <x v="1"/>
    <x v="5"/>
    <x v="12"/>
    <s v="E/D &lt;= 0 &amp; F/D &lt;= 0"/>
    <n v="0"/>
  </r>
  <r>
    <n v="23"/>
    <x v="22"/>
    <x v="1"/>
    <s v="별도"/>
    <s v="비상장"/>
    <x v="1"/>
    <x v="5"/>
    <x v="13"/>
    <s v="비상장사 A &gt;= 2조"/>
    <n v="0"/>
  </r>
  <r>
    <n v="24"/>
    <x v="23"/>
    <x v="9"/>
    <s v="별도"/>
    <s v="코스닥"/>
    <x v="0"/>
    <x v="0"/>
    <x v="0"/>
    <s v="최근 3년연속 E&lt;0"/>
    <n v="0"/>
  </r>
  <r>
    <n v="24"/>
    <x v="23"/>
    <x v="9"/>
    <s v="별도"/>
    <s v="ALL"/>
    <x v="0"/>
    <x v="1"/>
    <x v="2"/>
    <s v="1년 연속 F&gt;G &amp; (F-G)/G &gt;= 50%"/>
    <n v="0"/>
  </r>
  <r>
    <n v="24"/>
    <x v="23"/>
    <x v="9"/>
    <s v="별도"/>
    <s v="ALL"/>
    <x v="0"/>
    <x v="1"/>
    <x v="1"/>
    <s v="과거 2년 연속 F&gt;G &amp; (F-G)/G &gt;= 50%"/>
    <n v="0"/>
  </r>
  <r>
    <n v="24"/>
    <x v="23"/>
    <x v="9"/>
    <s v="별도"/>
    <s v="ALL"/>
    <x v="0"/>
    <x v="1"/>
    <x v="4"/>
    <s v="1년 연속 E&gt;G &amp; (E-G)/G &gt;= 50%"/>
    <n v="0"/>
  </r>
  <r>
    <n v="24"/>
    <x v="23"/>
    <x v="9"/>
    <s v="별도"/>
    <s v="ALL"/>
    <x v="0"/>
    <x v="1"/>
    <x v="3"/>
    <s v="과거 2년 연속 E&gt;G &amp; (E-G)/G &gt;= 50%"/>
    <n v="0"/>
  </r>
  <r>
    <n v="24"/>
    <x v="23"/>
    <x v="9"/>
    <s v="별도"/>
    <s v="코스피/코스닥"/>
    <x v="0"/>
    <x v="1"/>
    <x v="5"/>
    <s v="당3분기 E / 전기 E &lt; 50%"/>
    <n v="0"/>
  </r>
  <r>
    <n v="24"/>
    <x v="23"/>
    <x v="9"/>
    <s v="별도"/>
    <s v="코스피/코스닥"/>
    <x v="0"/>
    <x v="1"/>
    <x v="6"/>
    <s v="당3분기 D/ 전기 D &lt; 50%"/>
    <n v="0"/>
  </r>
  <r>
    <n v="24"/>
    <x v="23"/>
    <x v="9"/>
    <s v="별도"/>
    <s v="코스피/코스닥"/>
    <x v="0"/>
    <x v="2"/>
    <x v="7"/>
    <s v="F/G &lt; 0"/>
    <n v="0"/>
  </r>
  <r>
    <n v="24"/>
    <x v="23"/>
    <x v="9"/>
    <s v="연결"/>
    <s v="코스피/코스닥"/>
    <x v="0"/>
    <x v="3"/>
    <x v="8"/>
    <s v="최근 2년 연속 E&lt;0 (상장사 &amp; 연결(연결 해당사항 없으면 개별))"/>
    <n v="0"/>
  </r>
  <r>
    <n v="24"/>
    <x v="23"/>
    <x v="9"/>
    <s v="연결"/>
    <s v="코스피/코스닥"/>
    <x v="0"/>
    <x v="3"/>
    <x v="9"/>
    <s v="최근 2년 연속 G&lt;0 (상장사 &amp; 연결(연결 해당사항 없으면 개별))"/>
    <n v="0"/>
  </r>
  <r>
    <n v="24"/>
    <x v="23"/>
    <x v="9"/>
    <s v="별도"/>
    <s v="코스피/코스닥"/>
    <x v="0"/>
    <x v="4"/>
    <x v="10"/>
    <s v="코스닥 : 3분기 D &lt;= 33억 3분기 D &lt;= 55억이하"/>
    <n v="0"/>
  </r>
  <r>
    <n v="24"/>
    <x v="23"/>
    <x v="9"/>
    <s v="별도"/>
    <s v="ALL"/>
    <x v="1"/>
    <x v="5"/>
    <x v="11"/>
    <s v="B/C &gt;= 150%"/>
    <n v="0"/>
  </r>
  <r>
    <n v="24"/>
    <x v="23"/>
    <x v="9"/>
    <s v="별도"/>
    <s v="ALL"/>
    <x v="1"/>
    <x v="5"/>
    <x v="12"/>
    <s v="E/D &lt;= 0 &amp; F/D &lt;= 0"/>
    <n v="0"/>
  </r>
  <r>
    <n v="24"/>
    <x v="23"/>
    <x v="9"/>
    <s v="별도"/>
    <s v="비상장"/>
    <x v="1"/>
    <x v="5"/>
    <x v="13"/>
    <s v="비상장사 A &gt;= 2조"/>
    <n v="0"/>
  </r>
  <r>
    <n v="25"/>
    <x v="24"/>
    <x v="0"/>
    <s v="별도"/>
    <s v="코스닥"/>
    <x v="0"/>
    <x v="0"/>
    <x v="0"/>
    <s v="최근 3년연속 E&lt;0"/>
    <n v="0"/>
  </r>
  <r>
    <n v="25"/>
    <x v="24"/>
    <x v="0"/>
    <s v="별도"/>
    <s v="ALL"/>
    <x v="0"/>
    <x v="1"/>
    <x v="2"/>
    <s v="1년 연속 F&gt;G &amp; (F-G)/G &gt;= 50%"/>
    <n v="0"/>
  </r>
  <r>
    <n v="25"/>
    <x v="24"/>
    <x v="0"/>
    <s v="별도"/>
    <s v="ALL"/>
    <x v="0"/>
    <x v="1"/>
    <x v="1"/>
    <s v="과거 2년 연속 F&gt;G &amp; (F-G)/G &gt;= 50%"/>
    <n v="0"/>
  </r>
  <r>
    <n v="25"/>
    <x v="24"/>
    <x v="0"/>
    <s v="별도"/>
    <s v="ALL"/>
    <x v="0"/>
    <x v="1"/>
    <x v="4"/>
    <s v="1년 연속 E&gt;G &amp; (E-G)/G &gt;= 50%"/>
    <n v="0"/>
  </r>
  <r>
    <n v="25"/>
    <x v="24"/>
    <x v="0"/>
    <s v="별도"/>
    <s v="ALL"/>
    <x v="0"/>
    <x v="1"/>
    <x v="3"/>
    <s v="과거 2년 연속 E&gt;G &amp; (E-G)/G &gt;= 50%"/>
    <n v="0"/>
  </r>
  <r>
    <n v="25"/>
    <x v="24"/>
    <x v="0"/>
    <s v="별도"/>
    <s v="코스피/코스닥"/>
    <x v="0"/>
    <x v="1"/>
    <x v="5"/>
    <s v="당3분기 E / 전기 E &lt; 50%"/>
    <n v="1"/>
  </r>
  <r>
    <n v="25"/>
    <x v="24"/>
    <x v="0"/>
    <s v="별도"/>
    <s v="코스피/코스닥"/>
    <x v="0"/>
    <x v="1"/>
    <x v="6"/>
    <s v="당3분기 D/ 전기 D &lt; 50%"/>
    <n v="0"/>
  </r>
  <r>
    <n v="25"/>
    <x v="24"/>
    <x v="0"/>
    <s v="별도"/>
    <s v="코스피/코스닥"/>
    <x v="0"/>
    <x v="2"/>
    <x v="7"/>
    <s v="F/G &lt; 0"/>
    <n v="0"/>
  </r>
  <r>
    <n v="25"/>
    <x v="24"/>
    <x v="0"/>
    <s v="연결"/>
    <s v="코스피/코스닥"/>
    <x v="0"/>
    <x v="3"/>
    <x v="8"/>
    <s v="최근 2년 연속 E&lt;0 (상장사 &amp; 연결(연결 해당사항 없으면 개별))"/>
    <n v="1"/>
  </r>
  <r>
    <n v="25"/>
    <x v="24"/>
    <x v="0"/>
    <s v="연결"/>
    <s v="코스피/코스닥"/>
    <x v="0"/>
    <x v="3"/>
    <x v="9"/>
    <s v="최근 2년 연속 G&lt;0 (상장사 &amp; 연결(연결 해당사항 없으면 개별))"/>
    <n v="0"/>
  </r>
  <r>
    <n v="25"/>
    <x v="24"/>
    <x v="0"/>
    <s v="별도"/>
    <s v="코스피/코스닥"/>
    <x v="0"/>
    <x v="4"/>
    <x v="10"/>
    <s v="코스닥 : 3분기 D &lt;= 33억 3분기 D &lt;= 55억이하"/>
    <n v="0"/>
  </r>
  <r>
    <n v="25"/>
    <x v="24"/>
    <x v="0"/>
    <s v="별도"/>
    <s v="ALL"/>
    <x v="1"/>
    <x v="5"/>
    <x v="11"/>
    <s v="B/C &gt;= 150%"/>
    <n v="0"/>
  </r>
  <r>
    <n v="25"/>
    <x v="24"/>
    <x v="0"/>
    <s v="별도"/>
    <s v="ALL"/>
    <x v="1"/>
    <x v="5"/>
    <x v="12"/>
    <s v="E/D &lt;= 0 &amp; F/D &lt;= 0"/>
    <n v="0"/>
  </r>
  <r>
    <n v="25"/>
    <x v="24"/>
    <x v="0"/>
    <s v="별도"/>
    <s v="비상장"/>
    <x v="1"/>
    <x v="5"/>
    <x v="13"/>
    <s v="비상장사 A &gt;= 2조"/>
    <n v="0"/>
  </r>
  <r>
    <n v="26"/>
    <x v="25"/>
    <x v="1"/>
    <s v="별도"/>
    <s v="코스닥"/>
    <x v="0"/>
    <x v="0"/>
    <x v="0"/>
    <s v="최근 3년연속 E&lt;0"/>
    <n v="0"/>
  </r>
  <r>
    <n v="26"/>
    <x v="25"/>
    <x v="1"/>
    <s v="별도"/>
    <s v="ALL"/>
    <x v="0"/>
    <x v="1"/>
    <x v="2"/>
    <s v="1년 연속 F&gt;G &amp; (F-G)/G &gt;= 50%"/>
    <n v="0"/>
  </r>
  <r>
    <n v="26"/>
    <x v="25"/>
    <x v="1"/>
    <s v="별도"/>
    <s v="ALL"/>
    <x v="0"/>
    <x v="1"/>
    <x v="1"/>
    <s v="과거 2년 연속 F&gt;G &amp; (F-G)/G &gt;= 50%"/>
    <n v="0"/>
  </r>
  <r>
    <n v="26"/>
    <x v="25"/>
    <x v="1"/>
    <s v="별도"/>
    <s v="ALL"/>
    <x v="0"/>
    <x v="1"/>
    <x v="4"/>
    <s v="1년 연속 E&gt;G &amp; (E-G)/G &gt;= 50%"/>
    <n v="0"/>
  </r>
  <r>
    <n v="26"/>
    <x v="25"/>
    <x v="1"/>
    <s v="별도"/>
    <s v="ALL"/>
    <x v="0"/>
    <x v="1"/>
    <x v="3"/>
    <s v="과거 2년 연속 E&gt;G &amp; (E-G)/G &gt;= 50%"/>
    <n v="0"/>
  </r>
  <r>
    <n v="26"/>
    <x v="25"/>
    <x v="1"/>
    <s v="별도"/>
    <s v="코스피/코스닥"/>
    <x v="0"/>
    <x v="1"/>
    <x v="5"/>
    <s v="당3분기 E / 전기 E &lt; 50%"/>
    <n v="0"/>
  </r>
  <r>
    <n v="26"/>
    <x v="25"/>
    <x v="1"/>
    <s v="별도"/>
    <s v="코스피/코스닥"/>
    <x v="0"/>
    <x v="1"/>
    <x v="6"/>
    <s v="당3분기 D/ 전기 D &lt; 50%"/>
    <n v="0"/>
  </r>
  <r>
    <n v="26"/>
    <x v="25"/>
    <x v="1"/>
    <s v="별도"/>
    <s v="코스피/코스닥"/>
    <x v="0"/>
    <x v="2"/>
    <x v="7"/>
    <s v="F/G &lt; 0"/>
    <n v="0"/>
  </r>
  <r>
    <n v="26"/>
    <x v="25"/>
    <x v="1"/>
    <s v="연결"/>
    <s v="코스피/코스닥"/>
    <x v="0"/>
    <x v="3"/>
    <x v="8"/>
    <s v="최근 2년 연속 E&lt;0 (상장사 &amp; 연결(연결 해당사항 없으면 개별))"/>
    <n v="0"/>
  </r>
  <r>
    <n v="26"/>
    <x v="25"/>
    <x v="1"/>
    <s v="연결"/>
    <s v="코스피/코스닥"/>
    <x v="0"/>
    <x v="3"/>
    <x v="9"/>
    <s v="최근 2년 연속 G&lt;0 (상장사 &amp; 연결(연결 해당사항 없으면 개별))"/>
    <n v="0"/>
  </r>
  <r>
    <n v="26"/>
    <x v="25"/>
    <x v="1"/>
    <s v="별도"/>
    <s v="코스피/코스닥"/>
    <x v="0"/>
    <x v="4"/>
    <x v="10"/>
    <s v="코스닥 : 3분기 D &lt;= 33억 3분기 D &lt;= 55억이하"/>
    <n v="1"/>
  </r>
  <r>
    <n v="26"/>
    <x v="25"/>
    <x v="1"/>
    <s v="별도"/>
    <s v="ALL"/>
    <x v="1"/>
    <x v="5"/>
    <x v="11"/>
    <s v="B/C &gt;= 150%"/>
    <n v="0"/>
  </r>
  <r>
    <n v="26"/>
    <x v="25"/>
    <x v="1"/>
    <s v="별도"/>
    <s v="ALL"/>
    <x v="1"/>
    <x v="5"/>
    <x v="12"/>
    <s v="E/D &lt;= 0 &amp; F/D &lt;= 0"/>
    <n v="0"/>
  </r>
  <r>
    <n v="26"/>
    <x v="25"/>
    <x v="1"/>
    <s v="별도"/>
    <s v="비상장"/>
    <x v="1"/>
    <x v="5"/>
    <x v="13"/>
    <s v="비상장사 A &gt;= 2조"/>
    <n v="0"/>
  </r>
  <r>
    <n v="27"/>
    <x v="26"/>
    <x v="4"/>
    <s v="별도"/>
    <s v="코스닥"/>
    <x v="0"/>
    <x v="0"/>
    <x v="0"/>
    <s v="최근 3년연속 E&lt;0"/>
    <n v="0"/>
  </r>
  <r>
    <n v="27"/>
    <x v="26"/>
    <x v="4"/>
    <s v="별도"/>
    <s v="ALL"/>
    <x v="0"/>
    <x v="1"/>
    <x v="2"/>
    <s v="1년 연속 F&gt;G &amp; (F-G)/G &gt;= 50%"/>
    <n v="0"/>
  </r>
  <r>
    <n v="27"/>
    <x v="26"/>
    <x v="4"/>
    <s v="별도"/>
    <s v="ALL"/>
    <x v="0"/>
    <x v="1"/>
    <x v="1"/>
    <s v="과거 2년 연속 F&gt;G &amp; (F-G)/G &gt;= 50%"/>
    <n v="0"/>
  </r>
  <r>
    <n v="27"/>
    <x v="26"/>
    <x v="4"/>
    <s v="별도"/>
    <s v="ALL"/>
    <x v="0"/>
    <x v="1"/>
    <x v="4"/>
    <s v="1년 연속 E&gt;G &amp; (E-G)/G &gt;= 50%"/>
    <n v="0"/>
  </r>
  <r>
    <n v="27"/>
    <x v="26"/>
    <x v="4"/>
    <s v="별도"/>
    <s v="ALL"/>
    <x v="0"/>
    <x v="1"/>
    <x v="3"/>
    <s v="과거 2년 연속 E&gt;G &amp; (E-G)/G &gt;= 50%"/>
    <n v="0"/>
  </r>
  <r>
    <n v="27"/>
    <x v="26"/>
    <x v="4"/>
    <s v="별도"/>
    <s v="코스피/코스닥"/>
    <x v="0"/>
    <x v="1"/>
    <x v="5"/>
    <s v="당3분기 E / 전기 E &lt; 50%"/>
    <n v="0"/>
  </r>
  <r>
    <n v="27"/>
    <x v="26"/>
    <x v="4"/>
    <s v="별도"/>
    <s v="코스피/코스닥"/>
    <x v="0"/>
    <x v="1"/>
    <x v="6"/>
    <s v="당3분기 D/ 전기 D &lt; 50%"/>
    <n v="0"/>
  </r>
  <r>
    <n v="27"/>
    <x v="26"/>
    <x v="4"/>
    <s v="별도"/>
    <s v="코스피/코스닥"/>
    <x v="0"/>
    <x v="2"/>
    <x v="7"/>
    <s v="F/G &lt; 0"/>
    <n v="1"/>
  </r>
  <r>
    <n v="27"/>
    <x v="26"/>
    <x v="4"/>
    <s v="연결"/>
    <s v="코스피/코스닥"/>
    <x v="0"/>
    <x v="3"/>
    <x v="8"/>
    <s v="최근 2년 연속 E&lt;0 (상장사 &amp; 연결(연결 해당사항 없으면 개별))"/>
    <n v="0"/>
  </r>
  <r>
    <n v="27"/>
    <x v="26"/>
    <x v="4"/>
    <s v="연결"/>
    <s v="코스피/코스닥"/>
    <x v="0"/>
    <x v="3"/>
    <x v="9"/>
    <s v="최근 2년 연속 G&lt;0 (상장사 &amp; 연결(연결 해당사항 없으면 개별))"/>
    <n v="0"/>
  </r>
  <r>
    <n v="27"/>
    <x v="26"/>
    <x v="4"/>
    <s v="별도"/>
    <s v="코스피/코스닥"/>
    <x v="0"/>
    <x v="4"/>
    <x v="10"/>
    <s v="코스닥 : 3분기 D &lt;= 33억 3분기 D &lt;= 55억이하"/>
    <n v="0"/>
  </r>
  <r>
    <n v="27"/>
    <x v="26"/>
    <x v="4"/>
    <s v="별도"/>
    <s v="ALL"/>
    <x v="1"/>
    <x v="5"/>
    <x v="11"/>
    <s v="B/C &gt;= 150%"/>
    <n v="0"/>
  </r>
  <r>
    <n v="27"/>
    <x v="26"/>
    <x v="4"/>
    <s v="별도"/>
    <s v="ALL"/>
    <x v="1"/>
    <x v="5"/>
    <x v="12"/>
    <s v="E/D &lt;= 0 &amp; F/D &lt;= 0"/>
    <n v="0"/>
  </r>
  <r>
    <n v="27"/>
    <x v="26"/>
    <x v="4"/>
    <s v="별도"/>
    <s v="비상장"/>
    <x v="1"/>
    <x v="5"/>
    <x v="13"/>
    <s v="비상장사 A &gt;= 2조"/>
    <n v="0"/>
  </r>
  <r>
    <n v="28"/>
    <x v="27"/>
    <x v="9"/>
    <s v="별도"/>
    <s v="코스닥"/>
    <x v="0"/>
    <x v="0"/>
    <x v="0"/>
    <s v="최근 3년연속 E&lt;0"/>
    <n v="0"/>
  </r>
  <r>
    <n v="28"/>
    <x v="27"/>
    <x v="9"/>
    <s v="별도"/>
    <s v="ALL"/>
    <x v="0"/>
    <x v="1"/>
    <x v="2"/>
    <s v="1년 연속 F&gt;G &amp; (F-G)/G &gt;= 50%"/>
    <n v="0"/>
  </r>
  <r>
    <n v="28"/>
    <x v="27"/>
    <x v="9"/>
    <s v="별도"/>
    <s v="ALL"/>
    <x v="0"/>
    <x v="1"/>
    <x v="1"/>
    <s v="과거 2년 연속 F&gt;G &amp; (F-G)/G &gt;= 50%"/>
    <n v="0"/>
  </r>
  <r>
    <n v="28"/>
    <x v="27"/>
    <x v="9"/>
    <s v="별도"/>
    <s v="ALL"/>
    <x v="0"/>
    <x v="1"/>
    <x v="4"/>
    <s v="1년 연속 E&gt;G &amp; (E-G)/G &gt;= 50%"/>
    <n v="0"/>
  </r>
  <r>
    <n v="28"/>
    <x v="27"/>
    <x v="9"/>
    <s v="별도"/>
    <s v="ALL"/>
    <x v="0"/>
    <x v="1"/>
    <x v="3"/>
    <s v="과거 2년 연속 E&gt;G &amp; (E-G)/G &gt;= 50%"/>
    <n v="0"/>
  </r>
  <r>
    <n v="28"/>
    <x v="27"/>
    <x v="9"/>
    <s v="별도"/>
    <s v="코스피/코스닥"/>
    <x v="0"/>
    <x v="1"/>
    <x v="5"/>
    <s v="당3분기 E / 전기 E &lt; 50%"/>
    <n v="1"/>
  </r>
  <r>
    <n v="28"/>
    <x v="27"/>
    <x v="9"/>
    <s v="별도"/>
    <s v="코스피/코스닥"/>
    <x v="0"/>
    <x v="1"/>
    <x v="6"/>
    <s v="당3분기 D/ 전기 D &lt; 50%"/>
    <n v="0"/>
  </r>
  <r>
    <n v="28"/>
    <x v="27"/>
    <x v="9"/>
    <s v="별도"/>
    <s v="코스피/코스닥"/>
    <x v="0"/>
    <x v="2"/>
    <x v="7"/>
    <s v="F/G &lt; 0"/>
    <n v="1"/>
  </r>
  <r>
    <n v="28"/>
    <x v="27"/>
    <x v="9"/>
    <s v="연결"/>
    <s v="코스피/코스닥"/>
    <x v="0"/>
    <x v="3"/>
    <x v="8"/>
    <s v="최근 2년 연속 E&lt;0 (상장사 &amp; 연결(연결 해당사항 없으면 개별))"/>
    <n v="0"/>
  </r>
  <r>
    <n v="28"/>
    <x v="27"/>
    <x v="9"/>
    <s v="연결"/>
    <s v="코스피/코스닥"/>
    <x v="0"/>
    <x v="3"/>
    <x v="9"/>
    <s v="최근 2년 연속 G&lt;0 (상장사 &amp; 연결(연결 해당사항 없으면 개별))"/>
    <n v="0"/>
  </r>
  <r>
    <n v="28"/>
    <x v="27"/>
    <x v="9"/>
    <s v="별도"/>
    <s v="코스피/코스닥"/>
    <x v="0"/>
    <x v="4"/>
    <x v="10"/>
    <s v="코스닥 : 3분기 D &lt;= 33억 3분기 D &lt;= 55억이하"/>
    <n v="0"/>
  </r>
  <r>
    <n v="28"/>
    <x v="27"/>
    <x v="9"/>
    <s v="별도"/>
    <s v="ALL"/>
    <x v="1"/>
    <x v="5"/>
    <x v="11"/>
    <s v="B/C &gt;= 150%"/>
    <n v="0"/>
  </r>
  <r>
    <n v="28"/>
    <x v="27"/>
    <x v="9"/>
    <s v="별도"/>
    <s v="ALL"/>
    <x v="1"/>
    <x v="5"/>
    <x v="12"/>
    <s v="E/D &lt;= 0 &amp; F/D &lt;= 0"/>
    <n v="0"/>
  </r>
  <r>
    <n v="28"/>
    <x v="27"/>
    <x v="9"/>
    <s v="별도"/>
    <s v="비상장"/>
    <x v="1"/>
    <x v="5"/>
    <x v="13"/>
    <s v="비상장사 A &gt;= 2조"/>
    <n v="0"/>
  </r>
  <r>
    <n v="29"/>
    <x v="28"/>
    <x v="6"/>
    <s v="별도"/>
    <s v="코스닥"/>
    <x v="0"/>
    <x v="0"/>
    <x v="0"/>
    <s v="최근 3년연속 E&lt;0"/>
    <n v="0"/>
  </r>
  <r>
    <n v="29"/>
    <x v="28"/>
    <x v="6"/>
    <s v="별도"/>
    <s v="ALL"/>
    <x v="0"/>
    <x v="1"/>
    <x v="2"/>
    <s v="1년 연속 F&gt;G &amp; (F-G)/G &gt;= 50%"/>
    <n v="0"/>
  </r>
  <r>
    <n v="29"/>
    <x v="28"/>
    <x v="6"/>
    <s v="별도"/>
    <s v="ALL"/>
    <x v="0"/>
    <x v="1"/>
    <x v="1"/>
    <s v="과거 2년 연속 F&gt;G &amp; (F-G)/G &gt;= 50%"/>
    <n v="0"/>
  </r>
  <r>
    <n v="29"/>
    <x v="28"/>
    <x v="6"/>
    <s v="별도"/>
    <s v="ALL"/>
    <x v="0"/>
    <x v="1"/>
    <x v="4"/>
    <s v="1년 연속 E&gt;G &amp; (E-G)/G &gt;= 50%"/>
    <n v="0"/>
  </r>
  <r>
    <n v="29"/>
    <x v="28"/>
    <x v="6"/>
    <s v="별도"/>
    <s v="ALL"/>
    <x v="0"/>
    <x v="1"/>
    <x v="3"/>
    <s v="과거 2년 연속 E&gt;G &amp; (E-G)/G &gt;= 50%"/>
    <n v="0"/>
  </r>
  <r>
    <n v="29"/>
    <x v="28"/>
    <x v="6"/>
    <s v="별도"/>
    <s v="코스피/코스닥"/>
    <x v="0"/>
    <x v="1"/>
    <x v="5"/>
    <s v="당3분기 E / 전기 E &lt; 50%"/>
    <n v="0"/>
  </r>
  <r>
    <n v="29"/>
    <x v="28"/>
    <x v="6"/>
    <s v="별도"/>
    <s v="코스피/코스닥"/>
    <x v="0"/>
    <x v="1"/>
    <x v="6"/>
    <s v="당3분기 D/ 전기 D &lt; 50%"/>
    <n v="0"/>
  </r>
  <r>
    <n v="29"/>
    <x v="28"/>
    <x v="6"/>
    <s v="별도"/>
    <s v="코스피/코스닥"/>
    <x v="0"/>
    <x v="2"/>
    <x v="7"/>
    <s v="F/G &lt; 0"/>
    <n v="0"/>
  </r>
  <r>
    <n v="29"/>
    <x v="28"/>
    <x v="6"/>
    <s v="연결"/>
    <s v="코스피/코스닥"/>
    <x v="0"/>
    <x v="3"/>
    <x v="8"/>
    <s v="최근 2년 연속 E&lt;0 (상장사 &amp; 연결(연결 해당사항 없으면 개별))"/>
    <n v="0"/>
  </r>
  <r>
    <n v="29"/>
    <x v="28"/>
    <x v="6"/>
    <s v="연결"/>
    <s v="코스피/코스닥"/>
    <x v="0"/>
    <x v="3"/>
    <x v="9"/>
    <s v="최근 2년 연속 G&lt;0 (상장사 &amp; 연결(연결 해당사항 없으면 개별))"/>
    <n v="0"/>
  </r>
  <r>
    <n v="29"/>
    <x v="28"/>
    <x v="6"/>
    <s v="별도"/>
    <s v="코스피/코스닥"/>
    <x v="0"/>
    <x v="4"/>
    <x v="10"/>
    <s v="코스닥 : 3분기 D &lt;= 33억 3분기 D &lt;= 55억이하"/>
    <n v="1"/>
  </r>
  <r>
    <n v="29"/>
    <x v="28"/>
    <x v="6"/>
    <s v="별도"/>
    <s v="ALL"/>
    <x v="1"/>
    <x v="5"/>
    <x v="11"/>
    <s v="B/C &gt;= 150%"/>
    <n v="1"/>
  </r>
  <r>
    <n v="29"/>
    <x v="28"/>
    <x v="6"/>
    <s v="별도"/>
    <s v="ALL"/>
    <x v="1"/>
    <x v="5"/>
    <x v="12"/>
    <s v="E/D &lt;= 0 &amp; F/D &lt;= 0"/>
    <n v="0"/>
  </r>
  <r>
    <n v="29"/>
    <x v="28"/>
    <x v="6"/>
    <s v="별도"/>
    <s v="비상장"/>
    <x v="1"/>
    <x v="5"/>
    <x v="13"/>
    <s v="비상장사 A &gt;= 2조"/>
    <n v="0"/>
  </r>
  <r>
    <n v="30"/>
    <x v="29"/>
    <x v="8"/>
    <s v="별도"/>
    <s v="코스닥"/>
    <x v="0"/>
    <x v="0"/>
    <x v="0"/>
    <s v="최근 3년연속 E&lt;0"/>
    <n v="0"/>
  </r>
  <r>
    <n v="30"/>
    <x v="29"/>
    <x v="8"/>
    <s v="별도"/>
    <s v="ALL"/>
    <x v="0"/>
    <x v="1"/>
    <x v="2"/>
    <s v="1년 연속 F&gt;G &amp; (F-G)/G &gt;= 50%"/>
    <n v="0"/>
  </r>
  <r>
    <n v="30"/>
    <x v="29"/>
    <x v="8"/>
    <s v="별도"/>
    <s v="ALL"/>
    <x v="0"/>
    <x v="1"/>
    <x v="1"/>
    <s v="과거 2년 연속 F&gt;G &amp; (F-G)/G &gt;= 50%"/>
    <n v="0"/>
  </r>
  <r>
    <n v="30"/>
    <x v="29"/>
    <x v="8"/>
    <s v="별도"/>
    <s v="ALL"/>
    <x v="0"/>
    <x v="1"/>
    <x v="4"/>
    <s v="1년 연속 E&gt;G &amp; (E-G)/G &gt;= 50%"/>
    <n v="0"/>
  </r>
  <r>
    <n v="30"/>
    <x v="29"/>
    <x v="8"/>
    <s v="별도"/>
    <s v="ALL"/>
    <x v="0"/>
    <x v="1"/>
    <x v="3"/>
    <s v="과거 2년 연속 E&gt;G &amp; (E-G)/G &gt;= 50%"/>
    <n v="0"/>
  </r>
  <r>
    <n v="30"/>
    <x v="29"/>
    <x v="8"/>
    <s v="별도"/>
    <s v="코스피/코스닥"/>
    <x v="0"/>
    <x v="1"/>
    <x v="5"/>
    <s v="당3분기 E / 전기 E &lt; 50%"/>
    <n v="0"/>
  </r>
  <r>
    <n v="30"/>
    <x v="29"/>
    <x v="8"/>
    <s v="별도"/>
    <s v="코스피/코스닥"/>
    <x v="0"/>
    <x v="1"/>
    <x v="6"/>
    <s v="당3분기 D/ 전기 D &lt; 50%"/>
    <n v="0"/>
  </r>
  <r>
    <n v="30"/>
    <x v="29"/>
    <x v="8"/>
    <s v="별도"/>
    <s v="코스피/코스닥"/>
    <x v="0"/>
    <x v="2"/>
    <x v="7"/>
    <s v="F/G &lt; 0"/>
    <n v="0"/>
  </r>
  <r>
    <n v="30"/>
    <x v="29"/>
    <x v="8"/>
    <s v="연결"/>
    <s v="코스피/코스닥"/>
    <x v="0"/>
    <x v="3"/>
    <x v="8"/>
    <s v="최근 2년 연속 E&lt;0 (상장사 &amp; 연결(연결 해당사항 없으면 개별))"/>
    <n v="0"/>
  </r>
  <r>
    <n v="30"/>
    <x v="29"/>
    <x v="8"/>
    <s v="연결"/>
    <s v="코스피/코스닥"/>
    <x v="0"/>
    <x v="3"/>
    <x v="9"/>
    <s v="최근 2년 연속 G&lt;0 (상장사 &amp; 연결(연결 해당사항 없으면 개별))"/>
    <n v="0"/>
  </r>
  <r>
    <n v="30"/>
    <x v="29"/>
    <x v="8"/>
    <s v="별도"/>
    <s v="코스피/코스닥"/>
    <x v="0"/>
    <x v="4"/>
    <x v="10"/>
    <s v="코스닥 : 3분기 D &lt;= 33억 3분기 D &lt;= 55억이하"/>
    <n v="0"/>
  </r>
  <r>
    <n v="30"/>
    <x v="29"/>
    <x v="8"/>
    <s v="별도"/>
    <s v="ALL"/>
    <x v="1"/>
    <x v="5"/>
    <x v="11"/>
    <s v="B/C &gt;= 150%"/>
    <n v="0"/>
  </r>
  <r>
    <n v="30"/>
    <x v="29"/>
    <x v="8"/>
    <s v="별도"/>
    <s v="ALL"/>
    <x v="1"/>
    <x v="5"/>
    <x v="12"/>
    <s v="E/D &lt;= 0 &amp; F/D &lt;= 0"/>
    <n v="0"/>
  </r>
  <r>
    <n v="30"/>
    <x v="29"/>
    <x v="8"/>
    <s v="별도"/>
    <s v="비상장"/>
    <x v="1"/>
    <x v="5"/>
    <x v="13"/>
    <s v="비상장사 A &gt;= 2조"/>
    <n v="0"/>
  </r>
  <r>
    <n v="31"/>
    <x v="30"/>
    <x v="7"/>
    <s v="별도"/>
    <s v="코스닥"/>
    <x v="0"/>
    <x v="0"/>
    <x v="0"/>
    <s v="최근 3년연속 E&lt;0"/>
    <n v="0"/>
  </r>
  <r>
    <n v="31"/>
    <x v="30"/>
    <x v="7"/>
    <s v="별도"/>
    <s v="ALL"/>
    <x v="0"/>
    <x v="1"/>
    <x v="2"/>
    <s v="1년 연속 F&gt;G &amp; (F-G)/G &gt;= 50%"/>
    <n v="0"/>
  </r>
  <r>
    <n v="31"/>
    <x v="30"/>
    <x v="7"/>
    <s v="별도"/>
    <s v="ALL"/>
    <x v="0"/>
    <x v="1"/>
    <x v="1"/>
    <s v="과거 2년 연속 F&gt;G &amp; (F-G)/G &gt;= 50%"/>
    <n v="0"/>
  </r>
  <r>
    <n v="31"/>
    <x v="30"/>
    <x v="7"/>
    <s v="별도"/>
    <s v="ALL"/>
    <x v="0"/>
    <x v="1"/>
    <x v="4"/>
    <s v="1년 연속 E&gt;G &amp; (E-G)/G &gt;= 50%"/>
    <n v="0"/>
  </r>
  <r>
    <n v="31"/>
    <x v="30"/>
    <x v="7"/>
    <s v="별도"/>
    <s v="ALL"/>
    <x v="0"/>
    <x v="1"/>
    <x v="3"/>
    <s v="과거 2년 연속 E&gt;G &amp; (E-G)/G &gt;= 50%"/>
    <n v="0"/>
  </r>
  <r>
    <n v="31"/>
    <x v="30"/>
    <x v="7"/>
    <s v="별도"/>
    <s v="코스피/코스닥"/>
    <x v="0"/>
    <x v="1"/>
    <x v="5"/>
    <s v="당3분기 E / 전기 E &lt; 50%"/>
    <n v="0"/>
  </r>
  <r>
    <n v="31"/>
    <x v="30"/>
    <x v="7"/>
    <s v="별도"/>
    <s v="코스피/코스닥"/>
    <x v="0"/>
    <x v="1"/>
    <x v="6"/>
    <s v="당3분기 D/ 전기 D &lt; 50%"/>
    <n v="0"/>
  </r>
  <r>
    <n v="31"/>
    <x v="30"/>
    <x v="7"/>
    <s v="별도"/>
    <s v="코스피/코스닥"/>
    <x v="0"/>
    <x v="2"/>
    <x v="7"/>
    <s v="F/G &lt; 0"/>
    <n v="0"/>
  </r>
  <r>
    <n v="31"/>
    <x v="30"/>
    <x v="7"/>
    <s v="연결"/>
    <s v="코스피/코스닥"/>
    <x v="0"/>
    <x v="3"/>
    <x v="8"/>
    <s v="최근 2년 연속 E&lt;0 (상장사 &amp; 연결(연결 해당사항 없으면 개별))"/>
    <n v="0"/>
  </r>
  <r>
    <n v="31"/>
    <x v="30"/>
    <x v="7"/>
    <s v="연결"/>
    <s v="코스피/코스닥"/>
    <x v="0"/>
    <x v="3"/>
    <x v="9"/>
    <s v="최근 2년 연속 G&lt;0 (상장사 &amp; 연결(연결 해당사항 없으면 개별))"/>
    <n v="0"/>
  </r>
  <r>
    <n v="31"/>
    <x v="30"/>
    <x v="7"/>
    <s v="별도"/>
    <s v="코스피/코스닥"/>
    <x v="0"/>
    <x v="4"/>
    <x v="10"/>
    <s v="코스닥 : 3분기 D &lt;= 33억 3분기 D &lt;= 55억이하"/>
    <n v="1"/>
  </r>
  <r>
    <n v="31"/>
    <x v="30"/>
    <x v="7"/>
    <s v="별도"/>
    <s v="ALL"/>
    <x v="1"/>
    <x v="5"/>
    <x v="11"/>
    <s v="B/C &gt;= 150%"/>
    <n v="0"/>
  </r>
  <r>
    <n v="31"/>
    <x v="30"/>
    <x v="7"/>
    <s v="별도"/>
    <s v="ALL"/>
    <x v="1"/>
    <x v="5"/>
    <x v="12"/>
    <s v="E/D &lt;= 0 &amp; F/D &lt;= 0"/>
    <n v="0"/>
  </r>
  <r>
    <n v="31"/>
    <x v="30"/>
    <x v="7"/>
    <s v="별도"/>
    <s v="비상장"/>
    <x v="1"/>
    <x v="5"/>
    <x v="13"/>
    <s v="비상장사 A &gt;= 2조"/>
    <n v="0"/>
  </r>
  <r>
    <n v="32"/>
    <x v="31"/>
    <x v="5"/>
    <s v="별도"/>
    <s v="코스닥"/>
    <x v="0"/>
    <x v="0"/>
    <x v="0"/>
    <s v="최근 3년연속 E&lt;0"/>
    <n v="0"/>
  </r>
  <r>
    <n v="32"/>
    <x v="31"/>
    <x v="5"/>
    <s v="별도"/>
    <s v="ALL"/>
    <x v="0"/>
    <x v="1"/>
    <x v="2"/>
    <s v="1년 연속 F&gt;G &amp; (F-G)/G &gt;= 50%"/>
    <n v="0"/>
  </r>
  <r>
    <n v="32"/>
    <x v="31"/>
    <x v="5"/>
    <s v="별도"/>
    <s v="ALL"/>
    <x v="0"/>
    <x v="1"/>
    <x v="1"/>
    <s v="과거 2년 연속 F&gt;G &amp; (F-G)/G &gt;= 50%"/>
    <n v="0"/>
  </r>
  <r>
    <n v="32"/>
    <x v="31"/>
    <x v="5"/>
    <s v="별도"/>
    <s v="ALL"/>
    <x v="0"/>
    <x v="1"/>
    <x v="4"/>
    <s v="1년 연속 E&gt;G &amp; (E-G)/G &gt;= 50%"/>
    <n v="0"/>
  </r>
  <r>
    <n v="32"/>
    <x v="31"/>
    <x v="5"/>
    <s v="별도"/>
    <s v="ALL"/>
    <x v="0"/>
    <x v="1"/>
    <x v="3"/>
    <s v="과거 2년 연속 E&gt;G &amp; (E-G)/G &gt;= 50%"/>
    <n v="0"/>
  </r>
  <r>
    <n v="32"/>
    <x v="31"/>
    <x v="5"/>
    <s v="별도"/>
    <s v="코스피/코스닥"/>
    <x v="0"/>
    <x v="1"/>
    <x v="5"/>
    <s v="당3분기 E / 전기 E &lt; 50%"/>
    <n v="0"/>
  </r>
  <r>
    <n v="32"/>
    <x v="31"/>
    <x v="5"/>
    <s v="별도"/>
    <s v="코스피/코스닥"/>
    <x v="0"/>
    <x v="1"/>
    <x v="6"/>
    <s v="당3분기 D/ 전기 D &lt; 50%"/>
    <n v="0"/>
  </r>
  <r>
    <n v="32"/>
    <x v="31"/>
    <x v="5"/>
    <s v="별도"/>
    <s v="코스피/코스닥"/>
    <x v="0"/>
    <x v="2"/>
    <x v="7"/>
    <s v="F/G &lt; 0"/>
    <n v="1"/>
  </r>
  <r>
    <n v="32"/>
    <x v="31"/>
    <x v="5"/>
    <s v="연결"/>
    <s v="코스피/코스닥"/>
    <x v="0"/>
    <x v="3"/>
    <x v="8"/>
    <s v="최근 2년 연속 E&lt;0 (상장사 &amp; 연결(연결 해당사항 없으면 개별))"/>
    <n v="0"/>
  </r>
  <r>
    <n v="32"/>
    <x v="31"/>
    <x v="5"/>
    <s v="연결"/>
    <s v="코스피/코스닥"/>
    <x v="0"/>
    <x v="3"/>
    <x v="9"/>
    <s v="최근 2년 연속 G&lt;0 (상장사 &amp; 연결(연결 해당사항 없으면 개별))"/>
    <n v="0"/>
  </r>
  <r>
    <n v="32"/>
    <x v="31"/>
    <x v="5"/>
    <s v="별도"/>
    <s v="코스피/코스닥"/>
    <x v="0"/>
    <x v="4"/>
    <x v="10"/>
    <s v="코스닥 : 3분기 D &lt;= 33억 3분기 D &lt;= 55억이하"/>
    <n v="0"/>
  </r>
  <r>
    <n v="32"/>
    <x v="31"/>
    <x v="5"/>
    <s v="별도"/>
    <s v="ALL"/>
    <x v="1"/>
    <x v="5"/>
    <x v="11"/>
    <s v="B/C &gt;= 150%"/>
    <n v="0"/>
  </r>
  <r>
    <n v="32"/>
    <x v="31"/>
    <x v="5"/>
    <s v="별도"/>
    <s v="ALL"/>
    <x v="1"/>
    <x v="5"/>
    <x v="12"/>
    <s v="E/D &lt;= 0 &amp; F/D &lt;= 0"/>
    <n v="0"/>
  </r>
  <r>
    <n v="32"/>
    <x v="31"/>
    <x v="5"/>
    <s v="별도"/>
    <s v="비상장"/>
    <x v="1"/>
    <x v="5"/>
    <x v="13"/>
    <s v="비상장사 A &gt;= 2조"/>
    <n v="0"/>
  </r>
  <r>
    <n v="33"/>
    <x v="32"/>
    <x v="9"/>
    <s v="별도"/>
    <s v="코스닥"/>
    <x v="0"/>
    <x v="0"/>
    <x v="0"/>
    <s v="최근 3년연속 E&lt;0"/>
    <n v="0"/>
  </r>
  <r>
    <n v="33"/>
    <x v="32"/>
    <x v="9"/>
    <s v="별도"/>
    <s v="ALL"/>
    <x v="0"/>
    <x v="1"/>
    <x v="2"/>
    <s v="1년 연속 F&gt;G &amp; (F-G)/G &gt;= 50%"/>
    <n v="0"/>
  </r>
  <r>
    <n v="33"/>
    <x v="32"/>
    <x v="9"/>
    <s v="별도"/>
    <s v="ALL"/>
    <x v="0"/>
    <x v="1"/>
    <x v="1"/>
    <s v="과거 2년 연속 F&gt;G &amp; (F-G)/G &gt;= 50%"/>
    <n v="0"/>
  </r>
  <r>
    <n v="33"/>
    <x v="32"/>
    <x v="9"/>
    <s v="별도"/>
    <s v="ALL"/>
    <x v="0"/>
    <x v="1"/>
    <x v="4"/>
    <s v="1년 연속 E&gt;G &amp; (E-G)/G &gt;= 50%"/>
    <n v="0"/>
  </r>
  <r>
    <n v="33"/>
    <x v="32"/>
    <x v="9"/>
    <s v="별도"/>
    <s v="ALL"/>
    <x v="0"/>
    <x v="1"/>
    <x v="3"/>
    <s v="과거 2년 연속 E&gt;G &amp; (E-G)/G &gt;= 50%"/>
    <n v="0"/>
  </r>
  <r>
    <n v="33"/>
    <x v="32"/>
    <x v="9"/>
    <s v="별도"/>
    <s v="코스피/코스닥"/>
    <x v="0"/>
    <x v="1"/>
    <x v="5"/>
    <s v="당3분기 E / 전기 E &lt; 50%"/>
    <n v="0"/>
  </r>
  <r>
    <n v="33"/>
    <x v="32"/>
    <x v="9"/>
    <s v="별도"/>
    <s v="코스피/코스닥"/>
    <x v="0"/>
    <x v="1"/>
    <x v="6"/>
    <s v="당3분기 D/ 전기 D &lt; 50%"/>
    <n v="0"/>
  </r>
  <r>
    <n v="33"/>
    <x v="32"/>
    <x v="9"/>
    <s v="별도"/>
    <s v="코스피/코스닥"/>
    <x v="0"/>
    <x v="2"/>
    <x v="7"/>
    <s v="F/G &lt; 0"/>
    <n v="0"/>
  </r>
  <r>
    <n v="33"/>
    <x v="32"/>
    <x v="9"/>
    <s v="연결"/>
    <s v="코스피/코스닥"/>
    <x v="0"/>
    <x v="3"/>
    <x v="8"/>
    <s v="최근 2년 연속 E&lt;0 (상장사 &amp; 연결(연결 해당사항 없으면 개별))"/>
    <n v="0"/>
  </r>
  <r>
    <n v="33"/>
    <x v="32"/>
    <x v="9"/>
    <s v="연결"/>
    <s v="코스피/코스닥"/>
    <x v="0"/>
    <x v="3"/>
    <x v="9"/>
    <s v="최근 2년 연속 G&lt;0 (상장사 &amp; 연결(연결 해당사항 없으면 개별))"/>
    <n v="0"/>
  </r>
  <r>
    <n v="33"/>
    <x v="32"/>
    <x v="9"/>
    <s v="별도"/>
    <s v="코스피/코스닥"/>
    <x v="0"/>
    <x v="4"/>
    <x v="10"/>
    <s v="코스닥 : 3분기 D &lt;= 33억 3분기 D &lt;= 55억이하"/>
    <n v="1"/>
  </r>
  <r>
    <n v="33"/>
    <x v="32"/>
    <x v="9"/>
    <s v="별도"/>
    <s v="ALL"/>
    <x v="1"/>
    <x v="5"/>
    <x v="11"/>
    <s v="B/C &gt;= 150%"/>
    <n v="0"/>
  </r>
  <r>
    <n v="33"/>
    <x v="32"/>
    <x v="9"/>
    <s v="별도"/>
    <s v="ALL"/>
    <x v="1"/>
    <x v="5"/>
    <x v="12"/>
    <s v="E/D &lt;= 0 &amp; F/D &lt;= 0"/>
    <n v="0"/>
  </r>
  <r>
    <n v="33"/>
    <x v="32"/>
    <x v="9"/>
    <s v="별도"/>
    <s v="비상장"/>
    <x v="1"/>
    <x v="5"/>
    <x v="13"/>
    <s v="비상장사 A &gt;= 2조"/>
    <n v="0"/>
  </r>
  <r>
    <n v="34"/>
    <x v="33"/>
    <x v="9"/>
    <s v="별도"/>
    <s v="코스닥"/>
    <x v="0"/>
    <x v="0"/>
    <x v="0"/>
    <s v="최근 3년연속 E&lt;0"/>
    <n v="0"/>
  </r>
  <r>
    <n v="34"/>
    <x v="33"/>
    <x v="9"/>
    <s v="별도"/>
    <s v="ALL"/>
    <x v="0"/>
    <x v="1"/>
    <x v="2"/>
    <s v="1년 연속 F&gt;G &amp; (F-G)/G &gt;= 50%"/>
    <n v="1"/>
  </r>
  <r>
    <n v="34"/>
    <x v="33"/>
    <x v="9"/>
    <s v="별도"/>
    <s v="ALL"/>
    <x v="0"/>
    <x v="1"/>
    <x v="1"/>
    <s v="과거 2년 연속 F&gt;G &amp; (F-G)/G &gt;= 50%"/>
    <n v="1"/>
  </r>
  <r>
    <n v="34"/>
    <x v="33"/>
    <x v="9"/>
    <s v="별도"/>
    <s v="ALL"/>
    <x v="0"/>
    <x v="1"/>
    <x v="4"/>
    <s v="1년 연속 E&gt;G &amp; (E-G)/G &gt;= 50%"/>
    <n v="1"/>
  </r>
  <r>
    <n v="34"/>
    <x v="33"/>
    <x v="9"/>
    <s v="별도"/>
    <s v="ALL"/>
    <x v="0"/>
    <x v="1"/>
    <x v="3"/>
    <s v="과거 2년 연속 E&gt;G &amp; (E-G)/G &gt;= 50%"/>
    <n v="1"/>
  </r>
  <r>
    <n v="34"/>
    <x v="33"/>
    <x v="9"/>
    <s v="별도"/>
    <s v="코스피/코스닥"/>
    <x v="0"/>
    <x v="1"/>
    <x v="5"/>
    <s v="당3분기 E / 전기 E &lt; 50%"/>
    <n v="1"/>
  </r>
  <r>
    <n v="34"/>
    <x v="33"/>
    <x v="9"/>
    <s v="별도"/>
    <s v="코스피/코스닥"/>
    <x v="0"/>
    <x v="1"/>
    <x v="6"/>
    <s v="당3분기 D/ 전기 D &lt; 50%"/>
    <n v="0"/>
  </r>
  <r>
    <n v="34"/>
    <x v="33"/>
    <x v="9"/>
    <s v="별도"/>
    <s v="코스피/코스닥"/>
    <x v="0"/>
    <x v="2"/>
    <x v="7"/>
    <s v="F/G &lt; 0"/>
    <n v="0"/>
  </r>
  <r>
    <n v="34"/>
    <x v="33"/>
    <x v="9"/>
    <s v="연결"/>
    <s v="코스피/코스닥"/>
    <x v="0"/>
    <x v="3"/>
    <x v="8"/>
    <s v="최근 2년 연속 E&lt;0 (상장사 &amp; 연결(연결 해당사항 없으면 개별))"/>
    <n v="0"/>
  </r>
  <r>
    <n v="34"/>
    <x v="33"/>
    <x v="9"/>
    <s v="연결"/>
    <s v="코스피/코스닥"/>
    <x v="0"/>
    <x v="3"/>
    <x v="9"/>
    <s v="최근 2년 연속 G&lt;0 (상장사 &amp; 연결(연결 해당사항 없으면 개별))"/>
    <n v="0"/>
  </r>
  <r>
    <n v="34"/>
    <x v="33"/>
    <x v="9"/>
    <s v="별도"/>
    <s v="코스피/코스닥"/>
    <x v="0"/>
    <x v="4"/>
    <x v="10"/>
    <s v="코스닥 : 3분기 D &lt;= 33억 3분기 D &lt;= 55억이하"/>
    <n v="1"/>
  </r>
  <r>
    <n v="34"/>
    <x v="33"/>
    <x v="9"/>
    <s v="별도"/>
    <s v="ALL"/>
    <x v="1"/>
    <x v="5"/>
    <x v="11"/>
    <s v="B/C &gt;= 150%"/>
    <n v="1"/>
  </r>
  <r>
    <n v="34"/>
    <x v="33"/>
    <x v="9"/>
    <s v="별도"/>
    <s v="ALL"/>
    <x v="1"/>
    <x v="5"/>
    <x v="12"/>
    <s v="E/D &lt;= 0 &amp; F/D &lt;= 0"/>
    <n v="0"/>
  </r>
  <r>
    <n v="34"/>
    <x v="33"/>
    <x v="9"/>
    <s v="별도"/>
    <s v="비상장"/>
    <x v="1"/>
    <x v="5"/>
    <x v="13"/>
    <s v="비상장사 A &gt;= 2조"/>
    <n v="0"/>
  </r>
  <r>
    <n v="35"/>
    <x v="34"/>
    <x v="2"/>
    <s v="별도"/>
    <s v="코스닥"/>
    <x v="0"/>
    <x v="0"/>
    <x v="0"/>
    <s v="최근 3년연속 E&lt;0"/>
    <n v="0"/>
  </r>
  <r>
    <n v="35"/>
    <x v="34"/>
    <x v="2"/>
    <s v="별도"/>
    <s v="ALL"/>
    <x v="0"/>
    <x v="1"/>
    <x v="2"/>
    <s v="1년 연속 F&gt;G &amp; (F-G)/G &gt;= 50%"/>
    <n v="0"/>
  </r>
  <r>
    <n v="35"/>
    <x v="34"/>
    <x v="2"/>
    <s v="별도"/>
    <s v="ALL"/>
    <x v="0"/>
    <x v="1"/>
    <x v="1"/>
    <s v="과거 2년 연속 F&gt;G &amp; (F-G)/G &gt;= 50%"/>
    <n v="0"/>
  </r>
  <r>
    <n v="35"/>
    <x v="34"/>
    <x v="2"/>
    <s v="별도"/>
    <s v="ALL"/>
    <x v="0"/>
    <x v="1"/>
    <x v="4"/>
    <s v="1년 연속 E&gt;G &amp; (E-G)/G &gt;= 50%"/>
    <n v="1"/>
  </r>
  <r>
    <n v="35"/>
    <x v="34"/>
    <x v="2"/>
    <s v="별도"/>
    <s v="ALL"/>
    <x v="0"/>
    <x v="1"/>
    <x v="3"/>
    <s v="과거 2년 연속 E&gt;G &amp; (E-G)/G &gt;= 50%"/>
    <n v="1"/>
  </r>
  <r>
    <n v="35"/>
    <x v="34"/>
    <x v="2"/>
    <s v="별도"/>
    <s v="코스피/코스닥"/>
    <x v="0"/>
    <x v="1"/>
    <x v="5"/>
    <s v="당3분기 E / 전기 E &lt; 50%"/>
    <n v="0"/>
  </r>
  <r>
    <n v="35"/>
    <x v="34"/>
    <x v="2"/>
    <s v="별도"/>
    <s v="코스피/코스닥"/>
    <x v="0"/>
    <x v="1"/>
    <x v="6"/>
    <s v="당3분기 D/ 전기 D &lt; 50%"/>
    <n v="0"/>
  </r>
  <r>
    <n v="35"/>
    <x v="34"/>
    <x v="2"/>
    <s v="별도"/>
    <s v="코스피/코스닥"/>
    <x v="0"/>
    <x v="2"/>
    <x v="7"/>
    <s v="F/G &lt; 0"/>
    <n v="0"/>
  </r>
  <r>
    <n v="35"/>
    <x v="34"/>
    <x v="2"/>
    <s v="연결"/>
    <s v="코스피/코스닥"/>
    <x v="0"/>
    <x v="3"/>
    <x v="8"/>
    <s v="최근 2년 연속 E&lt;0 (상장사 &amp; 연결(연결 해당사항 없으면 개별))"/>
    <n v="0"/>
  </r>
  <r>
    <n v="35"/>
    <x v="34"/>
    <x v="2"/>
    <s v="연결"/>
    <s v="코스피/코스닥"/>
    <x v="0"/>
    <x v="3"/>
    <x v="9"/>
    <s v="최근 2년 연속 G&lt;0 (상장사 &amp; 연결(연결 해당사항 없으면 개별))"/>
    <n v="0"/>
  </r>
  <r>
    <n v="35"/>
    <x v="34"/>
    <x v="2"/>
    <s v="별도"/>
    <s v="코스피/코스닥"/>
    <x v="0"/>
    <x v="4"/>
    <x v="10"/>
    <s v="코스닥 : 3분기 D &lt;= 33억 3분기 D &lt;= 55억이하"/>
    <n v="0"/>
  </r>
  <r>
    <n v="35"/>
    <x v="34"/>
    <x v="2"/>
    <s v="별도"/>
    <s v="ALL"/>
    <x v="1"/>
    <x v="5"/>
    <x v="11"/>
    <s v="B/C &gt;= 150%"/>
    <n v="1"/>
  </r>
  <r>
    <n v="35"/>
    <x v="34"/>
    <x v="2"/>
    <s v="별도"/>
    <s v="ALL"/>
    <x v="1"/>
    <x v="5"/>
    <x v="12"/>
    <s v="E/D &lt;= 0 &amp; F/D &lt;= 0"/>
    <n v="0"/>
  </r>
  <r>
    <n v="35"/>
    <x v="34"/>
    <x v="2"/>
    <s v="별도"/>
    <s v="비상장"/>
    <x v="1"/>
    <x v="5"/>
    <x v="13"/>
    <s v="비상장사 A &gt;= 2조"/>
    <n v="0"/>
  </r>
  <r>
    <n v="36"/>
    <x v="35"/>
    <x v="8"/>
    <s v="별도"/>
    <s v="코스닥"/>
    <x v="0"/>
    <x v="0"/>
    <x v="0"/>
    <s v="최근 3년연속 E&lt;0"/>
    <n v="0"/>
  </r>
  <r>
    <n v="36"/>
    <x v="35"/>
    <x v="8"/>
    <s v="별도"/>
    <s v="ALL"/>
    <x v="0"/>
    <x v="1"/>
    <x v="2"/>
    <s v="1년 연속 F&gt;G &amp; (F-G)/G &gt;= 50%"/>
    <n v="1"/>
  </r>
  <r>
    <n v="36"/>
    <x v="35"/>
    <x v="8"/>
    <s v="별도"/>
    <s v="ALL"/>
    <x v="0"/>
    <x v="1"/>
    <x v="1"/>
    <s v="과거 2년 연속 F&gt;G &amp; (F-G)/G &gt;= 50%"/>
    <n v="0"/>
  </r>
  <r>
    <n v="36"/>
    <x v="35"/>
    <x v="8"/>
    <s v="별도"/>
    <s v="ALL"/>
    <x v="0"/>
    <x v="1"/>
    <x v="4"/>
    <s v="1년 연속 E&gt;G &amp; (E-G)/G &gt;= 50%"/>
    <n v="1"/>
  </r>
  <r>
    <n v="36"/>
    <x v="35"/>
    <x v="8"/>
    <s v="별도"/>
    <s v="ALL"/>
    <x v="0"/>
    <x v="1"/>
    <x v="3"/>
    <s v="과거 2년 연속 E&gt;G &amp; (E-G)/G &gt;= 50%"/>
    <n v="0"/>
  </r>
  <r>
    <n v="36"/>
    <x v="35"/>
    <x v="8"/>
    <s v="별도"/>
    <s v="코스피/코스닥"/>
    <x v="0"/>
    <x v="1"/>
    <x v="5"/>
    <s v="당3분기 E / 전기 E &lt; 50%"/>
    <n v="0"/>
  </r>
  <r>
    <n v="36"/>
    <x v="35"/>
    <x v="8"/>
    <s v="별도"/>
    <s v="코스피/코스닥"/>
    <x v="0"/>
    <x v="1"/>
    <x v="6"/>
    <s v="당3분기 D/ 전기 D &lt; 50%"/>
    <n v="0"/>
  </r>
  <r>
    <n v="36"/>
    <x v="35"/>
    <x v="8"/>
    <s v="별도"/>
    <s v="코스피/코스닥"/>
    <x v="0"/>
    <x v="2"/>
    <x v="7"/>
    <s v="F/G &lt; 0"/>
    <n v="0"/>
  </r>
  <r>
    <n v="36"/>
    <x v="35"/>
    <x v="8"/>
    <s v="연결"/>
    <s v="코스피/코스닥"/>
    <x v="0"/>
    <x v="3"/>
    <x v="8"/>
    <s v="최근 2년 연속 E&lt;0 (상장사 &amp; 연결(연결 해당사항 없으면 개별))"/>
    <n v="0"/>
  </r>
  <r>
    <n v="36"/>
    <x v="35"/>
    <x v="8"/>
    <s v="연결"/>
    <s v="코스피/코스닥"/>
    <x v="0"/>
    <x v="3"/>
    <x v="9"/>
    <s v="최근 2년 연속 G&lt;0 (상장사 &amp; 연결(연결 해당사항 없으면 개별))"/>
    <n v="0"/>
  </r>
  <r>
    <n v="36"/>
    <x v="35"/>
    <x v="8"/>
    <s v="별도"/>
    <s v="코스피/코스닥"/>
    <x v="0"/>
    <x v="4"/>
    <x v="10"/>
    <s v="코스닥 : 3분기 D &lt;= 33억 3분기 D &lt;= 55억이하"/>
    <n v="0"/>
  </r>
  <r>
    <n v="36"/>
    <x v="35"/>
    <x v="8"/>
    <s v="별도"/>
    <s v="ALL"/>
    <x v="1"/>
    <x v="5"/>
    <x v="11"/>
    <s v="B/C &gt;= 150%"/>
    <n v="0"/>
  </r>
  <r>
    <n v="36"/>
    <x v="35"/>
    <x v="8"/>
    <s v="별도"/>
    <s v="ALL"/>
    <x v="1"/>
    <x v="5"/>
    <x v="12"/>
    <s v="E/D &lt;= 0 &amp; F/D &lt;= 0"/>
    <n v="0"/>
  </r>
  <r>
    <n v="36"/>
    <x v="35"/>
    <x v="8"/>
    <s v="별도"/>
    <s v="비상장"/>
    <x v="1"/>
    <x v="5"/>
    <x v="13"/>
    <s v="비상장사 A &gt;= 2조"/>
    <n v="0"/>
  </r>
  <r>
    <n v="37"/>
    <x v="36"/>
    <x v="0"/>
    <s v="별도"/>
    <s v="코스닥"/>
    <x v="0"/>
    <x v="0"/>
    <x v="0"/>
    <s v="최근 3년연속 E&lt;0"/>
    <n v="0"/>
  </r>
  <r>
    <n v="37"/>
    <x v="36"/>
    <x v="0"/>
    <s v="별도"/>
    <s v="ALL"/>
    <x v="0"/>
    <x v="1"/>
    <x v="2"/>
    <s v="1년 연속 F&gt;G &amp; (F-G)/G &gt;= 50%"/>
    <n v="0"/>
  </r>
  <r>
    <n v="37"/>
    <x v="36"/>
    <x v="0"/>
    <s v="별도"/>
    <s v="ALL"/>
    <x v="0"/>
    <x v="1"/>
    <x v="1"/>
    <s v="과거 2년 연속 F&gt;G &amp; (F-G)/G &gt;= 50%"/>
    <n v="0"/>
  </r>
  <r>
    <n v="37"/>
    <x v="36"/>
    <x v="0"/>
    <s v="별도"/>
    <s v="ALL"/>
    <x v="0"/>
    <x v="1"/>
    <x v="4"/>
    <s v="1년 연속 E&gt;G &amp; (E-G)/G &gt;= 50%"/>
    <n v="0"/>
  </r>
  <r>
    <n v="37"/>
    <x v="36"/>
    <x v="0"/>
    <s v="별도"/>
    <s v="ALL"/>
    <x v="0"/>
    <x v="1"/>
    <x v="3"/>
    <s v="과거 2년 연속 E&gt;G &amp; (E-G)/G &gt;= 50%"/>
    <n v="0"/>
  </r>
  <r>
    <n v="37"/>
    <x v="36"/>
    <x v="0"/>
    <s v="별도"/>
    <s v="코스피/코스닥"/>
    <x v="0"/>
    <x v="1"/>
    <x v="5"/>
    <s v="당3분기 E / 전기 E &lt; 50%"/>
    <n v="0"/>
  </r>
  <r>
    <n v="37"/>
    <x v="36"/>
    <x v="0"/>
    <s v="별도"/>
    <s v="코스피/코스닥"/>
    <x v="0"/>
    <x v="1"/>
    <x v="6"/>
    <s v="당3분기 D/ 전기 D &lt; 50%"/>
    <n v="0"/>
  </r>
  <r>
    <n v="37"/>
    <x v="36"/>
    <x v="0"/>
    <s v="별도"/>
    <s v="코스피/코스닥"/>
    <x v="0"/>
    <x v="2"/>
    <x v="7"/>
    <s v="F/G &lt; 0"/>
    <n v="0"/>
  </r>
  <r>
    <n v="37"/>
    <x v="36"/>
    <x v="0"/>
    <s v="연결"/>
    <s v="코스피/코스닥"/>
    <x v="0"/>
    <x v="3"/>
    <x v="8"/>
    <s v="최근 2년 연속 E&lt;0 (상장사 &amp; 연결(연결 해당사항 없으면 개별))"/>
    <n v="0"/>
  </r>
  <r>
    <n v="37"/>
    <x v="36"/>
    <x v="0"/>
    <s v="연결"/>
    <s v="코스피/코스닥"/>
    <x v="0"/>
    <x v="3"/>
    <x v="9"/>
    <s v="최근 2년 연속 G&lt;0 (상장사 &amp; 연결(연결 해당사항 없으면 개별))"/>
    <n v="0"/>
  </r>
  <r>
    <n v="37"/>
    <x v="36"/>
    <x v="0"/>
    <s v="별도"/>
    <s v="코스피/코스닥"/>
    <x v="0"/>
    <x v="4"/>
    <x v="10"/>
    <s v="코스닥 : 3분기 D &lt;= 33억 3분기 D &lt;= 55억이하"/>
    <n v="0"/>
  </r>
  <r>
    <n v="37"/>
    <x v="36"/>
    <x v="0"/>
    <s v="별도"/>
    <s v="ALL"/>
    <x v="1"/>
    <x v="5"/>
    <x v="11"/>
    <s v="B/C &gt;= 150%"/>
    <n v="0"/>
  </r>
  <r>
    <n v="37"/>
    <x v="36"/>
    <x v="0"/>
    <s v="별도"/>
    <s v="ALL"/>
    <x v="1"/>
    <x v="5"/>
    <x v="12"/>
    <s v="E/D &lt;= 0 &amp; F/D &lt;= 0"/>
    <n v="0"/>
  </r>
  <r>
    <n v="37"/>
    <x v="36"/>
    <x v="0"/>
    <s v="별도"/>
    <s v="비상장"/>
    <x v="1"/>
    <x v="5"/>
    <x v="13"/>
    <s v="비상장사 A &gt;= 2조"/>
    <n v="0"/>
  </r>
  <r>
    <n v="38"/>
    <x v="37"/>
    <x v="0"/>
    <s v="별도"/>
    <s v="코스닥"/>
    <x v="0"/>
    <x v="0"/>
    <x v="0"/>
    <s v="최근 3년연속 E&lt;0"/>
    <n v="0"/>
  </r>
  <r>
    <n v="38"/>
    <x v="37"/>
    <x v="0"/>
    <s v="별도"/>
    <s v="ALL"/>
    <x v="0"/>
    <x v="1"/>
    <x v="2"/>
    <s v="1년 연속 F&gt;G &amp; (F-G)/G &gt;= 50%"/>
    <n v="0"/>
  </r>
  <r>
    <n v="38"/>
    <x v="37"/>
    <x v="0"/>
    <s v="별도"/>
    <s v="ALL"/>
    <x v="0"/>
    <x v="1"/>
    <x v="1"/>
    <s v="과거 2년 연속 F&gt;G &amp; (F-G)/G &gt;= 50%"/>
    <n v="0"/>
  </r>
  <r>
    <n v="38"/>
    <x v="37"/>
    <x v="0"/>
    <s v="별도"/>
    <s v="ALL"/>
    <x v="0"/>
    <x v="1"/>
    <x v="4"/>
    <s v="1년 연속 E&gt;G &amp; (E-G)/G &gt;= 50%"/>
    <n v="0"/>
  </r>
  <r>
    <n v="38"/>
    <x v="37"/>
    <x v="0"/>
    <s v="별도"/>
    <s v="ALL"/>
    <x v="0"/>
    <x v="1"/>
    <x v="3"/>
    <s v="과거 2년 연속 E&gt;G &amp; (E-G)/G &gt;= 50%"/>
    <n v="0"/>
  </r>
  <r>
    <n v="38"/>
    <x v="37"/>
    <x v="0"/>
    <s v="별도"/>
    <s v="코스피/코스닥"/>
    <x v="0"/>
    <x v="1"/>
    <x v="5"/>
    <s v="당3분기 E / 전기 E &lt; 50%"/>
    <n v="0"/>
  </r>
  <r>
    <n v="38"/>
    <x v="37"/>
    <x v="0"/>
    <s v="별도"/>
    <s v="코스피/코스닥"/>
    <x v="0"/>
    <x v="1"/>
    <x v="6"/>
    <s v="당3분기 D/ 전기 D &lt; 50%"/>
    <n v="0"/>
  </r>
  <r>
    <n v="38"/>
    <x v="37"/>
    <x v="0"/>
    <s v="별도"/>
    <s v="코스피/코스닥"/>
    <x v="0"/>
    <x v="2"/>
    <x v="7"/>
    <s v="F/G &lt; 0"/>
    <n v="0"/>
  </r>
  <r>
    <n v="38"/>
    <x v="37"/>
    <x v="0"/>
    <s v="연결"/>
    <s v="코스피/코스닥"/>
    <x v="0"/>
    <x v="3"/>
    <x v="8"/>
    <s v="최근 2년 연속 E&lt;0 (상장사 &amp; 연결(연결 해당사항 없으면 개별))"/>
    <n v="0"/>
  </r>
  <r>
    <n v="38"/>
    <x v="37"/>
    <x v="0"/>
    <s v="연결"/>
    <s v="코스피/코스닥"/>
    <x v="0"/>
    <x v="3"/>
    <x v="9"/>
    <s v="최근 2년 연속 G&lt;0 (상장사 &amp; 연결(연결 해당사항 없으면 개별))"/>
    <n v="0"/>
  </r>
  <r>
    <n v="38"/>
    <x v="37"/>
    <x v="0"/>
    <s v="별도"/>
    <s v="코스피/코스닥"/>
    <x v="0"/>
    <x v="4"/>
    <x v="10"/>
    <s v="코스닥 : 3분기 D &lt;= 33억 3분기 D &lt;= 55억이하"/>
    <n v="0"/>
  </r>
  <r>
    <n v="38"/>
    <x v="37"/>
    <x v="0"/>
    <s v="별도"/>
    <s v="ALL"/>
    <x v="1"/>
    <x v="5"/>
    <x v="11"/>
    <s v="B/C &gt;= 150%"/>
    <n v="0"/>
  </r>
  <r>
    <n v="38"/>
    <x v="37"/>
    <x v="0"/>
    <s v="별도"/>
    <s v="ALL"/>
    <x v="1"/>
    <x v="5"/>
    <x v="12"/>
    <s v="E/D &lt;= 0 &amp; F/D &lt;= 0"/>
    <n v="0"/>
  </r>
  <r>
    <n v="38"/>
    <x v="37"/>
    <x v="0"/>
    <s v="별도"/>
    <s v="비상장"/>
    <x v="1"/>
    <x v="5"/>
    <x v="13"/>
    <s v="비상장사 A &gt;= 2조"/>
    <n v="0"/>
  </r>
  <r>
    <n v="39"/>
    <x v="38"/>
    <x v="1"/>
    <s v="별도"/>
    <s v="코스닥"/>
    <x v="0"/>
    <x v="0"/>
    <x v="0"/>
    <s v="최근 3년연속 E&lt;0"/>
    <n v="0"/>
  </r>
  <r>
    <n v="39"/>
    <x v="38"/>
    <x v="1"/>
    <s v="별도"/>
    <s v="ALL"/>
    <x v="0"/>
    <x v="1"/>
    <x v="2"/>
    <s v="1년 연속 F&gt;G &amp; (F-G)/G &gt;= 50%"/>
    <n v="0"/>
  </r>
  <r>
    <n v="39"/>
    <x v="38"/>
    <x v="1"/>
    <s v="별도"/>
    <s v="ALL"/>
    <x v="0"/>
    <x v="1"/>
    <x v="1"/>
    <s v="과거 2년 연속 F&gt;G &amp; (F-G)/G &gt;= 50%"/>
    <n v="0"/>
  </r>
  <r>
    <n v="39"/>
    <x v="38"/>
    <x v="1"/>
    <s v="별도"/>
    <s v="ALL"/>
    <x v="0"/>
    <x v="1"/>
    <x v="4"/>
    <s v="1년 연속 E&gt;G &amp; (E-G)/G &gt;= 50%"/>
    <n v="0"/>
  </r>
  <r>
    <n v="39"/>
    <x v="38"/>
    <x v="1"/>
    <s v="별도"/>
    <s v="ALL"/>
    <x v="0"/>
    <x v="1"/>
    <x v="3"/>
    <s v="과거 2년 연속 E&gt;G &amp; (E-G)/G &gt;= 50%"/>
    <n v="0"/>
  </r>
  <r>
    <n v="39"/>
    <x v="38"/>
    <x v="1"/>
    <s v="별도"/>
    <s v="코스피/코스닥"/>
    <x v="0"/>
    <x v="1"/>
    <x v="5"/>
    <s v="당3분기 E / 전기 E &lt; 50%"/>
    <n v="0"/>
  </r>
  <r>
    <n v="39"/>
    <x v="38"/>
    <x v="1"/>
    <s v="별도"/>
    <s v="코스피/코스닥"/>
    <x v="0"/>
    <x v="1"/>
    <x v="6"/>
    <s v="당3분기 D/ 전기 D &lt; 50%"/>
    <n v="0"/>
  </r>
  <r>
    <n v="39"/>
    <x v="38"/>
    <x v="1"/>
    <s v="별도"/>
    <s v="코스피/코스닥"/>
    <x v="0"/>
    <x v="2"/>
    <x v="7"/>
    <s v="F/G &lt; 0"/>
    <n v="0"/>
  </r>
  <r>
    <n v="39"/>
    <x v="38"/>
    <x v="1"/>
    <s v="연결"/>
    <s v="코스피/코스닥"/>
    <x v="0"/>
    <x v="3"/>
    <x v="8"/>
    <s v="최근 2년 연속 E&lt;0 (상장사 &amp; 연결(연결 해당사항 없으면 개별))"/>
    <n v="0"/>
  </r>
  <r>
    <n v="39"/>
    <x v="38"/>
    <x v="1"/>
    <s v="연결"/>
    <s v="코스피/코스닥"/>
    <x v="0"/>
    <x v="3"/>
    <x v="9"/>
    <s v="최근 2년 연속 G&lt;0 (상장사 &amp; 연결(연결 해당사항 없으면 개별))"/>
    <n v="0"/>
  </r>
  <r>
    <n v="39"/>
    <x v="38"/>
    <x v="1"/>
    <s v="별도"/>
    <s v="코스피/코스닥"/>
    <x v="0"/>
    <x v="4"/>
    <x v="10"/>
    <s v="코스닥 : 3분기 D &lt;= 33억 3분기 D &lt;= 55억이하"/>
    <n v="1"/>
  </r>
  <r>
    <n v="39"/>
    <x v="38"/>
    <x v="1"/>
    <s v="별도"/>
    <s v="ALL"/>
    <x v="1"/>
    <x v="5"/>
    <x v="11"/>
    <s v="B/C &gt;= 150%"/>
    <n v="0"/>
  </r>
  <r>
    <n v="39"/>
    <x v="38"/>
    <x v="1"/>
    <s v="별도"/>
    <s v="ALL"/>
    <x v="1"/>
    <x v="5"/>
    <x v="12"/>
    <s v="E/D &lt;= 0 &amp; F/D &lt;= 0"/>
    <n v="0"/>
  </r>
  <r>
    <n v="39"/>
    <x v="38"/>
    <x v="1"/>
    <s v="별도"/>
    <s v="비상장"/>
    <x v="1"/>
    <x v="5"/>
    <x v="13"/>
    <s v="비상장사 A &gt;= 2조"/>
    <n v="0"/>
  </r>
  <r>
    <n v="40"/>
    <x v="39"/>
    <x v="5"/>
    <s v="별도"/>
    <s v="코스닥"/>
    <x v="0"/>
    <x v="0"/>
    <x v="0"/>
    <s v="최근 3년연속 E&lt;0"/>
    <n v="0"/>
  </r>
  <r>
    <n v="40"/>
    <x v="39"/>
    <x v="5"/>
    <s v="별도"/>
    <s v="ALL"/>
    <x v="0"/>
    <x v="1"/>
    <x v="2"/>
    <s v="1년 연속 F&gt;G &amp; (F-G)/G &gt;= 50%"/>
    <n v="0"/>
  </r>
  <r>
    <n v="40"/>
    <x v="39"/>
    <x v="5"/>
    <s v="별도"/>
    <s v="ALL"/>
    <x v="0"/>
    <x v="1"/>
    <x v="1"/>
    <s v="과거 2년 연속 F&gt;G &amp; (F-G)/G &gt;= 50%"/>
    <n v="0"/>
  </r>
  <r>
    <n v="40"/>
    <x v="39"/>
    <x v="5"/>
    <s v="별도"/>
    <s v="ALL"/>
    <x v="0"/>
    <x v="1"/>
    <x v="4"/>
    <s v="1년 연속 E&gt;G &amp; (E-G)/G &gt;= 50%"/>
    <n v="1"/>
  </r>
  <r>
    <n v="40"/>
    <x v="39"/>
    <x v="5"/>
    <s v="별도"/>
    <s v="ALL"/>
    <x v="0"/>
    <x v="1"/>
    <x v="3"/>
    <s v="과거 2년 연속 E&gt;G &amp; (E-G)/G &gt;= 50%"/>
    <n v="0"/>
  </r>
  <r>
    <n v="40"/>
    <x v="39"/>
    <x v="5"/>
    <s v="별도"/>
    <s v="코스피/코스닥"/>
    <x v="0"/>
    <x v="1"/>
    <x v="5"/>
    <s v="당3분기 E / 전기 E &lt; 50%"/>
    <n v="0"/>
  </r>
  <r>
    <n v="40"/>
    <x v="39"/>
    <x v="5"/>
    <s v="별도"/>
    <s v="코스피/코스닥"/>
    <x v="0"/>
    <x v="1"/>
    <x v="6"/>
    <s v="당3분기 D/ 전기 D &lt; 50%"/>
    <n v="0"/>
  </r>
  <r>
    <n v="40"/>
    <x v="39"/>
    <x v="5"/>
    <s v="별도"/>
    <s v="코스피/코스닥"/>
    <x v="0"/>
    <x v="2"/>
    <x v="7"/>
    <s v="F/G &lt; 0"/>
    <n v="1"/>
  </r>
  <r>
    <n v="40"/>
    <x v="39"/>
    <x v="5"/>
    <s v="연결"/>
    <s v="코스피/코스닥"/>
    <x v="0"/>
    <x v="3"/>
    <x v="8"/>
    <s v="최근 2년 연속 E&lt;0 (상장사 &amp; 연결(연결 해당사항 없으면 개별))"/>
    <n v="0"/>
  </r>
  <r>
    <n v="40"/>
    <x v="39"/>
    <x v="5"/>
    <s v="연결"/>
    <s v="코스피/코스닥"/>
    <x v="0"/>
    <x v="3"/>
    <x v="9"/>
    <s v="최근 2년 연속 G&lt;0 (상장사 &amp; 연결(연결 해당사항 없으면 개별))"/>
    <n v="0"/>
  </r>
  <r>
    <n v="40"/>
    <x v="39"/>
    <x v="5"/>
    <s v="별도"/>
    <s v="코스피/코스닥"/>
    <x v="0"/>
    <x v="4"/>
    <x v="10"/>
    <s v="코스닥 : 3분기 D &lt;= 33억 3분기 D &lt;= 55억이하"/>
    <n v="0"/>
  </r>
  <r>
    <n v="40"/>
    <x v="39"/>
    <x v="5"/>
    <s v="별도"/>
    <s v="ALL"/>
    <x v="1"/>
    <x v="5"/>
    <x v="11"/>
    <s v="B/C &gt;= 150%"/>
    <n v="1"/>
  </r>
  <r>
    <n v="40"/>
    <x v="39"/>
    <x v="5"/>
    <s v="별도"/>
    <s v="ALL"/>
    <x v="1"/>
    <x v="5"/>
    <x v="12"/>
    <s v="E/D &lt;= 0 &amp; F/D &lt;= 0"/>
    <n v="0"/>
  </r>
  <r>
    <n v="40"/>
    <x v="39"/>
    <x v="5"/>
    <s v="별도"/>
    <s v="비상장"/>
    <x v="1"/>
    <x v="5"/>
    <x v="13"/>
    <s v="비상장사 A &gt;= 2조"/>
    <n v="0"/>
  </r>
  <r>
    <n v="41"/>
    <x v="40"/>
    <x v="7"/>
    <s v="별도"/>
    <s v="코스닥"/>
    <x v="0"/>
    <x v="0"/>
    <x v="0"/>
    <s v="최근 3년연속 E&lt;0"/>
    <n v="0"/>
  </r>
  <r>
    <n v="41"/>
    <x v="40"/>
    <x v="7"/>
    <s v="별도"/>
    <s v="ALL"/>
    <x v="0"/>
    <x v="1"/>
    <x v="2"/>
    <s v="1년 연속 F&gt;G &amp; (F-G)/G &gt;= 50%"/>
    <n v="0"/>
  </r>
  <r>
    <n v="41"/>
    <x v="40"/>
    <x v="7"/>
    <s v="별도"/>
    <s v="ALL"/>
    <x v="0"/>
    <x v="1"/>
    <x v="1"/>
    <s v="과거 2년 연속 F&gt;G &amp; (F-G)/G &gt;= 50%"/>
    <n v="0"/>
  </r>
  <r>
    <n v="41"/>
    <x v="40"/>
    <x v="7"/>
    <s v="별도"/>
    <s v="ALL"/>
    <x v="0"/>
    <x v="1"/>
    <x v="4"/>
    <s v="1년 연속 E&gt;G &amp; (E-G)/G &gt;= 50%"/>
    <n v="0"/>
  </r>
  <r>
    <n v="41"/>
    <x v="40"/>
    <x v="7"/>
    <s v="별도"/>
    <s v="ALL"/>
    <x v="0"/>
    <x v="1"/>
    <x v="3"/>
    <s v="과거 2년 연속 E&gt;G &amp; (E-G)/G &gt;= 50%"/>
    <n v="0"/>
  </r>
  <r>
    <n v="41"/>
    <x v="40"/>
    <x v="7"/>
    <s v="별도"/>
    <s v="코스피/코스닥"/>
    <x v="0"/>
    <x v="1"/>
    <x v="5"/>
    <s v="당3분기 E / 전기 E &lt; 50%"/>
    <n v="1"/>
  </r>
  <r>
    <n v="41"/>
    <x v="40"/>
    <x v="7"/>
    <s v="별도"/>
    <s v="코스피/코스닥"/>
    <x v="0"/>
    <x v="1"/>
    <x v="6"/>
    <s v="당3분기 D/ 전기 D &lt; 50%"/>
    <n v="0"/>
  </r>
  <r>
    <n v="41"/>
    <x v="40"/>
    <x v="7"/>
    <s v="별도"/>
    <s v="코스피/코스닥"/>
    <x v="0"/>
    <x v="2"/>
    <x v="7"/>
    <s v="F/G &lt; 0"/>
    <n v="0"/>
  </r>
  <r>
    <n v="41"/>
    <x v="40"/>
    <x v="7"/>
    <s v="연결"/>
    <s v="코스피/코스닥"/>
    <x v="0"/>
    <x v="3"/>
    <x v="8"/>
    <s v="최근 2년 연속 E&lt;0 (상장사 &amp; 연결(연결 해당사항 없으면 개별))"/>
    <n v="0"/>
  </r>
  <r>
    <n v="41"/>
    <x v="40"/>
    <x v="7"/>
    <s v="연결"/>
    <s v="코스피/코스닥"/>
    <x v="0"/>
    <x v="3"/>
    <x v="9"/>
    <s v="최근 2년 연속 G&lt;0 (상장사 &amp; 연결(연결 해당사항 없으면 개별))"/>
    <n v="0"/>
  </r>
  <r>
    <n v="41"/>
    <x v="40"/>
    <x v="7"/>
    <s v="별도"/>
    <s v="코스피/코스닥"/>
    <x v="0"/>
    <x v="4"/>
    <x v="10"/>
    <s v="코스닥 : 3분기 D &lt;= 33억 3분기 D &lt;= 55억이하"/>
    <n v="0"/>
  </r>
  <r>
    <n v="41"/>
    <x v="40"/>
    <x v="7"/>
    <s v="별도"/>
    <s v="ALL"/>
    <x v="1"/>
    <x v="5"/>
    <x v="11"/>
    <s v="B/C &gt;= 150%"/>
    <n v="1"/>
  </r>
  <r>
    <n v="41"/>
    <x v="40"/>
    <x v="7"/>
    <s v="별도"/>
    <s v="ALL"/>
    <x v="1"/>
    <x v="5"/>
    <x v="12"/>
    <s v="E/D &lt;= 0 &amp; F/D &lt;= 0"/>
    <n v="1"/>
  </r>
  <r>
    <n v="41"/>
    <x v="40"/>
    <x v="7"/>
    <s v="별도"/>
    <s v="비상장"/>
    <x v="1"/>
    <x v="5"/>
    <x v="13"/>
    <s v="비상장사 A &gt;= 2조"/>
    <n v="0"/>
  </r>
  <r>
    <n v="42"/>
    <x v="41"/>
    <x v="4"/>
    <s v="별도"/>
    <s v="코스닥"/>
    <x v="0"/>
    <x v="0"/>
    <x v="0"/>
    <s v="최근 3년연속 E&lt;0"/>
    <n v="0"/>
  </r>
  <r>
    <n v="42"/>
    <x v="41"/>
    <x v="4"/>
    <s v="별도"/>
    <s v="ALL"/>
    <x v="0"/>
    <x v="1"/>
    <x v="2"/>
    <s v="1년 연속 F&gt;G &amp; (F-G)/G &gt;= 50%"/>
    <n v="0"/>
  </r>
  <r>
    <n v="42"/>
    <x v="41"/>
    <x v="4"/>
    <s v="별도"/>
    <s v="ALL"/>
    <x v="0"/>
    <x v="1"/>
    <x v="1"/>
    <s v="과거 2년 연속 F&gt;G &amp; (F-G)/G &gt;= 50%"/>
    <n v="0"/>
  </r>
  <r>
    <n v="42"/>
    <x v="41"/>
    <x v="4"/>
    <s v="별도"/>
    <s v="ALL"/>
    <x v="0"/>
    <x v="1"/>
    <x v="4"/>
    <s v="1년 연속 E&gt;G &amp; (E-G)/G &gt;= 50%"/>
    <n v="0"/>
  </r>
  <r>
    <n v="42"/>
    <x v="41"/>
    <x v="4"/>
    <s v="별도"/>
    <s v="ALL"/>
    <x v="0"/>
    <x v="1"/>
    <x v="3"/>
    <s v="과거 2년 연속 E&gt;G &amp; (E-G)/G &gt;= 50%"/>
    <n v="0"/>
  </r>
  <r>
    <n v="42"/>
    <x v="41"/>
    <x v="4"/>
    <s v="별도"/>
    <s v="코스피/코스닥"/>
    <x v="0"/>
    <x v="1"/>
    <x v="5"/>
    <s v="당3분기 E / 전기 E &lt; 50%"/>
    <n v="1"/>
  </r>
  <r>
    <n v="42"/>
    <x v="41"/>
    <x v="4"/>
    <s v="별도"/>
    <s v="코스피/코스닥"/>
    <x v="0"/>
    <x v="1"/>
    <x v="6"/>
    <s v="당3분기 D/ 전기 D &lt; 50%"/>
    <n v="1"/>
  </r>
  <r>
    <n v="42"/>
    <x v="41"/>
    <x v="4"/>
    <s v="별도"/>
    <s v="코스피/코스닥"/>
    <x v="0"/>
    <x v="2"/>
    <x v="7"/>
    <s v="F/G &lt; 0"/>
    <n v="0"/>
  </r>
  <r>
    <n v="42"/>
    <x v="41"/>
    <x v="4"/>
    <s v="연결"/>
    <s v="코스피/코스닥"/>
    <x v="0"/>
    <x v="3"/>
    <x v="8"/>
    <s v="최근 2년 연속 E&lt;0 (상장사 &amp; 연결(연결 해당사항 없으면 개별))"/>
    <n v="0"/>
  </r>
  <r>
    <n v="42"/>
    <x v="41"/>
    <x v="4"/>
    <s v="연결"/>
    <s v="코스피/코스닥"/>
    <x v="0"/>
    <x v="3"/>
    <x v="9"/>
    <s v="최근 2년 연속 G&lt;0 (상장사 &amp; 연결(연결 해당사항 없으면 개별))"/>
    <n v="0"/>
  </r>
  <r>
    <n v="42"/>
    <x v="41"/>
    <x v="4"/>
    <s v="별도"/>
    <s v="코스피/코스닥"/>
    <x v="0"/>
    <x v="4"/>
    <x v="10"/>
    <s v="코스닥 : 3분기 D &lt;= 33억 3분기 D &lt;= 55억이하"/>
    <n v="0"/>
  </r>
  <r>
    <n v="42"/>
    <x v="41"/>
    <x v="4"/>
    <s v="별도"/>
    <s v="ALL"/>
    <x v="1"/>
    <x v="5"/>
    <x v="11"/>
    <s v="B/C &gt;= 150%"/>
    <n v="0"/>
  </r>
  <r>
    <n v="42"/>
    <x v="41"/>
    <x v="4"/>
    <s v="별도"/>
    <s v="ALL"/>
    <x v="1"/>
    <x v="5"/>
    <x v="12"/>
    <s v="E/D &lt;= 0 &amp; F/D &lt;= 0"/>
    <n v="0"/>
  </r>
  <r>
    <n v="42"/>
    <x v="41"/>
    <x v="4"/>
    <s v="별도"/>
    <s v="비상장"/>
    <x v="1"/>
    <x v="5"/>
    <x v="13"/>
    <s v="비상장사 A &gt;= 2조"/>
    <n v="0"/>
  </r>
  <r>
    <n v="43"/>
    <x v="42"/>
    <x v="3"/>
    <s v="별도"/>
    <s v="코스닥"/>
    <x v="0"/>
    <x v="0"/>
    <x v="0"/>
    <s v="최근 3년연속 E&lt;0"/>
    <n v="0"/>
  </r>
  <r>
    <n v="43"/>
    <x v="42"/>
    <x v="3"/>
    <s v="별도"/>
    <s v="ALL"/>
    <x v="0"/>
    <x v="1"/>
    <x v="2"/>
    <s v="1년 연속 F&gt;G &amp; (F-G)/G &gt;= 50%"/>
    <n v="0"/>
  </r>
  <r>
    <n v="43"/>
    <x v="42"/>
    <x v="3"/>
    <s v="별도"/>
    <s v="ALL"/>
    <x v="0"/>
    <x v="1"/>
    <x v="1"/>
    <s v="과거 2년 연속 F&gt;G &amp; (F-G)/G &gt;= 50%"/>
    <n v="0"/>
  </r>
  <r>
    <n v="43"/>
    <x v="42"/>
    <x v="3"/>
    <s v="별도"/>
    <s v="ALL"/>
    <x v="0"/>
    <x v="1"/>
    <x v="4"/>
    <s v="1년 연속 E&gt;G &amp; (E-G)/G &gt;= 50%"/>
    <n v="0"/>
  </r>
  <r>
    <n v="43"/>
    <x v="42"/>
    <x v="3"/>
    <s v="별도"/>
    <s v="ALL"/>
    <x v="0"/>
    <x v="1"/>
    <x v="3"/>
    <s v="과거 2년 연속 E&gt;G &amp; (E-G)/G &gt;= 50%"/>
    <n v="0"/>
  </r>
  <r>
    <n v="43"/>
    <x v="42"/>
    <x v="3"/>
    <s v="별도"/>
    <s v="코스피/코스닥"/>
    <x v="0"/>
    <x v="1"/>
    <x v="5"/>
    <s v="당3분기 E / 전기 E &lt; 50%"/>
    <n v="0"/>
  </r>
  <r>
    <n v="43"/>
    <x v="42"/>
    <x v="3"/>
    <s v="별도"/>
    <s v="코스피/코스닥"/>
    <x v="0"/>
    <x v="1"/>
    <x v="6"/>
    <s v="당3분기 D/ 전기 D &lt; 50%"/>
    <n v="0"/>
  </r>
  <r>
    <n v="43"/>
    <x v="42"/>
    <x v="3"/>
    <s v="별도"/>
    <s v="코스피/코스닥"/>
    <x v="0"/>
    <x v="2"/>
    <x v="7"/>
    <s v="F/G &lt; 0"/>
    <n v="1"/>
  </r>
  <r>
    <n v="43"/>
    <x v="42"/>
    <x v="3"/>
    <s v="연결"/>
    <s v="코스피/코스닥"/>
    <x v="0"/>
    <x v="3"/>
    <x v="8"/>
    <s v="최근 2년 연속 E&lt;0 (상장사 &amp; 연결(연결 해당사항 없으면 개별))"/>
    <n v="0"/>
  </r>
  <r>
    <n v="43"/>
    <x v="42"/>
    <x v="3"/>
    <s v="연결"/>
    <s v="코스피/코스닥"/>
    <x v="0"/>
    <x v="3"/>
    <x v="9"/>
    <s v="최근 2년 연속 G&lt;0 (상장사 &amp; 연결(연결 해당사항 없으면 개별))"/>
    <n v="0"/>
  </r>
  <r>
    <n v="43"/>
    <x v="42"/>
    <x v="3"/>
    <s v="별도"/>
    <s v="코스피/코스닥"/>
    <x v="0"/>
    <x v="4"/>
    <x v="10"/>
    <s v="코스닥 : 3분기 D &lt;= 33억 3분기 D &lt;= 55억이하"/>
    <n v="0"/>
  </r>
  <r>
    <n v="43"/>
    <x v="42"/>
    <x v="3"/>
    <s v="별도"/>
    <s v="ALL"/>
    <x v="1"/>
    <x v="5"/>
    <x v="11"/>
    <s v="B/C &gt;= 150%"/>
    <n v="1"/>
  </r>
  <r>
    <n v="43"/>
    <x v="42"/>
    <x v="3"/>
    <s v="별도"/>
    <s v="ALL"/>
    <x v="1"/>
    <x v="5"/>
    <x v="12"/>
    <s v="E/D &lt;= 0 &amp; F/D &lt;= 0"/>
    <n v="0"/>
  </r>
  <r>
    <n v="43"/>
    <x v="42"/>
    <x v="3"/>
    <s v="별도"/>
    <s v="비상장"/>
    <x v="1"/>
    <x v="5"/>
    <x v="13"/>
    <s v="비상장사 A &gt;= 2조"/>
    <n v="0"/>
  </r>
  <r>
    <n v="44"/>
    <x v="43"/>
    <x v="6"/>
    <s v="별도"/>
    <s v="코스닥"/>
    <x v="0"/>
    <x v="0"/>
    <x v="0"/>
    <s v="최근 3년연속 E&lt;0"/>
    <n v="0"/>
  </r>
  <r>
    <n v="44"/>
    <x v="43"/>
    <x v="6"/>
    <s v="별도"/>
    <s v="ALL"/>
    <x v="0"/>
    <x v="1"/>
    <x v="2"/>
    <s v="1년 연속 F&gt;G &amp; (F-G)/G &gt;= 50%"/>
    <n v="0"/>
  </r>
  <r>
    <n v="44"/>
    <x v="43"/>
    <x v="6"/>
    <s v="별도"/>
    <s v="ALL"/>
    <x v="0"/>
    <x v="1"/>
    <x v="1"/>
    <s v="과거 2년 연속 F&gt;G &amp; (F-G)/G &gt;= 50%"/>
    <n v="0"/>
  </r>
  <r>
    <n v="44"/>
    <x v="43"/>
    <x v="6"/>
    <s v="별도"/>
    <s v="ALL"/>
    <x v="0"/>
    <x v="1"/>
    <x v="4"/>
    <s v="1년 연속 E&gt;G &amp; (E-G)/G &gt;= 50%"/>
    <n v="0"/>
  </r>
  <r>
    <n v="44"/>
    <x v="43"/>
    <x v="6"/>
    <s v="별도"/>
    <s v="ALL"/>
    <x v="0"/>
    <x v="1"/>
    <x v="3"/>
    <s v="과거 2년 연속 E&gt;G &amp; (E-G)/G &gt;= 50%"/>
    <n v="0"/>
  </r>
  <r>
    <n v="44"/>
    <x v="43"/>
    <x v="6"/>
    <s v="별도"/>
    <s v="코스피/코스닥"/>
    <x v="0"/>
    <x v="1"/>
    <x v="5"/>
    <s v="당3분기 E / 전기 E &lt; 50%"/>
    <n v="1"/>
  </r>
  <r>
    <n v="44"/>
    <x v="43"/>
    <x v="6"/>
    <s v="별도"/>
    <s v="코스피/코스닥"/>
    <x v="0"/>
    <x v="1"/>
    <x v="6"/>
    <s v="당3분기 D/ 전기 D &lt; 50%"/>
    <n v="1"/>
  </r>
  <r>
    <n v="44"/>
    <x v="43"/>
    <x v="6"/>
    <s v="별도"/>
    <s v="코스피/코스닥"/>
    <x v="0"/>
    <x v="2"/>
    <x v="7"/>
    <s v="F/G &lt; 0"/>
    <n v="0"/>
  </r>
  <r>
    <n v="44"/>
    <x v="43"/>
    <x v="6"/>
    <s v="연결"/>
    <s v="코스피/코스닥"/>
    <x v="0"/>
    <x v="3"/>
    <x v="8"/>
    <s v="최근 2년 연속 E&lt;0 (상장사 &amp; 연결(연결 해당사항 없으면 개별))"/>
    <n v="0"/>
  </r>
  <r>
    <n v="44"/>
    <x v="43"/>
    <x v="6"/>
    <s v="연결"/>
    <s v="코스피/코스닥"/>
    <x v="0"/>
    <x v="3"/>
    <x v="9"/>
    <s v="최근 2년 연속 G&lt;0 (상장사 &amp; 연결(연결 해당사항 없으면 개별))"/>
    <n v="1"/>
  </r>
  <r>
    <n v="44"/>
    <x v="43"/>
    <x v="6"/>
    <s v="별도"/>
    <s v="코스피/코스닥"/>
    <x v="0"/>
    <x v="4"/>
    <x v="10"/>
    <s v="코스닥 : 3분기 D &lt;= 33억 3분기 D &lt;= 55억이하"/>
    <n v="0"/>
  </r>
  <r>
    <n v="44"/>
    <x v="43"/>
    <x v="6"/>
    <s v="별도"/>
    <s v="ALL"/>
    <x v="1"/>
    <x v="5"/>
    <x v="11"/>
    <s v="B/C &gt;= 150%"/>
    <n v="0"/>
  </r>
  <r>
    <n v="44"/>
    <x v="43"/>
    <x v="6"/>
    <s v="별도"/>
    <s v="ALL"/>
    <x v="1"/>
    <x v="5"/>
    <x v="12"/>
    <s v="E/D &lt;= 0 &amp; F/D &lt;= 0"/>
    <n v="0"/>
  </r>
  <r>
    <n v="44"/>
    <x v="43"/>
    <x v="6"/>
    <s v="별도"/>
    <s v="비상장"/>
    <x v="1"/>
    <x v="5"/>
    <x v="13"/>
    <s v="비상장사 A &gt;= 2조"/>
    <n v="0"/>
  </r>
  <r>
    <n v="45"/>
    <x v="44"/>
    <x v="6"/>
    <s v="별도"/>
    <s v="코스닥"/>
    <x v="0"/>
    <x v="0"/>
    <x v="0"/>
    <s v="최근 3년연속 E&lt;0"/>
    <n v="0"/>
  </r>
  <r>
    <n v="45"/>
    <x v="44"/>
    <x v="6"/>
    <s v="별도"/>
    <s v="ALL"/>
    <x v="0"/>
    <x v="1"/>
    <x v="2"/>
    <s v="1년 연속 F&gt;G &amp; (F-G)/G &gt;= 50%"/>
    <n v="0"/>
  </r>
  <r>
    <n v="45"/>
    <x v="44"/>
    <x v="6"/>
    <s v="별도"/>
    <s v="ALL"/>
    <x v="0"/>
    <x v="1"/>
    <x v="1"/>
    <s v="과거 2년 연속 F&gt;G &amp; (F-G)/G &gt;= 50%"/>
    <n v="0"/>
  </r>
  <r>
    <n v="45"/>
    <x v="44"/>
    <x v="6"/>
    <s v="별도"/>
    <s v="ALL"/>
    <x v="0"/>
    <x v="1"/>
    <x v="4"/>
    <s v="1년 연속 E&gt;G &amp; (E-G)/G &gt;= 50%"/>
    <n v="0"/>
  </r>
  <r>
    <n v="45"/>
    <x v="44"/>
    <x v="6"/>
    <s v="별도"/>
    <s v="ALL"/>
    <x v="0"/>
    <x v="1"/>
    <x v="3"/>
    <s v="과거 2년 연속 E&gt;G &amp; (E-G)/G &gt;= 50%"/>
    <n v="0"/>
  </r>
  <r>
    <n v="45"/>
    <x v="44"/>
    <x v="6"/>
    <s v="별도"/>
    <s v="코스피/코스닥"/>
    <x v="0"/>
    <x v="1"/>
    <x v="5"/>
    <s v="당3분기 E / 전기 E &lt; 50%"/>
    <n v="1"/>
  </r>
  <r>
    <n v="45"/>
    <x v="44"/>
    <x v="6"/>
    <s v="별도"/>
    <s v="코스피/코스닥"/>
    <x v="0"/>
    <x v="1"/>
    <x v="6"/>
    <s v="당3분기 D/ 전기 D &lt; 50%"/>
    <n v="0"/>
  </r>
  <r>
    <n v="45"/>
    <x v="44"/>
    <x v="6"/>
    <s v="별도"/>
    <s v="코스피/코스닥"/>
    <x v="0"/>
    <x v="2"/>
    <x v="7"/>
    <s v="F/G &lt; 0"/>
    <n v="0"/>
  </r>
  <r>
    <n v="45"/>
    <x v="44"/>
    <x v="6"/>
    <s v="연결"/>
    <s v="코스피/코스닥"/>
    <x v="0"/>
    <x v="3"/>
    <x v="8"/>
    <s v="최근 2년 연속 E&lt;0 (상장사 &amp; 연결(연결 해당사항 없으면 개별))"/>
    <n v="0"/>
  </r>
  <r>
    <n v="45"/>
    <x v="44"/>
    <x v="6"/>
    <s v="연결"/>
    <s v="코스피/코스닥"/>
    <x v="0"/>
    <x v="3"/>
    <x v="9"/>
    <s v="최근 2년 연속 G&lt;0 (상장사 &amp; 연결(연결 해당사항 없으면 개별))"/>
    <n v="0"/>
  </r>
  <r>
    <n v="45"/>
    <x v="44"/>
    <x v="6"/>
    <s v="별도"/>
    <s v="코스피/코스닥"/>
    <x v="0"/>
    <x v="4"/>
    <x v="10"/>
    <s v="코스닥 : 3분기 D &lt;= 33억 3분기 D &lt;= 55억이하"/>
    <n v="0"/>
  </r>
  <r>
    <n v="45"/>
    <x v="44"/>
    <x v="6"/>
    <s v="별도"/>
    <s v="ALL"/>
    <x v="1"/>
    <x v="5"/>
    <x v="11"/>
    <s v="B/C &gt;= 150%"/>
    <n v="1"/>
  </r>
  <r>
    <n v="45"/>
    <x v="44"/>
    <x v="6"/>
    <s v="별도"/>
    <s v="ALL"/>
    <x v="1"/>
    <x v="5"/>
    <x v="12"/>
    <s v="E/D &lt;= 0 &amp; F/D &lt;= 0"/>
    <n v="0"/>
  </r>
  <r>
    <n v="45"/>
    <x v="44"/>
    <x v="6"/>
    <s v="별도"/>
    <s v="비상장"/>
    <x v="1"/>
    <x v="5"/>
    <x v="13"/>
    <s v="비상장사 A &gt;= 2조"/>
    <n v="0"/>
  </r>
  <r>
    <n v="46"/>
    <x v="45"/>
    <x v="3"/>
    <s v="별도"/>
    <s v="코스닥"/>
    <x v="0"/>
    <x v="0"/>
    <x v="0"/>
    <s v="최근 3년연속 E&lt;0"/>
    <n v="0"/>
  </r>
  <r>
    <n v="46"/>
    <x v="45"/>
    <x v="3"/>
    <s v="별도"/>
    <s v="ALL"/>
    <x v="0"/>
    <x v="1"/>
    <x v="2"/>
    <s v="1년 연속 F&gt;G &amp; (F-G)/G &gt;= 50%"/>
    <n v="1"/>
  </r>
  <r>
    <n v="46"/>
    <x v="45"/>
    <x v="3"/>
    <s v="별도"/>
    <s v="ALL"/>
    <x v="0"/>
    <x v="1"/>
    <x v="1"/>
    <s v="과거 2년 연속 F&gt;G &amp; (F-G)/G &gt;= 50%"/>
    <n v="1"/>
  </r>
  <r>
    <n v="46"/>
    <x v="45"/>
    <x v="3"/>
    <s v="별도"/>
    <s v="ALL"/>
    <x v="0"/>
    <x v="1"/>
    <x v="4"/>
    <s v="1년 연속 E&gt;G &amp; (E-G)/G &gt;= 50%"/>
    <n v="1"/>
  </r>
  <r>
    <n v="46"/>
    <x v="45"/>
    <x v="3"/>
    <s v="별도"/>
    <s v="ALL"/>
    <x v="0"/>
    <x v="1"/>
    <x v="3"/>
    <s v="과거 2년 연속 E&gt;G &amp; (E-G)/G &gt;= 50%"/>
    <n v="1"/>
  </r>
  <r>
    <n v="46"/>
    <x v="45"/>
    <x v="3"/>
    <s v="별도"/>
    <s v="코스피/코스닥"/>
    <x v="0"/>
    <x v="1"/>
    <x v="5"/>
    <s v="당3분기 E / 전기 E &lt; 50%"/>
    <n v="1"/>
  </r>
  <r>
    <n v="46"/>
    <x v="45"/>
    <x v="3"/>
    <s v="별도"/>
    <s v="코스피/코스닥"/>
    <x v="0"/>
    <x v="1"/>
    <x v="6"/>
    <s v="당3분기 D/ 전기 D &lt; 50%"/>
    <n v="0"/>
  </r>
  <r>
    <n v="46"/>
    <x v="45"/>
    <x v="3"/>
    <s v="별도"/>
    <s v="코스피/코스닥"/>
    <x v="0"/>
    <x v="2"/>
    <x v="7"/>
    <s v="F/G &lt; 0"/>
    <n v="0"/>
  </r>
  <r>
    <n v="46"/>
    <x v="45"/>
    <x v="3"/>
    <s v="연결"/>
    <s v="코스피/코스닥"/>
    <x v="0"/>
    <x v="3"/>
    <x v="8"/>
    <s v="최근 2년 연속 E&lt;0 (상장사 &amp; 연결(연결 해당사항 없으면 개별))"/>
    <n v="0"/>
  </r>
  <r>
    <n v="46"/>
    <x v="45"/>
    <x v="3"/>
    <s v="연결"/>
    <s v="코스피/코스닥"/>
    <x v="0"/>
    <x v="3"/>
    <x v="9"/>
    <s v="최근 2년 연속 G&lt;0 (상장사 &amp; 연결(연결 해당사항 없으면 개별))"/>
    <n v="0"/>
  </r>
  <r>
    <n v="46"/>
    <x v="45"/>
    <x v="3"/>
    <s v="별도"/>
    <s v="코스피/코스닥"/>
    <x v="0"/>
    <x v="4"/>
    <x v="10"/>
    <s v="코스닥 : 3분기 D &lt;= 33억 3분기 D &lt;= 55억이하"/>
    <n v="0"/>
  </r>
  <r>
    <n v="46"/>
    <x v="45"/>
    <x v="3"/>
    <s v="별도"/>
    <s v="ALL"/>
    <x v="1"/>
    <x v="5"/>
    <x v="11"/>
    <s v="B/C &gt;= 150%"/>
    <n v="0"/>
  </r>
  <r>
    <n v="46"/>
    <x v="45"/>
    <x v="3"/>
    <s v="별도"/>
    <s v="ALL"/>
    <x v="1"/>
    <x v="5"/>
    <x v="12"/>
    <s v="E/D &lt;= 0 &amp; F/D &lt;= 0"/>
    <n v="0"/>
  </r>
  <r>
    <n v="46"/>
    <x v="45"/>
    <x v="3"/>
    <s v="별도"/>
    <s v="비상장"/>
    <x v="1"/>
    <x v="5"/>
    <x v="13"/>
    <s v="비상장사 A &gt;= 2조"/>
    <n v="0"/>
  </r>
  <r>
    <n v="47"/>
    <x v="46"/>
    <x v="4"/>
    <s v="별도"/>
    <s v="코스닥"/>
    <x v="0"/>
    <x v="0"/>
    <x v="0"/>
    <s v="최근 3년연속 E&lt;0"/>
    <n v="0"/>
  </r>
  <r>
    <n v="47"/>
    <x v="46"/>
    <x v="4"/>
    <s v="별도"/>
    <s v="ALL"/>
    <x v="0"/>
    <x v="1"/>
    <x v="2"/>
    <s v="1년 연속 F&gt;G &amp; (F-G)/G &gt;= 50%"/>
    <n v="0"/>
  </r>
  <r>
    <n v="47"/>
    <x v="46"/>
    <x v="4"/>
    <s v="별도"/>
    <s v="ALL"/>
    <x v="0"/>
    <x v="1"/>
    <x v="1"/>
    <s v="과거 2년 연속 F&gt;G &amp; (F-G)/G &gt;= 50%"/>
    <n v="0"/>
  </r>
  <r>
    <n v="47"/>
    <x v="46"/>
    <x v="4"/>
    <s v="별도"/>
    <s v="ALL"/>
    <x v="0"/>
    <x v="1"/>
    <x v="4"/>
    <s v="1년 연속 E&gt;G &amp; (E-G)/G &gt;= 50%"/>
    <n v="0"/>
  </r>
  <r>
    <n v="47"/>
    <x v="46"/>
    <x v="4"/>
    <s v="별도"/>
    <s v="ALL"/>
    <x v="0"/>
    <x v="1"/>
    <x v="3"/>
    <s v="과거 2년 연속 E&gt;G &amp; (E-G)/G &gt;= 50%"/>
    <n v="0"/>
  </r>
  <r>
    <n v="47"/>
    <x v="46"/>
    <x v="4"/>
    <s v="별도"/>
    <s v="코스피/코스닥"/>
    <x v="0"/>
    <x v="1"/>
    <x v="5"/>
    <s v="당3분기 E / 전기 E &lt; 50%"/>
    <n v="0"/>
  </r>
  <r>
    <n v="47"/>
    <x v="46"/>
    <x v="4"/>
    <s v="별도"/>
    <s v="코스피/코스닥"/>
    <x v="0"/>
    <x v="1"/>
    <x v="6"/>
    <s v="당3분기 D/ 전기 D &lt; 50%"/>
    <n v="0"/>
  </r>
  <r>
    <n v="47"/>
    <x v="46"/>
    <x v="4"/>
    <s v="별도"/>
    <s v="코스피/코스닥"/>
    <x v="0"/>
    <x v="2"/>
    <x v="7"/>
    <s v="F/G &lt; 0"/>
    <n v="1"/>
  </r>
  <r>
    <n v="47"/>
    <x v="46"/>
    <x v="4"/>
    <s v="연결"/>
    <s v="코스피/코스닥"/>
    <x v="0"/>
    <x v="3"/>
    <x v="8"/>
    <s v="최근 2년 연속 E&lt;0 (상장사 &amp; 연결(연결 해당사항 없으면 개별))"/>
    <n v="0"/>
  </r>
  <r>
    <n v="47"/>
    <x v="46"/>
    <x v="4"/>
    <s v="연결"/>
    <s v="코스피/코스닥"/>
    <x v="0"/>
    <x v="3"/>
    <x v="9"/>
    <s v="최근 2년 연속 G&lt;0 (상장사 &amp; 연결(연결 해당사항 없으면 개별))"/>
    <n v="0"/>
  </r>
  <r>
    <n v="47"/>
    <x v="46"/>
    <x v="4"/>
    <s v="별도"/>
    <s v="코스피/코스닥"/>
    <x v="0"/>
    <x v="4"/>
    <x v="10"/>
    <s v="코스닥 : 3분기 D &lt;= 33억 3분기 D &lt;= 55억이하"/>
    <n v="0"/>
  </r>
  <r>
    <n v="47"/>
    <x v="46"/>
    <x v="4"/>
    <s v="별도"/>
    <s v="ALL"/>
    <x v="1"/>
    <x v="5"/>
    <x v="11"/>
    <s v="B/C &gt;= 150%"/>
    <n v="0"/>
  </r>
  <r>
    <n v="47"/>
    <x v="46"/>
    <x v="4"/>
    <s v="별도"/>
    <s v="ALL"/>
    <x v="1"/>
    <x v="5"/>
    <x v="12"/>
    <s v="E/D &lt;= 0 &amp; F/D &lt;= 0"/>
    <n v="0"/>
  </r>
  <r>
    <n v="47"/>
    <x v="46"/>
    <x v="4"/>
    <s v="별도"/>
    <s v="비상장"/>
    <x v="1"/>
    <x v="5"/>
    <x v="13"/>
    <s v="비상장사 A &gt;= 2조"/>
    <n v="0"/>
  </r>
  <r>
    <n v="48"/>
    <x v="47"/>
    <x v="3"/>
    <s v="별도"/>
    <s v="코스닥"/>
    <x v="0"/>
    <x v="0"/>
    <x v="0"/>
    <s v="최근 3년연속 E&lt;0"/>
    <n v="0"/>
  </r>
  <r>
    <n v="48"/>
    <x v="47"/>
    <x v="3"/>
    <s v="별도"/>
    <s v="ALL"/>
    <x v="0"/>
    <x v="1"/>
    <x v="2"/>
    <s v="1년 연속 F&gt;G &amp; (F-G)/G &gt;= 50%"/>
    <n v="1"/>
  </r>
  <r>
    <n v="48"/>
    <x v="47"/>
    <x v="3"/>
    <s v="별도"/>
    <s v="ALL"/>
    <x v="0"/>
    <x v="1"/>
    <x v="1"/>
    <s v="과거 2년 연속 F&gt;G &amp; (F-G)/G &gt;= 50%"/>
    <n v="0"/>
  </r>
  <r>
    <n v="48"/>
    <x v="47"/>
    <x v="3"/>
    <s v="별도"/>
    <s v="ALL"/>
    <x v="0"/>
    <x v="1"/>
    <x v="4"/>
    <s v="1년 연속 E&gt;G &amp; (E-G)/G &gt;= 50%"/>
    <n v="0"/>
  </r>
  <r>
    <n v="48"/>
    <x v="47"/>
    <x v="3"/>
    <s v="별도"/>
    <s v="ALL"/>
    <x v="0"/>
    <x v="1"/>
    <x v="3"/>
    <s v="과거 2년 연속 E&gt;G &amp; (E-G)/G &gt;= 50%"/>
    <n v="0"/>
  </r>
  <r>
    <n v="48"/>
    <x v="47"/>
    <x v="3"/>
    <s v="별도"/>
    <s v="코스피/코스닥"/>
    <x v="0"/>
    <x v="1"/>
    <x v="5"/>
    <s v="당3분기 E / 전기 E &lt; 50%"/>
    <n v="0"/>
  </r>
  <r>
    <n v="48"/>
    <x v="47"/>
    <x v="3"/>
    <s v="별도"/>
    <s v="코스피/코스닥"/>
    <x v="0"/>
    <x v="1"/>
    <x v="6"/>
    <s v="당3분기 D/ 전기 D &lt; 50%"/>
    <n v="0"/>
  </r>
  <r>
    <n v="48"/>
    <x v="47"/>
    <x v="3"/>
    <s v="별도"/>
    <s v="코스피/코스닥"/>
    <x v="0"/>
    <x v="2"/>
    <x v="7"/>
    <s v="F/G &lt; 0"/>
    <n v="0"/>
  </r>
  <r>
    <n v="48"/>
    <x v="47"/>
    <x v="3"/>
    <s v="연결"/>
    <s v="코스피/코스닥"/>
    <x v="0"/>
    <x v="3"/>
    <x v="8"/>
    <s v="최근 2년 연속 E&lt;0 (상장사 &amp; 연결(연결 해당사항 없으면 개별))"/>
    <n v="0"/>
  </r>
  <r>
    <n v="48"/>
    <x v="47"/>
    <x v="3"/>
    <s v="연결"/>
    <s v="코스피/코스닥"/>
    <x v="0"/>
    <x v="3"/>
    <x v="9"/>
    <s v="최근 2년 연속 G&lt;0 (상장사 &amp; 연결(연결 해당사항 없으면 개별))"/>
    <n v="0"/>
  </r>
  <r>
    <n v="48"/>
    <x v="47"/>
    <x v="3"/>
    <s v="별도"/>
    <s v="코스피/코스닥"/>
    <x v="0"/>
    <x v="4"/>
    <x v="10"/>
    <s v="코스닥 : 3분기 D &lt;= 33억 3분기 D &lt;= 55억이하"/>
    <n v="0"/>
  </r>
  <r>
    <n v="48"/>
    <x v="47"/>
    <x v="3"/>
    <s v="별도"/>
    <s v="ALL"/>
    <x v="1"/>
    <x v="5"/>
    <x v="11"/>
    <s v="B/C &gt;= 150%"/>
    <n v="0"/>
  </r>
  <r>
    <n v="48"/>
    <x v="47"/>
    <x v="3"/>
    <s v="별도"/>
    <s v="ALL"/>
    <x v="1"/>
    <x v="5"/>
    <x v="12"/>
    <s v="E/D &lt;= 0 &amp; F/D &lt;= 0"/>
    <n v="0"/>
  </r>
  <r>
    <n v="48"/>
    <x v="47"/>
    <x v="3"/>
    <s v="별도"/>
    <s v="비상장"/>
    <x v="1"/>
    <x v="5"/>
    <x v="13"/>
    <s v="비상장사 A &gt;= 2조"/>
    <n v="0"/>
  </r>
  <r>
    <n v="49"/>
    <x v="48"/>
    <x v="2"/>
    <s v="별도"/>
    <s v="코스닥"/>
    <x v="0"/>
    <x v="0"/>
    <x v="0"/>
    <s v="최근 3년연속 E&lt;0"/>
    <n v="0"/>
  </r>
  <r>
    <n v="49"/>
    <x v="48"/>
    <x v="2"/>
    <s v="별도"/>
    <s v="ALL"/>
    <x v="0"/>
    <x v="1"/>
    <x v="2"/>
    <s v="1년 연속 F&gt;G &amp; (F-G)/G &gt;= 50%"/>
    <n v="0"/>
  </r>
  <r>
    <n v="49"/>
    <x v="48"/>
    <x v="2"/>
    <s v="별도"/>
    <s v="ALL"/>
    <x v="0"/>
    <x v="1"/>
    <x v="1"/>
    <s v="과거 2년 연속 F&gt;G &amp; (F-G)/G &gt;= 50%"/>
    <n v="0"/>
  </r>
  <r>
    <n v="49"/>
    <x v="48"/>
    <x v="2"/>
    <s v="별도"/>
    <s v="ALL"/>
    <x v="0"/>
    <x v="1"/>
    <x v="4"/>
    <s v="1년 연속 E&gt;G &amp; (E-G)/G &gt;= 50%"/>
    <n v="0"/>
  </r>
  <r>
    <n v="49"/>
    <x v="48"/>
    <x v="2"/>
    <s v="별도"/>
    <s v="ALL"/>
    <x v="0"/>
    <x v="1"/>
    <x v="3"/>
    <s v="과거 2년 연속 E&gt;G &amp; (E-G)/G &gt;= 50%"/>
    <n v="0"/>
  </r>
  <r>
    <n v="49"/>
    <x v="48"/>
    <x v="2"/>
    <s v="별도"/>
    <s v="코스피/코스닥"/>
    <x v="0"/>
    <x v="1"/>
    <x v="5"/>
    <s v="당3분기 E / 전기 E &lt; 50%"/>
    <n v="0"/>
  </r>
  <r>
    <n v="49"/>
    <x v="48"/>
    <x v="2"/>
    <s v="별도"/>
    <s v="코스피/코스닥"/>
    <x v="0"/>
    <x v="1"/>
    <x v="6"/>
    <s v="당3분기 D/ 전기 D &lt; 50%"/>
    <n v="0"/>
  </r>
  <r>
    <n v="49"/>
    <x v="48"/>
    <x v="2"/>
    <s v="별도"/>
    <s v="코스피/코스닥"/>
    <x v="0"/>
    <x v="2"/>
    <x v="7"/>
    <s v="F/G &lt; 0"/>
    <n v="1"/>
  </r>
  <r>
    <n v="49"/>
    <x v="48"/>
    <x v="2"/>
    <s v="연결"/>
    <s v="코스피/코스닥"/>
    <x v="0"/>
    <x v="3"/>
    <x v="8"/>
    <s v="최근 2년 연속 E&lt;0 (상장사 &amp; 연결(연결 해당사항 없으면 개별))"/>
    <n v="0"/>
  </r>
  <r>
    <n v="49"/>
    <x v="48"/>
    <x v="2"/>
    <s v="연결"/>
    <s v="코스피/코스닥"/>
    <x v="0"/>
    <x v="3"/>
    <x v="9"/>
    <s v="최근 2년 연속 G&lt;0 (상장사 &amp; 연결(연결 해당사항 없으면 개별))"/>
    <n v="0"/>
  </r>
  <r>
    <n v="49"/>
    <x v="48"/>
    <x v="2"/>
    <s v="별도"/>
    <s v="코스피/코스닥"/>
    <x v="0"/>
    <x v="4"/>
    <x v="10"/>
    <s v="코스닥 : 3분기 D &lt;= 33억 3분기 D &lt;= 55억이하"/>
    <n v="0"/>
  </r>
  <r>
    <n v="49"/>
    <x v="48"/>
    <x v="2"/>
    <s v="별도"/>
    <s v="ALL"/>
    <x v="1"/>
    <x v="5"/>
    <x v="11"/>
    <s v="B/C &gt;= 150%"/>
    <n v="0"/>
  </r>
  <r>
    <n v="49"/>
    <x v="48"/>
    <x v="2"/>
    <s v="별도"/>
    <s v="ALL"/>
    <x v="1"/>
    <x v="5"/>
    <x v="12"/>
    <s v="E/D &lt;= 0 &amp; F/D &lt;= 0"/>
    <n v="0"/>
  </r>
  <r>
    <n v="49"/>
    <x v="48"/>
    <x v="2"/>
    <s v="별도"/>
    <s v="비상장"/>
    <x v="1"/>
    <x v="5"/>
    <x v="13"/>
    <s v="비상장사 A &gt;= 2조"/>
    <n v="0"/>
  </r>
  <r>
    <n v="50"/>
    <x v="49"/>
    <x v="2"/>
    <s v="별도"/>
    <s v="코스닥"/>
    <x v="0"/>
    <x v="0"/>
    <x v="0"/>
    <s v="최근 3년연속 E&lt;0"/>
    <n v="0"/>
  </r>
  <r>
    <n v="50"/>
    <x v="49"/>
    <x v="2"/>
    <s v="별도"/>
    <s v="ALL"/>
    <x v="0"/>
    <x v="1"/>
    <x v="2"/>
    <s v="1년 연속 F&gt;G &amp; (F-G)/G &gt;= 50%"/>
    <n v="0"/>
  </r>
  <r>
    <n v="50"/>
    <x v="49"/>
    <x v="2"/>
    <s v="별도"/>
    <s v="ALL"/>
    <x v="0"/>
    <x v="1"/>
    <x v="1"/>
    <s v="과거 2년 연속 F&gt;G &amp; (F-G)/G &gt;= 50%"/>
    <n v="0"/>
  </r>
  <r>
    <n v="50"/>
    <x v="49"/>
    <x v="2"/>
    <s v="별도"/>
    <s v="ALL"/>
    <x v="0"/>
    <x v="1"/>
    <x v="4"/>
    <s v="1년 연속 E&gt;G &amp; (E-G)/G &gt;= 50%"/>
    <n v="0"/>
  </r>
  <r>
    <n v="50"/>
    <x v="49"/>
    <x v="2"/>
    <s v="별도"/>
    <s v="ALL"/>
    <x v="0"/>
    <x v="1"/>
    <x v="3"/>
    <s v="과거 2년 연속 E&gt;G &amp; (E-G)/G &gt;= 50%"/>
    <n v="0"/>
  </r>
  <r>
    <n v="50"/>
    <x v="49"/>
    <x v="2"/>
    <s v="별도"/>
    <s v="코스피/코스닥"/>
    <x v="0"/>
    <x v="1"/>
    <x v="5"/>
    <s v="당3분기 E / 전기 E &lt; 50%"/>
    <n v="1"/>
  </r>
  <r>
    <n v="50"/>
    <x v="49"/>
    <x v="2"/>
    <s v="별도"/>
    <s v="코스피/코스닥"/>
    <x v="0"/>
    <x v="1"/>
    <x v="6"/>
    <s v="당3분기 D/ 전기 D &lt; 50%"/>
    <n v="0"/>
  </r>
  <r>
    <n v="50"/>
    <x v="49"/>
    <x v="2"/>
    <s v="별도"/>
    <s v="코스피/코스닥"/>
    <x v="0"/>
    <x v="2"/>
    <x v="7"/>
    <s v="F/G &lt; 0"/>
    <n v="1"/>
  </r>
  <r>
    <n v="50"/>
    <x v="49"/>
    <x v="2"/>
    <s v="연결"/>
    <s v="코스피/코스닥"/>
    <x v="0"/>
    <x v="3"/>
    <x v="8"/>
    <s v="최근 2년 연속 E&lt;0 (상장사 &amp; 연결(연결 해당사항 없으면 개별))"/>
    <n v="0"/>
  </r>
  <r>
    <n v="50"/>
    <x v="49"/>
    <x v="2"/>
    <s v="연결"/>
    <s v="코스피/코스닥"/>
    <x v="0"/>
    <x v="3"/>
    <x v="9"/>
    <s v="최근 2년 연속 G&lt;0 (상장사 &amp; 연결(연결 해당사항 없으면 개별))"/>
    <n v="0"/>
  </r>
  <r>
    <n v="50"/>
    <x v="49"/>
    <x v="2"/>
    <s v="별도"/>
    <s v="코스피/코스닥"/>
    <x v="0"/>
    <x v="4"/>
    <x v="10"/>
    <s v="코스닥 : 3분기 D &lt;= 33억 3분기 D &lt;= 55억이하"/>
    <n v="1"/>
  </r>
  <r>
    <n v="50"/>
    <x v="49"/>
    <x v="2"/>
    <s v="별도"/>
    <s v="ALL"/>
    <x v="1"/>
    <x v="5"/>
    <x v="11"/>
    <s v="B/C &gt;= 150%"/>
    <n v="1"/>
  </r>
  <r>
    <n v="50"/>
    <x v="49"/>
    <x v="2"/>
    <s v="별도"/>
    <s v="ALL"/>
    <x v="1"/>
    <x v="5"/>
    <x v="12"/>
    <s v="E/D &lt;= 0 &amp; F/D &lt;= 0"/>
    <n v="1"/>
  </r>
  <r>
    <n v="50"/>
    <x v="49"/>
    <x v="2"/>
    <s v="별도"/>
    <s v="비상장"/>
    <x v="1"/>
    <x v="5"/>
    <x v="13"/>
    <s v="비상장사 A &gt;= 2조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BF33A-FCAB-4436-A201-F79846585EDB}" name="피벗 테이블4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compact="0" compactData="0" multipleFieldFilters="0">
  <location ref="A3:D64" firstHeaderRow="1" firstDataRow="1" firstDataCol="3"/>
  <pivotFields count="10">
    <pivotField compact="0" outline="0" showAll="0"/>
    <pivotField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10">
        <item x="8"/>
        <item x="0"/>
        <item x="9"/>
        <item x="1"/>
        <item x="7"/>
        <item x="6"/>
        <item x="2"/>
        <item x="4"/>
        <item x="3"/>
        <item x="5"/>
      </items>
    </pivotField>
    <pivotField compact="0" outline="0" showAll="0"/>
    <pivotField compact="0" outline="0" showAll="0"/>
    <pivotField axis="axisRow" compact="0" outline="0" showAll="0" defaultSubtotal="0">
      <items count="4">
        <item m="1" x="2"/>
        <item m="1" x="3"/>
        <item x="0"/>
        <item x="1"/>
      </items>
    </pivotField>
    <pivotField axis="axisRow" compact="0" outline="0" showAll="0" sortType="ascending" defaultSubtotal="0">
      <items count="14">
        <item x="5"/>
        <item x="1"/>
        <item m="1" x="11"/>
        <item x="3"/>
        <item x="4"/>
        <item m="1" x="6"/>
        <item x="0"/>
        <item x="2"/>
        <item m="1" x="10"/>
        <item m="1" x="8"/>
        <item m="1" x="12"/>
        <item m="1" x="7"/>
        <item m="1" x="9"/>
        <item m="1" x="13"/>
      </items>
    </pivotField>
    <pivotField compact="0" outline="0" showAll="0" sortType="ascending">
      <items count="15">
        <item x="1"/>
        <item x="2"/>
        <item x="7"/>
        <item x="6"/>
        <item x="10"/>
        <item x="9"/>
        <item x="13"/>
        <item x="8"/>
        <item x="3"/>
        <item x="4"/>
        <item x="5"/>
        <item x="12"/>
        <item x="11"/>
        <item x="0"/>
        <item t="default"/>
      </items>
    </pivotField>
    <pivotField compact="0" outline="0" showAll="0"/>
    <pivotField dataField="1" compact="0" numFmtId="176" outline="0" showAll="0"/>
  </pivotFields>
  <rowFields count="3">
    <field x="2"/>
    <field x="5"/>
    <field x="6"/>
  </rowFields>
  <rowItems count="61">
    <i>
      <x/>
      <x v="2"/>
      <x v="1"/>
    </i>
    <i r="2">
      <x v="3"/>
    </i>
    <i r="2">
      <x v="4"/>
    </i>
    <i r="2">
      <x v="6"/>
    </i>
    <i r="2">
      <x v="7"/>
    </i>
    <i r="1">
      <x v="3"/>
      <x/>
    </i>
    <i>
      <x v="1"/>
      <x v="2"/>
      <x v="1"/>
    </i>
    <i r="2">
      <x v="3"/>
    </i>
    <i r="2">
      <x v="4"/>
    </i>
    <i r="2">
      <x v="6"/>
    </i>
    <i r="2">
      <x v="7"/>
    </i>
    <i r="1">
      <x v="3"/>
      <x/>
    </i>
    <i>
      <x v="2"/>
      <x v="2"/>
      <x v="1"/>
    </i>
    <i r="2">
      <x v="3"/>
    </i>
    <i r="2">
      <x v="4"/>
    </i>
    <i r="2">
      <x v="6"/>
    </i>
    <i r="2">
      <x v="7"/>
    </i>
    <i r="1">
      <x v="3"/>
      <x/>
    </i>
    <i>
      <x v="3"/>
      <x v="2"/>
      <x v="1"/>
    </i>
    <i r="2">
      <x v="3"/>
    </i>
    <i r="2">
      <x v="4"/>
    </i>
    <i r="2">
      <x v="6"/>
    </i>
    <i r="2">
      <x v="7"/>
    </i>
    <i r="1">
      <x v="3"/>
      <x/>
    </i>
    <i>
      <x v="4"/>
      <x v="2"/>
      <x v="1"/>
    </i>
    <i r="2">
      <x v="3"/>
    </i>
    <i r="2">
      <x v="4"/>
    </i>
    <i r="2">
      <x v="6"/>
    </i>
    <i r="2">
      <x v="7"/>
    </i>
    <i r="1">
      <x v="3"/>
      <x/>
    </i>
    <i>
      <x v="5"/>
      <x v="2"/>
      <x v="1"/>
    </i>
    <i r="2">
      <x v="3"/>
    </i>
    <i r="2">
      <x v="4"/>
    </i>
    <i r="2">
      <x v="6"/>
    </i>
    <i r="2">
      <x v="7"/>
    </i>
    <i r="1">
      <x v="3"/>
      <x/>
    </i>
    <i>
      <x v="6"/>
      <x v="2"/>
      <x v="1"/>
    </i>
    <i r="2">
      <x v="3"/>
    </i>
    <i r="2">
      <x v="4"/>
    </i>
    <i r="2">
      <x v="6"/>
    </i>
    <i r="2">
      <x v="7"/>
    </i>
    <i r="1">
      <x v="3"/>
      <x/>
    </i>
    <i>
      <x v="7"/>
      <x v="2"/>
      <x v="1"/>
    </i>
    <i r="2">
      <x v="3"/>
    </i>
    <i r="2">
      <x v="4"/>
    </i>
    <i r="2">
      <x v="6"/>
    </i>
    <i r="2">
      <x v="7"/>
    </i>
    <i r="1">
      <x v="3"/>
      <x/>
    </i>
    <i>
      <x v="8"/>
      <x v="2"/>
      <x v="1"/>
    </i>
    <i r="2">
      <x v="3"/>
    </i>
    <i r="2">
      <x v="4"/>
    </i>
    <i r="2">
      <x v="6"/>
    </i>
    <i r="2">
      <x v="7"/>
    </i>
    <i r="1">
      <x v="3"/>
      <x/>
    </i>
    <i>
      <x v="9"/>
      <x v="2"/>
      <x v="1"/>
    </i>
    <i r="2">
      <x v="3"/>
    </i>
    <i r="2">
      <x v="4"/>
    </i>
    <i r="2">
      <x v="6"/>
    </i>
    <i r="2">
      <x v="7"/>
    </i>
    <i r="1">
      <x v="3"/>
      <x/>
    </i>
    <i t="grand">
      <x/>
    </i>
  </rowItems>
  <colItems count="1">
    <i/>
  </colItems>
  <dataFields count="1">
    <dataField name="합계 : 해당여부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DE0C3-9C63-46EE-83A0-9213C7577E53}">
  <dimension ref="A1:B25"/>
  <sheetViews>
    <sheetView zoomScale="85" zoomScaleNormal="85" workbookViewId="0">
      <selection activeCell="A2" sqref="A2:B8"/>
    </sheetView>
  </sheetViews>
  <sheetFormatPr defaultRowHeight="16.5" x14ac:dyDescent="0.3"/>
  <cols>
    <col min="1" max="1" width="36.625" bestFit="1" customWidth="1"/>
    <col min="2" max="2" width="60.25" bestFit="1" customWidth="1"/>
  </cols>
  <sheetData>
    <row r="1" spans="1:2" x14ac:dyDescent="0.3">
      <c r="A1" t="s">
        <v>0</v>
      </c>
    </row>
    <row r="2" spans="1:2" x14ac:dyDescent="0.3">
      <c r="A2" t="s">
        <v>2</v>
      </c>
      <c r="B2" t="s">
        <v>109</v>
      </c>
    </row>
    <row r="3" spans="1:2" x14ac:dyDescent="0.3">
      <c r="A3" t="s">
        <v>4</v>
      </c>
      <c r="B3" t="s">
        <v>111</v>
      </c>
    </row>
    <row r="4" spans="1:2" x14ac:dyDescent="0.3">
      <c r="A4" t="s">
        <v>6</v>
      </c>
      <c r="B4" t="s">
        <v>113</v>
      </c>
    </row>
    <row r="5" spans="1:2" x14ac:dyDescent="0.3">
      <c r="A5" t="s">
        <v>8</v>
      </c>
      <c r="B5" t="s">
        <v>115</v>
      </c>
    </row>
    <row r="6" spans="1:2" x14ac:dyDescent="0.3">
      <c r="A6" t="s">
        <v>125</v>
      </c>
      <c r="B6" t="s">
        <v>117</v>
      </c>
    </row>
    <row r="7" spans="1:2" x14ac:dyDescent="0.3">
      <c r="A7" t="s">
        <v>123</v>
      </c>
      <c r="B7" t="s">
        <v>119</v>
      </c>
    </row>
    <row r="8" spans="1:2" x14ac:dyDescent="0.3">
      <c r="A8" t="s">
        <v>12</v>
      </c>
      <c r="B8" t="s">
        <v>121</v>
      </c>
    </row>
    <row r="10" spans="1:2" x14ac:dyDescent="0.3">
      <c r="A10" t="s">
        <v>16</v>
      </c>
    </row>
    <row r="11" spans="1:2" x14ac:dyDescent="0.3">
      <c r="A11" t="s">
        <v>71</v>
      </c>
      <c r="B11" t="s">
        <v>129</v>
      </c>
    </row>
    <row r="12" spans="1:2" x14ac:dyDescent="0.3">
      <c r="A12" t="s">
        <v>73</v>
      </c>
      <c r="B12" t="s">
        <v>131</v>
      </c>
    </row>
    <row r="13" spans="1:2" x14ac:dyDescent="0.3">
      <c r="A13" t="s">
        <v>75</v>
      </c>
      <c r="B13" t="s">
        <v>133</v>
      </c>
    </row>
    <row r="14" spans="1:2" x14ac:dyDescent="0.3">
      <c r="A14" t="s">
        <v>77</v>
      </c>
      <c r="B14" t="s">
        <v>126</v>
      </c>
    </row>
    <row r="15" spans="1:2" x14ac:dyDescent="0.3">
      <c r="A15" t="s">
        <v>79</v>
      </c>
      <c r="B15" t="s">
        <v>127</v>
      </c>
    </row>
    <row r="16" spans="1:2" x14ac:dyDescent="0.3">
      <c r="A16" t="s">
        <v>83</v>
      </c>
      <c r="B16" t="s">
        <v>135</v>
      </c>
    </row>
    <row r="17" spans="1:2" x14ac:dyDescent="0.3">
      <c r="A17" t="s">
        <v>85</v>
      </c>
      <c r="B17" t="s">
        <v>137</v>
      </c>
    </row>
    <row r="18" spans="1:2" x14ac:dyDescent="0.3">
      <c r="A18" t="s">
        <v>81</v>
      </c>
      <c r="B18" t="s">
        <v>138</v>
      </c>
    </row>
    <row r="19" spans="1:2" x14ac:dyDescent="0.3">
      <c r="A19" t="s">
        <v>87</v>
      </c>
      <c r="B19" t="s">
        <v>140</v>
      </c>
    </row>
    <row r="20" spans="1:2" x14ac:dyDescent="0.3">
      <c r="A20" t="s">
        <v>89</v>
      </c>
      <c r="B20" t="s">
        <v>142</v>
      </c>
    </row>
    <row r="21" spans="1:2" x14ac:dyDescent="0.3">
      <c r="A21" t="s">
        <v>91</v>
      </c>
      <c r="B21" t="s">
        <v>144</v>
      </c>
    </row>
    <row r="22" spans="1:2" x14ac:dyDescent="0.3">
      <c r="A22" t="s">
        <v>65</v>
      </c>
      <c r="B22" t="s">
        <v>146</v>
      </c>
    </row>
    <row r="23" spans="1:2" x14ac:dyDescent="0.3">
      <c r="A23" t="s">
        <v>67</v>
      </c>
      <c r="B23" t="s">
        <v>148</v>
      </c>
    </row>
    <row r="24" spans="1:2" x14ac:dyDescent="0.3">
      <c r="A24" t="s">
        <v>69</v>
      </c>
      <c r="B24" t="s">
        <v>149</v>
      </c>
    </row>
    <row r="25" spans="1:2" x14ac:dyDescent="0.3">
      <c r="B25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A6234-EA7E-499A-B78D-95533D6CFDE0}">
  <dimension ref="A1:J16"/>
  <sheetViews>
    <sheetView topLeftCell="B1" zoomScale="85" zoomScaleNormal="85" workbookViewId="0">
      <selection activeCell="F3" sqref="F3"/>
    </sheetView>
  </sheetViews>
  <sheetFormatPr defaultRowHeight="16.5" x14ac:dyDescent="0.3"/>
  <cols>
    <col min="1" max="1" width="20.125" customWidth="1"/>
    <col min="2" max="2" width="16" customWidth="1"/>
    <col min="3" max="3" width="19.125" customWidth="1"/>
    <col min="4" max="4" width="35.5" customWidth="1"/>
    <col min="5" max="5" width="55.375" customWidth="1"/>
    <col min="6" max="6" width="36" customWidth="1"/>
    <col min="7" max="7" width="39.875" customWidth="1"/>
    <col min="8" max="8" width="9.75" bestFit="1" customWidth="1"/>
    <col min="9" max="9" width="13.25" customWidth="1"/>
    <col min="10" max="10" width="47.875" customWidth="1"/>
  </cols>
  <sheetData>
    <row r="1" spans="1:10" x14ac:dyDescent="0.3">
      <c r="A1" t="s">
        <v>13</v>
      </c>
    </row>
    <row r="2" spans="1:10" x14ac:dyDescent="0.3">
      <c r="A2" t="s">
        <v>14</v>
      </c>
      <c r="B2" t="s">
        <v>15</v>
      </c>
      <c r="C2" t="s">
        <v>14</v>
      </c>
      <c r="D2" t="s">
        <v>64</v>
      </c>
      <c r="E2" t="s">
        <v>63</v>
      </c>
      <c r="F2" t="s">
        <v>17</v>
      </c>
      <c r="G2" t="s">
        <v>18</v>
      </c>
      <c r="H2" t="s">
        <v>30</v>
      </c>
      <c r="I2" t="s">
        <v>95</v>
      </c>
      <c r="J2" t="s">
        <v>19</v>
      </c>
    </row>
    <row r="3" spans="1:10" x14ac:dyDescent="0.3">
      <c r="A3" t="s">
        <v>20</v>
      </c>
      <c r="B3" t="s">
        <v>21</v>
      </c>
      <c r="C3" t="s">
        <v>369</v>
      </c>
      <c r="D3" t="s">
        <v>72</v>
      </c>
      <c r="E3" t="s">
        <v>22</v>
      </c>
      <c r="F3" t="s">
        <v>358</v>
      </c>
      <c r="G3" t="s">
        <v>23</v>
      </c>
      <c r="H3" t="s">
        <v>32</v>
      </c>
      <c r="I3" t="s">
        <v>96</v>
      </c>
      <c r="J3" s="1" t="s">
        <v>24</v>
      </c>
    </row>
    <row r="4" spans="1:10" ht="49.5" x14ac:dyDescent="0.3">
      <c r="A4" t="s">
        <v>20</v>
      </c>
      <c r="B4" t="s">
        <v>21</v>
      </c>
      <c r="C4" t="s">
        <v>373</v>
      </c>
      <c r="D4" t="s">
        <v>74</v>
      </c>
      <c r="E4" s="1" t="s">
        <v>97</v>
      </c>
      <c r="F4" t="s">
        <v>359</v>
      </c>
      <c r="G4" t="s">
        <v>25</v>
      </c>
      <c r="H4" t="s">
        <v>32</v>
      </c>
      <c r="I4" t="s">
        <v>104</v>
      </c>
      <c r="J4" s="1" t="s">
        <v>26</v>
      </c>
    </row>
    <row r="5" spans="1:10" ht="49.5" x14ac:dyDescent="0.3">
      <c r="A5" t="s">
        <v>20</v>
      </c>
      <c r="B5" t="s">
        <v>21</v>
      </c>
      <c r="C5" t="s">
        <v>372</v>
      </c>
      <c r="D5" t="s">
        <v>76</v>
      </c>
      <c r="E5" s="1" t="s">
        <v>98</v>
      </c>
      <c r="F5" t="s">
        <v>358</v>
      </c>
      <c r="G5" t="s">
        <v>25</v>
      </c>
      <c r="H5" t="s">
        <v>31</v>
      </c>
      <c r="I5" t="s">
        <v>103</v>
      </c>
      <c r="J5" s="1" t="s">
        <v>26</v>
      </c>
    </row>
    <row r="6" spans="1:10" ht="49.5" x14ac:dyDescent="0.3">
      <c r="A6" t="s">
        <v>20</v>
      </c>
      <c r="B6" t="s">
        <v>21</v>
      </c>
      <c r="C6" t="s">
        <v>372</v>
      </c>
      <c r="D6" t="s">
        <v>78</v>
      </c>
      <c r="E6" s="1" t="s">
        <v>99</v>
      </c>
      <c r="F6" t="s">
        <v>358</v>
      </c>
      <c r="G6" t="s">
        <v>27</v>
      </c>
      <c r="H6" t="s">
        <v>31</v>
      </c>
      <c r="I6" t="s">
        <v>103</v>
      </c>
      <c r="J6" s="1" t="s">
        <v>28</v>
      </c>
    </row>
    <row r="7" spans="1:10" ht="49.5" x14ac:dyDescent="0.3">
      <c r="A7" t="s">
        <v>20</v>
      </c>
      <c r="B7" t="s">
        <v>21</v>
      </c>
      <c r="C7" t="s">
        <v>372</v>
      </c>
      <c r="D7" t="s">
        <v>80</v>
      </c>
      <c r="E7" s="1" t="s">
        <v>100</v>
      </c>
      <c r="F7" t="s">
        <v>358</v>
      </c>
      <c r="G7" t="s">
        <v>27</v>
      </c>
      <c r="H7" t="s">
        <v>31</v>
      </c>
      <c r="I7" t="s">
        <v>103</v>
      </c>
      <c r="J7" s="1" t="s">
        <v>28</v>
      </c>
    </row>
    <row r="8" spans="1:10" ht="49.5" x14ac:dyDescent="0.3">
      <c r="A8" t="s">
        <v>20</v>
      </c>
      <c r="B8" t="s">
        <v>21</v>
      </c>
      <c r="C8" t="s">
        <v>372</v>
      </c>
      <c r="D8" t="s">
        <v>84</v>
      </c>
      <c r="E8" s="1" t="s">
        <v>44</v>
      </c>
      <c r="F8" t="s">
        <v>358</v>
      </c>
      <c r="G8" t="s">
        <v>23</v>
      </c>
      <c r="H8" t="s">
        <v>31</v>
      </c>
      <c r="I8" t="s">
        <v>95</v>
      </c>
      <c r="J8" s="1" t="s">
        <v>101</v>
      </c>
    </row>
    <row r="9" spans="1:10" x14ac:dyDescent="0.3">
      <c r="A9" t="s">
        <v>20</v>
      </c>
      <c r="B9" t="s">
        <v>21</v>
      </c>
      <c r="C9" t="s">
        <v>372</v>
      </c>
      <c r="D9" t="s">
        <v>86</v>
      </c>
      <c r="E9" s="1" t="s">
        <v>45</v>
      </c>
      <c r="F9" t="s">
        <v>358</v>
      </c>
      <c r="G9" t="s">
        <v>7</v>
      </c>
      <c r="H9" t="s">
        <v>31</v>
      </c>
      <c r="I9" t="s">
        <v>94</v>
      </c>
      <c r="J9" s="1" t="s">
        <v>102</v>
      </c>
    </row>
    <row r="10" spans="1:10" ht="33" x14ac:dyDescent="0.3">
      <c r="A10" t="s">
        <v>20</v>
      </c>
      <c r="B10" t="s">
        <v>21</v>
      </c>
      <c r="C10" t="s">
        <v>371</v>
      </c>
      <c r="D10" t="s">
        <v>82</v>
      </c>
      <c r="E10" s="1" t="s">
        <v>107</v>
      </c>
      <c r="F10" t="s">
        <v>358</v>
      </c>
      <c r="G10" t="s">
        <v>25</v>
      </c>
      <c r="H10" t="s">
        <v>32</v>
      </c>
      <c r="I10" t="s">
        <v>94</v>
      </c>
      <c r="J10" s="1"/>
    </row>
    <row r="11" spans="1:10" ht="33" x14ac:dyDescent="0.3">
      <c r="A11" t="s">
        <v>20</v>
      </c>
      <c r="B11" t="s">
        <v>21</v>
      </c>
      <c r="C11" t="s">
        <v>363</v>
      </c>
      <c r="D11" t="s">
        <v>88</v>
      </c>
      <c r="E11" s="1" t="s">
        <v>40</v>
      </c>
      <c r="F11" t="s">
        <v>358</v>
      </c>
      <c r="G11" t="s">
        <v>23</v>
      </c>
      <c r="H11" t="s">
        <v>35</v>
      </c>
      <c r="I11" t="s">
        <v>95</v>
      </c>
      <c r="J11" s="1" t="s">
        <v>33</v>
      </c>
    </row>
    <row r="12" spans="1:10" ht="33" x14ac:dyDescent="0.3">
      <c r="A12" t="s">
        <v>20</v>
      </c>
      <c r="B12" t="s">
        <v>21</v>
      </c>
      <c r="C12" t="s">
        <v>362</v>
      </c>
      <c r="D12" t="s">
        <v>90</v>
      </c>
      <c r="E12" s="1" t="s">
        <v>41</v>
      </c>
      <c r="F12" t="s">
        <v>358</v>
      </c>
      <c r="G12" t="s">
        <v>36</v>
      </c>
      <c r="H12" t="s">
        <v>34</v>
      </c>
      <c r="I12" t="s">
        <v>94</v>
      </c>
      <c r="J12" s="1" t="s">
        <v>33</v>
      </c>
    </row>
    <row r="13" spans="1:10" ht="33" x14ac:dyDescent="0.3">
      <c r="A13" t="s">
        <v>20</v>
      </c>
      <c r="B13" t="s">
        <v>21</v>
      </c>
      <c r="C13" t="s">
        <v>365</v>
      </c>
      <c r="D13" t="s">
        <v>92</v>
      </c>
      <c r="E13" s="1" t="s">
        <v>93</v>
      </c>
      <c r="F13" t="s">
        <v>358</v>
      </c>
      <c r="G13" t="s">
        <v>7</v>
      </c>
      <c r="H13" t="s">
        <v>31</v>
      </c>
      <c r="I13" t="s">
        <v>94</v>
      </c>
      <c r="J13" s="1" t="s">
        <v>105</v>
      </c>
    </row>
    <row r="14" spans="1:10" x14ac:dyDescent="0.3">
      <c r="A14" t="s">
        <v>20</v>
      </c>
      <c r="B14" t="s">
        <v>21</v>
      </c>
      <c r="C14" t="s">
        <v>367</v>
      </c>
      <c r="D14" t="s">
        <v>66</v>
      </c>
      <c r="E14" s="1" t="s">
        <v>42</v>
      </c>
      <c r="F14" t="s">
        <v>361</v>
      </c>
      <c r="G14" t="s">
        <v>37</v>
      </c>
      <c r="H14" t="s">
        <v>31</v>
      </c>
      <c r="I14" t="s">
        <v>104</v>
      </c>
      <c r="J14" s="1"/>
    </row>
    <row r="15" spans="1:10" x14ac:dyDescent="0.3">
      <c r="A15" t="s">
        <v>20</v>
      </c>
      <c r="B15" t="s">
        <v>21</v>
      </c>
      <c r="C15" t="s">
        <v>366</v>
      </c>
      <c r="D15" t="s">
        <v>68</v>
      </c>
      <c r="E15" s="1" t="s">
        <v>46</v>
      </c>
      <c r="F15" t="s">
        <v>360</v>
      </c>
      <c r="G15" t="s">
        <v>38</v>
      </c>
      <c r="H15" t="s">
        <v>31</v>
      </c>
      <c r="I15" t="s">
        <v>103</v>
      </c>
      <c r="J15" s="1"/>
    </row>
    <row r="16" spans="1:10" x14ac:dyDescent="0.3">
      <c r="A16" t="s">
        <v>20</v>
      </c>
      <c r="B16" t="s">
        <v>15</v>
      </c>
      <c r="C16" t="s">
        <v>366</v>
      </c>
      <c r="D16" t="s">
        <v>70</v>
      </c>
      <c r="E16" s="1" t="s">
        <v>43</v>
      </c>
      <c r="F16" t="s">
        <v>360</v>
      </c>
      <c r="G16" t="s">
        <v>39</v>
      </c>
      <c r="H16" t="s">
        <v>31</v>
      </c>
      <c r="I16" t="s">
        <v>106</v>
      </c>
      <c r="J16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C9D20-2685-413D-8302-4F0E8971657E}">
  <dimension ref="A1:C9"/>
  <sheetViews>
    <sheetView workbookViewId="0">
      <selection activeCell="B5" sqref="B5"/>
    </sheetView>
  </sheetViews>
  <sheetFormatPr defaultRowHeight="16.5" x14ac:dyDescent="0.3"/>
  <cols>
    <col min="1" max="1" width="64.5" customWidth="1"/>
    <col min="2" max="2" width="31.5" customWidth="1"/>
    <col min="3" max="3" width="26.5" customWidth="1"/>
  </cols>
  <sheetData>
    <row r="1" spans="1:3" x14ac:dyDescent="0.3">
      <c r="A1" t="s">
        <v>47</v>
      </c>
      <c r="B1" t="s">
        <v>48</v>
      </c>
      <c r="C1" t="s">
        <v>49</v>
      </c>
    </row>
    <row r="2" spans="1:3" ht="99" x14ac:dyDescent="0.3">
      <c r="A2" s="1" t="s">
        <v>50</v>
      </c>
      <c r="B2" t="s">
        <v>51</v>
      </c>
      <c r="C2" t="s">
        <v>52</v>
      </c>
    </row>
    <row r="3" spans="1:3" ht="82.5" x14ac:dyDescent="0.3">
      <c r="A3" s="1" t="s">
        <v>53</v>
      </c>
      <c r="B3" t="s">
        <v>54</v>
      </c>
      <c r="C3" t="s">
        <v>55</v>
      </c>
    </row>
    <row r="4" spans="1:3" x14ac:dyDescent="0.3">
      <c r="A4" s="1" t="s">
        <v>56</v>
      </c>
      <c r="B4" t="s">
        <v>54</v>
      </c>
    </row>
    <row r="5" spans="1:3" ht="33" x14ac:dyDescent="0.3">
      <c r="A5" s="1" t="s">
        <v>57</v>
      </c>
      <c r="B5" t="s">
        <v>58</v>
      </c>
    </row>
    <row r="6" spans="1:3" ht="33" x14ac:dyDescent="0.3">
      <c r="A6" s="1" t="s">
        <v>59</v>
      </c>
      <c r="B6" t="s">
        <v>58</v>
      </c>
    </row>
    <row r="7" spans="1:3" x14ac:dyDescent="0.3">
      <c r="A7" s="1" t="s">
        <v>60</v>
      </c>
      <c r="B7" t="s">
        <v>54</v>
      </c>
    </row>
    <row r="8" spans="1:3" x14ac:dyDescent="0.3">
      <c r="A8" s="1" t="s">
        <v>61</v>
      </c>
      <c r="B8" t="s">
        <v>54</v>
      </c>
    </row>
    <row r="9" spans="1:3" ht="49.5" x14ac:dyDescent="0.3">
      <c r="A9" s="1" t="s">
        <v>62</v>
      </c>
      <c r="B9" t="s">
        <v>54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ABFB-7AF4-4592-B0F4-432B3729ACE1}">
  <dimension ref="A1:M3"/>
  <sheetViews>
    <sheetView workbookViewId="0">
      <selection activeCell="C2" sqref="C2"/>
    </sheetView>
  </sheetViews>
  <sheetFormatPr defaultRowHeight="16.5" x14ac:dyDescent="0.3"/>
  <sheetData>
    <row r="1" spans="1:13" x14ac:dyDescent="0.3">
      <c r="A1" t="s">
        <v>150</v>
      </c>
      <c r="B1" t="s">
        <v>151</v>
      </c>
      <c r="C1" s="3" t="s">
        <v>152</v>
      </c>
      <c r="D1" s="3" t="s">
        <v>153</v>
      </c>
      <c r="E1" t="s">
        <v>154</v>
      </c>
      <c r="F1" t="s">
        <v>155</v>
      </c>
      <c r="G1" s="3" t="s">
        <v>156</v>
      </c>
      <c r="H1" s="3" t="s">
        <v>157</v>
      </c>
      <c r="I1" t="s">
        <v>158</v>
      </c>
      <c r="J1" s="3" t="s">
        <v>159</v>
      </c>
      <c r="K1" t="s">
        <v>160</v>
      </c>
      <c r="L1" t="s">
        <v>161</v>
      </c>
      <c r="M1" t="s">
        <v>19</v>
      </c>
    </row>
    <row r="2" spans="1:13" x14ac:dyDescent="0.3">
      <c r="A2" t="s">
        <v>162</v>
      </c>
      <c r="B2" t="s">
        <v>163</v>
      </c>
      <c r="C2" s="3" t="s">
        <v>164</v>
      </c>
      <c r="D2" s="3" t="s">
        <v>165</v>
      </c>
      <c r="E2" t="s">
        <v>165</v>
      </c>
      <c r="G2" s="3"/>
      <c r="H2" s="3"/>
      <c r="J2" s="3" t="s">
        <v>166</v>
      </c>
      <c r="K2" t="s">
        <v>167</v>
      </c>
      <c r="M2" t="s">
        <v>168</v>
      </c>
    </row>
    <row r="3" spans="1:13" x14ac:dyDescent="0.3">
      <c r="A3" t="s">
        <v>162</v>
      </c>
      <c r="B3" t="s">
        <v>163</v>
      </c>
      <c r="C3" s="3" t="s">
        <v>164</v>
      </c>
      <c r="D3" s="3" t="s">
        <v>169</v>
      </c>
      <c r="E3" t="s">
        <v>169</v>
      </c>
      <c r="G3" s="3" t="s">
        <v>170</v>
      </c>
      <c r="H3" s="3" t="s">
        <v>171</v>
      </c>
      <c r="I3" t="s">
        <v>172</v>
      </c>
      <c r="J3" s="3" t="s">
        <v>166</v>
      </c>
      <c r="K3" t="s">
        <v>167</v>
      </c>
      <c r="M3" t="s">
        <v>168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D982-3A5E-4EF4-B793-3B4DCBD0BE3E}">
  <dimension ref="A1:E51"/>
  <sheetViews>
    <sheetView topLeftCell="A23" workbookViewId="0">
      <selection activeCell="E49" sqref="E49"/>
    </sheetView>
  </sheetViews>
  <sheetFormatPr defaultRowHeight="16.5" x14ac:dyDescent="0.3"/>
  <cols>
    <col min="2" max="2" width="17.25" bestFit="1" customWidth="1"/>
  </cols>
  <sheetData>
    <row r="1" spans="1:5" x14ac:dyDescent="0.3">
      <c r="B1" t="s">
        <v>286</v>
      </c>
      <c r="C1" t="s">
        <v>287</v>
      </c>
      <c r="D1" t="s">
        <v>298</v>
      </c>
      <c r="E1" t="s">
        <v>303</v>
      </c>
    </row>
    <row r="2" spans="1:5" x14ac:dyDescent="0.3">
      <c r="A2">
        <v>1</v>
      </c>
      <c r="B2" t="s">
        <v>183</v>
      </c>
      <c r="C2" t="s">
        <v>288</v>
      </c>
      <c r="D2" t="s">
        <v>300</v>
      </c>
      <c r="E2" t="s">
        <v>304</v>
      </c>
    </row>
    <row r="3" spans="1:5" x14ac:dyDescent="0.3">
      <c r="A3">
        <v>2</v>
      </c>
      <c r="B3" t="s">
        <v>188</v>
      </c>
      <c r="C3" t="s">
        <v>289</v>
      </c>
      <c r="D3" t="s">
        <v>299</v>
      </c>
      <c r="E3" t="s">
        <v>305</v>
      </c>
    </row>
    <row r="4" spans="1:5" x14ac:dyDescent="0.3">
      <c r="A4">
        <v>3</v>
      </c>
      <c r="B4" t="s">
        <v>239</v>
      </c>
      <c r="C4" t="s">
        <v>290</v>
      </c>
      <c r="D4" t="s">
        <v>299</v>
      </c>
      <c r="E4" t="s">
        <v>306</v>
      </c>
    </row>
    <row r="5" spans="1:5" x14ac:dyDescent="0.3">
      <c r="A5">
        <v>4</v>
      </c>
      <c r="B5" t="s">
        <v>251</v>
      </c>
      <c r="C5" t="s">
        <v>291</v>
      </c>
      <c r="D5" t="s">
        <v>299</v>
      </c>
      <c r="E5" t="s">
        <v>307</v>
      </c>
    </row>
    <row r="6" spans="1:5" x14ac:dyDescent="0.3">
      <c r="A6">
        <v>5</v>
      </c>
      <c r="B6" t="s">
        <v>190</v>
      </c>
      <c r="C6" t="s">
        <v>292</v>
      </c>
      <c r="D6" t="s">
        <v>299</v>
      </c>
      <c r="E6" t="s">
        <v>308</v>
      </c>
    </row>
    <row r="7" spans="1:5" x14ac:dyDescent="0.3">
      <c r="A7">
        <v>6</v>
      </c>
      <c r="B7" t="s">
        <v>192</v>
      </c>
      <c r="C7" t="s">
        <v>293</v>
      </c>
      <c r="D7" t="s">
        <v>299</v>
      </c>
      <c r="E7" t="s">
        <v>309</v>
      </c>
    </row>
    <row r="8" spans="1:5" x14ac:dyDescent="0.3">
      <c r="A8">
        <v>7</v>
      </c>
      <c r="B8" t="s">
        <v>193</v>
      </c>
      <c r="C8" t="s">
        <v>294</v>
      </c>
      <c r="D8" t="s">
        <v>299</v>
      </c>
      <c r="E8" t="s">
        <v>310</v>
      </c>
    </row>
    <row r="9" spans="1:5" x14ac:dyDescent="0.3">
      <c r="A9">
        <v>8</v>
      </c>
      <c r="B9" t="s">
        <v>195</v>
      </c>
      <c r="C9" t="s">
        <v>290</v>
      </c>
      <c r="D9" t="s">
        <v>299</v>
      </c>
      <c r="E9" t="s">
        <v>311</v>
      </c>
    </row>
    <row r="10" spans="1:5" x14ac:dyDescent="0.3">
      <c r="A10">
        <v>9</v>
      </c>
      <c r="B10" t="s">
        <v>196</v>
      </c>
      <c r="C10" t="s">
        <v>293</v>
      </c>
      <c r="D10" t="s">
        <v>299</v>
      </c>
      <c r="E10" t="s">
        <v>312</v>
      </c>
    </row>
    <row r="11" spans="1:5" x14ac:dyDescent="0.3">
      <c r="A11">
        <v>10</v>
      </c>
      <c r="B11" t="s">
        <v>240</v>
      </c>
      <c r="C11" t="s">
        <v>295</v>
      </c>
      <c r="D11" t="s">
        <v>299</v>
      </c>
      <c r="E11" t="s">
        <v>313</v>
      </c>
    </row>
    <row r="12" spans="1:5" x14ac:dyDescent="0.3">
      <c r="A12">
        <v>11</v>
      </c>
      <c r="B12" t="s">
        <v>232</v>
      </c>
      <c r="C12" t="s">
        <v>295</v>
      </c>
      <c r="D12" t="s">
        <v>299</v>
      </c>
      <c r="E12" t="s">
        <v>313</v>
      </c>
    </row>
    <row r="13" spans="1:5" x14ac:dyDescent="0.3">
      <c r="A13">
        <v>12</v>
      </c>
      <c r="B13" t="s">
        <v>197</v>
      </c>
      <c r="C13" t="s">
        <v>291</v>
      </c>
      <c r="D13" t="s">
        <v>299</v>
      </c>
      <c r="E13" t="s">
        <v>314</v>
      </c>
    </row>
    <row r="14" spans="1:5" x14ac:dyDescent="0.3">
      <c r="A14">
        <v>13</v>
      </c>
      <c r="B14" t="s">
        <v>199</v>
      </c>
      <c r="C14" t="s">
        <v>296</v>
      </c>
      <c r="D14" t="s">
        <v>299</v>
      </c>
      <c r="E14" t="s">
        <v>315</v>
      </c>
    </row>
    <row r="15" spans="1:5" x14ac:dyDescent="0.3">
      <c r="A15">
        <v>14</v>
      </c>
      <c r="B15" t="s">
        <v>200</v>
      </c>
      <c r="C15" t="s">
        <v>296</v>
      </c>
      <c r="D15" t="s">
        <v>299</v>
      </c>
      <c r="E15" t="s">
        <v>316</v>
      </c>
    </row>
    <row r="16" spans="1:5" x14ac:dyDescent="0.3">
      <c r="A16">
        <v>15</v>
      </c>
      <c r="B16" t="s">
        <v>241</v>
      </c>
      <c r="C16" t="s">
        <v>295</v>
      </c>
      <c r="D16" t="s">
        <v>299</v>
      </c>
      <c r="E16" t="s">
        <v>317</v>
      </c>
    </row>
    <row r="17" spans="1:5" x14ac:dyDescent="0.3">
      <c r="A17">
        <v>16</v>
      </c>
      <c r="B17" t="s">
        <v>233</v>
      </c>
      <c r="C17" t="s">
        <v>288</v>
      </c>
      <c r="D17" t="s">
        <v>299</v>
      </c>
      <c r="E17" t="s">
        <v>318</v>
      </c>
    </row>
    <row r="18" spans="1:5" x14ac:dyDescent="0.3">
      <c r="A18">
        <v>17</v>
      </c>
      <c r="B18" t="s">
        <v>201</v>
      </c>
      <c r="C18" t="s">
        <v>289</v>
      </c>
      <c r="D18" t="s">
        <v>299</v>
      </c>
      <c r="E18" t="s">
        <v>319</v>
      </c>
    </row>
    <row r="19" spans="1:5" x14ac:dyDescent="0.3">
      <c r="A19">
        <v>18</v>
      </c>
      <c r="B19" t="s">
        <v>202</v>
      </c>
      <c r="C19" t="s">
        <v>293</v>
      </c>
      <c r="D19" t="s">
        <v>299</v>
      </c>
      <c r="E19" t="s">
        <v>320</v>
      </c>
    </row>
    <row r="20" spans="1:5" x14ac:dyDescent="0.3">
      <c r="A20">
        <v>19</v>
      </c>
      <c r="B20" t="s">
        <v>234</v>
      </c>
      <c r="C20" t="s">
        <v>294</v>
      </c>
      <c r="D20" t="s">
        <v>299</v>
      </c>
      <c r="E20" t="s">
        <v>310</v>
      </c>
    </row>
    <row r="21" spans="1:5" x14ac:dyDescent="0.3">
      <c r="A21">
        <v>20</v>
      </c>
      <c r="B21" t="s">
        <v>203</v>
      </c>
      <c r="C21" t="s">
        <v>296</v>
      </c>
      <c r="D21" t="s">
        <v>299</v>
      </c>
      <c r="E21" t="s">
        <v>321</v>
      </c>
    </row>
    <row r="22" spans="1:5" x14ac:dyDescent="0.3">
      <c r="A22">
        <v>21</v>
      </c>
      <c r="B22" t="s">
        <v>243</v>
      </c>
      <c r="C22" t="s">
        <v>297</v>
      </c>
      <c r="D22" t="s">
        <v>302</v>
      </c>
      <c r="E22" t="s">
        <v>322</v>
      </c>
    </row>
    <row r="23" spans="1:5" x14ac:dyDescent="0.3">
      <c r="A23">
        <v>22</v>
      </c>
      <c r="B23" t="s">
        <v>204</v>
      </c>
      <c r="C23" t="s">
        <v>292</v>
      </c>
      <c r="D23" t="s">
        <v>299</v>
      </c>
      <c r="E23" t="s">
        <v>323</v>
      </c>
    </row>
    <row r="24" spans="1:5" x14ac:dyDescent="0.3">
      <c r="A24">
        <v>23</v>
      </c>
      <c r="B24" t="s">
        <v>244</v>
      </c>
      <c r="C24" t="s">
        <v>289</v>
      </c>
      <c r="D24" t="s">
        <v>299</v>
      </c>
      <c r="E24" t="s">
        <v>305</v>
      </c>
    </row>
    <row r="25" spans="1:5" x14ac:dyDescent="0.3">
      <c r="A25">
        <v>24</v>
      </c>
      <c r="B25" t="s">
        <v>205</v>
      </c>
      <c r="C25" t="s">
        <v>297</v>
      </c>
      <c r="D25" t="s">
        <v>301</v>
      </c>
      <c r="E25" t="s">
        <v>324</v>
      </c>
    </row>
    <row r="26" spans="1:5" x14ac:dyDescent="0.3">
      <c r="A26">
        <v>25</v>
      </c>
      <c r="B26" t="s">
        <v>206</v>
      </c>
      <c r="C26" t="s">
        <v>288</v>
      </c>
      <c r="D26" t="s">
        <v>299</v>
      </c>
      <c r="E26" t="s">
        <v>325</v>
      </c>
    </row>
    <row r="27" spans="1:5" x14ac:dyDescent="0.3">
      <c r="A27">
        <v>26</v>
      </c>
      <c r="B27" t="s">
        <v>245</v>
      </c>
      <c r="C27" t="s">
        <v>289</v>
      </c>
      <c r="D27" t="s">
        <v>299</v>
      </c>
      <c r="E27" t="s">
        <v>326</v>
      </c>
    </row>
    <row r="28" spans="1:5" x14ac:dyDescent="0.3">
      <c r="A28">
        <v>27</v>
      </c>
      <c r="B28" t="s">
        <v>207</v>
      </c>
      <c r="C28" t="s">
        <v>292</v>
      </c>
      <c r="D28" t="s">
        <v>299</v>
      </c>
      <c r="E28" t="s">
        <v>327</v>
      </c>
    </row>
    <row r="29" spans="1:5" x14ac:dyDescent="0.3">
      <c r="A29">
        <v>28</v>
      </c>
      <c r="B29" t="s">
        <v>208</v>
      </c>
      <c r="C29" t="s">
        <v>297</v>
      </c>
      <c r="D29" t="s">
        <v>301</v>
      </c>
      <c r="E29" t="s">
        <v>328</v>
      </c>
    </row>
    <row r="30" spans="1:5" x14ac:dyDescent="0.3">
      <c r="A30">
        <v>29</v>
      </c>
      <c r="B30" t="s">
        <v>210</v>
      </c>
      <c r="C30" t="s">
        <v>294</v>
      </c>
      <c r="D30" t="s">
        <v>299</v>
      </c>
      <c r="E30" t="s">
        <v>329</v>
      </c>
    </row>
    <row r="31" spans="1:5" x14ac:dyDescent="0.3">
      <c r="A31">
        <v>30</v>
      </c>
      <c r="B31" t="s">
        <v>211</v>
      </c>
      <c r="C31" t="s">
        <v>296</v>
      </c>
      <c r="D31" t="s">
        <v>299</v>
      </c>
      <c r="E31" t="s">
        <v>315</v>
      </c>
    </row>
    <row r="32" spans="1:5" x14ac:dyDescent="0.3">
      <c r="A32">
        <v>31</v>
      </c>
      <c r="B32" t="s">
        <v>212</v>
      </c>
      <c r="C32" t="s">
        <v>295</v>
      </c>
      <c r="D32" t="s">
        <v>301</v>
      </c>
      <c r="E32" t="s">
        <v>330</v>
      </c>
    </row>
    <row r="33" spans="1:5" x14ac:dyDescent="0.3">
      <c r="A33">
        <v>32</v>
      </c>
      <c r="B33" t="s">
        <v>214</v>
      </c>
      <c r="C33" t="s">
        <v>293</v>
      </c>
      <c r="D33" t="s">
        <v>299</v>
      </c>
      <c r="E33" t="s">
        <v>331</v>
      </c>
    </row>
    <row r="34" spans="1:5" x14ac:dyDescent="0.3">
      <c r="A34">
        <v>33</v>
      </c>
      <c r="B34" t="s">
        <v>215</v>
      </c>
      <c r="C34" t="s">
        <v>297</v>
      </c>
      <c r="D34" t="s">
        <v>299</v>
      </c>
      <c r="E34" t="s">
        <v>332</v>
      </c>
    </row>
    <row r="35" spans="1:5" x14ac:dyDescent="0.3">
      <c r="A35">
        <v>34</v>
      </c>
      <c r="B35" t="s">
        <v>235</v>
      </c>
      <c r="C35" t="s">
        <v>297</v>
      </c>
      <c r="D35" t="s">
        <v>299</v>
      </c>
      <c r="E35" t="s">
        <v>324</v>
      </c>
    </row>
    <row r="36" spans="1:5" x14ac:dyDescent="0.3">
      <c r="A36">
        <v>35</v>
      </c>
      <c r="B36" t="s">
        <v>216</v>
      </c>
      <c r="C36" t="s">
        <v>290</v>
      </c>
      <c r="D36" t="s">
        <v>299</v>
      </c>
      <c r="E36" t="s">
        <v>311</v>
      </c>
    </row>
    <row r="37" spans="1:5" x14ac:dyDescent="0.3">
      <c r="A37">
        <v>36</v>
      </c>
      <c r="B37" t="s">
        <v>217</v>
      </c>
      <c r="C37" t="s">
        <v>296</v>
      </c>
      <c r="D37" t="s">
        <v>299</v>
      </c>
      <c r="E37" t="s">
        <v>333</v>
      </c>
    </row>
    <row r="38" spans="1:5" x14ac:dyDescent="0.3">
      <c r="A38">
        <v>37</v>
      </c>
      <c r="B38" t="s">
        <v>237</v>
      </c>
      <c r="C38" t="s">
        <v>288</v>
      </c>
      <c r="D38" t="s">
        <v>299</v>
      </c>
      <c r="E38" t="s">
        <v>334</v>
      </c>
    </row>
    <row r="39" spans="1:5" x14ac:dyDescent="0.3">
      <c r="A39">
        <v>38</v>
      </c>
      <c r="B39" t="s">
        <v>218</v>
      </c>
      <c r="C39" t="s">
        <v>288</v>
      </c>
      <c r="D39" t="s">
        <v>299</v>
      </c>
      <c r="E39" t="s">
        <v>334</v>
      </c>
    </row>
    <row r="40" spans="1:5" x14ac:dyDescent="0.3">
      <c r="A40">
        <v>39</v>
      </c>
      <c r="B40" t="s">
        <v>246</v>
      </c>
      <c r="C40" t="s">
        <v>289</v>
      </c>
      <c r="D40" t="s">
        <v>299</v>
      </c>
      <c r="E40" t="s">
        <v>335</v>
      </c>
    </row>
    <row r="41" spans="1:5" x14ac:dyDescent="0.3">
      <c r="A41">
        <v>40</v>
      </c>
      <c r="B41" t="s">
        <v>219</v>
      </c>
      <c r="C41" t="s">
        <v>293</v>
      </c>
      <c r="D41" t="s">
        <v>299</v>
      </c>
      <c r="E41" t="s">
        <v>336</v>
      </c>
    </row>
    <row r="42" spans="1:5" x14ac:dyDescent="0.3">
      <c r="A42">
        <v>41</v>
      </c>
      <c r="B42" t="s">
        <v>220</v>
      </c>
      <c r="C42" t="s">
        <v>295</v>
      </c>
      <c r="D42" t="s">
        <v>299</v>
      </c>
      <c r="E42" t="s">
        <v>313</v>
      </c>
    </row>
    <row r="43" spans="1:5" x14ac:dyDescent="0.3">
      <c r="A43">
        <v>42</v>
      </c>
      <c r="B43" t="s">
        <v>221</v>
      </c>
      <c r="C43" t="s">
        <v>292</v>
      </c>
      <c r="D43" t="s">
        <v>299</v>
      </c>
      <c r="E43" t="s">
        <v>337</v>
      </c>
    </row>
    <row r="44" spans="1:5" x14ac:dyDescent="0.3">
      <c r="A44">
        <v>43</v>
      </c>
      <c r="B44" t="s">
        <v>222</v>
      </c>
      <c r="C44" t="s">
        <v>291</v>
      </c>
      <c r="D44" t="s">
        <v>299</v>
      </c>
      <c r="E44" t="s">
        <v>338</v>
      </c>
    </row>
    <row r="45" spans="1:5" x14ac:dyDescent="0.3">
      <c r="A45">
        <v>44</v>
      </c>
      <c r="B45" t="s">
        <v>224</v>
      </c>
      <c r="C45" t="s">
        <v>294</v>
      </c>
      <c r="D45" t="s">
        <v>299</v>
      </c>
      <c r="E45" t="s">
        <v>339</v>
      </c>
    </row>
    <row r="46" spans="1:5" x14ac:dyDescent="0.3">
      <c r="A46">
        <v>45</v>
      </c>
      <c r="B46" t="s">
        <v>226</v>
      </c>
      <c r="C46" t="s">
        <v>294</v>
      </c>
      <c r="D46" t="s">
        <v>299</v>
      </c>
      <c r="E46" t="s">
        <v>340</v>
      </c>
    </row>
    <row r="47" spans="1:5" x14ac:dyDescent="0.3">
      <c r="A47">
        <v>46</v>
      </c>
      <c r="B47" t="s">
        <v>227</v>
      </c>
      <c r="C47" t="s">
        <v>291</v>
      </c>
      <c r="D47" t="s">
        <v>299</v>
      </c>
      <c r="E47" t="s">
        <v>341</v>
      </c>
    </row>
    <row r="48" spans="1:5" x14ac:dyDescent="0.3">
      <c r="A48">
        <v>47</v>
      </c>
      <c r="B48" t="s">
        <v>247</v>
      </c>
      <c r="C48" t="s">
        <v>292</v>
      </c>
      <c r="D48" t="s">
        <v>299</v>
      </c>
      <c r="E48" t="s">
        <v>308</v>
      </c>
    </row>
    <row r="49" spans="1:5" x14ac:dyDescent="0.3">
      <c r="A49">
        <v>48</v>
      </c>
      <c r="B49" t="s">
        <v>228</v>
      </c>
      <c r="C49" t="s">
        <v>291</v>
      </c>
      <c r="D49" t="s">
        <v>299</v>
      </c>
      <c r="E49" t="s">
        <v>314</v>
      </c>
    </row>
    <row r="50" spans="1:5" x14ac:dyDescent="0.3">
      <c r="A50">
        <v>49</v>
      </c>
      <c r="B50" t="s">
        <v>248</v>
      </c>
      <c r="C50" t="s">
        <v>290</v>
      </c>
      <c r="D50" t="s">
        <v>299</v>
      </c>
      <c r="E50" t="s">
        <v>342</v>
      </c>
    </row>
    <row r="51" spans="1:5" x14ac:dyDescent="0.3">
      <c r="A51">
        <v>50</v>
      </c>
      <c r="B51" t="s">
        <v>230</v>
      </c>
      <c r="C51" t="s">
        <v>290</v>
      </c>
      <c r="D51" t="s">
        <v>299</v>
      </c>
      <c r="E51" t="s">
        <v>343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4B4F0-FC23-4029-AECD-E1B5EEF32FBA}">
  <dimension ref="A1:N3327"/>
  <sheetViews>
    <sheetView topLeftCell="A3299" workbookViewId="0">
      <selection activeCell="H3314" sqref="H3314"/>
    </sheetView>
  </sheetViews>
  <sheetFormatPr defaultRowHeight="16.5" x14ac:dyDescent="0.3"/>
  <cols>
    <col min="7" max="7" width="11.125" bestFit="1" customWidth="1"/>
    <col min="8" max="8" width="11.125" customWidth="1"/>
    <col min="9" max="9" width="13" bestFit="1" customWidth="1"/>
    <col min="10" max="10" width="33.875" bestFit="1" customWidth="1"/>
    <col min="11" max="11" width="17.25" bestFit="1" customWidth="1"/>
    <col min="12" max="12" width="11" bestFit="1" customWidth="1"/>
    <col min="13" max="13" width="17.75" bestFit="1" customWidth="1"/>
    <col min="14" max="14" width="18" bestFit="1" customWidth="1"/>
    <col min="15" max="15" width="9.125" customWidth="1"/>
  </cols>
  <sheetData>
    <row r="1" spans="1:14" x14ac:dyDescent="0.3">
      <c r="A1" t="s">
        <v>173</v>
      </c>
      <c r="B1" t="s">
        <v>174</v>
      </c>
      <c r="C1" t="s">
        <v>29</v>
      </c>
      <c r="D1" t="s">
        <v>175</v>
      </c>
      <c r="E1" t="s">
        <v>176</v>
      </c>
      <c r="F1" t="s">
        <v>298</v>
      </c>
      <c r="G1" t="s">
        <v>177</v>
      </c>
      <c r="H1" t="s">
        <v>345</v>
      </c>
      <c r="I1" t="s">
        <v>178</v>
      </c>
      <c r="J1" t="s">
        <v>179</v>
      </c>
      <c r="K1" t="s">
        <v>180</v>
      </c>
      <c r="L1" t="s">
        <v>344</v>
      </c>
      <c r="M1" t="s">
        <v>156</v>
      </c>
      <c r="N1" t="s">
        <v>157</v>
      </c>
    </row>
    <row r="2" spans="1:14" x14ac:dyDescent="0.3">
      <c r="A2" t="s">
        <v>231</v>
      </c>
      <c r="B2" t="s">
        <v>182</v>
      </c>
      <c r="C2" t="s">
        <v>31</v>
      </c>
      <c r="D2" t="s">
        <v>183</v>
      </c>
      <c r="E2" t="s">
        <v>184</v>
      </c>
      <c r="F2" t="s">
        <v>299</v>
      </c>
      <c r="G2" s="4">
        <v>44834</v>
      </c>
      <c r="H2" s="7">
        <f>YEAR(G2)</f>
        <v>2022</v>
      </c>
      <c r="I2" t="s">
        <v>249</v>
      </c>
      <c r="J2" t="s">
        <v>185</v>
      </c>
      <c r="K2" t="s">
        <v>1</v>
      </c>
      <c r="L2" t="str">
        <f>_xlfn.XLOOKUP(K2,Sheet1!$A$2:$A$8,Sheet1!$B$2:$B$8)</f>
        <v>A</v>
      </c>
      <c r="M2" s="5">
        <v>2836845898522</v>
      </c>
      <c r="N2" s="5">
        <v>2522959710810</v>
      </c>
    </row>
    <row r="3" spans="1:14" x14ac:dyDescent="0.3">
      <c r="A3" t="s">
        <v>231</v>
      </c>
      <c r="B3" t="s">
        <v>182</v>
      </c>
      <c r="C3" t="s">
        <v>31</v>
      </c>
      <c r="D3" t="s">
        <v>183</v>
      </c>
      <c r="E3" t="s">
        <v>184</v>
      </c>
      <c r="F3" t="s">
        <v>299</v>
      </c>
      <c r="G3" s="4">
        <v>44834</v>
      </c>
      <c r="H3" s="7">
        <f t="shared" ref="H3:H66" si="0">YEAR(G3)</f>
        <v>2022</v>
      </c>
      <c r="I3" t="s">
        <v>249</v>
      </c>
      <c r="J3" t="s">
        <v>186</v>
      </c>
      <c r="K3" t="s">
        <v>3</v>
      </c>
      <c r="L3" t="str">
        <f>_xlfn.XLOOKUP(K3,Sheet1!$A$2:$A$8,Sheet1!$B$2:$B$8)</f>
        <v>B</v>
      </c>
      <c r="M3" s="5">
        <v>1955925211058</v>
      </c>
      <c r="N3" s="5">
        <v>1740819788630</v>
      </c>
    </row>
    <row r="4" spans="1:14" x14ac:dyDescent="0.3">
      <c r="A4" t="s">
        <v>231</v>
      </c>
      <c r="B4" t="s">
        <v>182</v>
      </c>
      <c r="C4" t="s">
        <v>31</v>
      </c>
      <c r="D4" t="s">
        <v>183</v>
      </c>
      <c r="E4" t="s">
        <v>184</v>
      </c>
      <c r="F4" t="s">
        <v>299</v>
      </c>
      <c r="G4" s="4">
        <v>44834</v>
      </c>
      <c r="H4" s="7">
        <f t="shared" si="0"/>
        <v>2022</v>
      </c>
      <c r="I4" t="s">
        <v>249</v>
      </c>
      <c r="J4" t="s">
        <v>187</v>
      </c>
      <c r="K4" t="s">
        <v>5</v>
      </c>
      <c r="L4" t="str">
        <f>_xlfn.XLOOKUP(K4,Sheet1!$A$2:$A$8,Sheet1!$B$2:$B$8)</f>
        <v>C</v>
      </c>
      <c r="M4" s="5">
        <v>880920687464</v>
      </c>
      <c r="N4" s="5">
        <v>782139922180</v>
      </c>
    </row>
    <row r="5" spans="1:14" x14ac:dyDescent="0.3">
      <c r="A5" t="s">
        <v>231</v>
      </c>
      <c r="B5" t="s">
        <v>182</v>
      </c>
      <c r="C5" t="s">
        <v>31</v>
      </c>
      <c r="D5" t="s">
        <v>188</v>
      </c>
      <c r="E5" t="s">
        <v>189</v>
      </c>
      <c r="F5" t="s">
        <v>299</v>
      </c>
      <c r="G5" s="4">
        <v>44834</v>
      </c>
      <c r="H5" s="7">
        <f t="shared" si="0"/>
        <v>2022</v>
      </c>
      <c r="I5" t="s">
        <v>249</v>
      </c>
      <c r="J5" t="s">
        <v>185</v>
      </c>
      <c r="K5" t="s">
        <v>1</v>
      </c>
      <c r="L5" t="str">
        <f>_xlfn.XLOOKUP(K5,Sheet1!$A$2:$A$8,Sheet1!$B$2:$B$8)</f>
        <v>A</v>
      </c>
      <c r="M5" s="5">
        <v>2184728625797</v>
      </c>
      <c r="N5" s="5">
        <v>2019521792652</v>
      </c>
    </row>
    <row r="6" spans="1:14" x14ac:dyDescent="0.3">
      <c r="A6" t="s">
        <v>231</v>
      </c>
      <c r="B6" t="s">
        <v>182</v>
      </c>
      <c r="C6" t="s">
        <v>31</v>
      </c>
      <c r="D6" t="s">
        <v>188</v>
      </c>
      <c r="E6" t="s">
        <v>189</v>
      </c>
      <c r="F6" t="s">
        <v>299</v>
      </c>
      <c r="G6" s="4">
        <v>44834</v>
      </c>
      <c r="H6" s="7">
        <f t="shared" si="0"/>
        <v>2022</v>
      </c>
      <c r="I6" t="s">
        <v>249</v>
      </c>
      <c r="J6" t="s">
        <v>186</v>
      </c>
      <c r="K6" t="s">
        <v>3</v>
      </c>
      <c r="L6" t="str">
        <f>_xlfn.XLOOKUP(K6,Sheet1!$A$2:$A$8,Sheet1!$B$2:$B$8)</f>
        <v>B</v>
      </c>
      <c r="M6" s="5">
        <v>1540627082276</v>
      </c>
      <c r="N6" s="5">
        <v>1622540615084</v>
      </c>
    </row>
    <row r="7" spans="1:14" x14ac:dyDescent="0.3">
      <c r="A7" t="s">
        <v>231</v>
      </c>
      <c r="B7" t="s">
        <v>182</v>
      </c>
      <c r="C7" t="s">
        <v>31</v>
      </c>
      <c r="D7" t="s">
        <v>188</v>
      </c>
      <c r="E7" t="s">
        <v>189</v>
      </c>
      <c r="F7" t="s">
        <v>299</v>
      </c>
      <c r="G7" s="4">
        <v>44834</v>
      </c>
      <c r="H7" s="7">
        <f t="shared" si="0"/>
        <v>2022</v>
      </c>
      <c r="I7" t="s">
        <v>249</v>
      </c>
      <c r="J7" t="s">
        <v>187</v>
      </c>
      <c r="K7" t="s">
        <v>5</v>
      </c>
      <c r="L7" t="str">
        <f>_xlfn.XLOOKUP(K7,Sheet1!$A$2:$A$8,Sheet1!$B$2:$B$8)</f>
        <v>C</v>
      </c>
      <c r="M7" s="5">
        <v>644101543521</v>
      </c>
      <c r="N7" s="5">
        <v>396981177568</v>
      </c>
    </row>
    <row r="8" spans="1:14" x14ac:dyDescent="0.3">
      <c r="A8" t="s">
        <v>231</v>
      </c>
      <c r="B8" t="s">
        <v>182</v>
      </c>
      <c r="C8" t="s">
        <v>31</v>
      </c>
      <c r="D8" t="s">
        <v>239</v>
      </c>
      <c r="E8" t="s">
        <v>191</v>
      </c>
      <c r="F8" t="s">
        <v>299</v>
      </c>
      <c r="G8" s="4">
        <v>44834</v>
      </c>
      <c r="H8" s="7">
        <f t="shared" si="0"/>
        <v>2022</v>
      </c>
      <c r="I8" t="s">
        <v>249</v>
      </c>
      <c r="J8" t="s">
        <v>185</v>
      </c>
      <c r="K8" t="s">
        <v>1</v>
      </c>
      <c r="L8" t="str">
        <f>_xlfn.XLOOKUP(K8,Sheet1!$A$2:$A$8,Sheet1!$B$2:$B$8)</f>
        <v>A</v>
      </c>
      <c r="M8" s="5">
        <v>8464041196000</v>
      </c>
      <c r="N8" s="5">
        <v>8113257344000</v>
      </c>
    </row>
    <row r="9" spans="1:14" x14ac:dyDescent="0.3">
      <c r="A9" t="s">
        <v>231</v>
      </c>
      <c r="B9" t="s">
        <v>182</v>
      </c>
      <c r="C9" t="s">
        <v>31</v>
      </c>
      <c r="D9" t="s">
        <v>239</v>
      </c>
      <c r="E9" t="s">
        <v>191</v>
      </c>
      <c r="F9" t="s">
        <v>299</v>
      </c>
      <c r="G9" s="4">
        <v>44834</v>
      </c>
      <c r="H9" s="7">
        <f t="shared" si="0"/>
        <v>2022</v>
      </c>
      <c r="I9" t="s">
        <v>249</v>
      </c>
      <c r="J9" t="s">
        <v>186</v>
      </c>
      <c r="K9" t="s">
        <v>3</v>
      </c>
      <c r="L9" t="str">
        <f>_xlfn.XLOOKUP(K9,Sheet1!$A$2:$A$8,Sheet1!$B$2:$B$8)</f>
        <v>B</v>
      </c>
      <c r="M9" s="5">
        <v>2856098027000</v>
      </c>
      <c r="N9" s="5">
        <v>2470334987000</v>
      </c>
    </row>
    <row r="10" spans="1:14" x14ac:dyDescent="0.3">
      <c r="A10" t="s">
        <v>231</v>
      </c>
      <c r="B10" t="s">
        <v>182</v>
      </c>
      <c r="C10" t="s">
        <v>31</v>
      </c>
      <c r="D10" t="s">
        <v>239</v>
      </c>
      <c r="E10" t="s">
        <v>191</v>
      </c>
      <c r="F10" t="s">
        <v>299</v>
      </c>
      <c r="G10" s="4">
        <v>44834</v>
      </c>
      <c r="H10" s="7">
        <f t="shared" si="0"/>
        <v>2022</v>
      </c>
      <c r="I10" t="s">
        <v>249</v>
      </c>
      <c r="J10" t="s">
        <v>187</v>
      </c>
      <c r="K10" t="s">
        <v>5</v>
      </c>
      <c r="L10" t="str">
        <f>_xlfn.XLOOKUP(K10,Sheet1!$A$2:$A$8,Sheet1!$B$2:$B$8)</f>
        <v>C</v>
      </c>
      <c r="M10" s="5">
        <v>5607943169000</v>
      </c>
      <c r="N10" s="5">
        <v>5642922357000</v>
      </c>
    </row>
    <row r="11" spans="1:14" x14ac:dyDescent="0.3">
      <c r="A11" t="s">
        <v>231</v>
      </c>
      <c r="B11" t="s">
        <v>182</v>
      </c>
      <c r="C11" t="s">
        <v>31</v>
      </c>
      <c r="D11" t="s">
        <v>251</v>
      </c>
      <c r="E11" t="s">
        <v>242</v>
      </c>
      <c r="F11" t="s">
        <v>299</v>
      </c>
      <c r="G11" s="4">
        <v>44834</v>
      </c>
      <c r="H11" s="7">
        <f t="shared" si="0"/>
        <v>2022</v>
      </c>
      <c r="I11" t="s">
        <v>249</v>
      </c>
      <c r="J11" t="s">
        <v>185</v>
      </c>
      <c r="K11" t="s">
        <v>1</v>
      </c>
      <c r="L11" t="str">
        <f>_xlfn.XLOOKUP(K11,Sheet1!$A$2:$A$8,Sheet1!$B$2:$B$8)</f>
        <v>A</v>
      </c>
      <c r="M11" s="5">
        <v>4071863420024</v>
      </c>
      <c r="N11" s="5">
        <v>3253030772969</v>
      </c>
    </row>
    <row r="12" spans="1:14" x14ac:dyDescent="0.3">
      <c r="A12" t="s">
        <v>231</v>
      </c>
      <c r="B12" t="s">
        <v>182</v>
      </c>
      <c r="C12" t="s">
        <v>31</v>
      </c>
      <c r="D12" t="s">
        <v>251</v>
      </c>
      <c r="E12" t="s">
        <v>242</v>
      </c>
      <c r="F12" t="s">
        <v>299</v>
      </c>
      <c r="G12" s="4">
        <v>44834</v>
      </c>
      <c r="H12" s="7">
        <f t="shared" si="0"/>
        <v>2022</v>
      </c>
      <c r="I12" t="s">
        <v>249</v>
      </c>
      <c r="J12" t="s">
        <v>186</v>
      </c>
      <c r="K12" t="s">
        <v>3</v>
      </c>
      <c r="L12" t="str">
        <f>_xlfn.XLOOKUP(K12,Sheet1!$A$2:$A$8,Sheet1!$B$2:$B$8)</f>
        <v>B</v>
      </c>
      <c r="M12" s="5">
        <v>2089811883507</v>
      </c>
      <c r="N12" s="5">
        <v>2097836386575</v>
      </c>
    </row>
    <row r="13" spans="1:14" x14ac:dyDescent="0.3">
      <c r="A13" t="s">
        <v>231</v>
      </c>
      <c r="B13" t="s">
        <v>182</v>
      </c>
      <c r="C13" t="s">
        <v>31</v>
      </c>
      <c r="D13" t="s">
        <v>251</v>
      </c>
      <c r="E13" t="s">
        <v>242</v>
      </c>
      <c r="F13" t="s">
        <v>299</v>
      </c>
      <c r="G13" s="4">
        <v>44834</v>
      </c>
      <c r="H13" s="7">
        <f t="shared" si="0"/>
        <v>2022</v>
      </c>
      <c r="I13" t="s">
        <v>249</v>
      </c>
      <c r="J13" t="s">
        <v>187</v>
      </c>
      <c r="K13" t="s">
        <v>5</v>
      </c>
      <c r="L13" t="str">
        <f>_xlfn.XLOOKUP(K13,Sheet1!$A$2:$A$8,Sheet1!$B$2:$B$8)</f>
        <v>C</v>
      </c>
      <c r="M13" s="5">
        <v>1982051536517</v>
      </c>
      <c r="N13" s="5">
        <v>1155194386394</v>
      </c>
    </row>
    <row r="14" spans="1:14" x14ac:dyDescent="0.3">
      <c r="A14" t="s">
        <v>231</v>
      </c>
      <c r="B14" t="s">
        <v>182</v>
      </c>
      <c r="C14" t="s">
        <v>31</v>
      </c>
      <c r="D14" t="s">
        <v>190</v>
      </c>
      <c r="E14" t="s">
        <v>191</v>
      </c>
      <c r="F14" t="s">
        <v>299</v>
      </c>
      <c r="G14" s="4">
        <v>44834</v>
      </c>
      <c r="H14" s="7">
        <f t="shared" si="0"/>
        <v>2022</v>
      </c>
      <c r="I14" t="s">
        <v>249</v>
      </c>
      <c r="J14" t="s">
        <v>185</v>
      </c>
      <c r="K14" t="s">
        <v>1</v>
      </c>
      <c r="L14" t="str">
        <f>_xlfn.XLOOKUP(K14,Sheet1!$A$2:$A$8,Sheet1!$B$2:$B$8)</f>
        <v>A</v>
      </c>
      <c r="M14" s="5">
        <v>3119505889777</v>
      </c>
      <c r="N14" s="5">
        <v>2569030458814</v>
      </c>
    </row>
    <row r="15" spans="1:14" x14ac:dyDescent="0.3">
      <c r="A15" t="s">
        <v>231</v>
      </c>
      <c r="B15" t="s">
        <v>182</v>
      </c>
      <c r="C15" t="s">
        <v>31</v>
      </c>
      <c r="D15" t="s">
        <v>190</v>
      </c>
      <c r="E15" t="s">
        <v>191</v>
      </c>
      <c r="F15" t="s">
        <v>299</v>
      </c>
      <c r="G15" s="4">
        <v>44834</v>
      </c>
      <c r="H15" s="7">
        <f t="shared" si="0"/>
        <v>2022</v>
      </c>
      <c r="I15" t="s">
        <v>249</v>
      </c>
      <c r="J15" t="s">
        <v>186</v>
      </c>
      <c r="K15" t="s">
        <v>3</v>
      </c>
      <c r="L15" t="str">
        <f>_xlfn.XLOOKUP(K15,Sheet1!$A$2:$A$8,Sheet1!$B$2:$B$8)</f>
        <v>B</v>
      </c>
      <c r="M15" s="5">
        <v>2167040649715</v>
      </c>
      <c r="N15" s="5">
        <v>1805726073817</v>
      </c>
    </row>
    <row r="16" spans="1:14" x14ac:dyDescent="0.3">
      <c r="A16" t="s">
        <v>231</v>
      </c>
      <c r="B16" t="s">
        <v>182</v>
      </c>
      <c r="C16" t="s">
        <v>31</v>
      </c>
      <c r="D16" t="s">
        <v>190</v>
      </c>
      <c r="E16" t="s">
        <v>191</v>
      </c>
      <c r="F16" t="s">
        <v>299</v>
      </c>
      <c r="G16" s="4">
        <v>44834</v>
      </c>
      <c r="H16" s="7">
        <f t="shared" si="0"/>
        <v>2022</v>
      </c>
      <c r="I16" t="s">
        <v>249</v>
      </c>
      <c r="J16" t="s">
        <v>187</v>
      </c>
      <c r="K16" t="s">
        <v>5</v>
      </c>
      <c r="L16" t="str">
        <f>_xlfn.XLOOKUP(K16,Sheet1!$A$2:$A$8,Sheet1!$B$2:$B$8)</f>
        <v>C</v>
      </c>
      <c r="M16" s="5">
        <v>952465240062</v>
      </c>
      <c r="N16" s="5">
        <v>763304384997</v>
      </c>
    </row>
    <row r="17" spans="1:14" x14ac:dyDescent="0.3">
      <c r="A17" t="s">
        <v>231</v>
      </c>
      <c r="B17" t="s">
        <v>182</v>
      </c>
      <c r="C17" t="s">
        <v>31</v>
      </c>
      <c r="D17" t="s">
        <v>192</v>
      </c>
      <c r="E17" t="s">
        <v>191</v>
      </c>
      <c r="F17" t="s">
        <v>299</v>
      </c>
      <c r="G17" s="4">
        <v>44834</v>
      </c>
      <c r="H17" s="7">
        <f t="shared" si="0"/>
        <v>2022</v>
      </c>
      <c r="I17" t="s">
        <v>249</v>
      </c>
      <c r="J17" t="s">
        <v>185</v>
      </c>
      <c r="K17" t="s">
        <v>1</v>
      </c>
      <c r="L17" t="str">
        <f>_xlfn.XLOOKUP(K17,Sheet1!$A$2:$A$8,Sheet1!$B$2:$B$8)</f>
        <v>A</v>
      </c>
      <c r="M17" s="5">
        <v>832369270910</v>
      </c>
      <c r="N17" s="5">
        <v>796759603859</v>
      </c>
    </row>
    <row r="18" spans="1:14" x14ac:dyDescent="0.3">
      <c r="A18" t="s">
        <v>231</v>
      </c>
      <c r="B18" t="s">
        <v>182</v>
      </c>
      <c r="C18" t="s">
        <v>31</v>
      </c>
      <c r="D18" t="s">
        <v>192</v>
      </c>
      <c r="E18" t="s">
        <v>191</v>
      </c>
      <c r="F18" t="s">
        <v>299</v>
      </c>
      <c r="G18" s="4">
        <v>44834</v>
      </c>
      <c r="H18" s="7">
        <f t="shared" si="0"/>
        <v>2022</v>
      </c>
      <c r="I18" t="s">
        <v>249</v>
      </c>
      <c r="J18" t="s">
        <v>186</v>
      </c>
      <c r="K18" t="s">
        <v>3</v>
      </c>
      <c r="L18" t="str">
        <f>_xlfn.XLOOKUP(K18,Sheet1!$A$2:$A$8,Sheet1!$B$2:$B$8)</f>
        <v>B</v>
      </c>
      <c r="M18" s="5">
        <v>304015066299</v>
      </c>
      <c r="N18" s="5">
        <v>305674509745</v>
      </c>
    </row>
    <row r="19" spans="1:14" x14ac:dyDescent="0.3">
      <c r="A19" t="s">
        <v>231</v>
      </c>
      <c r="B19" t="s">
        <v>182</v>
      </c>
      <c r="C19" t="s">
        <v>31</v>
      </c>
      <c r="D19" t="s">
        <v>192</v>
      </c>
      <c r="E19" t="s">
        <v>191</v>
      </c>
      <c r="F19" t="s">
        <v>299</v>
      </c>
      <c r="G19" s="4">
        <v>44834</v>
      </c>
      <c r="H19" s="7">
        <f t="shared" si="0"/>
        <v>2022</v>
      </c>
      <c r="I19" t="s">
        <v>249</v>
      </c>
      <c r="J19" t="s">
        <v>187</v>
      </c>
      <c r="K19" t="s">
        <v>5</v>
      </c>
      <c r="L19" t="str">
        <f>_xlfn.XLOOKUP(K19,Sheet1!$A$2:$A$8,Sheet1!$B$2:$B$8)</f>
        <v>C</v>
      </c>
      <c r="M19" s="5">
        <v>528354204611</v>
      </c>
      <c r="N19" s="5">
        <v>491085094114</v>
      </c>
    </row>
    <row r="20" spans="1:14" x14ac:dyDescent="0.3">
      <c r="A20" t="s">
        <v>231</v>
      </c>
      <c r="B20" t="s">
        <v>182</v>
      </c>
      <c r="C20" t="s">
        <v>31</v>
      </c>
      <c r="D20" t="s">
        <v>193</v>
      </c>
      <c r="E20" t="s">
        <v>194</v>
      </c>
      <c r="F20" t="s">
        <v>299</v>
      </c>
      <c r="G20" s="4">
        <v>44834</v>
      </c>
      <c r="H20" s="7">
        <f t="shared" si="0"/>
        <v>2022</v>
      </c>
      <c r="I20" t="s">
        <v>249</v>
      </c>
      <c r="J20" t="s">
        <v>185</v>
      </c>
      <c r="K20" t="s">
        <v>1</v>
      </c>
      <c r="L20" t="str">
        <f>_xlfn.XLOOKUP(K20,Sheet1!$A$2:$A$8,Sheet1!$B$2:$B$8)</f>
        <v>A</v>
      </c>
      <c r="M20" s="5">
        <v>5120957156978</v>
      </c>
      <c r="N20" s="5">
        <v>4677576368776</v>
      </c>
    </row>
    <row r="21" spans="1:14" x14ac:dyDescent="0.3">
      <c r="A21" t="s">
        <v>231</v>
      </c>
      <c r="B21" t="s">
        <v>182</v>
      </c>
      <c r="C21" t="s">
        <v>31</v>
      </c>
      <c r="D21" t="s">
        <v>193</v>
      </c>
      <c r="E21" t="s">
        <v>194</v>
      </c>
      <c r="F21" t="s">
        <v>299</v>
      </c>
      <c r="G21" s="4">
        <v>44834</v>
      </c>
      <c r="H21" s="7">
        <f t="shared" si="0"/>
        <v>2022</v>
      </c>
      <c r="I21" t="s">
        <v>249</v>
      </c>
      <c r="J21" t="s">
        <v>186</v>
      </c>
      <c r="K21" t="s">
        <v>3</v>
      </c>
      <c r="L21" t="str">
        <f>_xlfn.XLOOKUP(K21,Sheet1!$A$2:$A$8,Sheet1!$B$2:$B$8)</f>
        <v>B</v>
      </c>
      <c r="M21" s="5">
        <v>3228963609322</v>
      </c>
      <c r="N21" s="5">
        <v>2808514105865</v>
      </c>
    </row>
    <row r="22" spans="1:14" x14ac:dyDescent="0.3">
      <c r="A22" t="s">
        <v>231</v>
      </c>
      <c r="B22" t="s">
        <v>182</v>
      </c>
      <c r="C22" t="s">
        <v>31</v>
      </c>
      <c r="D22" t="s">
        <v>193</v>
      </c>
      <c r="E22" t="s">
        <v>194</v>
      </c>
      <c r="F22" t="s">
        <v>299</v>
      </c>
      <c r="G22" s="4">
        <v>44834</v>
      </c>
      <c r="H22" s="7">
        <f t="shared" si="0"/>
        <v>2022</v>
      </c>
      <c r="I22" t="s">
        <v>249</v>
      </c>
      <c r="J22" t="s">
        <v>238</v>
      </c>
      <c r="K22" t="s">
        <v>5</v>
      </c>
      <c r="L22" t="str">
        <f>_xlfn.XLOOKUP(K22,Sheet1!$A$2:$A$8,Sheet1!$B$2:$B$8)</f>
        <v>C</v>
      </c>
      <c r="M22" s="5">
        <v>1891993547656</v>
      </c>
      <c r="N22" s="5">
        <v>1869062262911</v>
      </c>
    </row>
    <row r="23" spans="1:14" x14ac:dyDescent="0.3">
      <c r="A23" t="s">
        <v>231</v>
      </c>
      <c r="B23" t="s">
        <v>182</v>
      </c>
      <c r="C23" t="s">
        <v>31</v>
      </c>
      <c r="D23" t="s">
        <v>195</v>
      </c>
      <c r="E23" t="s">
        <v>191</v>
      </c>
      <c r="F23" t="s">
        <v>299</v>
      </c>
      <c r="G23" s="4">
        <v>44834</v>
      </c>
      <c r="H23" s="7">
        <f t="shared" si="0"/>
        <v>2022</v>
      </c>
      <c r="I23" t="s">
        <v>249</v>
      </c>
      <c r="J23" t="s">
        <v>185</v>
      </c>
      <c r="K23" t="s">
        <v>1</v>
      </c>
      <c r="L23" t="str">
        <f>_xlfn.XLOOKUP(K23,Sheet1!$A$2:$A$8,Sheet1!$B$2:$B$8)</f>
        <v>A</v>
      </c>
      <c r="M23" s="5">
        <v>9565841967920</v>
      </c>
      <c r="N23" s="5">
        <v>8321229495058</v>
      </c>
    </row>
    <row r="24" spans="1:14" x14ac:dyDescent="0.3">
      <c r="A24" t="s">
        <v>231</v>
      </c>
      <c r="B24" t="s">
        <v>182</v>
      </c>
      <c r="C24" t="s">
        <v>31</v>
      </c>
      <c r="D24" t="s">
        <v>195</v>
      </c>
      <c r="E24" t="s">
        <v>191</v>
      </c>
      <c r="F24" t="s">
        <v>299</v>
      </c>
      <c r="G24" s="4">
        <v>44834</v>
      </c>
      <c r="H24" s="7">
        <f t="shared" si="0"/>
        <v>2022</v>
      </c>
      <c r="I24" t="s">
        <v>249</v>
      </c>
      <c r="J24" t="s">
        <v>186</v>
      </c>
      <c r="K24" t="s">
        <v>3</v>
      </c>
      <c r="L24" t="str">
        <f>_xlfn.XLOOKUP(K24,Sheet1!$A$2:$A$8,Sheet1!$B$2:$B$8)</f>
        <v>B</v>
      </c>
      <c r="M24" s="5">
        <v>1832458256786</v>
      </c>
      <c r="N24" s="5">
        <v>1160656375584</v>
      </c>
    </row>
    <row r="25" spans="1:14" x14ac:dyDescent="0.3">
      <c r="A25" t="s">
        <v>231</v>
      </c>
      <c r="B25" t="s">
        <v>182</v>
      </c>
      <c r="C25" t="s">
        <v>31</v>
      </c>
      <c r="D25" t="s">
        <v>195</v>
      </c>
      <c r="E25" t="s">
        <v>191</v>
      </c>
      <c r="F25" t="s">
        <v>299</v>
      </c>
      <c r="G25" s="4">
        <v>44834</v>
      </c>
      <c r="H25" s="7">
        <f t="shared" si="0"/>
        <v>2022</v>
      </c>
      <c r="I25" t="s">
        <v>249</v>
      </c>
      <c r="J25" t="s">
        <v>187</v>
      </c>
      <c r="K25" t="s">
        <v>5</v>
      </c>
      <c r="L25" t="str">
        <f>_xlfn.XLOOKUP(K25,Sheet1!$A$2:$A$8,Sheet1!$B$2:$B$8)</f>
        <v>C</v>
      </c>
      <c r="M25" s="5">
        <v>7733383711134</v>
      </c>
      <c r="N25" s="5">
        <v>7160573119474</v>
      </c>
    </row>
    <row r="26" spans="1:14" x14ac:dyDescent="0.3">
      <c r="A26" t="s">
        <v>231</v>
      </c>
      <c r="B26" t="s">
        <v>182</v>
      </c>
      <c r="C26" t="s">
        <v>31</v>
      </c>
      <c r="D26" t="s">
        <v>196</v>
      </c>
      <c r="E26" t="s">
        <v>194</v>
      </c>
      <c r="F26" t="s">
        <v>299</v>
      </c>
      <c r="G26" s="4">
        <v>44834</v>
      </c>
      <c r="H26" s="7">
        <f t="shared" si="0"/>
        <v>2022</v>
      </c>
      <c r="I26" t="s">
        <v>249</v>
      </c>
      <c r="J26" t="s">
        <v>185</v>
      </c>
      <c r="K26" t="s">
        <v>1</v>
      </c>
      <c r="L26" t="str">
        <f>_xlfn.XLOOKUP(K26,Sheet1!$A$2:$A$8,Sheet1!$B$2:$B$8)</f>
        <v>A</v>
      </c>
      <c r="M26" s="5">
        <v>314063587021</v>
      </c>
      <c r="N26" s="5">
        <v>295977178156</v>
      </c>
    </row>
    <row r="27" spans="1:14" x14ac:dyDescent="0.3">
      <c r="A27" t="s">
        <v>231</v>
      </c>
      <c r="B27" t="s">
        <v>182</v>
      </c>
      <c r="C27" t="s">
        <v>31</v>
      </c>
      <c r="D27" t="s">
        <v>196</v>
      </c>
      <c r="E27" t="s">
        <v>194</v>
      </c>
      <c r="F27" t="s">
        <v>299</v>
      </c>
      <c r="G27" s="4">
        <v>44834</v>
      </c>
      <c r="H27" s="7">
        <f t="shared" si="0"/>
        <v>2022</v>
      </c>
      <c r="I27" t="s">
        <v>249</v>
      </c>
      <c r="J27" t="s">
        <v>186</v>
      </c>
      <c r="K27" t="s">
        <v>3</v>
      </c>
      <c r="L27" t="str">
        <f>_xlfn.XLOOKUP(K27,Sheet1!$A$2:$A$8,Sheet1!$B$2:$B$8)</f>
        <v>B</v>
      </c>
      <c r="M27" s="5">
        <v>123638597913</v>
      </c>
      <c r="N27" s="5">
        <v>121392654724</v>
      </c>
    </row>
    <row r="28" spans="1:14" x14ac:dyDescent="0.3">
      <c r="A28" t="s">
        <v>231</v>
      </c>
      <c r="B28" t="s">
        <v>182</v>
      </c>
      <c r="C28" t="s">
        <v>31</v>
      </c>
      <c r="D28" t="s">
        <v>196</v>
      </c>
      <c r="E28" t="s">
        <v>194</v>
      </c>
      <c r="F28" t="s">
        <v>299</v>
      </c>
      <c r="G28" s="4">
        <v>44834</v>
      </c>
      <c r="H28" s="7">
        <f t="shared" si="0"/>
        <v>2022</v>
      </c>
      <c r="I28" t="s">
        <v>249</v>
      </c>
      <c r="J28" t="s">
        <v>187</v>
      </c>
      <c r="K28" t="s">
        <v>5</v>
      </c>
      <c r="L28" t="str">
        <f>_xlfn.XLOOKUP(K28,Sheet1!$A$2:$A$8,Sheet1!$B$2:$B$8)</f>
        <v>C</v>
      </c>
      <c r="M28" s="5">
        <v>190424989108</v>
      </c>
      <c r="N28" s="5">
        <v>174584523432</v>
      </c>
    </row>
    <row r="29" spans="1:14" x14ac:dyDescent="0.3">
      <c r="A29" t="s">
        <v>231</v>
      </c>
      <c r="B29" t="s">
        <v>182</v>
      </c>
      <c r="C29" t="s">
        <v>31</v>
      </c>
      <c r="D29" t="s">
        <v>240</v>
      </c>
      <c r="E29" t="s">
        <v>191</v>
      </c>
      <c r="F29" t="s">
        <v>299</v>
      </c>
      <c r="G29" s="4">
        <v>44834</v>
      </c>
      <c r="H29" s="7">
        <f t="shared" si="0"/>
        <v>2022</v>
      </c>
      <c r="I29" t="s">
        <v>249</v>
      </c>
      <c r="J29" t="s">
        <v>185</v>
      </c>
      <c r="K29" t="s">
        <v>1</v>
      </c>
      <c r="L29" t="str">
        <f>_xlfn.XLOOKUP(K29,Sheet1!$A$2:$A$8,Sheet1!$B$2:$B$8)</f>
        <v>A</v>
      </c>
      <c r="M29" s="5">
        <v>538682934310</v>
      </c>
      <c r="N29" s="5">
        <v>540933463632</v>
      </c>
    </row>
    <row r="30" spans="1:14" x14ac:dyDescent="0.3">
      <c r="A30" t="s">
        <v>231</v>
      </c>
      <c r="B30" t="s">
        <v>182</v>
      </c>
      <c r="C30" t="s">
        <v>31</v>
      </c>
      <c r="D30" t="s">
        <v>240</v>
      </c>
      <c r="E30" t="s">
        <v>191</v>
      </c>
      <c r="F30" t="s">
        <v>299</v>
      </c>
      <c r="G30" s="4">
        <v>44834</v>
      </c>
      <c r="H30" s="7">
        <f t="shared" si="0"/>
        <v>2022</v>
      </c>
      <c r="I30" t="s">
        <v>249</v>
      </c>
      <c r="J30" t="s">
        <v>186</v>
      </c>
      <c r="K30" t="s">
        <v>3</v>
      </c>
      <c r="L30" t="str">
        <f>_xlfn.XLOOKUP(K30,Sheet1!$A$2:$A$8,Sheet1!$B$2:$B$8)</f>
        <v>B</v>
      </c>
      <c r="M30" s="5">
        <v>1671341469</v>
      </c>
      <c r="N30" s="5">
        <v>1658601217</v>
      </c>
    </row>
    <row r="31" spans="1:14" x14ac:dyDescent="0.3">
      <c r="A31" t="s">
        <v>231</v>
      </c>
      <c r="B31" t="s">
        <v>182</v>
      </c>
      <c r="C31" t="s">
        <v>31</v>
      </c>
      <c r="D31" t="s">
        <v>240</v>
      </c>
      <c r="E31" t="s">
        <v>191</v>
      </c>
      <c r="F31" t="s">
        <v>299</v>
      </c>
      <c r="G31" s="4">
        <v>44834</v>
      </c>
      <c r="H31" s="7">
        <f t="shared" si="0"/>
        <v>2022</v>
      </c>
      <c r="I31" t="s">
        <v>249</v>
      </c>
      <c r="J31" t="s">
        <v>187</v>
      </c>
      <c r="K31" t="s">
        <v>5</v>
      </c>
      <c r="L31" t="str">
        <f>_xlfn.XLOOKUP(K31,Sheet1!$A$2:$A$8,Sheet1!$B$2:$B$8)</f>
        <v>C</v>
      </c>
      <c r="M31" s="5">
        <v>537011592841</v>
      </c>
      <c r="N31" s="5">
        <v>539274862415</v>
      </c>
    </row>
    <row r="32" spans="1:14" x14ac:dyDescent="0.3">
      <c r="A32" t="s">
        <v>231</v>
      </c>
      <c r="B32" t="s">
        <v>182</v>
      </c>
      <c r="C32" t="s">
        <v>31</v>
      </c>
      <c r="D32" t="s">
        <v>232</v>
      </c>
      <c r="E32" t="s">
        <v>191</v>
      </c>
      <c r="F32" t="s">
        <v>299</v>
      </c>
      <c r="G32" s="4">
        <v>44834</v>
      </c>
      <c r="H32" s="7">
        <f t="shared" si="0"/>
        <v>2022</v>
      </c>
      <c r="I32" t="s">
        <v>249</v>
      </c>
      <c r="J32" t="s">
        <v>185</v>
      </c>
      <c r="K32" t="s">
        <v>1</v>
      </c>
      <c r="L32" t="str">
        <f>_xlfn.XLOOKUP(K32,Sheet1!$A$2:$A$8,Sheet1!$B$2:$B$8)</f>
        <v>A</v>
      </c>
      <c r="M32" s="5">
        <v>1219452705304</v>
      </c>
      <c r="N32" s="5">
        <v>946516025611</v>
      </c>
    </row>
    <row r="33" spans="1:14" x14ac:dyDescent="0.3">
      <c r="A33" t="s">
        <v>231</v>
      </c>
      <c r="B33" t="s">
        <v>182</v>
      </c>
      <c r="C33" t="s">
        <v>31</v>
      </c>
      <c r="D33" t="s">
        <v>232</v>
      </c>
      <c r="E33" t="s">
        <v>191</v>
      </c>
      <c r="F33" t="s">
        <v>299</v>
      </c>
      <c r="G33" s="4">
        <v>44834</v>
      </c>
      <c r="H33" s="7">
        <f t="shared" si="0"/>
        <v>2022</v>
      </c>
      <c r="I33" t="s">
        <v>249</v>
      </c>
      <c r="J33" t="s">
        <v>186</v>
      </c>
      <c r="K33" t="s">
        <v>3</v>
      </c>
      <c r="L33" t="str">
        <f>_xlfn.XLOOKUP(K33,Sheet1!$A$2:$A$8,Sheet1!$B$2:$B$8)</f>
        <v>B</v>
      </c>
      <c r="M33" s="5">
        <v>383592342351</v>
      </c>
      <c r="N33" s="5">
        <v>256973976592</v>
      </c>
    </row>
    <row r="34" spans="1:14" x14ac:dyDescent="0.3">
      <c r="A34" t="s">
        <v>231</v>
      </c>
      <c r="B34" t="s">
        <v>182</v>
      </c>
      <c r="C34" t="s">
        <v>31</v>
      </c>
      <c r="D34" t="s">
        <v>232</v>
      </c>
      <c r="E34" t="s">
        <v>191</v>
      </c>
      <c r="F34" t="s">
        <v>299</v>
      </c>
      <c r="G34" s="4">
        <v>44834</v>
      </c>
      <c r="H34" s="7">
        <f t="shared" si="0"/>
        <v>2022</v>
      </c>
      <c r="I34" t="s">
        <v>249</v>
      </c>
      <c r="J34" t="s">
        <v>187</v>
      </c>
      <c r="K34" t="s">
        <v>5</v>
      </c>
      <c r="L34" t="str">
        <f>_xlfn.XLOOKUP(K34,Sheet1!$A$2:$A$8,Sheet1!$B$2:$B$8)</f>
        <v>C</v>
      </c>
      <c r="M34" s="5">
        <v>835860362953</v>
      </c>
      <c r="N34" s="5">
        <v>689542049019</v>
      </c>
    </row>
    <row r="35" spans="1:14" x14ac:dyDescent="0.3">
      <c r="A35" t="s">
        <v>231</v>
      </c>
      <c r="B35" t="s">
        <v>182</v>
      </c>
      <c r="C35" t="s">
        <v>31</v>
      </c>
      <c r="D35" t="s">
        <v>197</v>
      </c>
      <c r="E35" t="s">
        <v>198</v>
      </c>
      <c r="F35" t="s">
        <v>299</v>
      </c>
      <c r="G35" s="4">
        <v>44834</v>
      </c>
      <c r="H35" s="7">
        <f t="shared" si="0"/>
        <v>2022</v>
      </c>
      <c r="I35" t="s">
        <v>249</v>
      </c>
      <c r="J35" t="s">
        <v>185</v>
      </c>
      <c r="K35" t="s">
        <v>1</v>
      </c>
      <c r="L35" t="str">
        <f>_xlfn.XLOOKUP(K35,Sheet1!$A$2:$A$8,Sheet1!$B$2:$B$8)</f>
        <v>A</v>
      </c>
      <c r="M35" s="5">
        <v>1358073785749</v>
      </c>
      <c r="N35" s="5">
        <v>1259655413872</v>
      </c>
    </row>
    <row r="36" spans="1:14" x14ac:dyDescent="0.3">
      <c r="A36" t="s">
        <v>231</v>
      </c>
      <c r="B36" t="s">
        <v>182</v>
      </c>
      <c r="C36" t="s">
        <v>31</v>
      </c>
      <c r="D36" t="s">
        <v>197</v>
      </c>
      <c r="E36" t="s">
        <v>198</v>
      </c>
      <c r="F36" t="s">
        <v>299</v>
      </c>
      <c r="G36" s="4">
        <v>44834</v>
      </c>
      <c r="H36" s="7">
        <f t="shared" si="0"/>
        <v>2022</v>
      </c>
      <c r="I36" t="s">
        <v>249</v>
      </c>
      <c r="J36" t="s">
        <v>186</v>
      </c>
      <c r="K36" t="s">
        <v>3</v>
      </c>
      <c r="L36" t="str">
        <f>_xlfn.XLOOKUP(K36,Sheet1!$A$2:$A$8,Sheet1!$B$2:$B$8)</f>
        <v>B</v>
      </c>
      <c r="M36" s="5">
        <v>682035909896</v>
      </c>
      <c r="N36" s="5">
        <v>645390488928</v>
      </c>
    </row>
    <row r="37" spans="1:14" x14ac:dyDescent="0.3">
      <c r="A37" t="s">
        <v>231</v>
      </c>
      <c r="B37" t="s">
        <v>182</v>
      </c>
      <c r="C37" t="s">
        <v>31</v>
      </c>
      <c r="D37" t="s">
        <v>197</v>
      </c>
      <c r="E37" t="s">
        <v>198</v>
      </c>
      <c r="F37" t="s">
        <v>299</v>
      </c>
      <c r="G37" s="4">
        <v>44834</v>
      </c>
      <c r="H37" s="7">
        <f t="shared" si="0"/>
        <v>2022</v>
      </c>
      <c r="I37" t="s">
        <v>249</v>
      </c>
      <c r="J37" t="s">
        <v>187</v>
      </c>
      <c r="K37" t="s">
        <v>5</v>
      </c>
      <c r="L37" t="str">
        <f>_xlfn.XLOOKUP(K37,Sheet1!$A$2:$A$8,Sheet1!$B$2:$B$8)</f>
        <v>C</v>
      </c>
      <c r="M37" s="5">
        <v>676037875853</v>
      </c>
      <c r="N37" s="5">
        <v>614264924944</v>
      </c>
    </row>
    <row r="38" spans="1:14" x14ac:dyDescent="0.3">
      <c r="A38" t="s">
        <v>231</v>
      </c>
      <c r="B38" t="s">
        <v>182</v>
      </c>
      <c r="C38" t="s">
        <v>31</v>
      </c>
      <c r="D38" t="s">
        <v>199</v>
      </c>
      <c r="E38" t="s">
        <v>184</v>
      </c>
      <c r="F38" t="s">
        <v>299</v>
      </c>
      <c r="G38" s="4">
        <v>44834</v>
      </c>
      <c r="H38" s="7">
        <f t="shared" si="0"/>
        <v>2022</v>
      </c>
      <c r="I38" t="s">
        <v>249</v>
      </c>
      <c r="J38" t="s">
        <v>185</v>
      </c>
      <c r="K38" t="s">
        <v>1</v>
      </c>
      <c r="L38" t="str">
        <f>_xlfn.XLOOKUP(K38,Sheet1!$A$2:$A$8,Sheet1!$B$2:$B$8)</f>
        <v>A</v>
      </c>
      <c r="M38" s="5">
        <v>1749879079902</v>
      </c>
      <c r="N38" s="5">
        <v>1635436303114</v>
      </c>
    </row>
    <row r="39" spans="1:14" x14ac:dyDescent="0.3">
      <c r="A39" t="s">
        <v>231</v>
      </c>
      <c r="B39" t="s">
        <v>182</v>
      </c>
      <c r="C39" t="s">
        <v>31</v>
      </c>
      <c r="D39" t="s">
        <v>199</v>
      </c>
      <c r="E39" t="s">
        <v>184</v>
      </c>
      <c r="F39" t="s">
        <v>299</v>
      </c>
      <c r="G39" s="4">
        <v>44834</v>
      </c>
      <c r="H39" s="7">
        <f t="shared" si="0"/>
        <v>2022</v>
      </c>
      <c r="I39" t="s">
        <v>249</v>
      </c>
      <c r="J39" t="s">
        <v>186</v>
      </c>
      <c r="K39" t="s">
        <v>3</v>
      </c>
      <c r="L39" t="str">
        <f>_xlfn.XLOOKUP(K39,Sheet1!$A$2:$A$8,Sheet1!$B$2:$B$8)</f>
        <v>B</v>
      </c>
      <c r="M39" s="5">
        <v>824312520410</v>
      </c>
      <c r="N39" s="5">
        <v>817822555557</v>
      </c>
    </row>
    <row r="40" spans="1:14" x14ac:dyDescent="0.3">
      <c r="A40" t="s">
        <v>231</v>
      </c>
      <c r="B40" t="s">
        <v>182</v>
      </c>
      <c r="C40" t="s">
        <v>31</v>
      </c>
      <c r="D40" t="s">
        <v>199</v>
      </c>
      <c r="E40" t="s">
        <v>184</v>
      </c>
      <c r="F40" t="s">
        <v>299</v>
      </c>
      <c r="G40" s="4">
        <v>44834</v>
      </c>
      <c r="H40" s="7">
        <f t="shared" si="0"/>
        <v>2022</v>
      </c>
      <c r="I40" t="s">
        <v>249</v>
      </c>
      <c r="J40" t="s">
        <v>250</v>
      </c>
      <c r="K40" t="s">
        <v>5</v>
      </c>
      <c r="L40" t="str">
        <f>_xlfn.XLOOKUP(K40,Sheet1!$A$2:$A$8,Sheet1!$B$2:$B$8)</f>
        <v>C</v>
      </c>
      <c r="M40" s="5">
        <v>925566559492</v>
      </c>
      <c r="N40" s="5">
        <v>817613747557</v>
      </c>
    </row>
    <row r="41" spans="1:14" x14ac:dyDescent="0.3">
      <c r="A41" t="s">
        <v>231</v>
      </c>
      <c r="B41" t="s">
        <v>182</v>
      </c>
      <c r="C41" t="s">
        <v>31</v>
      </c>
      <c r="D41" t="s">
        <v>200</v>
      </c>
      <c r="E41" t="s">
        <v>191</v>
      </c>
      <c r="F41" t="s">
        <v>299</v>
      </c>
      <c r="G41" s="4">
        <v>44834</v>
      </c>
      <c r="H41" s="7">
        <f t="shared" si="0"/>
        <v>2022</v>
      </c>
      <c r="I41" t="s">
        <v>249</v>
      </c>
      <c r="J41" t="s">
        <v>185</v>
      </c>
      <c r="K41" t="s">
        <v>1</v>
      </c>
      <c r="L41" t="str">
        <f>_xlfn.XLOOKUP(K41,Sheet1!$A$2:$A$8,Sheet1!$B$2:$B$8)</f>
        <v>A</v>
      </c>
      <c r="M41" s="5">
        <v>18531829518923</v>
      </c>
      <c r="N41" s="5">
        <v>17427438053752</v>
      </c>
    </row>
    <row r="42" spans="1:14" x14ac:dyDescent="0.3">
      <c r="A42" t="s">
        <v>231</v>
      </c>
      <c r="B42" t="s">
        <v>182</v>
      </c>
      <c r="C42" t="s">
        <v>31</v>
      </c>
      <c r="D42" t="s">
        <v>200</v>
      </c>
      <c r="E42" t="s">
        <v>191</v>
      </c>
      <c r="F42" t="s">
        <v>299</v>
      </c>
      <c r="G42" s="4">
        <v>44834</v>
      </c>
      <c r="H42" s="7">
        <f t="shared" si="0"/>
        <v>2022</v>
      </c>
      <c r="I42" t="s">
        <v>249</v>
      </c>
      <c r="J42" t="s">
        <v>186</v>
      </c>
      <c r="K42" t="s">
        <v>3</v>
      </c>
      <c r="L42" t="str">
        <f>_xlfn.XLOOKUP(K42,Sheet1!$A$2:$A$8,Sheet1!$B$2:$B$8)</f>
        <v>B</v>
      </c>
      <c r="M42" s="5">
        <v>6319060183122</v>
      </c>
      <c r="N42" s="5">
        <v>5088453424385</v>
      </c>
    </row>
    <row r="43" spans="1:14" x14ac:dyDescent="0.3">
      <c r="A43" t="s">
        <v>231</v>
      </c>
      <c r="B43" t="s">
        <v>182</v>
      </c>
      <c r="C43" t="s">
        <v>31</v>
      </c>
      <c r="D43" t="s">
        <v>200</v>
      </c>
      <c r="E43" t="s">
        <v>191</v>
      </c>
      <c r="F43" t="s">
        <v>299</v>
      </c>
      <c r="G43" s="4">
        <v>44834</v>
      </c>
      <c r="H43" s="7">
        <f t="shared" si="0"/>
        <v>2022</v>
      </c>
      <c r="I43" t="s">
        <v>249</v>
      </c>
      <c r="J43" t="s">
        <v>187</v>
      </c>
      <c r="K43" t="s">
        <v>5</v>
      </c>
      <c r="L43" t="str">
        <f>_xlfn.XLOOKUP(K43,Sheet1!$A$2:$A$8,Sheet1!$B$2:$B$8)</f>
        <v>C</v>
      </c>
      <c r="M43" s="5">
        <v>12212769335801</v>
      </c>
      <c r="N43" s="5">
        <v>12338984629367</v>
      </c>
    </row>
    <row r="44" spans="1:14" x14ac:dyDescent="0.3">
      <c r="A44" t="s">
        <v>231</v>
      </c>
      <c r="B44" t="s">
        <v>182</v>
      </c>
      <c r="C44" t="s">
        <v>31</v>
      </c>
      <c r="D44" t="s">
        <v>241</v>
      </c>
      <c r="E44" t="s">
        <v>242</v>
      </c>
      <c r="F44" t="s">
        <v>299</v>
      </c>
      <c r="G44" s="4">
        <v>44834</v>
      </c>
      <c r="H44" s="7">
        <f t="shared" si="0"/>
        <v>2022</v>
      </c>
      <c r="I44" t="s">
        <v>249</v>
      </c>
      <c r="J44" t="s">
        <v>185</v>
      </c>
      <c r="K44" t="s">
        <v>1</v>
      </c>
      <c r="L44" t="str">
        <f>_xlfn.XLOOKUP(K44,Sheet1!$A$2:$A$8,Sheet1!$B$2:$B$8)</f>
        <v>A</v>
      </c>
      <c r="M44" s="5">
        <v>244880382581</v>
      </c>
      <c r="N44" s="5">
        <v>225143675006</v>
      </c>
    </row>
    <row r="45" spans="1:14" x14ac:dyDescent="0.3">
      <c r="A45" t="s">
        <v>231</v>
      </c>
      <c r="B45" t="s">
        <v>182</v>
      </c>
      <c r="C45" t="s">
        <v>31</v>
      </c>
      <c r="D45" t="s">
        <v>241</v>
      </c>
      <c r="E45" t="s">
        <v>242</v>
      </c>
      <c r="F45" t="s">
        <v>299</v>
      </c>
      <c r="G45" s="4">
        <v>44834</v>
      </c>
      <c r="H45" s="7">
        <f t="shared" si="0"/>
        <v>2022</v>
      </c>
      <c r="I45" t="s">
        <v>249</v>
      </c>
      <c r="J45" t="s">
        <v>186</v>
      </c>
      <c r="K45" t="s">
        <v>3</v>
      </c>
      <c r="L45" t="str">
        <f>_xlfn.XLOOKUP(K45,Sheet1!$A$2:$A$8,Sheet1!$B$2:$B$8)</f>
        <v>B</v>
      </c>
      <c r="M45" s="5">
        <v>54646218412</v>
      </c>
      <c r="N45" s="5">
        <v>53588246942</v>
      </c>
    </row>
    <row r="46" spans="1:14" x14ac:dyDescent="0.3">
      <c r="A46" t="s">
        <v>231</v>
      </c>
      <c r="B46" t="s">
        <v>182</v>
      </c>
      <c r="C46" t="s">
        <v>31</v>
      </c>
      <c r="D46" t="s">
        <v>241</v>
      </c>
      <c r="E46" t="s">
        <v>242</v>
      </c>
      <c r="F46" t="s">
        <v>299</v>
      </c>
      <c r="G46" s="4">
        <v>44834</v>
      </c>
      <c r="H46" s="7">
        <f t="shared" si="0"/>
        <v>2022</v>
      </c>
      <c r="I46" t="s">
        <v>249</v>
      </c>
      <c r="J46" t="s">
        <v>187</v>
      </c>
      <c r="K46" t="s">
        <v>5</v>
      </c>
      <c r="L46" t="str">
        <f>_xlfn.XLOOKUP(K46,Sheet1!$A$2:$A$8,Sheet1!$B$2:$B$8)</f>
        <v>C</v>
      </c>
      <c r="M46" s="5">
        <v>190234164169</v>
      </c>
      <c r="N46" s="5">
        <v>171555428064</v>
      </c>
    </row>
    <row r="47" spans="1:14" x14ac:dyDescent="0.3">
      <c r="A47" t="s">
        <v>231</v>
      </c>
      <c r="B47" t="s">
        <v>182</v>
      </c>
      <c r="C47" t="s">
        <v>31</v>
      </c>
      <c r="D47" t="s">
        <v>233</v>
      </c>
      <c r="E47" t="s">
        <v>184</v>
      </c>
      <c r="F47" t="s">
        <v>299</v>
      </c>
      <c r="G47" s="4">
        <v>44834</v>
      </c>
      <c r="H47" s="7">
        <f t="shared" si="0"/>
        <v>2022</v>
      </c>
      <c r="I47" t="s">
        <v>249</v>
      </c>
      <c r="J47" t="s">
        <v>185</v>
      </c>
      <c r="K47" t="s">
        <v>1</v>
      </c>
      <c r="L47" t="str">
        <f>_xlfn.XLOOKUP(K47,Sheet1!$A$2:$A$8,Sheet1!$B$2:$B$8)</f>
        <v>A</v>
      </c>
      <c r="M47" s="5">
        <v>326801375242</v>
      </c>
      <c r="N47" s="5">
        <v>315948482729</v>
      </c>
    </row>
    <row r="48" spans="1:14" x14ac:dyDescent="0.3">
      <c r="A48" t="s">
        <v>231</v>
      </c>
      <c r="B48" t="s">
        <v>182</v>
      </c>
      <c r="C48" t="s">
        <v>31</v>
      </c>
      <c r="D48" t="s">
        <v>233</v>
      </c>
      <c r="E48" t="s">
        <v>184</v>
      </c>
      <c r="F48" t="s">
        <v>299</v>
      </c>
      <c r="G48" s="4">
        <v>44834</v>
      </c>
      <c r="H48" s="7">
        <f t="shared" si="0"/>
        <v>2022</v>
      </c>
      <c r="I48" t="s">
        <v>249</v>
      </c>
      <c r="J48" t="s">
        <v>186</v>
      </c>
      <c r="K48" t="s">
        <v>3</v>
      </c>
      <c r="L48" t="str">
        <f>_xlfn.XLOOKUP(K48,Sheet1!$A$2:$A$8,Sheet1!$B$2:$B$8)</f>
        <v>B</v>
      </c>
      <c r="M48" s="5">
        <v>120775371852</v>
      </c>
      <c r="N48" s="5">
        <v>119243893874</v>
      </c>
    </row>
    <row r="49" spans="1:14" x14ac:dyDescent="0.3">
      <c r="A49" t="s">
        <v>231</v>
      </c>
      <c r="B49" t="s">
        <v>182</v>
      </c>
      <c r="C49" t="s">
        <v>31</v>
      </c>
      <c r="D49" t="s">
        <v>233</v>
      </c>
      <c r="E49" t="s">
        <v>184</v>
      </c>
      <c r="F49" t="s">
        <v>299</v>
      </c>
      <c r="G49" s="4">
        <v>44834</v>
      </c>
      <c r="H49" s="7">
        <f t="shared" si="0"/>
        <v>2022</v>
      </c>
      <c r="I49" t="s">
        <v>249</v>
      </c>
      <c r="J49" t="s">
        <v>187</v>
      </c>
      <c r="K49" t="s">
        <v>5</v>
      </c>
      <c r="L49" t="str">
        <f>_xlfn.XLOOKUP(K49,Sheet1!$A$2:$A$8,Sheet1!$B$2:$B$8)</f>
        <v>C</v>
      </c>
      <c r="M49" s="5">
        <v>206026003390</v>
      </c>
      <c r="N49" s="5">
        <v>196704588855</v>
      </c>
    </row>
    <row r="50" spans="1:14" x14ac:dyDescent="0.3">
      <c r="A50" t="s">
        <v>231</v>
      </c>
      <c r="B50" t="s">
        <v>182</v>
      </c>
      <c r="C50" t="s">
        <v>31</v>
      </c>
      <c r="D50" t="s">
        <v>201</v>
      </c>
      <c r="E50" t="s">
        <v>184</v>
      </c>
      <c r="F50" t="s">
        <v>299</v>
      </c>
      <c r="G50" s="4">
        <v>44834</v>
      </c>
      <c r="H50" s="7">
        <f t="shared" si="0"/>
        <v>2022</v>
      </c>
      <c r="I50" t="s">
        <v>249</v>
      </c>
      <c r="J50" t="s">
        <v>185</v>
      </c>
      <c r="K50" t="s">
        <v>1</v>
      </c>
      <c r="L50" t="str">
        <f>_xlfn.XLOOKUP(K50,Sheet1!$A$2:$A$8,Sheet1!$B$2:$B$8)</f>
        <v>A</v>
      </c>
      <c r="M50" s="5">
        <v>19012557532760</v>
      </c>
      <c r="N50" s="5">
        <v>16844996871874</v>
      </c>
    </row>
    <row r="51" spans="1:14" x14ac:dyDescent="0.3">
      <c r="A51" t="s">
        <v>231</v>
      </c>
      <c r="B51" t="s">
        <v>182</v>
      </c>
      <c r="C51" t="s">
        <v>31</v>
      </c>
      <c r="D51" t="s">
        <v>201</v>
      </c>
      <c r="E51" t="s">
        <v>184</v>
      </c>
      <c r="F51" t="s">
        <v>299</v>
      </c>
      <c r="G51" s="4">
        <v>44834</v>
      </c>
      <c r="H51" s="7">
        <f t="shared" si="0"/>
        <v>2022</v>
      </c>
      <c r="I51" t="s">
        <v>249</v>
      </c>
      <c r="J51" t="s">
        <v>186</v>
      </c>
      <c r="K51" t="s">
        <v>3</v>
      </c>
      <c r="L51" t="str">
        <f>_xlfn.XLOOKUP(K51,Sheet1!$A$2:$A$8,Sheet1!$B$2:$B$8)</f>
        <v>B</v>
      </c>
      <c r="M51" s="5">
        <v>6497384155529</v>
      </c>
      <c r="N51" s="5">
        <v>4852126688256</v>
      </c>
    </row>
    <row r="52" spans="1:14" x14ac:dyDescent="0.3">
      <c r="A52" t="s">
        <v>231</v>
      </c>
      <c r="B52" t="s">
        <v>182</v>
      </c>
      <c r="C52" t="s">
        <v>31</v>
      </c>
      <c r="D52" t="s">
        <v>201</v>
      </c>
      <c r="E52" t="s">
        <v>184</v>
      </c>
      <c r="F52" t="s">
        <v>299</v>
      </c>
      <c r="G52" s="4">
        <v>44834</v>
      </c>
      <c r="H52" s="7">
        <f t="shared" si="0"/>
        <v>2022</v>
      </c>
      <c r="I52" t="s">
        <v>249</v>
      </c>
      <c r="J52" t="s">
        <v>187</v>
      </c>
      <c r="K52" t="s">
        <v>5</v>
      </c>
      <c r="L52" t="str">
        <f>_xlfn.XLOOKUP(K52,Sheet1!$A$2:$A$8,Sheet1!$B$2:$B$8)</f>
        <v>C</v>
      </c>
      <c r="M52" s="5">
        <v>12515173377231</v>
      </c>
      <c r="N52" s="5">
        <v>11992870183618</v>
      </c>
    </row>
    <row r="53" spans="1:14" x14ac:dyDescent="0.3">
      <c r="A53" t="s">
        <v>231</v>
      </c>
      <c r="B53" t="s">
        <v>182</v>
      </c>
      <c r="C53" t="s">
        <v>31</v>
      </c>
      <c r="D53" t="s">
        <v>202</v>
      </c>
      <c r="E53" t="s">
        <v>184</v>
      </c>
      <c r="F53" t="s">
        <v>299</v>
      </c>
      <c r="G53" s="4">
        <v>44834</v>
      </c>
      <c r="H53" s="7">
        <f t="shared" si="0"/>
        <v>2022</v>
      </c>
      <c r="I53" t="s">
        <v>249</v>
      </c>
      <c r="J53" t="s">
        <v>185</v>
      </c>
      <c r="K53" t="s">
        <v>1</v>
      </c>
      <c r="L53" t="str">
        <f>_xlfn.XLOOKUP(K53,Sheet1!$A$2:$A$8,Sheet1!$B$2:$B$8)</f>
        <v>A</v>
      </c>
      <c r="M53" s="5">
        <v>1005960993647</v>
      </c>
      <c r="N53" s="5">
        <v>818686440424</v>
      </c>
    </row>
    <row r="54" spans="1:14" x14ac:dyDescent="0.3">
      <c r="A54" t="s">
        <v>231</v>
      </c>
      <c r="B54" t="s">
        <v>182</v>
      </c>
      <c r="C54" t="s">
        <v>31</v>
      </c>
      <c r="D54" t="s">
        <v>202</v>
      </c>
      <c r="E54" t="s">
        <v>184</v>
      </c>
      <c r="F54" t="s">
        <v>299</v>
      </c>
      <c r="G54" s="4">
        <v>44834</v>
      </c>
      <c r="H54" s="7">
        <f t="shared" si="0"/>
        <v>2022</v>
      </c>
      <c r="I54" t="s">
        <v>249</v>
      </c>
      <c r="J54" t="s">
        <v>186</v>
      </c>
      <c r="K54" t="s">
        <v>3</v>
      </c>
      <c r="L54" t="str">
        <f>_xlfn.XLOOKUP(K54,Sheet1!$A$2:$A$8,Sheet1!$B$2:$B$8)</f>
        <v>B</v>
      </c>
      <c r="M54" s="5">
        <v>655981134626</v>
      </c>
      <c r="N54" s="5">
        <v>419070486470</v>
      </c>
    </row>
    <row r="55" spans="1:14" x14ac:dyDescent="0.3">
      <c r="A55" t="s">
        <v>231</v>
      </c>
      <c r="B55" t="s">
        <v>182</v>
      </c>
      <c r="C55" t="s">
        <v>31</v>
      </c>
      <c r="D55" t="s">
        <v>202</v>
      </c>
      <c r="E55" t="s">
        <v>184</v>
      </c>
      <c r="F55" t="s">
        <v>299</v>
      </c>
      <c r="G55" s="4">
        <v>44834</v>
      </c>
      <c r="H55" s="7">
        <f t="shared" si="0"/>
        <v>2022</v>
      </c>
      <c r="I55" t="s">
        <v>249</v>
      </c>
      <c r="J55" t="s">
        <v>187</v>
      </c>
      <c r="K55" t="s">
        <v>5</v>
      </c>
      <c r="L55" t="str">
        <f>_xlfn.XLOOKUP(K55,Sheet1!$A$2:$A$8,Sheet1!$B$2:$B$8)</f>
        <v>C</v>
      </c>
      <c r="M55" s="5">
        <v>349979859021</v>
      </c>
      <c r="N55" s="5">
        <v>399615953954</v>
      </c>
    </row>
    <row r="56" spans="1:14" x14ac:dyDescent="0.3">
      <c r="A56" t="s">
        <v>231</v>
      </c>
      <c r="B56" t="s">
        <v>182</v>
      </c>
      <c r="C56" t="s">
        <v>31</v>
      </c>
      <c r="D56" t="s">
        <v>234</v>
      </c>
      <c r="E56" t="s">
        <v>225</v>
      </c>
      <c r="F56" t="s">
        <v>299</v>
      </c>
      <c r="G56" s="4">
        <v>44834</v>
      </c>
      <c r="H56" s="7">
        <f t="shared" si="0"/>
        <v>2022</v>
      </c>
      <c r="I56" t="s">
        <v>249</v>
      </c>
      <c r="J56" t="s">
        <v>185</v>
      </c>
      <c r="K56" t="s">
        <v>1</v>
      </c>
      <c r="L56" t="str">
        <f>_xlfn.XLOOKUP(K56,Sheet1!$A$2:$A$8,Sheet1!$B$2:$B$8)</f>
        <v>A</v>
      </c>
      <c r="M56" s="5">
        <v>794808507730</v>
      </c>
      <c r="N56" s="5">
        <v>828998344092</v>
      </c>
    </row>
    <row r="57" spans="1:14" x14ac:dyDescent="0.3">
      <c r="A57" t="s">
        <v>231</v>
      </c>
      <c r="B57" t="s">
        <v>182</v>
      </c>
      <c r="C57" t="s">
        <v>31</v>
      </c>
      <c r="D57" t="s">
        <v>234</v>
      </c>
      <c r="E57" t="s">
        <v>225</v>
      </c>
      <c r="F57" t="s">
        <v>299</v>
      </c>
      <c r="G57" s="4">
        <v>44834</v>
      </c>
      <c r="H57" s="7">
        <f t="shared" si="0"/>
        <v>2022</v>
      </c>
      <c r="I57" t="s">
        <v>249</v>
      </c>
      <c r="J57" t="s">
        <v>186</v>
      </c>
      <c r="K57" t="s">
        <v>3</v>
      </c>
      <c r="L57" t="str">
        <f>_xlfn.XLOOKUP(K57,Sheet1!$A$2:$A$8,Sheet1!$B$2:$B$8)</f>
        <v>B</v>
      </c>
      <c r="M57" s="5">
        <v>571474367090</v>
      </c>
      <c r="N57" s="5">
        <v>602860755820</v>
      </c>
    </row>
    <row r="58" spans="1:14" x14ac:dyDescent="0.3">
      <c r="A58" t="s">
        <v>231</v>
      </c>
      <c r="B58" t="s">
        <v>182</v>
      </c>
      <c r="C58" t="s">
        <v>31</v>
      </c>
      <c r="D58" t="s">
        <v>234</v>
      </c>
      <c r="E58" t="s">
        <v>225</v>
      </c>
      <c r="F58" t="s">
        <v>299</v>
      </c>
      <c r="G58" s="4">
        <v>44834</v>
      </c>
      <c r="H58" s="7">
        <f t="shared" si="0"/>
        <v>2022</v>
      </c>
      <c r="I58" t="s">
        <v>249</v>
      </c>
      <c r="J58" t="s">
        <v>187</v>
      </c>
      <c r="K58" t="s">
        <v>5</v>
      </c>
      <c r="L58" t="str">
        <f>_xlfn.XLOOKUP(K58,Sheet1!$A$2:$A$8,Sheet1!$B$2:$B$8)</f>
        <v>C</v>
      </c>
      <c r="M58" s="5">
        <v>223334140640</v>
      </c>
      <c r="N58" s="5">
        <v>226137588272</v>
      </c>
    </row>
    <row r="59" spans="1:14" x14ac:dyDescent="0.3">
      <c r="A59" t="s">
        <v>231</v>
      </c>
      <c r="B59" t="s">
        <v>182</v>
      </c>
      <c r="C59" t="s">
        <v>31</v>
      </c>
      <c r="D59" t="s">
        <v>203</v>
      </c>
      <c r="E59" t="s">
        <v>184</v>
      </c>
      <c r="F59" t="s">
        <v>299</v>
      </c>
      <c r="G59" s="4">
        <v>44834</v>
      </c>
      <c r="H59" s="7">
        <f t="shared" si="0"/>
        <v>2022</v>
      </c>
      <c r="I59" t="s">
        <v>249</v>
      </c>
      <c r="J59" t="s">
        <v>185</v>
      </c>
      <c r="K59" t="s">
        <v>1</v>
      </c>
      <c r="L59" t="str">
        <f>_xlfn.XLOOKUP(K59,Sheet1!$A$2:$A$8,Sheet1!$B$2:$B$8)</f>
        <v>A</v>
      </c>
      <c r="M59" s="5">
        <v>866457837942</v>
      </c>
      <c r="N59" s="5">
        <v>871652860235</v>
      </c>
    </row>
    <row r="60" spans="1:14" x14ac:dyDescent="0.3">
      <c r="A60" t="s">
        <v>231</v>
      </c>
      <c r="B60" t="s">
        <v>182</v>
      </c>
      <c r="C60" t="s">
        <v>31</v>
      </c>
      <c r="D60" t="s">
        <v>203</v>
      </c>
      <c r="E60" t="s">
        <v>184</v>
      </c>
      <c r="F60" t="s">
        <v>299</v>
      </c>
      <c r="G60" s="4">
        <v>44834</v>
      </c>
      <c r="H60" s="7">
        <f t="shared" si="0"/>
        <v>2022</v>
      </c>
      <c r="I60" t="s">
        <v>249</v>
      </c>
      <c r="J60" t="s">
        <v>186</v>
      </c>
      <c r="K60" t="s">
        <v>3</v>
      </c>
      <c r="L60" t="str">
        <f>_xlfn.XLOOKUP(K60,Sheet1!$A$2:$A$8,Sheet1!$B$2:$B$8)</f>
        <v>B</v>
      </c>
      <c r="M60" s="5">
        <v>574572297735</v>
      </c>
      <c r="N60" s="5">
        <v>586869756793</v>
      </c>
    </row>
    <row r="61" spans="1:14" x14ac:dyDescent="0.3">
      <c r="A61" t="s">
        <v>231</v>
      </c>
      <c r="B61" t="s">
        <v>182</v>
      </c>
      <c r="C61" t="s">
        <v>31</v>
      </c>
      <c r="D61" t="s">
        <v>203</v>
      </c>
      <c r="E61" t="s">
        <v>184</v>
      </c>
      <c r="F61" t="s">
        <v>299</v>
      </c>
      <c r="G61" s="4">
        <v>44834</v>
      </c>
      <c r="H61" s="7">
        <f t="shared" si="0"/>
        <v>2022</v>
      </c>
      <c r="I61" t="s">
        <v>249</v>
      </c>
      <c r="J61" t="s">
        <v>187</v>
      </c>
      <c r="K61" t="s">
        <v>5</v>
      </c>
      <c r="L61" t="str">
        <f>_xlfn.XLOOKUP(K61,Sheet1!$A$2:$A$8,Sheet1!$B$2:$B$8)</f>
        <v>C</v>
      </c>
      <c r="M61" s="5">
        <v>291885540207</v>
      </c>
      <c r="N61" s="5">
        <v>284783103442</v>
      </c>
    </row>
    <row r="62" spans="1:14" x14ac:dyDescent="0.3">
      <c r="A62" t="s">
        <v>231</v>
      </c>
      <c r="B62" t="s">
        <v>182</v>
      </c>
      <c r="C62" t="s">
        <v>31</v>
      </c>
      <c r="D62" t="s">
        <v>243</v>
      </c>
      <c r="E62" t="s">
        <v>213</v>
      </c>
      <c r="F62" t="s">
        <v>301</v>
      </c>
      <c r="G62" s="4">
        <v>44834</v>
      </c>
      <c r="H62" s="7">
        <f t="shared" si="0"/>
        <v>2022</v>
      </c>
      <c r="I62" t="s">
        <v>249</v>
      </c>
      <c r="J62" t="s">
        <v>185</v>
      </c>
      <c r="K62" t="s">
        <v>1</v>
      </c>
      <c r="L62" t="str">
        <f>_xlfn.XLOOKUP(K62,Sheet1!$A$2:$A$8,Sheet1!$B$2:$B$8)</f>
        <v>A</v>
      </c>
      <c r="M62" s="5">
        <v>57984332357</v>
      </c>
      <c r="N62" s="5">
        <v>67651592757</v>
      </c>
    </row>
    <row r="63" spans="1:14" x14ac:dyDescent="0.3">
      <c r="A63" t="s">
        <v>231</v>
      </c>
      <c r="B63" t="s">
        <v>182</v>
      </c>
      <c r="C63" t="s">
        <v>31</v>
      </c>
      <c r="D63" t="s">
        <v>243</v>
      </c>
      <c r="E63" t="s">
        <v>213</v>
      </c>
      <c r="F63" t="s">
        <v>301</v>
      </c>
      <c r="G63" s="4">
        <v>44834</v>
      </c>
      <c r="H63" s="7">
        <f t="shared" si="0"/>
        <v>2022</v>
      </c>
      <c r="I63" t="s">
        <v>249</v>
      </c>
      <c r="J63" t="s">
        <v>186</v>
      </c>
      <c r="K63" t="s">
        <v>3</v>
      </c>
      <c r="L63" t="str">
        <f>_xlfn.XLOOKUP(K63,Sheet1!$A$2:$A$8,Sheet1!$B$2:$B$8)</f>
        <v>B</v>
      </c>
      <c r="M63" s="5">
        <v>29265612643</v>
      </c>
      <c r="N63" s="5">
        <v>40010598116</v>
      </c>
    </row>
    <row r="64" spans="1:14" x14ac:dyDescent="0.3">
      <c r="A64" t="s">
        <v>231</v>
      </c>
      <c r="B64" t="s">
        <v>182</v>
      </c>
      <c r="C64" t="s">
        <v>31</v>
      </c>
      <c r="D64" t="s">
        <v>243</v>
      </c>
      <c r="E64" t="s">
        <v>213</v>
      </c>
      <c r="F64" t="s">
        <v>301</v>
      </c>
      <c r="G64" s="4">
        <v>44834</v>
      </c>
      <c r="H64" s="7">
        <f t="shared" si="0"/>
        <v>2022</v>
      </c>
      <c r="I64" t="s">
        <v>249</v>
      </c>
      <c r="J64" t="s">
        <v>187</v>
      </c>
      <c r="K64" t="s">
        <v>5</v>
      </c>
      <c r="L64" t="str">
        <f>_xlfn.XLOOKUP(K64,Sheet1!$A$2:$A$8,Sheet1!$B$2:$B$8)</f>
        <v>C</v>
      </c>
      <c r="M64" s="5">
        <v>28718719714</v>
      </c>
      <c r="N64" s="5">
        <v>27640994641</v>
      </c>
    </row>
    <row r="65" spans="1:14" x14ac:dyDescent="0.3">
      <c r="A65" t="s">
        <v>231</v>
      </c>
      <c r="B65" t="s">
        <v>182</v>
      </c>
      <c r="C65" t="s">
        <v>31</v>
      </c>
      <c r="D65" t="s">
        <v>204</v>
      </c>
      <c r="E65" t="s">
        <v>191</v>
      </c>
      <c r="F65" t="s">
        <v>299</v>
      </c>
      <c r="G65" s="4">
        <v>44834</v>
      </c>
      <c r="H65" s="7">
        <f t="shared" si="0"/>
        <v>2022</v>
      </c>
      <c r="I65" t="s">
        <v>249</v>
      </c>
      <c r="J65" t="s">
        <v>185</v>
      </c>
      <c r="K65" t="s">
        <v>1</v>
      </c>
      <c r="L65" t="str">
        <f>_xlfn.XLOOKUP(K65,Sheet1!$A$2:$A$8,Sheet1!$B$2:$B$8)</f>
        <v>A</v>
      </c>
      <c r="M65" s="5">
        <v>1180715974567</v>
      </c>
      <c r="N65" s="5">
        <v>1171150466011</v>
      </c>
    </row>
    <row r="66" spans="1:14" x14ac:dyDescent="0.3">
      <c r="A66" t="s">
        <v>231</v>
      </c>
      <c r="B66" t="s">
        <v>182</v>
      </c>
      <c r="C66" t="s">
        <v>31</v>
      </c>
      <c r="D66" t="s">
        <v>204</v>
      </c>
      <c r="E66" t="s">
        <v>191</v>
      </c>
      <c r="F66" t="s">
        <v>299</v>
      </c>
      <c r="G66" s="4">
        <v>44834</v>
      </c>
      <c r="H66" s="7">
        <f t="shared" si="0"/>
        <v>2022</v>
      </c>
      <c r="I66" t="s">
        <v>249</v>
      </c>
      <c r="J66" t="s">
        <v>186</v>
      </c>
      <c r="K66" t="s">
        <v>3</v>
      </c>
      <c r="L66" t="str">
        <f>_xlfn.XLOOKUP(K66,Sheet1!$A$2:$A$8,Sheet1!$B$2:$B$8)</f>
        <v>B</v>
      </c>
      <c r="M66" s="5">
        <v>348516758343</v>
      </c>
      <c r="N66" s="5">
        <v>369245847057</v>
      </c>
    </row>
    <row r="67" spans="1:14" x14ac:dyDescent="0.3">
      <c r="A67" t="s">
        <v>231</v>
      </c>
      <c r="B67" t="s">
        <v>182</v>
      </c>
      <c r="C67" t="s">
        <v>31</v>
      </c>
      <c r="D67" t="s">
        <v>204</v>
      </c>
      <c r="E67" t="s">
        <v>191</v>
      </c>
      <c r="F67" t="s">
        <v>299</v>
      </c>
      <c r="G67" s="4">
        <v>44834</v>
      </c>
      <c r="H67" s="7">
        <f t="shared" ref="H67:H130" si="1">YEAR(G67)</f>
        <v>2022</v>
      </c>
      <c r="I67" t="s">
        <v>249</v>
      </c>
      <c r="J67" t="s">
        <v>187</v>
      </c>
      <c r="K67" t="s">
        <v>5</v>
      </c>
      <c r="L67" t="str">
        <f>_xlfn.XLOOKUP(K67,Sheet1!$A$2:$A$8,Sheet1!$B$2:$B$8)</f>
        <v>C</v>
      </c>
      <c r="M67" s="5">
        <v>832199216224</v>
      </c>
      <c r="N67" s="5">
        <v>801904618954</v>
      </c>
    </row>
    <row r="68" spans="1:14" x14ac:dyDescent="0.3">
      <c r="A68" t="s">
        <v>231</v>
      </c>
      <c r="B68" t="s">
        <v>182</v>
      </c>
      <c r="C68" t="s">
        <v>31</v>
      </c>
      <c r="D68" t="s">
        <v>244</v>
      </c>
      <c r="E68" t="s">
        <v>198</v>
      </c>
      <c r="F68" t="s">
        <v>299</v>
      </c>
      <c r="G68" s="4">
        <v>44834</v>
      </c>
      <c r="H68" s="7">
        <f t="shared" si="1"/>
        <v>2022</v>
      </c>
      <c r="I68" t="s">
        <v>249</v>
      </c>
      <c r="J68" t="s">
        <v>185</v>
      </c>
      <c r="K68" t="s">
        <v>1</v>
      </c>
      <c r="L68" t="str">
        <f>_xlfn.XLOOKUP(K68,Sheet1!$A$2:$A$8,Sheet1!$B$2:$B$8)</f>
        <v>A</v>
      </c>
      <c r="M68" s="5">
        <v>3679391079780</v>
      </c>
      <c r="N68" s="5">
        <v>2943431173428</v>
      </c>
    </row>
    <row r="69" spans="1:14" x14ac:dyDescent="0.3">
      <c r="A69" t="s">
        <v>231</v>
      </c>
      <c r="B69" t="s">
        <v>182</v>
      </c>
      <c r="C69" t="s">
        <v>31</v>
      </c>
      <c r="D69" t="s">
        <v>244</v>
      </c>
      <c r="E69" t="s">
        <v>198</v>
      </c>
      <c r="F69" t="s">
        <v>299</v>
      </c>
      <c r="G69" s="4">
        <v>44834</v>
      </c>
      <c r="H69" s="7">
        <f t="shared" si="1"/>
        <v>2022</v>
      </c>
      <c r="I69" t="s">
        <v>249</v>
      </c>
      <c r="J69" t="s">
        <v>186</v>
      </c>
      <c r="K69" t="s">
        <v>3</v>
      </c>
      <c r="L69" t="str">
        <f>_xlfn.XLOOKUP(K69,Sheet1!$A$2:$A$8,Sheet1!$B$2:$B$8)</f>
        <v>B</v>
      </c>
      <c r="M69" s="5">
        <v>446152466852</v>
      </c>
      <c r="N69" s="5">
        <v>750308034289</v>
      </c>
    </row>
    <row r="70" spans="1:14" x14ac:dyDescent="0.3">
      <c r="A70" t="s">
        <v>231</v>
      </c>
      <c r="B70" t="s">
        <v>182</v>
      </c>
      <c r="C70" t="s">
        <v>31</v>
      </c>
      <c r="D70" t="s">
        <v>244</v>
      </c>
      <c r="E70" t="s">
        <v>198</v>
      </c>
      <c r="F70" t="s">
        <v>299</v>
      </c>
      <c r="G70" s="4">
        <v>44834</v>
      </c>
      <c r="H70" s="7">
        <f t="shared" si="1"/>
        <v>2022</v>
      </c>
      <c r="I70" t="s">
        <v>249</v>
      </c>
      <c r="J70" t="s">
        <v>187</v>
      </c>
      <c r="K70" t="s">
        <v>5</v>
      </c>
      <c r="L70" t="str">
        <f>_xlfn.XLOOKUP(K70,Sheet1!$A$2:$A$8,Sheet1!$B$2:$B$8)</f>
        <v>C</v>
      </c>
      <c r="M70" s="5">
        <v>3233238612928</v>
      </c>
      <c r="N70" s="5">
        <v>2193123139139</v>
      </c>
    </row>
    <row r="71" spans="1:14" x14ac:dyDescent="0.3">
      <c r="A71" t="s">
        <v>231</v>
      </c>
      <c r="B71" t="s">
        <v>182</v>
      </c>
      <c r="C71" t="s">
        <v>31</v>
      </c>
      <c r="D71" t="s">
        <v>205</v>
      </c>
      <c r="E71" t="s">
        <v>189</v>
      </c>
      <c r="F71" t="s">
        <v>301</v>
      </c>
      <c r="G71" s="4">
        <v>44834</v>
      </c>
      <c r="H71" s="7">
        <f t="shared" si="1"/>
        <v>2022</v>
      </c>
      <c r="I71" t="s">
        <v>249</v>
      </c>
      <c r="J71" t="s">
        <v>185</v>
      </c>
      <c r="K71" t="s">
        <v>1</v>
      </c>
      <c r="L71" t="str">
        <f>_xlfn.XLOOKUP(K71,Sheet1!$A$2:$A$8,Sheet1!$B$2:$B$8)</f>
        <v>A</v>
      </c>
      <c r="M71" s="5">
        <v>776278265144</v>
      </c>
      <c r="N71" s="5">
        <v>705293286085</v>
      </c>
    </row>
    <row r="72" spans="1:14" x14ac:dyDescent="0.3">
      <c r="A72" t="s">
        <v>231</v>
      </c>
      <c r="B72" t="s">
        <v>182</v>
      </c>
      <c r="C72" t="s">
        <v>31</v>
      </c>
      <c r="D72" t="s">
        <v>205</v>
      </c>
      <c r="E72" t="s">
        <v>189</v>
      </c>
      <c r="F72" t="s">
        <v>301</v>
      </c>
      <c r="G72" s="4">
        <v>44834</v>
      </c>
      <c r="H72" s="7">
        <f t="shared" si="1"/>
        <v>2022</v>
      </c>
      <c r="I72" t="s">
        <v>249</v>
      </c>
      <c r="J72" t="s">
        <v>186</v>
      </c>
      <c r="K72" t="s">
        <v>3</v>
      </c>
      <c r="L72" t="str">
        <f>_xlfn.XLOOKUP(K72,Sheet1!$A$2:$A$8,Sheet1!$B$2:$B$8)</f>
        <v>B</v>
      </c>
      <c r="M72" s="5">
        <v>252319533329</v>
      </c>
      <c r="N72" s="5">
        <v>253255557792</v>
      </c>
    </row>
    <row r="73" spans="1:14" x14ac:dyDescent="0.3">
      <c r="A73" t="s">
        <v>231</v>
      </c>
      <c r="B73" t="s">
        <v>182</v>
      </c>
      <c r="C73" t="s">
        <v>31</v>
      </c>
      <c r="D73" t="s">
        <v>205</v>
      </c>
      <c r="E73" t="s">
        <v>189</v>
      </c>
      <c r="F73" t="s">
        <v>301</v>
      </c>
      <c r="G73" s="4">
        <v>44834</v>
      </c>
      <c r="H73" s="7">
        <f t="shared" si="1"/>
        <v>2022</v>
      </c>
      <c r="I73" t="s">
        <v>249</v>
      </c>
      <c r="J73" t="s">
        <v>187</v>
      </c>
      <c r="K73" t="s">
        <v>5</v>
      </c>
      <c r="L73" t="str">
        <f>_xlfn.XLOOKUP(K73,Sheet1!$A$2:$A$8,Sheet1!$B$2:$B$8)</f>
        <v>C</v>
      </c>
      <c r="M73" s="5">
        <v>523958731815</v>
      </c>
      <c r="N73" s="5">
        <v>452037728293</v>
      </c>
    </row>
    <row r="74" spans="1:14" x14ac:dyDescent="0.3">
      <c r="A74" t="s">
        <v>231</v>
      </c>
      <c r="B74" t="s">
        <v>182</v>
      </c>
      <c r="C74" t="s">
        <v>31</v>
      </c>
      <c r="D74" t="s">
        <v>206</v>
      </c>
      <c r="E74" t="s">
        <v>191</v>
      </c>
      <c r="F74" t="s">
        <v>299</v>
      </c>
      <c r="G74" s="4">
        <v>44834</v>
      </c>
      <c r="H74" s="7">
        <f t="shared" si="1"/>
        <v>2022</v>
      </c>
      <c r="I74" t="s">
        <v>249</v>
      </c>
      <c r="J74" t="s">
        <v>185</v>
      </c>
      <c r="K74" t="s">
        <v>1</v>
      </c>
      <c r="L74" t="str">
        <f>_xlfn.XLOOKUP(K74,Sheet1!$A$2:$A$8,Sheet1!$B$2:$B$8)</f>
        <v>A</v>
      </c>
      <c r="M74" s="5">
        <v>176445874075</v>
      </c>
      <c r="N74" s="5">
        <v>172712604422</v>
      </c>
    </row>
    <row r="75" spans="1:14" x14ac:dyDescent="0.3">
      <c r="A75" t="s">
        <v>231</v>
      </c>
      <c r="B75" t="s">
        <v>182</v>
      </c>
      <c r="C75" t="s">
        <v>31</v>
      </c>
      <c r="D75" t="s">
        <v>206</v>
      </c>
      <c r="E75" t="s">
        <v>191</v>
      </c>
      <c r="F75" t="s">
        <v>299</v>
      </c>
      <c r="G75" s="4">
        <v>44834</v>
      </c>
      <c r="H75" s="7">
        <f t="shared" si="1"/>
        <v>2022</v>
      </c>
      <c r="I75" t="s">
        <v>249</v>
      </c>
      <c r="J75" t="s">
        <v>186</v>
      </c>
      <c r="K75" t="s">
        <v>3</v>
      </c>
      <c r="L75" t="str">
        <f>_xlfn.XLOOKUP(K75,Sheet1!$A$2:$A$8,Sheet1!$B$2:$B$8)</f>
        <v>B</v>
      </c>
      <c r="M75" s="5">
        <v>51982134563</v>
      </c>
      <c r="N75" s="5">
        <v>53577524544</v>
      </c>
    </row>
    <row r="76" spans="1:14" x14ac:dyDescent="0.3">
      <c r="A76" t="s">
        <v>231</v>
      </c>
      <c r="B76" t="s">
        <v>182</v>
      </c>
      <c r="C76" t="s">
        <v>31</v>
      </c>
      <c r="D76" t="s">
        <v>206</v>
      </c>
      <c r="E76" t="s">
        <v>191</v>
      </c>
      <c r="F76" t="s">
        <v>299</v>
      </c>
      <c r="G76" s="4">
        <v>44834</v>
      </c>
      <c r="H76" s="7">
        <f t="shared" si="1"/>
        <v>2022</v>
      </c>
      <c r="I76" t="s">
        <v>249</v>
      </c>
      <c r="J76" t="s">
        <v>187</v>
      </c>
      <c r="K76" t="s">
        <v>5</v>
      </c>
      <c r="L76" t="str">
        <f>_xlfn.XLOOKUP(K76,Sheet1!$A$2:$A$8,Sheet1!$B$2:$B$8)</f>
        <v>C</v>
      </c>
      <c r="M76" s="5">
        <v>124463739512</v>
      </c>
      <c r="N76" s="5">
        <v>119135079878</v>
      </c>
    </row>
    <row r="77" spans="1:14" x14ac:dyDescent="0.3">
      <c r="A77" t="s">
        <v>231</v>
      </c>
      <c r="B77" t="s">
        <v>182</v>
      </c>
      <c r="C77" t="s">
        <v>31</v>
      </c>
      <c r="D77" t="s">
        <v>245</v>
      </c>
      <c r="E77" t="s">
        <v>213</v>
      </c>
      <c r="F77" t="s">
        <v>299</v>
      </c>
      <c r="G77" s="4">
        <v>44834</v>
      </c>
      <c r="H77" s="7">
        <f t="shared" si="1"/>
        <v>2022</v>
      </c>
      <c r="I77" t="s">
        <v>249</v>
      </c>
      <c r="J77" t="s">
        <v>185</v>
      </c>
      <c r="K77" t="s">
        <v>1</v>
      </c>
      <c r="L77" t="str">
        <f>_xlfn.XLOOKUP(K77,Sheet1!$A$2:$A$8,Sheet1!$B$2:$B$8)</f>
        <v>A</v>
      </c>
      <c r="M77" s="5">
        <v>1848646970199</v>
      </c>
      <c r="N77" s="5">
        <v>1906898704682</v>
      </c>
    </row>
    <row r="78" spans="1:14" x14ac:dyDescent="0.3">
      <c r="A78" t="s">
        <v>231</v>
      </c>
      <c r="B78" t="s">
        <v>182</v>
      </c>
      <c r="C78" t="s">
        <v>31</v>
      </c>
      <c r="D78" t="s">
        <v>245</v>
      </c>
      <c r="E78" t="s">
        <v>213</v>
      </c>
      <c r="F78" t="s">
        <v>299</v>
      </c>
      <c r="G78" s="4">
        <v>44834</v>
      </c>
      <c r="H78" s="7">
        <f t="shared" si="1"/>
        <v>2022</v>
      </c>
      <c r="I78" t="s">
        <v>249</v>
      </c>
      <c r="J78" t="s">
        <v>186</v>
      </c>
      <c r="K78" t="s">
        <v>3</v>
      </c>
      <c r="L78" t="str">
        <f>_xlfn.XLOOKUP(K78,Sheet1!$A$2:$A$8,Sheet1!$B$2:$B$8)</f>
        <v>B</v>
      </c>
      <c r="M78" s="5">
        <v>91393988772</v>
      </c>
      <c r="N78" s="5">
        <v>179562370230</v>
      </c>
    </row>
    <row r="79" spans="1:14" x14ac:dyDescent="0.3">
      <c r="A79" t="s">
        <v>231</v>
      </c>
      <c r="B79" t="s">
        <v>182</v>
      </c>
      <c r="C79" t="s">
        <v>31</v>
      </c>
      <c r="D79" t="s">
        <v>245</v>
      </c>
      <c r="E79" t="s">
        <v>213</v>
      </c>
      <c r="F79" t="s">
        <v>299</v>
      </c>
      <c r="G79" s="4">
        <v>44834</v>
      </c>
      <c r="H79" s="7">
        <f t="shared" si="1"/>
        <v>2022</v>
      </c>
      <c r="I79" t="s">
        <v>249</v>
      </c>
      <c r="J79" t="s">
        <v>187</v>
      </c>
      <c r="K79" t="s">
        <v>5</v>
      </c>
      <c r="L79" t="str">
        <f>_xlfn.XLOOKUP(K79,Sheet1!$A$2:$A$8,Sheet1!$B$2:$B$8)</f>
        <v>C</v>
      </c>
      <c r="M79" s="5">
        <v>1757252981427</v>
      </c>
      <c r="N79" s="5">
        <v>1727336334452</v>
      </c>
    </row>
    <row r="80" spans="1:14" x14ac:dyDescent="0.3">
      <c r="A80" t="s">
        <v>231</v>
      </c>
      <c r="B80" t="s">
        <v>182</v>
      </c>
      <c r="C80" t="s">
        <v>31</v>
      </c>
      <c r="D80" t="s">
        <v>207</v>
      </c>
      <c r="E80" t="s">
        <v>191</v>
      </c>
      <c r="F80" t="s">
        <v>299</v>
      </c>
      <c r="G80" s="4">
        <v>44834</v>
      </c>
      <c r="H80" s="7">
        <f t="shared" si="1"/>
        <v>2022</v>
      </c>
      <c r="I80" t="s">
        <v>249</v>
      </c>
      <c r="J80" t="s">
        <v>185</v>
      </c>
      <c r="K80" t="s">
        <v>1</v>
      </c>
      <c r="L80" t="str">
        <f>_xlfn.XLOOKUP(K80,Sheet1!$A$2:$A$8,Sheet1!$B$2:$B$8)</f>
        <v>A</v>
      </c>
      <c r="M80" s="5">
        <v>992042879143</v>
      </c>
      <c r="N80" s="5">
        <v>986684654210</v>
      </c>
    </row>
    <row r="81" spans="1:14" x14ac:dyDescent="0.3">
      <c r="A81" t="s">
        <v>231</v>
      </c>
      <c r="B81" t="s">
        <v>182</v>
      </c>
      <c r="C81" t="s">
        <v>31</v>
      </c>
      <c r="D81" t="s">
        <v>207</v>
      </c>
      <c r="E81" t="s">
        <v>191</v>
      </c>
      <c r="F81" t="s">
        <v>299</v>
      </c>
      <c r="G81" s="4">
        <v>44834</v>
      </c>
      <c r="H81" s="7">
        <f t="shared" si="1"/>
        <v>2022</v>
      </c>
      <c r="I81" t="s">
        <v>249</v>
      </c>
      <c r="J81" t="s">
        <v>186</v>
      </c>
      <c r="K81" t="s">
        <v>3</v>
      </c>
      <c r="L81" t="str">
        <f>_xlfn.XLOOKUP(K81,Sheet1!$A$2:$A$8,Sheet1!$B$2:$B$8)</f>
        <v>B</v>
      </c>
      <c r="M81" s="5">
        <v>452222627870</v>
      </c>
      <c r="N81" s="5">
        <v>471692234355</v>
      </c>
    </row>
    <row r="82" spans="1:14" x14ac:dyDescent="0.3">
      <c r="A82" t="s">
        <v>231</v>
      </c>
      <c r="B82" t="s">
        <v>182</v>
      </c>
      <c r="C82" t="s">
        <v>31</v>
      </c>
      <c r="D82" t="s">
        <v>207</v>
      </c>
      <c r="E82" t="s">
        <v>191</v>
      </c>
      <c r="F82" t="s">
        <v>299</v>
      </c>
      <c r="G82" s="4">
        <v>44834</v>
      </c>
      <c r="H82" s="7">
        <f t="shared" si="1"/>
        <v>2022</v>
      </c>
      <c r="I82" t="s">
        <v>249</v>
      </c>
      <c r="J82" t="s">
        <v>187</v>
      </c>
      <c r="K82" t="s">
        <v>5</v>
      </c>
      <c r="L82" t="str">
        <f>_xlfn.XLOOKUP(K82,Sheet1!$A$2:$A$8,Sheet1!$B$2:$B$8)</f>
        <v>C</v>
      </c>
      <c r="M82" s="5">
        <v>539820251273</v>
      </c>
      <c r="N82" s="5">
        <v>514992419855</v>
      </c>
    </row>
    <row r="83" spans="1:14" x14ac:dyDescent="0.3">
      <c r="A83" t="s">
        <v>231</v>
      </c>
      <c r="B83" t="s">
        <v>182</v>
      </c>
      <c r="C83" t="s">
        <v>31</v>
      </c>
      <c r="D83" t="s">
        <v>208</v>
      </c>
      <c r="E83" t="s">
        <v>209</v>
      </c>
      <c r="F83" t="s">
        <v>301</v>
      </c>
      <c r="G83" s="4">
        <v>44834</v>
      </c>
      <c r="H83" s="7">
        <f t="shared" si="1"/>
        <v>2022</v>
      </c>
      <c r="I83" t="s">
        <v>249</v>
      </c>
      <c r="J83" t="s">
        <v>185</v>
      </c>
      <c r="K83" t="s">
        <v>1</v>
      </c>
      <c r="L83" t="str">
        <f>_xlfn.XLOOKUP(K83,Sheet1!$A$2:$A$8,Sheet1!$B$2:$B$8)</f>
        <v>A</v>
      </c>
      <c r="M83" s="5">
        <v>74115883861</v>
      </c>
      <c r="N83" s="5">
        <v>80945285932</v>
      </c>
    </row>
    <row r="84" spans="1:14" x14ac:dyDescent="0.3">
      <c r="A84" t="s">
        <v>231</v>
      </c>
      <c r="B84" t="s">
        <v>182</v>
      </c>
      <c r="C84" t="s">
        <v>31</v>
      </c>
      <c r="D84" t="s">
        <v>208</v>
      </c>
      <c r="E84" t="s">
        <v>209</v>
      </c>
      <c r="F84" t="s">
        <v>301</v>
      </c>
      <c r="G84" s="4">
        <v>44834</v>
      </c>
      <c r="H84" s="7">
        <f t="shared" si="1"/>
        <v>2022</v>
      </c>
      <c r="I84" t="s">
        <v>249</v>
      </c>
      <c r="J84" t="s">
        <v>186</v>
      </c>
      <c r="K84" t="s">
        <v>3</v>
      </c>
      <c r="L84" t="str">
        <f>_xlfn.XLOOKUP(K84,Sheet1!$A$2:$A$8,Sheet1!$B$2:$B$8)</f>
        <v>B</v>
      </c>
      <c r="M84" s="5">
        <v>16389214091</v>
      </c>
      <c r="N84" s="5">
        <v>22226969787</v>
      </c>
    </row>
    <row r="85" spans="1:14" x14ac:dyDescent="0.3">
      <c r="A85" t="s">
        <v>231</v>
      </c>
      <c r="B85" t="s">
        <v>182</v>
      </c>
      <c r="C85" t="s">
        <v>31</v>
      </c>
      <c r="D85" t="s">
        <v>208</v>
      </c>
      <c r="E85" t="s">
        <v>209</v>
      </c>
      <c r="F85" t="s">
        <v>301</v>
      </c>
      <c r="G85" s="4">
        <v>44834</v>
      </c>
      <c r="H85" s="7">
        <f t="shared" si="1"/>
        <v>2022</v>
      </c>
      <c r="I85" t="s">
        <v>249</v>
      </c>
      <c r="J85" t="s">
        <v>187</v>
      </c>
      <c r="K85" t="s">
        <v>5</v>
      </c>
      <c r="L85" t="str">
        <f>_xlfn.XLOOKUP(K85,Sheet1!$A$2:$A$8,Sheet1!$B$2:$B$8)</f>
        <v>C</v>
      </c>
      <c r="M85" s="5">
        <v>57726669770</v>
      </c>
      <c r="N85" s="5">
        <v>58718316145</v>
      </c>
    </row>
    <row r="86" spans="1:14" x14ac:dyDescent="0.3">
      <c r="A86" t="s">
        <v>231</v>
      </c>
      <c r="B86" t="s">
        <v>182</v>
      </c>
      <c r="C86" t="s">
        <v>31</v>
      </c>
      <c r="D86" t="s">
        <v>210</v>
      </c>
      <c r="E86" t="s">
        <v>198</v>
      </c>
      <c r="F86" t="s">
        <v>299</v>
      </c>
      <c r="G86" s="4">
        <v>44834</v>
      </c>
      <c r="H86" s="7">
        <f t="shared" si="1"/>
        <v>2022</v>
      </c>
      <c r="I86" t="s">
        <v>249</v>
      </c>
      <c r="J86" t="s">
        <v>185</v>
      </c>
      <c r="K86" t="s">
        <v>1</v>
      </c>
      <c r="L86" t="str">
        <f>_xlfn.XLOOKUP(K86,Sheet1!$A$2:$A$8,Sheet1!$B$2:$B$8)</f>
        <v>A</v>
      </c>
      <c r="M86" s="5">
        <v>696708937644</v>
      </c>
      <c r="N86" s="5">
        <v>689903317662</v>
      </c>
    </row>
    <row r="87" spans="1:14" x14ac:dyDescent="0.3">
      <c r="A87" t="s">
        <v>231</v>
      </c>
      <c r="B87" t="s">
        <v>182</v>
      </c>
      <c r="C87" t="s">
        <v>31</v>
      </c>
      <c r="D87" t="s">
        <v>210</v>
      </c>
      <c r="E87" t="s">
        <v>198</v>
      </c>
      <c r="F87" t="s">
        <v>299</v>
      </c>
      <c r="G87" s="4">
        <v>44834</v>
      </c>
      <c r="H87" s="7">
        <f t="shared" si="1"/>
        <v>2022</v>
      </c>
      <c r="I87" t="s">
        <v>249</v>
      </c>
      <c r="J87" t="s">
        <v>186</v>
      </c>
      <c r="K87" t="s">
        <v>3</v>
      </c>
      <c r="L87" t="str">
        <f>_xlfn.XLOOKUP(K87,Sheet1!$A$2:$A$8,Sheet1!$B$2:$B$8)</f>
        <v>B</v>
      </c>
      <c r="M87" s="5">
        <v>464757859067</v>
      </c>
      <c r="N87" s="5">
        <v>537931295917</v>
      </c>
    </row>
    <row r="88" spans="1:14" x14ac:dyDescent="0.3">
      <c r="A88" t="s">
        <v>231</v>
      </c>
      <c r="B88" t="s">
        <v>182</v>
      </c>
      <c r="C88" t="s">
        <v>31</v>
      </c>
      <c r="D88" t="s">
        <v>210</v>
      </c>
      <c r="E88" t="s">
        <v>198</v>
      </c>
      <c r="F88" t="s">
        <v>299</v>
      </c>
      <c r="G88" s="4">
        <v>44834</v>
      </c>
      <c r="H88" s="7">
        <f t="shared" si="1"/>
        <v>2022</v>
      </c>
      <c r="I88" t="s">
        <v>249</v>
      </c>
      <c r="J88" t="s">
        <v>187</v>
      </c>
      <c r="K88" t="s">
        <v>5</v>
      </c>
      <c r="L88" t="str">
        <f>_xlfn.XLOOKUP(K88,Sheet1!$A$2:$A$8,Sheet1!$B$2:$B$8)</f>
        <v>C</v>
      </c>
      <c r="M88" s="5">
        <v>231951078577</v>
      </c>
      <c r="N88" s="5">
        <v>151972021745</v>
      </c>
    </row>
    <row r="89" spans="1:14" x14ac:dyDescent="0.3">
      <c r="A89" t="s">
        <v>231</v>
      </c>
      <c r="B89" t="s">
        <v>182</v>
      </c>
      <c r="C89" t="s">
        <v>31</v>
      </c>
      <c r="D89" t="s">
        <v>211</v>
      </c>
      <c r="E89" t="s">
        <v>184</v>
      </c>
      <c r="F89" t="s">
        <v>299</v>
      </c>
      <c r="G89" s="4">
        <v>44834</v>
      </c>
      <c r="H89" s="7">
        <f t="shared" si="1"/>
        <v>2022</v>
      </c>
      <c r="I89" t="s">
        <v>249</v>
      </c>
      <c r="J89" t="s">
        <v>185</v>
      </c>
      <c r="K89" t="s">
        <v>1</v>
      </c>
      <c r="L89" t="str">
        <f>_xlfn.XLOOKUP(K89,Sheet1!$A$2:$A$8,Sheet1!$B$2:$B$8)</f>
        <v>A</v>
      </c>
      <c r="M89" s="5">
        <v>248450795934</v>
      </c>
      <c r="N89" s="5">
        <v>259008726142</v>
      </c>
    </row>
    <row r="90" spans="1:14" x14ac:dyDescent="0.3">
      <c r="A90" t="s">
        <v>231</v>
      </c>
      <c r="B90" t="s">
        <v>182</v>
      </c>
      <c r="C90" t="s">
        <v>31</v>
      </c>
      <c r="D90" t="s">
        <v>211</v>
      </c>
      <c r="E90" t="s">
        <v>184</v>
      </c>
      <c r="F90" t="s">
        <v>299</v>
      </c>
      <c r="G90" s="4">
        <v>44834</v>
      </c>
      <c r="H90" s="7">
        <f t="shared" si="1"/>
        <v>2022</v>
      </c>
      <c r="I90" t="s">
        <v>249</v>
      </c>
      <c r="J90" t="s">
        <v>186</v>
      </c>
      <c r="K90" t="s">
        <v>3</v>
      </c>
      <c r="L90" t="str">
        <f>_xlfn.XLOOKUP(K90,Sheet1!$A$2:$A$8,Sheet1!$B$2:$B$8)</f>
        <v>B</v>
      </c>
      <c r="M90" s="5">
        <v>26049853763</v>
      </c>
      <c r="N90" s="5">
        <v>27999977972</v>
      </c>
    </row>
    <row r="91" spans="1:14" x14ac:dyDescent="0.3">
      <c r="A91" t="s">
        <v>231</v>
      </c>
      <c r="B91" t="s">
        <v>182</v>
      </c>
      <c r="C91" t="s">
        <v>31</v>
      </c>
      <c r="D91" t="s">
        <v>211</v>
      </c>
      <c r="E91" t="s">
        <v>184</v>
      </c>
      <c r="F91" t="s">
        <v>299</v>
      </c>
      <c r="G91" s="4">
        <v>44834</v>
      </c>
      <c r="H91" s="7">
        <f t="shared" si="1"/>
        <v>2022</v>
      </c>
      <c r="I91" t="s">
        <v>249</v>
      </c>
      <c r="J91" t="s">
        <v>187</v>
      </c>
      <c r="K91" t="s">
        <v>5</v>
      </c>
      <c r="L91" t="str">
        <f>_xlfn.XLOOKUP(K91,Sheet1!$A$2:$A$8,Sheet1!$B$2:$B$8)</f>
        <v>C</v>
      </c>
      <c r="M91" s="5">
        <v>222400942171</v>
      </c>
      <c r="N91" s="5">
        <v>231008748170</v>
      </c>
    </row>
    <row r="92" spans="1:14" x14ac:dyDescent="0.3">
      <c r="A92" t="s">
        <v>231</v>
      </c>
      <c r="B92" t="s">
        <v>182</v>
      </c>
      <c r="C92" t="s">
        <v>31</v>
      </c>
      <c r="D92" t="s">
        <v>212</v>
      </c>
      <c r="E92" t="s">
        <v>213</v>
      </c>
      <c r="F92" t="s">
        <v>301</v>
      </c>
      <c r="G92" s="4">
        <v>44834</v>
      </c>
      <c r="H92" s="7">
        <f t="shared" si="1"/>
        <v>2022</v>
      </c>
      <c r="I92" t="s">
        <v>249</v>
      </c>
      <c r="J92" t="s">
        <v>185</v>
      </c>
      <c r="K92" t="s">
        <v>1</v>
      </c>
      <c r="L92" t="str">
        <f>_xlfn.XLOOKUP(K92,Sheet1!$A$2:$A$8,Sheet1!$B$2:$B$8)</f>
        <v>A</v>
      </c>
      <c r="M92" s="5">
        <v>12021704918461</v>
      </c>
      <c r="N92" s="5">
        <v>10024652294434</v>
      </c>
    </row>
    <row r="93" spans="1:14" x14ac:dyDescent="0.3">
      <c r="A93" t="s">
        <v>231</v>
      </c>
      <c r="B93" t="s">
        <v>182</v>
      </c>
      <c r="C93" t="s">
        <v>31</v>
      </c>
      <c r="D93" t="s">
        <v>212</v>
      </c>
      <c r="E93" t="s">
        <v>213</v>
      </c>
      <c r="F93" t="s">
        <v>301</v>
      </c>
      <c r="G93" s="4">
        <v>44834</v>
      </c>
      <c r="H93" s="7">
        <f t="shared" si="1"/>
        <v>2022</v>
      </c>
      <c r="I93" t="s">
        <v>249</v>
      </c>
      <c r="J93" t="s">
        <v>186</v>
      </c>
      <c r="K93" t="s">
        <v>3</v>
      </c>
      <c r="L93" t="str">
        <f>_xlfn.XLOOKUP(K93,Sheet1!$A$2:$A$8,Sheet1!$B$2:$B$8)</f>
        <v>B</v>
      </c>
      <c r="M93" s="5">
        <v>4202923386047</v>
      </c>
      <c r="N93" s="5">
        <v>3470447600428</v>
      </c>
    </row>
    <row r="94" spans="1:14" x14ac:dyDescent="0.3">
      <c r="A94" t="s">
        <v>231</v>
      </c>
      <c r="B94" t="s">
        <v>182</v>
      </c>
      <c r="C94" t="s">
        <v>31</v>
      </c>
      <c r="D94" t="s">
        <v>212</v>
      </c>
      <c r="E94" t="s">
        <v>213</v>
      </c>
      <c r="F94" t="s">
        <v>301</v>
      </c>
      <c r="G94" s="4">
        <v>44834</v>
      </c>
      <c r="H94" s="7">
        <f t="shared" si="1"/>
        <v>2022</v>
      </c>
      <c r="I94" t="s">
        <v>249</v>
      </c>
      <c r="J94" t="s">
        <v>187</v>
      </c>
      <c r="K94" t="s">
        <v>5</v>
      </c>
      <c r="L94" t="str">
        <f>_xlfn.XLOOKUP(K94,Sheet1!$A$2:$A$8,Sheet1!$B$2:$B$8)</f>
        <v>C</v>
      </c>
      <c r="M94" s="5">
        <v>7818781532414</v>
      </c>
      <c r="N94" s="5">
        <v>6554204694006</v>
      </c>
    </row>
    <row r="95" spans="1:14" x14ac:dyDescent="0.3">
      <c r="A95" t="s">
        <v>231</v>
      </c>
      <c r="B95" t="s">
        <v>182</v>
      </c>
      <c r="C95" t="s">
        <v>31</v>
      </c>
      <c r="D95" t="s">
        <v>214</v>
      </c>
      <c r="E95" t="s">
        <v>191</v>
      </c>
      <c r="F95" t="s">
        <v>299</v>
      </c>
      <c r="G95" s="4">
        <v>44834</v>
      </c>
      <c r="H95" s="7">
        <f t="shared" si="1"/>
        <v>2022</v>
      </c>
      <c r="I95" t="s">
        <v>249</v>
      </c>
      <c r="J95" t="s">
        <v>185</v>
      </c>
      <c r="K95" t="s">
        <v>1</v>
      </c>
      <c r="L95" t="str">
        <f>_xlfn.XLOOKUP(K95,Sheet1!$A$2:$A$8,Sheet1!$B$2:$B$8)</f>
        <v>A</v>
      </c>
      <c r="M95" s="5">
        <v>8570620474626</v>
      </c>
      <c r="N95" s="5">
        <v>8810372411563</v>
      </c>
    </row>
    <row r="96" spans="1:14" x14ac:dyDescent="0.3">
      <c r="A96" t="s">
        <v>231</v>
      </c>
      <c r="B96" t="s">
        <v>182</v>
      </c>
      <c r="C96" t="s">
        <v>31</v>
      </c>
      <c r="D96" t="s">
        <v>214</v>
      </c>
      <c r="E96" t="s">
        <v>191</v>
      </c>
      <c r="F96" t="s">
        <v>299</v>
      </c>
      <c r="G96" s="4">
        <v>44834</v>
      </c>
      <c r="H96" s="7">
        <f t="shared" si="1"/>
        <v>2022</v>
      </c>
      <c r="I96" t="s">
        <v>249</v>
      </c>
      <c r="J96" t="s">
        <v>186</v>
      </c>
      <c r="K96" t="s">
        <v>3</v>
      </c>
      <c r="L96" t="str">
        <f>_xlfn.XLOOKUP(K96,Sheet1!$A$2:$A$8,Sheet1!$B$2:$B$8)</f>
        <v>B</v>
      </c>
      <c r="M96" s="5">
        <v>3867262754895</v>
      </c>
      <c r="N96" s="5">
        <v>3756748537063</v>
      </c>
    </row>
    <row r="97" spans="1:14" x14ac:dyDescent="0.3">
      <c r="A97" t="s">
        <v>231</v>
      </c>
      <c r="B97" t="s">
        <v>182</v>
      </c>
      <c r="C97" t="s">
        <v>31</v>
      </c>
      <c r="D97" t="s">
        <v>214</v>
      </c>
      <c r="E97" t="s">
        <v>191</v>
      </c>
      <c r="F97" t="s">
        <v>299</v>
      </c>
      <c r="G97" s="4">
        <v>44834</v>
      </c>
      <c r="H97" s="7">
        <f t="shared" si="1"/>
        <v>2022</v>
      </c>
      <c r="I97" t="s">
        <v>249</v>
      </c>
      <c r="J97" t="s">
        <v>187</v>
      </c>
      <c r="K97" t="s">
        <v>5</v>
      </c>
      <c r="L97" t="str">
        <f>_xlfn.XLOOKUP(K97,Sheet1!$A$2:$A$8,Sheet1!$B$2:$B$8)</f>
        <v>C</v>
      </c>
      <c r="M97" s="5">
        <v>4703357719731</v>
      </c>
      <c r="N97" s="5">
        <v>5053623874500</v>
      </c>
    </row>
    <row r="98" spans="1:14" x14ac:dyDescent="0.3">
      <c r="A98" t="s">
        <v>231</v>
      </c>
      <c r="B98" t="s">
        <v>182</v>
      </c>
      <c r="C98" t="s">
        <v>31</v>
      </c>
      <c r="D98" t="s">
        <v>215</v>
      </c>
      <c r="E98" t="s">
        <v>213</v>
      </c>
      <c r="F98" t="s">
        <v>299</v>
      </c>
      <c r="G98" s="4">
        <v>44834</v>
      </c>
      <c r="H98" s="7">
        <f t="shared" si="1"/>
        <v>2022</v>
      </c>
      <c r="I98" t="s">
        <v>249</v>
      </c>
      <c r="J98" t="s">
        <v>185</v>
      </c>
      <c r="K98" t="s">
        <v>1</v>
      </c>
      <c r="L98" t="str">
        <f>_xlfn.XLOOKUP(K98,Sheet1!$A$2:$A$8,Sheet1!$B$2:$B$8)</f>
        <v>A</v>
      </c>
      <c r="M98" s="5">
        <v>479346156291</v>
      </c>
      <c r="N98" s="5">
        <v>453025637542</v>
      </c>
    </row>
    <row r="99" spans="1:14" x14ac:dyDescent="0.3">
      <c r="A99" t="s">
        <v>231</v>
      </c>
      <c r="B99" t="s">
        <v>182</v>
      </c>
      <c r="C99" t="s">
        <v>31</v>
      </c>
      <c r="D99" t="s">
        <v>215</v>
      </c>
      <c r="E99" t="s">
        <v>213</v>
      </c>
      <c r="F99" t="s">
        <v>299</v>
      </c>
      <c r="G99" s="4">
        <v>44834</v>
      </c>
      <c r="H99" s="7">
        <f t="shared" si="1"/>
        <v>2022</v>
      </c>
      <c r="I99" t="s">
        <v>249</v>
      </c>
      <c r="J99" t="s">
        <v>186</v>
      </c>
      <c r="K99" t="s">
        <v>3</v>
      </c>
      <c r="L99" t="str">
        <f>_xlfn.XLOOKUP(K99,Sheet1!$A$2:$A$8,Sheet1!$B$2:$B$8)</f>
        <v>B</v>
      </c>
      <c r="M99" s="5">
        <v>60681828930</v>
      </c>
      <c r="N99" s="5">
        <v>67862265059</v>
      </c>
    </row>
    <row r="100" spans="1:14" x14ac:dyDescent="0.3">
      <c r="A100" t="s">
        <v>231</v>
      </c>
      <c r="B100" t="s">
        <v>182</v>
      </c>
      <c r="C100" t="s">
        <v>31</v>
      </c>
      <c r="D100" t="s">
        <v>215</v>
      </c>
      <c r="E100" t="s">
        <v>213</v>
      </c>
      <c r="F100" t="s">
        <v>299</v>
      </c>
      <c r="G100" s="4">
        <v>44834</v>
      </c>
      <c r="H100" s="7">
        <f t="shared" si="1"/>
        <v>2022</v>
      </c>
      <c r="I100" t="s">
        <v>249</v>
      </c>
      <c r="J100" t="s">
        <v>187</v>
      </c>
      <c r="K100" t="s">
        <v>5</v>
      </c>
      <c r="L100" t="str">
        <f>_xlfn.XLOOKUP(K100,Sheet1!$A$2:$A$8,Sheet1!$B$2:$B$8)</f>
        <v>C</v>
      </c>
      <c r="M100" s="5">
        <v>418664327361</v>
      </c>
      <c r="N100" s="5">
        <v>385163372483</v>
      </c>
    </row>
    <row r="101" spans="1:14" x14ac:dyDescent="0.3">
      <c r="A101" t="s">
        <v>231</v>
      </c>
      <c r="B101" t="s">
        <v>182</v>
      </c>
      <c r="C101" t="s">
        <v>31</v>
      </c>
      <c r="D101" t="s">
        <v>235</v>
      </c>
      <c r="E101" t="s">
        <v>236</v>
      </c>
      <c r="F101" t="s">
        <v>299</v>
      </c>
      <c r="G101" s="4">
        <v>44834</v>
      </c>
      <c r="H101" s="7">
        <f t="shared" si="1"/>
        <v>2022</v>
      </c>
      <c r="I101" t="s">
        <v>249</v>
      </c>
      <c r="J101" t="s">
        <v>185</v>
      </c>
      <c r="K101" t="s">
        <v>1</v>
      </c>
      <c r="L101" t="str">
        <f>_xlfn.XLOOKUP(K101,Sheet1!$A$2:$A$8,Sheet1!$B$2:$B$8)</f>
        <v>A</v>
      </c>
      <c r="M101" s="5">
        <v>262527249550</v>
      </c>
      <c r="N101" s="5">
        <v>247699958732</v>
      </c>
    </row>
    <row r="102" spans="1:14" x14ac:dyDescent="0.3">
      <c r="A102" t="s">
        <v>231</v>
      </c>
      <c r="B102" t="s">
        <v>182</v>
      </c>
      <c r="C102" t="s">
        <v>31</v>
      </c>
      <c r="D102" t="s">
        <v>235</v>
      </c>
      <c r="E102" t="s">
        <v>236</v>
      </c>
      <c r="F102" t="s">
        <v>299</v>
      </c>
      <c r="G102" s="4">
        <v>44834</v>
      </c>
      <c r="H102" s="7">
        <f t="shared" si="1"/>
        <v>2022</v>
      </c>
      <c r="I102" t="s">
        <v>249</v>
      </c>
      <c r="J102" t="s">
        <v>186</v>
      </c>
      <c r="K102" t="s">
        <v>3</v>
      </c>
      <c r="L102" t="str">
        <f>_xlfn.XLOOKUP(K102,Sheet1!$A$2:$A$8,Sheet1!$B$2:$B$8)</f>
        <v>B</v>
      </c>
      <c r="M102" s="5">
        <v>175460372013</v>
      </c>
      <c r="N102" s="5">
        <v>161399039875</v>
      </c>
    </row>
    <row r="103" spans="1:14" x14ac:dyDescent="0.3">
      <c r="A103" t="s">
        <v>231</v>
      </c>
      <c r="B103" t="s">
        <v>182</v>
      </c>
      <c r="C103" t="s">
        <v>31</v>
      </c>
      <c r="D103" t="s">
        <v>235</v>
      </c>
      <c r="E103" t="s">
        <v>236</v>
      </c>
      <c r="F103" t="s">
        <v>299</v>
      </c>
      <c r="G103" s="4">
        <v>44834</v>
      </c>
      <c r="H103" s="7">
        <f t="shared" si="1"/>
        <v>2022</v>
      </c>
      <c r="I103" t="s">
        <v>249</v>
      </c>
      <c r="J103" t="s">
        <v>187</v>
      </c>
      <c r="K103" t="s">
        <v>5</v>
      </c>
      <c r="L103" t="str">
        <f>_xlfn.XLOOKUP(K103,Sheet1!$A$2:$A$8,Sheet1!$B$2:$B$8)</f>
        <v>C</v>
      </c>
      <c r="M103" s="5">
        <v>87066877537</v>
      </c>
      <c r="N103" s="5">
        <v>86300918857</v>
      </c>
    </row>
    <row r="104" spans="1:14" x14ac:dyDescent="0.3">
      <c r="A104" t="s">
        <v>231</v>
      </c>
      <c r="B104" t="s">
        <v>182</v>
      </c>
      <c r="C104" t="s">
        <v>31</v>
      </c>
      <c r="D104" t="s">
        <v>216</v>
      </c>
      <c r="E104" t="s">
        <v>184</v>
      </c>
      <c r="F104" t="s">
        <v>299</v>
      </c>
      <c r="G104" s="4">
        <v>44834</v>
      </c>
      <c r="H104" s="7">
        <f t="shared" si="1"/>
        <v>2022</v>
      </c>
      <c r="I104" t="s">
        <v>249</v>
      </c>
      <c r="J104" t="s">
        <v>185</v>
      </c>
      <c r="K104" t="s">
        <v>1</v>
      </c>
      <c r="L104" t="str">
        <f>_xlfn.XLOOKUP(K104,Sheet1!$A$2:$A$8,Sheet1!$B$2:$B$8)</f>
        <v>A</v>
      </c>
      <c r="M104" s="5">
        <v>1405225302035</v>
      </c>
      <c r="N104" s="5">
        <v>1226421433497</v>
      </c>
    </row>
    <row r="105" spans="1:14" x14ac:dyDescent="0.3">
      <c r="A105" t="s">
        <v>231</v>
      </c>
      <c r="B105" t="s">
        <v>182</v>
      </c>
      <c r="C105" t="s">
        <v>31</v>
      </c>
      <c r="D105" t="s">
        <v>216</v>
      </c>
      <c r="E105" t="s">
        <v>184</v>
      </c>
      <c r="F105" t="s">
        <v>299</v>
      </c>
      <c r="G105" s="4">
        <v>44834</v>
      </c>
      <c r="H105" s="7">
        <f t="shared" si="1"/>
        <v>2022</v>
      </c>
      <c r="I105" t="s">
        <v>249</v>
      </c>
      <c r="J105" t="s">
        <v>186</v>
      </c>
      <c r="K105" t="s">
        <v>3</v>
      </c>
      <c r="L105" t="str">
        <f>_xlfn.XLOOKUP(K105,Sheet1!$A$2:$A$8,Sheet1!$B$2:$B$8)</f>
        <v>B</v>
      </c>
      <c r="M105" s="5">
        <v>848493424463</v>
      </c>
      <c r="N105" s="5">
        <v>714490501307</v>
      </c>
    </row>
    <row r="106" spans="1:14" x14ac:dyDescent="0.3">
      <c r="A106" t="s">
        <v>231</v>
      </c>
      <c r="B106" t="s">
        <v>182</v>
      </c>
      <c r="C106" t="s">
        <v>31</v>
      </c>
      <c r="D106" t="s">
        <v>216</v>
      </c>
      <c r="E106" t="s">
        <v>184</v>
      </c>
      <c r="F106" t="s">
        <v>299</v>
      </c>
      <c r="G106" s="4">
        <v>44834</v>
      </c>
      <c r="H106" s="7">
        <f t="shared" si="1"/>
        <v>2022</v>
      </c>
      <c r="I106" t="s">
        <v>249</v>
      </c>
      <c r="J106" t="s">
        <v>187</v>
      </c>
      <c r="K106" t="s">
        <v>5</v>
      </c>
      <c r="L106" t="str">
        <f>_xlfn.XLOOKUP(K106,Sheet1!$A$2:$A$8,Sheet1!$B$2:$B$8)</f>
        <v>C</v>
      </c>
      <c r="M106" s="5">
        <v>556731877572</v>
      </c>
      <c r="N106" s="5">
        <v>511930932190</v>
      </c>
    </row>
    <row r="107" spans="1:14" x14ac:dyDescent="0.3">
      <c r="A107" t="s">
        <v>231</v>
      </c>
      <c r="B107" t="s">
        <v>182</v>
      </c>
      <c r="C107" t="s">
        <v>31</v>
      </c>
      <c r="D107" t="s">
        <v>217</v>
      </c>
      <c r="E107" t="s">
        <v>191</v>
      </c>
      <c r="F107" t="s">
        <v>299</v>
      </c>
      <c r="G107" s="4">
        <v>44834</v>
      </c>
      <c r="H107" s="7">
        <f t="shared" si="1"/>
        <v>2022</v>
      </c>
      <c r="I107" t="s">
        <v>249</v>
      </c>
      <c r="J107" t="s">
        <v>185</v>
      </c>
      <c r="K107" t="s">
        <v>1</v>
      </c>
      <c r="L107" t="str">
        <f>_xlfn.XLOOKUP(K107,Sheet1!$A$2:$A$8,Sheet1!$B$2:$B$8)</f>
        <v>A</v>
      </c>
      <c r="M107" s="5">
        <v>381764258108</v>
      </c>
      <c r="N107" s="5">
        <v>368803657997</v>
      </c>
    </row>
    <row r="108" spans="1:14" x14ac:dyDescent="0.3">
      <c r="A108" t="s">
        <v>231</v>
      </c>
      <c r="B108" t="s">
        <v>182</v>
      </c>
      <c r="C108" t="s">
        <v>31</v>
      </c>
      <c r="D108" t="s">
        <v>217</v>
      </c>
      <c r="E108" t="s">
        <v>191</v>
      </c>
      <c r="F108" t="s">
        <v>299</v>
      </c>
      <c r="G108" s="4">
        <v>44834</v>
      </c>
      <c r="H108" s="7">
        <f t="shared" si="1"/>
        <v>2022</v>
      </c>
      <c r="I108" t="s">
        <v>249</v>
      </c>
      <c r="J108" t="s">
        <v>186</v>
      </c>
      <c r="K108" t="s">
        <v>3</v>
      </c>
      <c r="L108" t="str">
        <f>_xlfn.XLOOKUP(K108,Sheet1!$A$2:$A$8,Sheet1!$B$2:$B$8)</f>
        <v>B</v>
      </c>
      <c r="M108" s="5">
        <v>136184408815</v>
      </c>
      <c r="N108" s="5">
        <v>146023888052</v>
      </c>
    </row>
    <row r="109" spans="1:14" x14ac:dyDescent="0.3">
      <c r="A109" t="s">
        <v>231</v>
      </c>
      <c r="B109" t="s">
        <v>182</v>
      </c>
      <c r="C109" t="s">
        <v>31</v>
      </c>
      <c r="D109" t="s">
        <v>217</v>
      </c>
      <c r="E109" t="s">
        <v>191</v>
      </c>
      <c r="F109" t="s">
        <v>299</v>
      </c>
      <c r="G109" s="4">
        <v>44834</v>
      </c>
      <c r="H109" s="7">
        <f t="shared" si="1"/>
        <v>2022</v>
      </c>
      <c r="I109" t="s">
        <v>249</v>
      </c>
      <c r="J109" t="s">
        <v>187</v>
      </c>
      <c r="K109" t="s">
        <v>5</v>
      </c>
      <c r="L109" t="str">
        <f>_xlfn.XLOOKUP(K109,Sheet1!$A$2:$A$8,Sheet1!$B$2:$B$8)</f>
        <v>C</v>
      </c>
      <c r="M109" s="5">
        <v>245579849293</v>
      </c>
      <c r="N109" s="5">
        <v>222779769945</v>
      </c>
    </row>
    <row r="110" spans="1:14" x14ac:dyDescent="0.3">
      <c r="A110" t="s">
        <v>231</v>
      </c>
      <c r="B110" t="s">
        <v>182</v>
      </c>
      <c r="C110" t="s">
        <v>31</v>
      </c>
      <c r="D110" t="s">
        <v>237</v>
      </c>
      <c r="E110" t="s">
        <v>184</v>
      </c>
      <c r="F110" t="s">
        <v>299</v>
      </c>
      <c r="G110" s="4">
        <v>44834</v>
      </c>
      <c r="H110" s="7">
        <f t="shared" si="1"/>
        <v>2022</v>
      </c>
      <c r="I110" t="s">
        <v>249</v>
      </c>
      <c r="J110" t="s">
        <v>185</v>
      </c>
      <c r="K110" t="s">
        <v>1</v>
      </c>
      <c r="L110" t="str">
        <f>_xlfn.XLOOKUP(K110,Sheet1!$A$2:$A$8,Sheet1!$B$2:$B$8)</f>
        <v>A</v>
      </c>
      <c r="M110" s="5">
        <v>339843444813</v>
      </c>
      <c r="N110" s="5">
        <v>324569691616</v>
      </c>
    </row>
    <row r="111" spans="1:14" x14ac:dyDescent="0.3">
      <c r="A111" t="s">
        <v>231</v>
      </c>
      <c r="B111" t="s">
        <v>182</v>
      </c>
      <c r="C111" t="s">
        <v>31</v>
      </c>
      <c r="D111" t="s">
        <v>237</v>
      </c>
      <c r="E111" t="s">
        <v>184</v>
      </c>
      <c r="F111" t="s">
        <v>299</v>
      </c>
      <c r="G111" s="4">
        <v>44834</v>
      </c>
      <c r="H111" s="7">
        <f t="shared" si="1"/>
        <v>2022</v>
      </c>
      <c r="I111" t="s">
        <v>249</v>
      </c>
      <c r="J111" t="s">
        <v>186</v>
      </c>
      <c r="K111" t="s">
        <v>3</v>
      </c>
      <c r="L111" t="str">
        <f>_xlfn.XLOOKUP(K111,Sheet1!$A$2:$A$8,Sheet1!$B$2:$B$8)</f>
        <v>B</v>
      </c>
      <c r="M111" s="5">
        <v>159452606275</v>
      </c>
      <c r="N111" s="5">
        <v>164015182221</v>
      </c>
    </row>
    <row r="112" spans="1:14" x14ac:dyDescent="0.3">
      <c r="A112" t="s">
        <v>231</v>
      </c>
      <c r="B112" t="s">
        <v>182</v>
      </c>
      <c r="C112" t="s">
        <v>31</v>
      </c>
      <c r="D112" t="s">
        <v>237</v>
      </c>
      <c r="E112" t="s">
        <v>184</v>
      </c>
      <c r="F112" t="s">
        <v>299</v>
      </c>
      <c r="G112" s="4">
        <v>44834</v>
      </c>
      <c r="H112" s="7">
        <f t="shared" si="1"/>
        <v>2022</v>
      </c>
      <c r="I112" t="s">
        <v>249</v>
      </c>
      <c r="J112" t="s">
        <v>187</v>
      </c>
      <c r="K112" t="s">
        <v>5</v>
      </c>
      <c r="L112" t="str">
        <f>_xlfn.XLOOKUP(K112,Sheet1!$A$2:$A$8,Sheet1!$B$2:$B$8)</f>
        <v>C</v>
      </c>
      <c r="M112" s="5">
        <v>180390838538</v>
      </c>
      <c r="N112" s="5">
        <v>160554509395</v>
      </c>
    </row>
    <row r="113" spans="1:14" x14ac:dyDescent="0.3">
      <c r="A113" t="s">
        <v>231</v>
      </c>
      <c r="B113" t="s">
        <v>182</v>
      </c>
      <c r="C113" t="s">
        <v>31</v>
      </c>
      <c r="D113" t="s">
        <v>218</v>
      </c>
      <c r="E113" t="s">
        <v>184</v>
      </c>
      <c r="F113" t="s">
        <v>299</v>
      </c>
      <c r="G113" s="4">
        <v>44834</v>
      </c>
      <c r="H113" s="7">
        <f t="shared" si="1"/>
        <v>2022</v>
      </c>
      <c r="I113" t="s">
        <v>249</v>
      </c>
      <c r="J113" t="s">
        <v>185</v>
      </c>
      <c r="K113" t="s">
        <v>1</v>
      </c>
      <c r="L113" t="str">
        <f>_xlfn.XLOOKUP(K113,Sheet1!$A$2:$A$8,Sheet1!$B$2:$B$8)</f>
        <v>A</v>
      </c>
      <c r="M113" s="5">
        <v>355020619215</v>
      </c>
      <c r="N113" s="5">
        <v>355741118498</v>
      </c>
    </row>
    <row r="114" spans="1:14" x14ac:dyDescent="0.3">
      <c r="A114" t="s">
        <v>231</v>
      </c>
      <c r="B114" t="s">
        <v>182</v>
      </c>
      <c r="C114" t="s">
        <v>31</v>
      </c>
      <c r="D114" t="s">
        <v>218</v>
      </c>
      <c r="E114" t="s">
        <v>184</v>
      </c>
      <c r="F114" t="s">
        <v>299</v>
      </c>
      <c r="G114" s="4">
        <v>44834</v>
      </c>
      <c r="H114" s="7">
        <f t="shared" si="1"/>
        <v>2022</v>
      </c>
      <c r="I114" t="s">
        <v>249</v>
      </c>
      <c r="J114" t="s">
        <v>186</v>
      </c>
      <c r="K114" t="s">
        <v>3</v>
      </c>
      <c r="L114" t="str">
        <f>_xlfn.XLOOKUP(K114,Sheet1!$A$2:$A$8,Sheet1!$B$2:$B$8)</f>
        <v>B</v>
      </c>
      <c r="M114" s="5">
        <v>53365668039</v>
      </c>
      <c r="N114" s="5">
        <v>56766597819</v>
      </c>
    </row>
    <row r="115" spans="1:14" x14ac:dyDescent="0.3">
      <c r="A115" t="s">
        <v>231</v>
      </c>
      <c r="B115" t="s">
        <v>182</v>
      </c>
      <c r="C115" t="s">
        <v>31</v>
      </c>
      <c r="D115" t="s">
        <v>218</v>
      </c>
      <c r="E115" t="s">
        <v>184</v>
      </c>
      <c r="F115" t="s">
        <v>299</v>
      </c>
      <c r="G115" s="4">
        <v>44834</v>
      </c>
      <c r="H115" s="7">
        <f t="shared" si="1"/>
        <v>2022</v>
      </c>
      <c r="I115" t="s">
        <v>249</v>
      </c>
      <c r="J115" t="s">
        <v>187</v>
      </c>
      <c r="K115" t="s">
        <v>5</v>
      </c>
      <c r="L115" t="str">
        <f>_xlfn.XLOOKUP(K115,Sheet1!$A$2:$A$8,Sheet1!$B$2:$B$8)</f>
        <v>C</v>
      </c>
      <c r="M115" s="5">
        <v>301654951176</v>
      </c>
      <c r="N115" s="5">
        <v>298974520679</v>
      </c>
    </row>
    <row r="116" spans="1:14" x14ac:dyDescent="0.3">
      <c r="A116" t="s">
        <v>231</v>
      </c>
      <c r="B116" t="s">
        <v>182</v>
      </c>
      <c r="C116" t="s">
        <v>31</v>
      </c>
      <c r="D116" t="s">
        <v>246</v>
      </c>
      <c r="E116" t="s">
        <v>213</v>
      </c>
      <c r="F116" t="s">
        <v>299</v>
      </c>
      <c r="G116" s="4">
        <v>44834</v>
      </c>
      <c r="H116" s="7">
        <f t="shared" si="1"/>
        <v>2022</v>
      </c>
      <c r="I116" t="s">
        <v>249</v>
      </c>
      <c r="J116" t="s">
        <v>185</v>
      </c>
      <c r="K116" t="s">
        <v>1</v>
      </c>
      <c r="L116" t="str">
        <f>_xlfn.XLOOKUP(K116,Sheet1!$A$2:$A$8,Sheet1!$B$2:$B$8)</f>
        <v>A</v>
      </c>
      <c r="M116" s="5">
        <v>5957755167182</v>
      </c>
      <c r="N116" s="5">
        <v>5481054422377</v>
      </c>
    </row>
    <row r="117" spans="1:14" x14ac:dyDescent="0.3">
      <c r="A117" t="s">
        <v>231</v>
      </c>
      <c r="B117" t="s">
        <v>182</v>
      </c>
      <c r="C117" t="s">
        <v>31</v>
      </c>
      <c r="D117" t="s">
        <v>246</v>
      </c>
      <c r="E117" t="s">
        <v>213</v>
      </c>
      <c r="F117" t="s">
        <v>299</v>
      </c>
      <c r="G117" s="4">
        <v>44834</v>
      </c>
      <c r="H117" s="7">
        <f t="shared" si="1"/>
        <v>2022</v>
      </c>
      <c r="I117" t="s">
        <v>249</v>
      </c>
      <c r="J117" t="s">
        <v>186</v>
      </c>
      <c r="K117" t="s">
        <v>3</v>
      </c>
      <c r="L117" t="str">
        <f>_xlfn.XLOOKUP(K117,Sheet1!$A$2:$A$8,Sheet1!$B$2:$B$8)</f>
        <v>B</v>
      </c>
      <c r="M117" s="5">
        <v>752562991268</v>
      </c>
      <c r="N117" s="5">
        <v>888975234126</v>
      </c>
    </row>
    <row r="118" spans="1:14" x14ac:dyDescent="0.3">
      <c r="A118" t="s">
        <v>231</v>
      </c>
      <c r="B118" t="s">
        <v>182</v>
      </c>
      <c r="C118" t="s">
        <v>31</v>
      </c>
      <c r="D118" t="s">
        <v>246</v>
      </c>
      <c r="E118" t="s">
        <v>213</v>
      </c>
      <c r="F118" t="s">
        <v>299</v>
      </c>
      <c r="G118" s="4">
        <v>44834</v>
      </c>
      <c r="H118" s="7">
        <f t="shared" si="1"/>
        <v>2022</v>
      </c>
      <c r="I118" t="s">
        <v>249</v>
      </c>
      <c r="J118" t="s">
        <v>187</v>
      </c>
      <c r="K118" t="s">
        <v>5</v>
      </c>
      <c r="L118" t="str">
        <f>_xlfn.XLOOKUP(K118,Sheet1!$A$2:$A$8,Sheet1!$B$2:$B$8)</f>
        <v>C</v>
      </c>
      <c r="M118" s="5">
        <v>5205192175914</v>
      </c>
      <c r="N118" s="5">
        <v>4592079188251</v>
      </c>
    </row>
    <row r="119" spans="1:14" x14ac:dyDescent="0.3">
      <c r="A119" t="s">
        <v>231</v>
      </c>
      <c r="B119" t="s">
        <v>182</v>
      </c>
      <c r="C119" t="s">
        <v>31</v>
      </c>
      <c r="D119" t="s">
        <v>219</v>
      </c>
      <c r="E119" t="s">
        <v>184</v>
      </c>
      <c r="F119" t="s">
        <v>299</v>
      </c>
      <c r="G119" s="4">
        <v>44834</v>
      </c>
      <c r="H119" s="7">
        <f t="shared" si="1"/>
        <v>2022</v>
      </c>
      <c r="I119" t="s">
        <v>249</v>
      </c>
      <c r="J119" t="s">
        <v>185</v>
      </c>
      <c r="K119" t="s">
        <v>1</v>
      </c>
      <c r="L119" t="str">
        <f>_xlfn.XLOOKUP(K119,Sheet1!$A$2:$A$8,Sheet1!$B$2:$B$8)</f>
        <v>A</v>
      </c>
      <c r="M119" s="5">
        <v>1180653519578</v>
      </c>
      <c r="N119" s="5">
        <v>855524538476</v>
      </c>
    </row>
    <row r="120" spans="1:14" x14ac:dyDescent="0.3">
      <c r="A120" t="s">
        <v>231</v>
      </c>
      <c r="B120" t="s">
        <v>182</v>
      </c>
      <c r="C120" t="s">
        <v>31</v>
      </c>
      <c r="D120" t="s">
        <v>219</v>
      </c>
      <c r="E120" t="s">
        <v>184</v>
      </c>
      <c r="F120" t="s">
        <v>299</v>
      </c>
      <c r="G120" s="4">
        <v>44834</v>
      </c>
      <c r="H120" s="7">
        <f t="shared" si="1"/>
        <v>2022</v>
      </c>
      <c r="I120" t="s">
        <v>249</v>
      </c>
      <c r="J120" t="s">
        <v>186</v>
      </c>
      <c r="K120" t="s">
        <v>3</v>
      </c>
      <c r="L120" t="str">
        <f>_xlfn.XLOOKUP(K120,Sheet1!$A$2:$A$8,Sheet1!$B$2:$B$8)</f>
        <v>B</v>
      </c>
      <c r="M120" s="5">
        <v>965429651084</v>
      </c>
      <c r="N120" s="5">
        <v>545284403780</v>
      </c>
    </row>
    <row r="121" spans="1:14" x14ac:dyDescent="0.3">
      <c r="A121" t="s">
        <v>231</v>
      </c>
      <c r="B121" t="s">
        <v>182</v>
      </c>
      <c r="C121" t="s">
        <v>31</v>
      </c>
      <c r="D121" t="s">
        <v>219</v>
      </c>
      <c r="E121" t="s">
        <v>184</v>
      </c>
      <c r="F121" t="s">
        <v>299</v>
      </c>
      <c r="G121" s="4">
        <v>44834</v>
      </c>
      <c r="H121" s="7">
        <f t="shared" si="1"/>
        <v>2022</v>
      </c>
      <c r="I121" t="s">
        <v>249</v>
      </c>
      <c r="J121" t="s">
        <v>187</v>
      </c>
      <c r="K121" t="s">
        <v>5</v>
      </c>
      <c r="L121" t="str">
        <f>_xlfn.XLOOKUP(K121,Sheet1!$A$2:$A$8,Sheet1!$B$2:$B$8)</f>
        <v>C</v>
      </c>
      <c r="M121" s="5">
        <v>215223868494</v>
      </c>
      <c r="N121" s="5">
        <v>310240134696</v>
      </c>
    </row>
    <row r="122" spans="1:14" x14ac:dyDescent="0.3">
      <c r="A122" t="s">
        <v>231</v>
      </c>
      <c r="B122" t="s">
        <v>182</v>
      </c>
      <c r="C122" t="s">
        <v>31</v>
      </c>
      <c r="D122" t="s">
        <v>220</v>
      </c>
      <c r="E122" t="s">
        <v>191</v>
      </c>
      <c r="F122" t="s">
        <v>299</v>
      </c>
      <c r="G122" s="4">
        <v>44834</v>
      </c>
      <c r="H122" s="7">
        <f t="shared" si="1"/>
        <v>2022</v>
      </c>
      <c r="I122" t="s">
        <v>249</v>
      </c>
      <c r="J122" t="s">
        <v>185</v>
      </c>
      <c r="K122" t="s">
        <v>1</v>
      </c>
      <c r="L122" t="str">
        <f>_xlfn.XLOOKUP(K122,Sheet1!$A$2:$A$8,Sheet1!$B$2:$B$8)</f>
        <v>A</v>
      </c>
      <c r="M122" s="5">
        <v>194887434233</v>
      </c>
      <c r="N122" s="5">
        <v>185612511300</v>
      </c>
    </row>
    <row r="123" spans="1:14" x14ac:dyDescent="0.3">
      <c r="A123" t="s">
        <v>231</v>
      </c>
      <c r="B123" t="s">
        <v>182</v>
      </c>
      <c r="C123" t="s">
        <v>31</v>
      </c>
      <c r="D123" t="s">
        <v>220</v>
      </c>
      <c r="E123" t="s">
        <v>191</v>
      </c>
      <c r="F123" t="s">
        <v>299</v>
      </c>
      <c r="G123" s="4">
        <v>44834</v>
      </c>
      <c r="H123" s="7">
        <f t="shared" si="1"/>
        <v>2022</v>
      </c>
      <c r="I123" t="s">
        <v>249</v>
      </c>
      <c r="J123" t="s">
        <v>186</v>
      </c>
      <c r="K123" t="s">
        <v>3</v>
      </c>
      <c r="L123" t="str">
        <f>_xlfn.XLOOKUP(K123,Sheet1!$A$2:$A$8,Sheet1!$B$2:$B$8)</f>
        <v>B</v>
      </c>
      <c r="M123" s="5">
        <v>160456204032</v>
      </c>
      <c r="N123" s="5">
        <v>142208454450</v>
      </c>
    </row>
    <row r="124" spans="1:14" x14ac:dyDescent="0.3">
      <c r="A124" t="s">
        <v>231</v>
      </c>
      <c r="B124" t="s">
        <v>182</v>
      </c>
      <c r="C124" t="s">
        <v>31</v>
      </c>
      <c r="D124" t="s">
        <v>220</v>
      </c>
      <c r="E124" t="s">
        <v>191</v>
      </c>
      <c r="F124" t="s">
        <v>299</v>
      </c>
      <c r="G124" s="4">
        <v>44834</v>
      </c>
      <c r="H124" s="7">
        <f t="shared" si="1"/>
        <v>2022</v>
      </c>
      <c r="I124" t="s">
        <v>249</v>
      </c>
      <c r="J124" t="s">
        <v>187</v>
      </c>
      <c r="K124" t="s">
        <v>5</v>
      </c>
      <c r="L124" t="str">
        <f>_xlfn.XLOOKUP(K124,Sheet1!$A$2:$A$8,Sheet1!$B$2:$B$8)</f>
        <v>C</v>
      </c>
      <c r="M124" s="5">
        <v>34431230201</v>
      </c>
      <c r="N124" s="5">
        <v>43404056850</v>
      </c>
    </row>
    <row r="125" spans="1:14" x14ac:dyDescent="0.3">
      <c r="A125" t="s">
        <v>231</v>
      </c>
      <c r="B125" t="s">
        <v>182</v>
      </c>
      <c r="C125" t="s">
        <v>31</v>
      </c>
      <c r="D125" t="s">
        <v>222</v>
      </c>
      <c r="E125" t="s">
        <v>223</v>
      </c>
      <c r="F125" t="s">
        <v>299</v>
      </c>
      <c r="G125" s="4">
        <v>44834</v>
      </c>
      <c r="H125" s="7">
        <f t="shared" si="1"/>
        <v>2022</v>
      </c>
      <c r="I125" t="s">
        <v>249</v>
      </c>
      <c r="J125" t="s">
        <v>185</v>
      </c>
      <c r="K125" t="s">
        <v>1</v>
      </c>
      <c r="L125" t="str">
        <f>_xlfn.XLOOKUP(K125,Sheet1!$A$2:$A$8,Sheet1!$B$2:$B$8)</f>
        <v>A</v>
      </c>
      <c r="M125" s="5">
        <v>6051968845973</v>
      </c>
      <c r="N125" s="5">
        <v>5794631717908</v>
      </c>
    </row>
    <row r="126" spans="1:14" x14ac:dyDescent="0.3">
      <c r="A126" t="s">
        <v>231</v>
      </c>
      <c r="B126" t="s">
        <v>182</v>
      </c>
      <c r="C126" t="s">
        <v>31</v>
      </c>
      <c r="D126" t="s">
        <v>222</v>
      </c>
      <c r="E126" t="s">
        <v>223</v>
      </c>
      <c r="F126" t="s">
        <v>299</v>
      </c>
      <c r="G126" s="4">
        <v>44834</v>
      </c>
      <c r="H126" s="7">
        <f t="shared" si="1"/>
        <v>2022</v>
      </c>
      <c r="I126" t="s">
        <v>249</v>
      </c>
      <c r="J126" t="s">
        <v>186</v>
      </c>
      <c r="K126" t="s">
        <v>3</v>
      </c>
      <c r="L126" t="str">
        <f>_xlfn.XLOOKUP(K126,Sheet1!$A$2:$A$8,Sheet1!$B$2:$B$8)</f>
        <v>B</v>
      </c>
      <c r="M126" s="5">
        <v>4637286188861</v>
      </c>
      <c r="N126" s="5">
        <v>4506031016561</v>
      </c>
    </row>
    <row r="127" spans="1:14" x14ac:dyDescent="0.3">
      <c r="A127" t="s">
        <v>231</v>
      </c>
      <c r="B127" t="s">
        <v>182</v>
      </c>
      <c r="C127" t="s">
        <v>31</v>
      </c>
      <c r="D127" t="s">
        <v>222</v>
      </c>
      <c r="E127" t="s">
        <v>223</v>
      </c>
      <c r="F127" t="s">
        <v>299</v>
      </c>
      <c r="G127" s="4">
        <v>44834</v>
      </c>
      <c r="H127" s="7">
        <f t="shared" si="1"/>
        <v>2022</v>
      </c>
      <c r="I127" t="s">
        <v>249</v>
      </c>
      <c r="J127" t="s">
        <v>187</v>
      </c>
      <c r="K127" t="s">
        <v>5</v>
      </c>
      <c r="L127" t="str">
        <f>_xlfn.XLOOKUP(K127,Sheet1!$A$2:$A$8,Sheet1!$B$2:$B$8)</f>
        <v>C</v>
      </c>
      <c r="M127" s="5">
        <v>1414682657112</v>
      </c>
      <c r="N127" s="5">
        <v>1288600701347</v>
      </c>
    </row>
    <row r="128" spans="1:14" x14ac:dyDescent="0.3">
      <c r="A128" t="s">
        <v>231</v>
      </c>
      <c r="B128" t="s">
        <v>182</v>
      </c>
      <c r="C128" t="s">
        <v>31</v>
      </c>
      <c r="D128" t="s">
        <v>226</v>
      </c>
      <c r="E128" t="s">
        <v>225</v>
      </c>
      <c r="F128" t="s">
        <v>299</v>
      </c>
      <c r="G128" s="4">
        <v>44834</v>
      </c>
      <c r="H128" s="7">
        <f t="shared" si="1"/>
        <v>2022</v>
      </c>
      <c r="I128" t="s">
        <v>249</v>
      </c>
      <c r="J128" t="s">
        <v>185</v>
      </c>
      <c r="K128" t="s">
        <v>1</v>
      </c>
      <c r="L128" t="str">
        <f>_xlfn.XLOOKUP(K128,Sheet1!$A$2:$A$8,Sheet1!$B$2:$B$8)</f>
        <v>A</v>
      </c>
      <c r="M128" s="5">
        <v>1846173572905</v>
      </c>
      <c r="N128" s="5">
        <v>1854652674126</v>
      </c>
    </row>
    <row r="129" spans="1:14" x14ac:dyDescent="0.3">
      <c r="A129" t="s">
        <v>231</v>
      </c>
      <c r="B129" t="s">
        <v>182</v>
      </c>
      <c r="C129" t="s">
        <v>31</v>
      </c>
      <c r="D129" t="s">
        <v>226</v>
      </c>
      <c r="E129" t="s">
        <v>225</v>
      </c>
      <c r="F129" t="s">
        <v>299</v>
      </c>
      <c r="G129" s="4">
        <v>44834</v>
      </c>
      <c r="H129" s="7">
        <f t="shared" si="1"/>
        <v>2022</v>
      </c>
      <c r="I129" t="s">
        <v>249</v>
      </c>
      <c r="J129" t="s">
        <v>186</v>
      </c>
      <c r="K129" t="s">
        <v>3</v>
      </c>
      <c r="L129" t="str">
        <f>_xlfn.XLOOKUP(K129,Sheet1!$A$2:$A$8,Sheet1!$B$2:$B$8)</f>
        <v>B</v>
      </c>
      <c r="M129" s="5">
        <v>1162406326156</v>
      </c>
      <c r="N129" s="5">
        <v>1194434503804</v>
      </c>
    </row>
    <row r="130" spans="1:14" x14ac:dyDescent="0.3">
      <c r="A130" t="s">
        <v>231</v>
      </c>
      <c r="B130" t="s">
        <v>182</v>
      </c>
      <c r="C130" t="s">
        <v>31</v>
      </c>
      <c r="D130" t="s">
        <v>226</v>
      </c>
      <c r="E130" t="s">
        <v>225</v>
      </c>
      <c r="F130" t="s">
        <v>299</v>
      </c>
      <c r="G130" s="4">
        <v>44834</v>
      </c>
      <c r="H130" s="7">
        <f t="shared" si="1"/>
        <v>2022</v>
      </c>
      <c r="I130" t="s">
        <v>249</v>
      </c>
      <c r="J130" t="s">
        <v>187</v>
      </c>
      <c r="K130" t="s">
        <v>5</v>
      </c>
      <c r="L130" t="str">
        <f>_xlfn.XLOOKUP(K130,Sheet1!$A$2:$A$8,Sheet1!$B$2:$B$8)</f>
        <v>C</v>
      </c>
      <c r="M130" s="5">
        <v>683767246749</v>
      </c>
      <c r="N130" s="5">
        <v>660218170322</v>
      </c>
    </row>
    <row r="131" spans="1:14" x14ac:dyDescent="0.3">
      <c r="A131" t="s">
        <v>231</v>
      </c>
      <c r="B131" t="s">
        <v>182</v>
      </c>
      <c r="C131" t="s">
        <v>31</v>
      </c>
      <c r="D131" t="s">
        <v>227</v>
      </c>
      <c r="E131" t="s">
        <v>198</v>
      </c>
      <c r="F131" t="s">
        <v>299</v>
      </c>
      <c r="G131" s="4">
        <v>44834</v>
      </c>
      <c r="H131" s="7">
        <f t="shared" ref="H131:H194" si="2">YEAR(G131)</f>
        <v>2022</v>
      </c>
      <c r="I131" t="s">
        <v>249</v>
      </c>
      <c r="J131" t="s">
        <v>185</v>
      </c>
      <c r="K131" t="s">
        <v>1</v>
      </c>
      <c r="L131" t="str">
        <f>_xlfn.XLOOKUP(K131,Sheet1!$A$2:$A$8,Sheet1!$B$2:$B$8)</f>
        <v>A</v>
      </c>
      <c r="M131" s="5">
        <v>186221530430</v>
      </c>
      <c r="N131" s="5">
        <v>198274030144</v>
      </c>
    </row>
    <row r="132" spans="1:14" x14ac:dyDescent="0.3">
      <c r="A132" t="s">
        <v>231</v>
      </c>
      <c r="B132" t="s">
        <v>182</v>
      </c>
      <c r="C132" t="s">
        <v>31</v>
      </c>
      <c r="D132" t="s">
        <v>227</v>
      </c>
      <c r="E132" t="s">
        <v>198</v>
      </c>
      <c r="F132" t="s">
        <v>299</v>
      </c>
      <c r="G132" s="4">
        <v>44834</v>
      </c>
      <c r="H132" s="7">
        <f t="shared" si="2"/>
        <v>2022</v>
      </c>
      <c r="I132" t="s">
        <v>249</v>
      </c>
      <c r="J132" t="s">
        <v>186</v>
      </c>
      <c r="K132" t="s">
        <v>3</v>
      </c>
      <c r="L132" t="str">
        <f>_xlfn.XLOOKUP(K132,Sheet1!$A$2:$A$8,Sheet1!$B$2:$B$8)</f>
        <v>B</v>
      </c>
      <c r="M132" s="5">
        <v>32202442882</v>
      </c>
      <c r="N132" s="5">
        <v>34844149764</v>
      </c>
    </row>
    <row r="133" spans="1:14" x14ac:dyDescent="0.3">
      <c r="A133" t="s">
        <v>231</v>
      </c>
      <c r="B133" t="s">
        <v>182</v>
      </c>
      <c r="C133" t="s">
        <v>31</v>
      </c>
      <c r="D133" t="s">
        <v>227</v>
      </c>
      <c r="E133" t="s">
        <v>198</v>
      </c>
      <c r="F133" t="s">
        <v>299</v>
      </c>
      <c r="G133" s="4">
        <v>44834</v>
      </c>
      <c r="H133" s="7">
        <f t="shared" si="2"/>
        <v>2022</v>
      </c>
      <c r="I133" t="s">
        <v>249</v>
      </c>
      <c r="J133" t="s">
        <v>187</v>
      </c>
      <c r="K133" t="s">
        <v>5</v>
      </c>
      <c r="L133" t="str">
        <f>_xlfn.XLOOKUP(K133,Sheet1!$A$2:$A$8,Sheet1!$B$2:$B$8)</f>
        <v>C</v>
      </c>
      <c r="M133" s="5">
        <v>154019087548</v>
      </c>
      <c r="N133" s="5">
        <v>163429880380</v>
      </c>
    </row>
    <row r="134" spans="1:14" x14ac:dyDescent="0.3">
      <c r="A134" t="s">
        <v>231</v>
      </c>
      <c r="B134" t="s">
        <v>182</v>
      </c>
      <c r="C134" t="s">
        <v>31</v>
      </c>
      <c r="D134" t="s">
        <v>247</v>
      </c>
      <c r="E134" t="s">
        <v>191</v>
      </c>
      <c r="F134" t="s">
        <v>299</v>
      </c>
      <c r="G134" s="4">
        <v>44834</v>
      </c>
      <c r="H134" s="7">
        <f t="shared" si="2"/>
        <v>2022</v>
      </c>
      <c r="I134" t="s">
        <v>249</v>
      </c>
      <c r="J134" t="s">
        <v>185</v>
      </c>
      <c r="K134" t="s">
        <v>1</v>
      </c>
      <c r="L134" t="str">
        <f>_xlfn.XLOOKUP(K134,Sheet1!$A$2:$A$8,Sheet1!$B$2:$B$8)</f>
        <v>A</v>
      </c>
      <c r="M134" s="5">
        <v>605383038226</v>
      </c>
      <c r="N134" s="5">
        <v>596793705254</v>
      </c>
    </row>
    <row r="135" spans="1:14" x14ac:dyDescent="0.3">
      <c r="A135" t="s">
        <v>231</v>
      </c>
      <c r="B135" t="s">
        <v>182</v>
      </c>
      <c r="C135" t="s">
        <v>31</v>
      </c>
      <c r="D135" t="s">
        <v>247</v>
      </c>
      <c r="E135" t="s">
        <v>191</v>
      </c>
      <c r="F135" t="s">
        <v>299</v>
      </c>
      <c r="G135" s="4">
        <v>44834</v>
      </c>
      <c r="H135" s="7">
        <f t="shared" si="2"/>
        <v>2022</v>
      </c>
      <c r="I135" t="s">
        <v>249</v>
      </c>
      <c r="J135" t="s">
        <v>186</v>
      </c>
      <c r="K135" t="s">
        <v>3</v>
      </c>
      <c r="L135" t="str">
        <f>_xlfn.XLOOKUP(K135,Sheet1!$A$2:$A$8,Sheet1!$B$2:$B$8)</f>
        <v>B</v>
      </c>
      <c r="M135" s="5">
        <v>280673322153</v>
      </c>
      <c r="N135" s="5">
        <v>272590216437</v>
      </c>
    </row>
    <row r="136" spans="1:14" x14ac:dyDescent="0.3">
      <c r="A136" t="s">
        <v>231</v>
      </c>
      <c r="B136" t="s">
        <v>182</v>
      </c>
      <c r="C136" t="s">
        <v>31</v>
      </c>
      <c r="D136" t="s">
        <v>247</v>
      </c>
      <c r="E136" t="s">
        <v>191</v>
      </c>
      <c r="F136" t="s">
        <v>299</v>
      </c>
      <c r="G136" s="4">
        <v>44834</v>
      </c>
      <c r="H136" s="7">
        <f t="shared" si="2"/>
        <v>2022</v>
      </c>
      <c r="I136" t="s">
        <v>249</v>
      </c>
      <c r="J136" t="s">
        <v>238</v>
      </c>
      <c r="K136" t="s">
        <v>5</v>
      </c>
      <c r="L136" t="str">
        <f>_xlfn.XLOOKUP(K136,Sheet1!$A$2:$A$8,Sheet1!$B$2:$B$8)</f>
        <v>C</v>
      </c>
      <c r="M136" s="5">
        <v>324709716073</v>
      </c>
      <c r="N136" s="5">
        <v>324203488817</v>
      </c>
    </row>
    <row r="137" spans="1:14" x14ac:dyDescent="0.3">
      <c r="A137" t="s">
        <v>231</v>
      </c>
      <c r="B137" t="s">
        <v>182</v>
      </c>
      <c r="C137" t="s">
        <v>31</v>
      </c>
      <c r="D137" t="s">
        <v>228</v>
      </c>
      <c r="E137" t="s">
        <v>229</v>
      </c>
      <c r="F137" t="s">
        <v>299</v>
      </c>
      <c r="G137" s="4">
        <v>44834</v>
      </c>
      <c r="H137" s="7">
        <f t="shared" si="2"/>
        <v>2022</v>
      </c>
      <c r="I137" t="s">
        <v>249</v>
      </c>
      <c r="J137" t="s">
        <v>185</v>
      </c>
      <c r="K137" t="s">
        <v>1</v>
      </c>
      <c r="L137" t="str">
        <f>_xlfn.XLOOKUP(K137,Sheet1!$A$2:$A$8,Sheet1!$B$2:$B$8)</f>
        <v>A</v>
      </c>
      <c r="M137" s="5">
        <v>2850360433125</v>
      </c>
      <c r="N137" s="5">
        <v>2812743955128</v>
      </c>
    </row>
    <row r="138" spans="1:14" x14ac:dyDescent="0.3">
      <c r="A138" t="s">
        <v>231</v>
      </c>
      <c r="B138" t="s">
        <v>182</v>
      </c>
      <c r="C138" t="s">
        <v>31</v>
      </c>
      <c r="D138" t="s">
        <v>228</v>
      </c>
      <c r="E138" t="s">
        <v>229</v>
      </c>
      <c r="F138" t="s">
        <v>299</v>
      </c>
      <c r="G138" s="4">
        <v>44834</v>
      </c>
      <c r="H138" s="7">
        <f t="shared" si="2"/>
        <v>2022</v>
      </c>
      <c r="I138" t="s">
        <v>249</v>
      </c>
      <c r="J138" t="s">
        <v>186</v>
      </c>
      <c r="K138" t="s">
        <v>3</v>
      </c>
      <c r="L138" t="str">
        <f>_xlfn.XLOOKUP(K138,Sheet1!$A$2:$A$8,Sheet1!$B$2:$B$8)</f>
        <v>B</v>
      </c>
      <c r="M138" s="5">
        <v>1506788779479</v>
      </c>
      <c r="N138" s="5">
        <v>1479453990664</v>
      </c>
    </row>
    <row r="139" spans="1:14" x14ac:dyDescent="0.3">
      <c r="A139" t="s">
        <v>231</v>
      </c>
      <c r="B139" t="s">
        <v>182</v>
      </c>
      <c r="C139" t="s">
        <v>31</v>
      </c>
      <c r="D139" t="s">
        <v>228</v>
      </c>
      <c r="E139" t="s">
        <v>229</v>
      </c>
      <c r="F139" t="s">
        <v>299</v>
      </c>
      <c r="G139" s="4">
        <v>44834</v>
      </c>
      <c r="H139" s="7">
        <f t="shared" si="2"/>
        <v>2022</v>
      </c>
      <c r="I139" t="s">
        <v>249</v>
      </c>
      <c r="J139" t="s">
        <v>187</v>
      </c>
      <c r="K139" t="s">
        <v>5</v>
      </c>
      <c r="L139" t="str">
        <f>_xlfn.XLOOKUP(K139,Sheet1!$A$2:$A$8,Sheet1!$B$2:$B$8)</f>
        <v>C</v>
      </c>
      <c r="M139" s="5">
        <v>1343571653646</v>
      </c>
      <c r="N139" s="5">
        <v>1333289964464</v>
      </c>
    </row>
    <row r="140" spans="1:14" x14ac:dyDescent="0.3">
      <c r="A140" t="s">
        <v>231</v>
      </c>
      <c r="B140" t="s">
        <v>182</v>
      </c>
      <c r="C140" t="s">
        <v>31</v>
      </c>
      <c r="D140" t="s">
        <v>248</v>
      </c>
      <c r="E140" t="s">
        <v>191</v>
      </c>
      <c r="F140" t="s">
        <v>299</v>
      </c>
      <c r="G140" s="4">
        <v>44834</v>
      </c>
      <c r="H140" s="7">
        <f t="shared" si="2"/>
        <v>2022</v>
      </c>
      <c r="I140" t="s">
        <v>249</v>
      </c>
      <c r="J140" t="s">
        <v>185</v>
      </c>
      <c r="K140" t="s">
        <v>1</v>
      </c>
      <c r="L140" t="str">
        <f>_xlfn.XLOOKUP(K140,Sheet1!$A$2:$A$8,Sheet1!$B$2:$B$8)</f>
        <v>A</v>
      </c>
      <c r="M140" s="5">
        <v>17867779181164</v>
      </c>
      <c r="N140" s="5">
        <v>15310059703385</v>
      </c>
    </row>
    <row r="141" spans="1:14" x14ac:dyDescent="0.3">
      <c r="A141" t="s">
        <v>231</v>
      </c>
      <c r="B141" t="s">
        <v>182</v>
      </c>
      <c r="C141" t="s">
        <v>31</v>
      </c>
      <c r="D141" t="s">
        <v>248</v>
      </c>
      <c r="E141" t="s">
        <v>191</v>
      </c>
      <c r="F141" t="s">
        <v>299</v>
      </c>
      <c r="G141" s="4">
        <v>44834</v>
      </c>
      <c r="H141" s="7">
        <f t="shared" si="2"/>
        <v>2022</v>
      </c>
      <c r="I141" t="s">
        <v>249</v>
      </c>
      <c r="J141" t="s">
        <v>186</v>
      </c>
      <c r="K141" t="s">
        <v>3</v>
      </c>
      <c r="L141" t="str">
        <f>_xlfn.XLOOKUP(K141,Sheet1!$A$2:$A$8,Sheet1!$B$2:$B$8)</f>
        <v>B</v>
      </c>
      <c r="M141" s="5">
        <v>9124417216731</v>
      </c>
      <c r="N141" s="5">
        <v>7467425245887</v>
      </c>
    </row>
    <row r="142" spans="1:14" x14ac:dyDescent="0.3">
      <c r="A142" t="s">
        <v>231</v>
      </c>
      <c r="B142" t="s">
        <v>182</v>
      </c>
      <c r="C142" t="s">
        <v>31</v>
      </c>
      <c r="D142" t="s">
        <v>248</v>
      </c>
      <c r="E142" t="s">
        <v>191</v>
      </c>
      <c r="F142" t="s">
        <v>299</v>
      </c>
      <c r="G142" s="4">
        <v>44834</v>
      </c>
      <c r="H142" s="7">
        <f t="shared" si="2"/>
        <v>2022</v>
      </c>
      <c r="I142" t="s">
        <v>249</v>
      </c>
      <c r="J142" t="s">
        <v>187</v>
      </c>
      <c r="K142" t="s">
        <v>5</v>
      </c>
      <c r="L142" t="str">
        <f>_xlfn.XLOOKUP(K142,Sheet1!$A$2:$A$8,Sheet1!$B$2:$B$8)</f>
        <v>C</v>
      </c>
      <c r="M142" s="5">
        <v>8743361964433</v>
      </c>
      <c r="N142" s="5">
        <v>7842634457498</v>
      </c>
    </row>
    <row r="143" spans="1:14" x14ac:dyDescent="0.3">
      <c r="A143" t="s">
        <v>231</v>
      </c>
      <c r="B143" t="s">
        <v>182</v>
      </c>
      <c r="C143" t="s">
        <v>31</v>
      </c>
      <c r="D143" t="s">
        <v>230</v>
      </c>
      <c r="E143" t="s">
        <v>191</v>
      </c>
      <c r="F143" t="s">
        <v>299</v>
      </c>
      <c r="G143" s="4">
        <v>44834</v>
      </c>
      <c r="H143" s="7">
        <f t="shared" si="2"/>
        <v>2022</v>
      </c>
      <c r="I143" t="s">
        <v>249</v>
      </c>
      <c r="J143" t="s">
        <v>185</v>
      </c>
      <c r="K143" t="s">
        <v>1</v>
      </c>
      <c r="L143" t="str">
        <f>_xlfn.XLOOKUP(K143,Sheet1!$A$2:$A$8,Sheet1!$B$2:$B$8)</f>
        <v>A</v>
      </c>
      <c r="M143" s="5">
        <v>17862471183000</v>
      </c>
      <c r="N143" s="5">
        <v>15078768957000</v>
      </c>
    </row>
    <row r="144" spans="1:14" x14ac:dyDescent="0.3">
      <c r="A144" t="s">
        <v>231</v>
      </c>
      <c r="B144" t="s">
        <v>182</v>
      </c>
      <c r="C144" t="s">
        <v>31</v>
      </c>
      <c r="D144" t="s">
        <v>230</v>
      </c>
      <c r="E144" t="s">
        <v>191</v>
      </c>
      <c r="F144" t="s">
        <v>299</v>
      </c>
      <c r="G144" s="4">
        <v>44834</v>
      </c>
      <c r="H144" s="7">
        <f t="shared" si="2"/>
        <v>2022</v>
      </c>
      <c r="I144" t="s">
        <v>249</v>
      </c>
      <c r="J144" t="s">
        <v>186</v>
      </c>
      <c r="K144" t="s">
        <v>3</v>
      </c>
      <c r="L144" t="str">
        <f>_xlfn.XLOOKUP(K144,Sheet1!$A$2:$A$8,Sheet1!$B$2:$B$8)</f>
        <v>B</v>
      </c>
      <c r="M144" s="5">
        <v>12421428255000</v>
      </c>
      <c r="N144" s="5">
        <v>9484635670000</v>
      </c>
    </row>
    <row r="145" spans="1:14" x14ac:dyDescent="0.3">
      <c r="A145" t="s">
        <v>231</v>
      </c>
      <c r="B145" t="s">
        <v>182</v>
      </c>
      <c r="C145" t="s">
        <v>31</v>
      </c>
      <c r="D145" t="s">
        <v>230</v>
      </c>
      <c r="E145" t="s">
        <v>191</v>
      </c>
      <c r="F145" t="s">
        <v>299</v>
      </c>
      <c r="G145" s="4">
        <v>44834</v>
      </c>
      <c r="H145" s="7">
        <f t="shared" si="2"/>
        <v>2022</v>
      </c>
      <c r="I145" t="s">
        <v>249</v>
      </c>
      <c r="J145" t="s">
        <v>238</v>
      </c>
      <c r="K145" t="s">
        <v>5</v>
      </c>
      <c r="L145" t="str">
        <f>_xlfn.XLOOKUP(K145,Sheet1!$A$2:$A$8,Sheet1!$B$2:$B$8)</f>
        <v>C</v>
      </c>
      <c r="M145" s="5">
        <v>5441042928000</v>
      </c>
      <c r="N145" s="5">
        <v>5594133287000</v>
      </c>
    </row>
    <row r="146" spans="1:14" x14ac:dyDescent="0.3">
      <c r="A146" t="s">
        <v>181</v>
      </c>
      <c r="B146" t="s">
        <v>182</v>
      </c>
      <c r="C146" t="s">
        <v>34</v>
      </c>
      <c r="D146" t="s">
        <v>183</v>
      </c>
      <c r="E146" t="s">
        <v>184</v>
      </c>
      <c r="F146" t="s">
        <v>299</v>
      </c>
      <c r="G146" s="4">
        <v>44834</v>
      </c>
      <c r="H146" s="7">
        <f t="shared" si="2"/>
        <v>2022</v>
      </c>
      <c r="I146" t="s">
        <v>249</v>
      </c>
      <c r="J146" t="s">
        <v>185</v>
      </c>
      <c r="K146" t="s">
        <v>1</v>
      </c>
      <c r="L146" t="str">
        <f>_xlfn.XLOOKUP(K146,Sheet1!$A$2:$A$8,Sheet1!$B$2:$B$8)</f>
        <v>A</v>
      </c>
      <c r="M146" s="5">
        <v>2922018472067</v>
      </c>
      <c r="N146" s="5">
        <v>2596378756682</v>
      </c>
    </row>
    <row r="147" spans="1:14" x14ac:dyDescent="0.3">
      <c r="A147" t="s">
        <v>181</v>
      </c>
      <c r="B147" t="s">
        <v>182</v>
      </c>
      <c r="C147" t="s">
        <v>34</v>
      </c>
      <c r="D147" t="s">
        <v>183</v>
      </c>
      <c r="E147" t="s">
        <v>184</v>
      </c>
      <c r="F147" t="s">
        <v>299</v>
      </c>
      <c r="G147" s="4">
        <v>44834</v>
      </c>
      <c r="H147" s="7">
        <f t="shared" si="2"/>
        <v>2022</v>
      </c>
      <c r="I147" t="s">
        <v>249</v>
      </c>
      <c r="J147" t="s">
        <v>186</v>
      </c>
      <c r="K147" t="s">
        <v>3</v>
      </c>
      <c r="L147" t="str">
        <f>_xlfn.XLOOKUP(K147,Sheet1!$A$2:$A$8,Sheet1!$B$2:$B$8)</f>
        <v>B</v>
      </c>
      <c r="M147" s="5">
        <v>2012400325317</v>
      </c>
      <c r="N147" s="5">
        <v>1787059387273</v>
      </c>
    </row>
    <row r="148" spans="1:14" x14ac:dyDescent="0.3">
      <c r="A148" t="s">
        <v>181</v>
      </c>
      <c r="B148" t="s">
        <v>182</v>
      </c>
      <c r="C148" t="s">
        <v>34</v>
      </c>
      <c r="D148" t="s">
        <v>183</v>
      </c>
      <c r="E148" t="s">
        <v>184</v>
      </c>
      <c r="F148" t="s">
        <v>299</v>
      </c>
      <c r="G148" s="4">
        <v>44834</v>
      </c>
      <c r="H148" s="7">
        <f t="shared" si="2"/>
        <v>2022</v>
      </c>
      <c r="I148" t="s">
        <v>249</v>
      </c>
      <c r="J148" t="s">
        <v>187</v>
      </c>
      <c r="K148" t="s">
        <v>5</v>
      </c>
      <c r="L148" t="str">
        <f>_xlfn.XLOOKUP(K148,Sheet1!$A$2:$A$8,Sheet1!$B$2:$B$8)</f>
        <v>C</v>
      </c>
      <c r="M148" s="5">
        <v>909618146750</v>
      </c>
      <c r="N148" s="5">
        <v>809319369409</v>
      </c>
    </row>
    <row r="149" spans="1:14" x14ac:dyDescent="0.3">
      <c r="A149" t="s">
        <v>181</v>
      </c>
      <c r="B149" t="s">
        <v>182</v>
      </c>
      <c r="C149" t="s">
        <v>34</v>
      </c>
      <c r="D149" t="s">
        <v>188</v>
      </c>
      <c r="E149" t="s">
        <v>189</v>
      </c>
      <c r="F149" t="s">
        <v>299</v>
      </c>
      <c r="G149" s="4">
        <v>44834</v>
      </c>
      <c r="H149" s="7">
        <f t="shared" si="2"/>
        <v>2022</v>
      </c>
      <c r="I149" t="s">
        <v>249</v>
      </c>
      <c r="J149" t="s">
        <v>185</v>
      </c>
      <c r="K149" t="s">
        <v>1</v>
      </c>
      <c r="L149" t="str">
        <f>_xlfn.XLOOKUP(K149,Sheet1!$A$2:$A$8,Sheet1!$B$2:$B$8)</f>
        <v>A</v>
      </c>
      <c r="M149" s="5">
        <v>4003591843846</v>
      </c>
      <c r="N149" s="5">
        <v>3785492375609</v>
      </c>
    </row>
    <row r="150" spans="1:14" x14ac:dyDescent="0.3">
      <c r="A150" t="s">
        <v>181</v>
      </c>
      <c r="B150" t="s">
        <v>182</v>
      </c>
      <c r="C150" t="s">
        <v>34</v>
      </c>
      <c r="D150" t="s">
        <v>188</v>
      </c>
      <c r="E150" t="s">
        <v>189</v>
      </c>
      <c r="F150" t="s">
        <v>299</v>
      </c>
      <c r="G150" s="4">
        <v>44834</v>
      </c>
      <c r="H150" s="7">
        <f t="shared" si="2"/>
        <v>2022</v>
      </c>
      <c r="I150" t="s">
        <v>249</v>
      </c>
      <c r="J150" t="s">
        <v>186</v>
      </c>
      <c r="K150" t="s">
        <v>3</v>
      </c>
      <c r="L150" t="str">
        <f>_xlfn.XLOOKUP(K150,Sheet1!$A$2:$A$8,Sheet1!$B$2:$B$8)</f>
        <v>B</v>
      </c>
      <c r="M150" s="5">
        <v>3573046342251</v>
      </c>
      <c r="N150" s="5">
        <v>3484207008067</v>
      </c>
    </row>
    <row r="151" spans="1:14" x14ac:dyDescent="0.3">
      <c r="A151" t="s">
        <v>181</v>
      </c>
      <c r="B151" t="s">
        <v>182</v>
      </c>
      <c r="C151" t="s">
        <v>34</v>
      </c>
      <c r="D151" t="s">
        <v>188</v>
      </c>
      <c r="E151" t="s">
        <v>189</v>
      </c>
      <c r="F151" t="s">
        <v>299</v>
      </c>
      <c r="G151" s="4">
        <v>44834</v>
      </c>
      <c r="H151" s="7">
        <f t="shared" si="2"/>
        <v>2022</v>
      </c>
      <c r="I151" t="s">
        <v>249</v>
      </c>
      <c r="J151" t="s">
        <v>187</v>
      </c>
      <c r="K151" t="s">
        <v>5</v>
      </c>
      <c r="L151" t="str">
        <f>_xlfn.XLOOKUP(K151,Sheet1!$A$2:$A$8,Sheet1!$B$2:$B$8)</f>
        <v>C</v>
      </c>
      <c r="M151" s="5">
        <v>430545501595</v>
      </c>
      <c r="N151" s="5">
        <v>301285367542</v>
      </c>
    </row>
    <row r="152" spans="1:14" x14ac:dyDescent="0.3">
      <c r="A152" t="s">
        <v>181</v>
      </c>
      <c r="B152" t="s">
        <v>182</v>
      </c>
      <c r="C152" t="s">
        <v>34</v>
      </c>
      <c r="D152" t="s">
        <v>239</v>
      </c>
      <c r="E152" t="s">
        <v>191</v>
      </c>
      <c r="F152" t="s">
        <v>299</v>
      </c>
      <c r="G152" s="4">
        <v>44834</v>
      </c>
      <c r="H152" s="7">
        <f t="shared" si="2"/>
        <v>2022</v>
      </c>
      <c r="I152" t="s">
        <v>249</v>
      </c>
      <c r="J152" t="s">
        <v>185</v>
      </c>
      <c r="K152" t="s">
        <v>1</v>
      </c>
      <c r="L152" t="str">
        <f>_xlfn.XLOOKUP(K152,Sheet1!$A$2:$A$8,Sheet1!$B$2:$B$8)</f>
        <v>A</v>
      </c>
      <c r="M152" s="5">
        <v>70723473618000</v>
      </c>
      <c r="N152" s="5">
        <v>35778647923000</v>
      </c>
    </row>
    <row r="153" spans="1:14" x14ac:dyDescent="0.3">
      <c r="A153" t="s">
        <v>181</v>
      </c>
      <c r="B153" t="s">
        <v>182</v>
      </c>
      <c r="C153" t="s">
        <v>34</v>
      </c>
      <c r="D153" t="s">
        <v>239</v>
      </c>
      <c r="E153" t="s">
        <v>191</v>
      </c>
      <c r="F153" t="s">
        <v>299</v>
      </c>
      <c r="G153" s="4">
        <v>44834</v>
      </c>
      <c r="H153" s="7">
        <f t="shared" si="2"/>
        <v>2022</v>
      </c>
      <c r="I153" t="s">
        <v>249</v>
      </c>
      <c r="J153" t="s">
        <v>186</v>
      </c>
      <c r="K153" t="s">
        <v>3</v>
      </c>
      <c r="L153" t="str">
        <f>_xlfn.XLOOKUP(K153,Sheet1!$A$2:$A$8,Sheet1!$B$2:$B$8)</f>
        <v>B</v>
      </c>
      <c r="M153" s="5">
        <v>47498309022000</v>
      </c>
      <c r="N153" s="5">
        <v>23928156390000</v>
      </c>
    </row>
    <row r="154" spans="1:14" x14ac:dyDescent="0.3">
      <c r="A154" t="s">
        <v>181</v>
      </c>
      <c r="B154" t="s">
        <v>182</v>
      </c>
      <c r="C154" t="s">
        <v>34</v>
      </c>
      <c r="D154" t="s">
        <v>239</v>
      </c>
      <c r="E154" t="s">
        <v>191</v>
      </c>
      <c r="F154" t="s">
        <v>299</v>
      </c>
      <c r="G154" s="4">
        <v>44834</v>
      </c>
      <c r="H154" s="7">
        <f t="shared" si="2"/>
        <v>2022</v>
      </c>
      <c r="I154" t="s">
        <v>249</v>
      </c>
      <c r="J154" t="s">
        <v>187</v>
      </c>
      <c r="K154" t="s">
        <v>5</v>
      </c>
      <c r="L154" t="str">
        <f>_xlfn.XLOOKUP(K154,Sheet1!$A$2:$A$8,Sheet1!$B$2:$B$8)</f>
        <v>C</v>
      </c>
      <c r="M154" s="5">
        <v>23225164596000</v>
      </c>
      <c r="N154" s="5">
        <v>11850491533000</v>
      </c>
    </row>
    <row r="155" spans="1:14" x14ac:dyDescent="0.3">
      <c r="A155" t="s">
        <v>181</v>
      </c>
      <c r="B155" t="s">
        <v>182</v>
      </c>
      <c r="C155" t="s">
        <v>34</v>
      </c>
      <c r="D155" t="s">
        <v>251</v>
      </c>
      <c r="E155" t="s">
        <v>242</v>
      </c>
      <c r="F155" t="s">
        <v>299</v>
      </c>
      <c r="G155" s="4">
        <v>44834</v>
      </c>
      <c r="H155" s="7">
        <f t="shared" si="2"/>
        <v>2022</v>
      </c>
      <c r="I155" t="s">
        <v>249</v>
      </c>
      <c r="J155" t="s">
        <v>185</v>
      </c>
      <c r="K155" t="s">
        <v>1</v>
      </c>
      <c r="L155" t="str">
        <f>_xlfn.XLOOKUP(K155,Sheet1!$A$2:$A$8,Sheet1!$B$2:$B$8)</f>
        <v>A</v>
      </c>
      <c r="M155" s="5">
        <v>6549176424674</v>
      </c>
      <c r="N155" s="5">
        <v>5704365860108</v>
      </c>
    </row>
    <row r="156" spans="1:14" x14ac:dyDescent="0.3">
      <c r="A156" t="s">
        <v>181</v>
      </c>
      <c r="B156" t="s">
        <v>182</v>
      </c>
      <c r="C156" t="s">
        <v>34</v>
      </c>
      <c r="D156" t="s">
        <v>251</v>
      </c>
      <c r="E156" t="s">
        <v>242</v>
      </c>
      <c r="F156" t="s">
        <v>299</v>
      </c>
      <c r="G156" s="4">
        <v>44834</v>
      </c>
      <c r="H156" s="7">
        <f t="shared" si="2"/>
        <v>2022</v>
      </c>
      <c r="I156" t="s">
        <v>249</v>
      </c>
      <c r="J156" t="s">
        <v>186</v>
      </c>
      <c r="K156" t="s">
        <v>3</v>
      </c>
      <c r="L156" t="str">
        <f>_xlfn.XLOOKUP(K156,Sheet1!$A$2:$A$8,Sheet1!$B$2:$B$8)</f>
        <v>B</v>
      </c>
      <c r="M156" s="5">
        <v>4059942741908</v>
      </c>
      <c r="N156" s="5">
        <v>3660109900441</v>
      </c>
    </row>
    <row r="157" spans="1:14" x14ac:dyDescent="0.3">
      <c r="A157" t="s">
        <v>181</v>
      </c>
      <c r="B157" t="s">
        <v>182</v>
      </c>
      <c r="C157" t="s">
        <v>34</v>
      </c>
      <c r="D157" t="s">
        <v>251</v>
      </c>
      <c r="E157" t="s">
        <v>242</v>
      </c>
      <c r="F157" t="s">
        <v>299</v>
      </c>
      <c r="G157" s="4">
        <v>44834</v>
      </c>
      <c r="H157" s="7">
        <f t="shared" si="2"/>
        <v>2022</v>
      </c>
      <c r="I157" t="s">
        <v>249</v>
      </c>
      <c r="J157" t="s">
        <v>187</v>
      </c>
      <c r="K157" t="s">
        <v>5</v>
      </c>
      <c r="L157" t="str">
        <f>_xlfn.XLOOKUP(K157,Sheet1!$A$2:$A$8,Sheet1!$B$2:$B$8)</f>
        <v>C</v>
      </c>
      <c r="M157" s="5">
        <v>2489233682766</v>
      </c>
      <c r="N157" s="5">
        <v>2044255959667</v>
      </c>
    </row>
    <row r="158" spans="1:14" x14ac:dyDescent="0.3">
      <c r="A158" t="s">
        <v>181</v>
      </c>
      <c r="B158" t="s">
        <v>182</v>
      </c>
      <c r="C158" t="s">
        <v>34</v>
      </c>
      <c r="D158" t="s">
        <v>190</v>
      </c>
      <c r="E158" t="s">
        <v>191</v>
      </c>
      <c r="F158" t="s">
        <v>299</v>
      </c>
      <c r="G158" s="4">
        <v>44834</v>
      </c>
      <c r="H158" s="7">
        <f t="shared" si="2"/>
        <v>2022</v>
      </c>
      <c r="I158" t="s">
        <v>249</v>
      </c>
      <c r="J158" t="s">
        <v>185</v>
      </c>
      <c r="K158" t="s">
        <v>1</v>
      </c>
      <c r="L158" t="str">
        <f>_xlfn.XLOOKUP(K158,Sheet1!$A$2:$A$8,Sheet1!$B$2:$B$8)</f>
        <v>A</v>
      </c>
      <c r="M158" s="5">
        <v>3124780561926</v>
      </c>
      <c r="N158" s="5">
        <v>2576847035470</v>
      </c>
    </row>
    <row r="159" spans="1:14" x14ac:dyDescent="0.3">
      <c r="A159" t="s">
        <v>181</v>
      </c>
      <c r="B159" t="s">
        <v>182</v>
      </c>
      <c r="C159" t="s">
        <v>34</v>
      </c>
      <c r="D159" t="s">
        <v>190</v>
      </c>
      <c r="E159" t="s">
        <v>191</v>
      </c>
      <c r="F159" t="s">
        <v>299</v>
      </c>
      <c r="G159" s="4">
        <v>44834</v>
      </c>
      <c r="H159" s="7">
        <f t="shared" si="2"/>
        <v>2022</v>
      </c>
      <c r="I159" t="s">
        <v>249</v>
      </c>
      <c r="J159" t="s">
        <v>186</v>
      </c>
      <c r="K159" t="s">
        <v>3</v>
      </c>
      <c r="L159" t="str">
        <f>_xlfn.XLOOKUP(K159,Sheet1!$A$2:$A$8,Sheet1!$B$2:$B$8)</f>
        <v>B</v>
      </c>
      <c r="M159" s="5">
        <v>2172315321864</v>
      </c>
      <c r="N159" s="5">
        <v>1813542650473</v>
      </c>
    </row>
    <row r="160" spans="1:14" x14ac:dyDescent="0.3">
      <c r="A160" t="s">
        <v>181</v>
      </c>
      <c r="B160" t="s">
        <v>182</v>
      </c>
      <c r="C160" t="s">
        <v>34</v>
      </c>
      <c r="D160" t="s">
        <v>190</v>
      </c>
      <c r="E160" t="s">
        <v>191</v>
      </c>
      <c r="F160" t="s">
        <v>299</v>
      </c>
      <c r="G160" s="4">
        <v>44834</v>
      </c>
      <c r="H160" s="7">
        <f t="shared" si="2"/>
        <v>2022</v>
      </c>
      <c r="I160" t="s">
        <v>249</v>
      </c>
      <c r="J160" t="s">
        <v>187</v>
      </c>
      <c r="K160" t="s">
        <v>5</v>
      </c>
      <c r="L160" t="str">
        <f>_xlfn.XLOOKUP(K160,Sheet1!$A$2:$A$8,Sheet1!$B$2:$B$8)</f>
        <v>C</v>
      </c>
      <c r="M160" s="5">
        <v>952465240062</v>
      </c>
      <c r="N160" s="5">
        <v>763304384997</v>
      </c>
    </row>
    <row r="161" spans="1:14" x14ac:dyDescent="0.3">
      <c r="A161" t="s">
        <v>181</v>
      </c>
      <c r="B161" t="s">
        <v>182</v>
      </c>
      <c r="C161" t="s">
        <v>34</v>
      </c>
      <c r="D161" t="s">
        <v>192</v>
      </c>
      <c r="E161" t="s">
        <v>191</v>
      </c>
      <c r="F161" t="s">
        <v>299</v>
      </c>
      <c r="G161" s="4">
        <v>44834</v>
      </c>
      <c r="H161" s="7">
        <f t="shared" si="2"/>
        <v>2022</v>
      </c>
      <c r="I161" t="s">
        <v>249</v>
      </c>
      <c r="J161" t="s">
        <v>185</v>
      </c>
      <c r="K161" t="s">
        <v>1</v>
      </c>
      <c r="L161" t="str">
        <f>_xlfn.XLOOKUP(K161,Sheet1!$A$2:$A$8,Sheet1!$B$2:$B$8)</f>
        <v>A</v>
      </c>
      <c r="M161" s="5">
        <v>970403584413</v>
      </c>
      <c r="N161" s="5">
        <v>903229593071</v>
      </c>
    </row>
    <row r="162" spans="1:14" x14ac:dyDescent="0.3">
      <c r="A162" t="s">
        <v>181</v>
      </c>
      <c r="B162" t="s">
        <v>182</v>
      </c>
      <c r="C162" t="s">
        <v>34</v>
      </c>
      <c r="D162" t="s">
        <v>192</v>
      </c>
      <c r="E162" t="s">
        <v>191</v>
      </c>
      <c r="F162" t="s">
        <v>299</v>
      </c>
      <c r="G162" s="4">
        <v>44834</v>
      </c>
      <c r="H162" s="7">
        <f t="shared" si="2"/>
        <v>2022</v>
      </c>
      <c r="I162" t="s">
        <v>249</v>
      </c>
      <c r="J162" t="s">
        <v>186</v>
      </c>
      <c r="K162" t="s">
        <v>3</v>
      </c>
      <c r="L162" t="str">
        <f>_xlfn.XLOOKUP(K162,Sheet1!$A$2:$A$8,Sheet1!$B$2:$B$8)</f>
        <v>B</v>
      </c>
      <c r="M162" s="5">
        <v>364714536294</v>
      </c>
      <c r="N162" s="5">
        <v>356567304436</v>
      </c>
    </row>
    <row r="163" spans="1:14" x14ac:dyDescent="0.3">
      <c r="A163" t="s">
        <v>181</v>
      </c>
      <c r="B163" t="s">
        <v>182</v>
      </c>
      <c r="C163" t="s">
        <v>34</v>
      </c>
      <c r="D163" t="s">
        <v>192</v>
      </c>
      <c r="E163" t="s">
        <v>191</v>
      </c>
      <c r="F163" t="s">
        <v>299</v>
      </c>
      <c r="G163" s="4">
        <v>44834</v>
      </c>
      <c r="H163" s="7">
        <f t="shared" si="2"/>
        <v>2022</v>
      </c>
      <c r="I163" t="s">
        <v>249</v>
      </c>
      <c r="J163" t="s">
        <v>187</v>
      </c>
      <c r="K163" t="s">
        <v>5</v>
      </c>
      <c r="L163" t="str">
        <f>_xlfn.XLOOKUP(K163,Sheet1!$A$2:$A$8,Sheet1!$B$2:$B$8)</f>
        <v>C</v>
      </c>
      <c r="M163" s="5">
        <v>605689048119</v>
      </c>
      <c r="N163" s="5">
        <v>546662288635</v>
      </c>
    </row>
    <row r="164" spans="1:14" x14ac:dyDescent="0.3">
      <c r="A164" t="s">
        <v>181</v>
      </c>
      <c r="B164" t="s">
        <v>182</v>
      </c>
      <c r="C164" t="s">
        <v>34</v>
      </c>
      <c r="D164" t="s">
        <v>193</v>
      </c>
      <c r="E164" t="s">
        <v>194</v>
      </c>
      <c r="F164" t="s">
        <v>299</v>
      </c>
      <c r="G164" s="4">
        <v>44834</v>
      </c>
      <c r="H164" s="7">
        <f t="shared" si="2"/>
        <v>2022</v>
      </c>
      <c r="I164" t="s">
        <v>249</v>
      </c>
      <c r="J164" t="s">
        <v>185</v>
      </c>
      <c r="K164" t="s">
        <v>1</v>
      </c>
      <c r="L164" t="str">
        <f>_xlfn.XLOOKUP(K164,Sheet1!$A$2:$A$8,Sheet1!$B$2:$B$8)</f>
        <v>A</v>
      </c>
      <c r="M164" s="5">
        <v>5925620097976</v>
      </c>
      <c r="N164" s="5">
        <v>5121535471833</v>
      </c>
    </row>
    <row r="165" spans="1:14" x14ac:dyDescent="0.3">
      <c r="A165" t="s">
        <v>181</v>
      </c>
      <c r="B165" t="s">
        <v>182</v>
      </c>
      <c r="C165" t="s">
        <v>34</v>
      </c>
      <c r="D165" t="s">
        <v>193</v>
      </c>
      <c r="E165" t="s">
        <v>194</v>
      </c>
      <c r="F165" t="s">
        <v>299</v>
      </c>
      <c r="G165" s="4">
        <v>44834</v>
      </c>
      <c r="H165" s="7">
        <f t="shared" si="2"/>
        <v>2022</v>
      </c>
      <c r="I165" t="s">
        <v>249</v>
      </c>
      <c r="J165" t="s">
        <v>186</v>
      </c>
      <c r="K165" t="s">
        <v>3</v>
      </c>
      <c r="L165" t="str">
        <f>_xlfn.XLOOKUP(K165,Sheet1!$A$2:$A$8,Sheet1!$B$2:$B$8)</f>
        <v>B</v>
      </c>
      <c r="M165" s="5">
        <v>3727671157169</v>
      </c>
      <c r="N165" s="5">
        <v>3004172079944</v>
      </c>
    </row>
    <row r="166" spans="1:14" x14ac:dyDescent="0.3">
      <c r="A166" t="s">
        <v>181</v>
      </c>
      <c r="B166" t="s">
        <v>182</v>
      </c>
      <c r="C166" t="s">
        <v>34</v>
      </c>
      <c r="D166" t="s">
        <v>193</v>
      </c>
      <c r="E166" t="s">
        <v>194</v>
      </c>
      <c r="F166" t="s">
        <v>299</v>
      </c>
      <c r="G166" s="4">
        <v>44834</v>
      </c>
      <c r="H166" s="7">
        <f t="shared" si="2"/>
        <v>2022</v>
      </c>
      <c r="I166" t="s">
        <v>249</v>
      </c>
      <c r="J166" t="s">
        <v>238</v>
      </c>
      <c r="K166" t="s">
        <v>5</v>
      </c>
      <c r="L166" t="str">
        <f>_xlfn.XLOOKUP(K166,Sheet1!$A$2:$A$8,Sheet1!$B$2:$B$8)</f>
        <v>C</v>
      </c>
      <c r="M166" s="5">
        <v>2197948940807</v>
      </c>
      <c r="N166" s="5">
        <v>2117363391889</v>
      </c>
    </row>
    <row r="167" spans="1:14" x14ac:dyDescent="0.3">
      <c r="A167" t="s">
        <v>181</v>
      </c>
      <c r="B167" t="s">
        <v>182</v>
      </c>
      <c r="C167" t="s">
        <v>34</v>
      </c>
      <c r="D167" t="s">
        <v>195</v>
      </c>
      <c r="E167" t="s">
        <v>191</v>
      </c>
      <c r="F167" t="s">
        <v>299</v>
      </c>
      <c r="G167" s="4">
        <v>44834</v>
      </c>
      <c r="H167" s="7">
        <f t="shared" si="2"/>
        <v>2022</v>
      </c>
      <c r="I167" t="s">
        <v>249</v>
      </c>
      <c r="J167" t="s">
        <v>185</v>
      </c>
      <c r="K167" t="s">
        <v>1</v>
      </c>
      <c r="L167" t="str">
        <f>_xlfn.XLOOKUP(K167,Sheet1!$A$2:$A$8,Sheet1!$B$2:$B$8)</f>
        <v>A</v>
      </c>
      <c r="M167" s="5">
        <v>11833547011029</v>
      </c>
      <c r="N167" s="5">
        <v>9964048634649</v>
      </c>
    </row>
    <row r="168" spans="1:14" x14ac:dyDescent="0.3">
      <c r="A168" t="s">
        <v>181</v>
      </c>
      <c r="B168" t="s">
        <v>182</v>
      </c>
      <c r="C168" t="s">
        <v>34</v>
      </c>
      <c r="D168" t="s">
        <v>195</v>
      </c>
      <c r="E168" t="s">
        <v>191</v>
      </c>
      <c r="F168" t="s">
        <v>299</v>
      </c>
      <c r="G168" s="4">
        <v>44834</v>
      </c>
      <c r="H168" s="7">
        <f t="shared" si="2"/>
        <v>2022</v>
      </c>
      <c r="I168" t="s">
        <v>249</v>
      </c>
      <c r="J168" t="s">
        <v>186</v>
      </c>
      <c r="K168" t="s">
        <v>3</v>
      </c>
      <c r="L168" t="str">
        <f>_xlfn.XLOOKUP(K168,Sheet1!$A$2:$A$8,Sheet1!$B$2:$B$8)</f>
        <v>B</v>
      </c>
      <c r="M168" s="5">
        <v>3084479648439</v>
      </c>
      <c r="N168" s="5">
        <v>2229814171825</v>
      </c>
    </row>
    <row r="169" spans="1:14" x14ac:dyDescent="0.3">
      <c r="A169" t="s">
        <v>181</v>
      </c>
      <c r="B169" t="s">
        <v>182</v>
      </c>
      <c r="C169" t="s">
        <v>34</v>
      </c>
      <c r="D169" t="s">
        <v>195</v>
      </c>
      <c r="E169" t="s">
        <v>191</v>
      </c>
      <c r="F169" t="s">
        <v>299</v>
      </c>
      <c r="G169" s="4">
        <v>44834</v>
      </c>
      <c r="H169" s="7">
        <f t="shared" si="2"/>
        <v>2022</v>
      </c>
      <c r="I169" t="s">
        <v>249</v>
      </c>
      <c r="J169" t="s">
        <v>187</v>
      </c>
      <c r="K169" t="s">
        <v>5</v>
      </c>
      <c r="L169" t="str">
        <f>_xlfn.XLOOKUP(K169,Sheet1!$A$2:$A$8,Sheet1!$B$2:$B$8)</f>
        <v>C</v>
      </c>
      <c r="M169" s="5">
        <v>8749067362590</v>
      </c>
      <c r="N169" s="5">
        <v>7734234462824</v>
      </c>
    </row>
    <row r="170" spans="1:14" x14ac:dyDescent="0.3">
      <c r="A170" t="s">
        <v>181</v>
      </c>
      <c r="B170" t="s">
        <v>182</v>
      </c>
      <c r="C170" t="s">
        <v>34</v>
      </c>
      <c r="D170" t="s">
        <v>196</v>
      </c>
      <c r="E170" t="s">
        <v>194</v>
      </c>
      <c r="F170" t="s">
        <v>299</v>
      </c>
      <c r="G170" s="4">
        <v>44834</v>
      </c>
      <c r="H170" s="7">
        <f t="shared" si="2"/>
        <v>2022</v>
      </c>
      <c r="I170" t="s">
        <v>249</v>
      </c>
      <c r="J170" t="s">
        <v>185</v>
      </c>
      <c r="K170" t="s">
        <v>1</v>
      </c>
      <c r="L170" t="str">
        <f>_xlfn.XLOOKUP(K170,Sheet1!$A$2:$A$8,Sheet1!$B$2:$B$8)</f>
        <v>A</v>
      </c>
      <c r="M170" s="5">
        <v>352810045146</v>
      </c>
      <c r="N170" s="5">
        <v>321935348473</v>
      </c>
    </row>
    <row r="171" spans="1:14" x14ac:dyDescent="0.3">
      <c r="A171" t="s">
        <v>181</v>
      </c>
      <c r="B171" t="s">
        <v>182</v>
      </c>
      <c r="C171" t="s">
        <v>34</v>
      </c>
      <c r="D171" t="s">
        <v>196</v>
      </c>
      <c r="E171" t="s">
        <v>194</v>
      </c>
      <c r="F171" t="s">
        <v>299</v>
      </c>
      <c r="G171" s="4">
        <v>44834</v>
      </c>
      <c r="H171" s="7">
        <f t="shared" si="2"/>
        <v>2022</v>
      </c>
      <c r="I171" t="s">
        <v>249</v>
      </c>
      <c r="J171" t="s">
        <v>186</v>
      </c>
      <c r="K171" t="s">
        <v>3</v>
      </c>
      <c r="L171" t="str">
        <f>_xlfn.XLOOKUP(K171,Sheet1!$A$2:$A$8,Sheet1!$B$2:$B$8)</f>
        <v>B</v>
      </c>
      <c r="M171" s="5">
        <v>145146733221</v>
      </c>
      <c r="N171" s="5">
        <v>139852066541</v>
      </c>
    </row>
    <row r="172" spans="1:14" x14ac:dyDescent="0.3">
      <c r="A172" t="s">
        <v>181</v>
      </c>
      <c r="B172" t="s">
        <v>182</v>
      </c>
      <c r="C172" t="s">
        <v>34</v>
      </c>
      <c r="D172" t="s">
        <v>196</v>
      </c>
      <c r="E172" t="s">
        <v>194</v>
      </c>
      <c r="F172" t="s">
        <v>299</v>
      </c>
      <c r="G172" s="4">
        <v>44834</v>
      </c>
      <c r="H172" s="7">
        <f t="shared" si="2"/>
        <v>2022</v>
      </c>
      <c r="I172" t="s">
        <v>249</v>
      </c>
      <c r="J172" t="s">
        <v>187</v>
      </c>
      <c r="K172" t="s">
        <v>5</v>
      </c>
      <c r="L172" t="str">
        <f>_xlfn.XLOOKUP(K172,Sheet1!$A$2:$A$8,Sheet1!$B$2:$B$8)</f>
        <v>C</v>
      </c>
      <c r="M172" s="5">
        <v>207663311925</v>
      </c>
      <c r="N172" s="5">
        <v>182083281932</v>
      </c>
    </row>
    <row r="173" spans="1:14" x14ac:dyDescent="0.3">
      <c r="A173" t="s">
        <v>181</v>
      </c>
      <c r="B173" t="s">
        <v>182</v>
      </c>
      <c r="C173" t="s">
        <v>34</v>
      </c>
      <c r="D173" t="s">
        <v>240</v>
      </c>
      <c r="E173" t="s">
        <v>191</v>
      </c>
      <c r="F173" t="s">
        <v>299</v>
      </c>
      <c r="G173" s="4">
        <v>44834</v>
      </c>
      <c r="H173" s="7">
        <f t="shared" si="2"/>
        <v>2022</v>
      </c>
      <c r="I173" t="s">
        <v>249</v>
      </c>
      <c r="J173" t="s">
        <v>185</v>
      </c>
      <c r="K173" t="s">
        <v>1</v>
      </c>
      <c r="L173" t="str">
        <f>_xlfn.XLOOKUP(K173,Sheet1!$A$2:$A$8,Sheet1!$B$2:$B$8)</f>
        <v>A</v>
      </c>
      <c r="M173" s="5">
        <v>1976826053715</v>
      </c>
      <c r="N173" s="5">
        <v>1723958191276</v>
      </c>
    </row>
    <row r="174" spans="1:14" x14ac:dyDescent="0.3">
      <c r="A174" t="s">
        <v>181</v>
      </c>
      <c r="B174" t="s">
        <v>182</v>
      </c>
      <c r="C174" t="s">
        <v>34</v>
      </c>
      <c r="D174" t="s">
        <v>240</v>
      </c>
      <c r="E174" t="s">
        <v>191</v>
      </c>
      <c r="F174" t="s">
        <v>299</v>
      </c>
      <c r="G174" s="4">
        <v>44834</v>
      </c>
      <c r="H174" s="7">
        <f t="shared" si="2"/>
        <v>2022</v>
      </c>
      <c r="I174" t="s">
        <v>249</v>
      </c>
      <c r="J174" t="s">
        <v>186</v>
      </c>
      <c r="K174" t="s">
        <v>3</v>
      </c>
      <c r="L174" t="str">
        <f>_xlfn.XLOOKUP(K174,Sheet1!$A$2:$A$8,Sheet1!$B$2:$B$8)</f>
        <v>B</v>
      </c>
      <c r="M174" s="5">
        <v>454772423478</v>
      </c>
      <c r="N174" s="5">
        <v>351055476398</v>
      </c>
    </row>
    <row r="175" spans="1:14" x14ac:dyDescent="0.3">
      <c r="A175" t="s">
        <v>181</v>
      </c>
      <c r="B175" t="s">
        <v>182</v>
      </c>
      <c r="C175" t="s">
        <v>34</v>
      </c>
      <c r="D175" t="s">
        <v>240</v>
      </c>
      <c r="E175" t="s">
        <v>191</v>
      </c>
      <c r="F175" t="s">
        <v>299</v>
      </c>
      <c r="G175" s="4">
        <v>44834</v>
      </c>
      <c r="H175" s="7">
        <f t="shared" si="2"/>
        <v>2022</v>
      </c>
      <c r="I175" t="s">
        <v>249</v>
      </c>
      <c r="J175" t="s">
        <v>187</v>
      </c>
      <c r="K175" t="s">
        <v>5</v>
      </c>
      <c r="L175" t="str">
        <f>_xlfn.XLOOKUP(K175,Sheet1!$A$2:$A$8,Sheet1!$B$2:$B$8)</f>
        <v>C</v>
      </c>
      <c r="M175" s="5">
        <v>1522053630237</v>
      </c>
      <c r="N175" s="5">
        <v>1372902714878</v>
      </c>
    </row>
    <row r="176" spans="1:14" x14ac:dyDescent="0.3">
      <c r="A176" t="s">
        <v>181</v>
      </c>
      <c r="B176" t="s">
        <v>182</v>
      </c>
      <c r="C176" t="s">
        <v>34</v>
      </c>
      <c r="D176" t="s">
        <v>232</v>
      </c>
      <c r="E176" t="s">
        <v>191</v>
      </c>
      <c r="F176" t="s">
        <v>299</v>
      </c>
      <c r="G176" s="4">
        <v>44834</v>
      </c>
      <c r="H176" s="7">
        <f t="shared" si="2"/>
        <v>2022</v>
      </c>
      <c r="I176" t="s">
        <v>249</v>
      </c>
      <c r="J176" t="s">
        <v>185</v>
      </c>
      <c r="K176" t="s">
        <v>1</v>
      </c>
      <c r="L176" t="str">
        <f>_xlfn.XLOOKUP(K176,Sheet1!$A$2:$A$8,Sheet1!$B$2:$B$8)</f>
        <v>A</v>
      </c>
      <c r="M176" s="5">
        <v>1215152495311</v>
      </c>
      <c r="N176" s="5">
        <v>941014398589</v>
      </c>
    </row>
    <row r="177" spans="1:14" x14ac:dyDescent="0.3">
      <c r="A177" t="s">
        <v>181</v>
      </c>
      <c r="B177" t="s">
        <v>182</v>
      </c>
      <c r="C177" t="s">
        <v>34</v>
      </c>
      <c r="D177" t="s">
        <v>232</v>
      </c>
      <c r="E177" t="s">
        <v>191</v>
      </c>
      <c r="F177" t="s">
        <v>299</v>
      </c>
      <c r="G177" s="4">
        <v>44834</v>
      </c>
      <c r="H177" s="7">
        <f t="shared" si="2"/>
        <v>2022</v>
      </c>
      <c r="I177" t="s">
        <v>249</v>
      </c>
      <c r="J177" t="s">
        <v>186</v>
      </c>
      <c r="K177" t="s">
        <v>3</v>
      </c>
      <c r="L177" t="str">
        <f>_xlfn.XLOOKUP(K177,Sheet1!$A$2:$A$8,Sheet1!$B$2:$B$8)</f>
        <v>B</v>
      </c>
      <c r="M177" s="5">
        <v>383391551323</v>
      </c>
      <c r="N177" s="5">
        <v>259131514537</v>
      </c>
    </row>
    <row r="178" spans="1:14" x14ac:dyDescent="0.3">
      <c r="A178" t="s">
        <v>181</v>
      </c>
      <c r="B178" t="s">
        <v>182</v>
      </c>
      <c r="C178" t="s">
        <v>34</v>
      </c>
      <c r="D178" t="s">
        <v>232</v>
      </c>
      <c r="E178" t="s">
        <v>191</v>
      </c>
      <c r="F178" t="s">
        <v>299</v>
      </c>
      <c r="G178" s="4">
        <v>44834</v>
      </c>
      <c r="H178" s="7">
        <f t="shared" si="2"/>
        <v>2022</v>
      </c>
      <c r="I178" t="s">
        <v>249</v>
      </c>
      <c r="J178" t="s">
        <v>187</v>
      </c>
      <c r="K178" t="s">
        <v>5</v>
      </c>
      <c r="L178" t="str">
        <f>_xlfn.XLOOKUP(K178,Sheet1!$A$2:$A$8,Sheet1!$B$2:$B$8)</f>
        <v>C</v>
      </c>
      <c r="M178" s="5">
        <v>831760943988</v>
      </c>
      <c r="N178" s="5">
        <v>681882884052</v>
      </c>
    </row>
    <row r="179" spans="1:14" x14ac:dyDescent="0.3">
      <c r="A179" t="s">
        <v>181</v>
      </c>
      <c r="B179" t="s">
        <v>182</v>
      </c>
      <c r="C179" t="s">
        <v>34</v>
      </c>
      <c r="D179" t="s">
        <v>197</v>
      </c>
      <c r="E179" t="s">
        <v>198</v>
      </c>
      <c r="F179" t="s">
        <v>299</v>
      </c>
      <c r="G179" s="4">
        <v>44834</v>
      </c>
      <c r="H179" s="7">
        <f t="shared" si="2"/>
        <v>2022</v>
      </c>
      <c r="I179" t="s">
        <v>249</v>
      </c>
      <c r="J179" t="s">
        <v>185</v>
      </c>
      <c r="K179" t="s">
        <v>1</v>
      </c>
      <c r="L179" t="str">
        <f>_xlfn.XLOOKUP(K179,Sheet1!$A$2:$A$8,Sheet1!$B$2:$B$8)</f>
        <v>A</v>
      </c>
      <c r="M179" s="5">
        <v>1540151303205</v>
      </c>
      <c r="N179" s="5">
        <v>1415179681074</v>
      </c>
    </row>
    <row r="180" spans="1:14" x14ac:dyDescent="0.3">
      <c r="A180" t="s">
        <v>181</v>
      </c>
      <c r="B180" t="s">
        <v>182</v>
      </c>
      <c r="C180" t="s">
        <v>34</v>
      </c>
      <c r="D180" t="s">
        <v>197</v>
      </c>
      <c r="E180" t="s">
        <v>198</v>
      </c>
      <c r="F180" t="s">
        <v>299</v>
      </c>
      <c r="G180" s="4">
        <v>44834</v>
      </c>
      <c r="H180" s="7">
        <f t="shared" si="2"/>
        <v>2022</v>
      </c>
      <c r="I180" t="s">
        <v>249</v>
      </c>
      <c r="J180" t="s">
        <v>186</v>
      </c>
      <c r="K180" t="s">
        <v>3</v>
      </c>
      <c r="L180" t="str">
        <f>_xlfn.XLOOKUP(K180,Sheet1!$A$2:$A$8,Sheet1!$B$2:$B$8)</f>
        <v>B</v>
      </c>
      <c r="M180" s="5">
        <v>782779149860</v>
      </c>
      <c r="N180" s="5">
        <v>712772241623</v>
      </c>
    </row>
    <row r="181" spans="1:14" x14ac:dyDescent="0.3">
      <c r="A181" t="s">
        <v>181</v>
      </c>
      <c r="B181" t="s">
        <v>182</v>
      </c>
      <c r="C181" t="s">
        <v>34</v>
      </c>
      <c r="D181" t="s">
        <v>197</v>
      </c>
      <c r="E181" t="s">
        <v>198</v>
      </c>
      <c r="F181" t="s">
        <v>299</v>
      </c>
      <c r="G181" s="4">
        <v>44834</v>
      </c>
      <c r="H181" s="7">
        <f t="shared" si="2"/>
        <v>2022</v>
      </c>
      <c r="I181" t="s">
        <v>249</v>
      </c>
      <c r="J181" t="s">
        <v>187</v>
      </c>
      <c r="K181" t="s">
        <v>5</v>
      </c>
      <c r="L181" t="str">
        <f>_xlfn.XLOOKUP(K181,Sheet1!$A$2:$A$8,Sheet1!$B$2:$B$8)</f>
        <v>C</v>
      </c>
      <c r="M181" s="5">
        <v>757372153345</v>
      </c>
      <c r="N181" s="5">
        <v>702407439451</v>
      </c>
    </row>
    <row r="182" spans="1:14" x14ac:dyDescent="0.3">
      <c r="A182" t="s">
        <v>181</v>
      </c>
      <c r="B182" t="s">
        <v>182</v>
      </c>
      <c r="C182" t="s">
        <v>34</v>
      </c>
      <c r="D182" t="s">
        <v>199</v>
      </c>
      <c r="E182" t="s">
        <v>184</v>
      </c>
      <c r="F182" t="s">
        <v>299</v>
      </c>
      <c r="G182" s="4">
        <v>44834</v>
      </c>
      <c r="H182" s="7">
        <f t="shared" si="2"/>
        <v>2022</v>
      </c>
      <c r="I182" t="s">
        <v>249</v>
      </c>
      <c r="J182" t="s">
        <v>185</v>
      </c>
      <c r="K182" t="s">
        <v>1</v>
      </c>
      <c r="L182" t="str">
        <f>_xlfn.XLOOKUP(K182,Sheet1!$A$2:$A$8,Sheet1!$B$2:$B$8)</f>
        <v>A</v>
      </c>
      <c r="M182" s="5">
        <v>3362346955021</v>
      </c>
      <c r="N182" s="5">
        <v>3051904549495</v>
      </c>
    </row>
    <row r="183" spans="1:14" x14ac:dyDescent="0.3">
      <c r="A183" t="s">
        <v>181</v>
      </c>
      <c r="B183" t="s">
        <v>182</v>
      </c>
      <c r="C183" t="s">
        <v>34</v>
      </c>
      <c r="D183" t="s">
        <v>199</v>
      </c>
      <c r="E183" t="s">
        <v>184</v>
      </c>
      <c r="F183" t="s">
        <v>299</v>
      </c>
      <c r="G183" s="4">
        <v>44834</v>
      </c>
      <c r="H183" s="7">
        <f t="shared" si="2"/>
        <v>2022</v>
      </c>
      <c r="I183" t="s">
        <v>249</v>
      </c>
      <c r="J183" t="s">
        <v>186</v>
      </c>
      <c r="K183" t="s">
        <v>3</v>
      </c>
      <c r="L183" t="str">
        <f>_xlfn.XLOOKUP(K183,Sheet1!$A$2:$A$8,Sheet1!$B$2:$B$8)</f>
        <v>B</v>
      </c>
      <c r="M183" s="5">
        <v>1637251391042</v>
      </c>
      <c r="N183" s="5">
        <v>1565018656224</v>
      </c>
    </row>
    <row r="184" spans="1:14" x14ac:dyDescent="0.3">
      <c r="A184" t="s">
        <v>181</v>
      </c>
      <c r="B184" t="s">
        <v>182</v>
      </c>
      <c r="C184" t="s">
        <v>34</v>
      </c>
      <c r="D184" t="s">
        <v>199</v>
      </c>
      <c r="E184" t="s">
        <v>184</v>
      </c>
      <c r="F184" t="s">
        <v>299</v>
      </c>
      <c r="G184" s="4">
        <v>44834</v>
      </c>
      <c r="H184" s="7">
        <f t="shared" si="2"/>
        <v>2022</v>
      </c>
      <c r="I184" t="s">
        <v>249</v>
      </c>
      <c r="J184" t="s">
        <v>250</v>
      </c>
      <c r="K184" t="s">
        <v>5</v>
      </c>
      <c r="L184" t="str">
        <f>_xlfn.XLOOKUP(K184,Sheet1!$A$2:$A$8,Sheet1!$B$2:$B$8)</f>
        <v>C</v>
      </c>
      <c r="M184" s="5">
        <v>1725095563979</v>
      </c>
      <c r="N184" s="5">
        <v>1486885893271</v>
      </c>
    </row>
    <row r="185" spans="1:14" x14ac:dyDescent="0.3">
      <c r="A185" t="s">
        <v>181</v>
      </c>
      <c r="B185" t="s">
        <v>182</v>
      </c>
      <c r="C185" t="s">
        <v>34</v>
      </c>
      <c r="D185" t="s">
        <v>200</v>
      </c>
      <c r="E185" t="s">
        <v>191</v>
      </c>
      <c r="F185" t="s">
        <v>299</v>
      </c>
      <c r="G185" s="4">
        <v>44834</v>
      </c>
      <c r="H185" s="7">
        <f t="shared" si="2"/>
        <v>2022</v>
      </c>
      <c r="I185" t="s">
        <v>249</v>
      </c>
      <c r="J185" t="s">
        <v>185</v>
      </c>
      <c r="K185" t="s">
        <v>1</v>
      </c>
      <c r="L185" t="str">
        <f>_xlfn.XLOOKUP(K185,Sheet1!$A$2:$A$8,Sheet1!$B$2:$B$8)</f>
        <v>A</v>
      </c>
      <c r="M185" s="5">
        <v>26924315249130</v>
      </c>
      <c r="N185" s="5">
        <v>22855160814019</v>
      </c>
    </row>
    <row r="186" spans="1:14" x14ac:dyDescent="0.3">
      <c r="A186" t="s">
        <v>181</v>
      </c>
      <c r="B186" t="s">
        <v>182</v>
      </c>
      <c r="C186" t="s">
        <v>34</v>
      </c>
      <c r="D186" t="s">
        <v>200</v>
      </c>
      <c r="E186" t="s">
        <v>191</v>
      </c>
      <c r="F186" t="s">
        <v>299</v>
      </c>
      <c r="G186" s="4">
        <v>44834</v>
      </c>
      <c r="H186" s="7">
        <f t="shared" si="2"/>
        <v>2022</v>
      </c>
      <c r="I186" t="s">
        <v>249</v>
      </c>
      <c r="J186" t="s">
        <v>186</v>
      </c>
      <c r="K186" t="s">
        <v>3</v>
      </c>
      <c r="L186" t="str">
        <f>_xlfn.XLOOKUP(K186,Sheet1!$A$2:$A$8,Sheet1!$B$2:$B$8)</f>
        <v>B</v>
      </c>
      <c r="M186" s="5">
        <v>9327611798311</v>
      </c>
      <c r="N186" s="5">
        <v>7415917897738</v>
      </c>
    </row>
    <row r="187" spans="1:14" x14ac:dyDescent="0.3">
      <c r="A187" t="s">
        <v>181</v>
      </c>
      <c r="B187" t="s">
        <v>182</v>
      </c>
      <c r="C187" t="s">
        <v>34</v>
      </c>
      <c r="D187" t="s">
        <v>200</v>
      </c>
      <c r="E187" t="s">
        <v>191</v>
      </c>
      <c r="F187" t="s">
        <v>299</v>
      </c>
      <c r="G187" s="4">
        <v>44834</v>
      </c>
      <c r="H187" s="7">
        <f t="shared" si="2"/>
        <v>2022</v>
      </c>
      <c r="I187" t="s">
        <v>249</v>
      </c>
      <c r="J187" t="s">
        <v>187</v>
      </c>
      <c r="K187" t="s">
        <v>5</v>
      </c>
      <c r="L187" t="str">
        <f>_xlfn.XLOOKUP(K187,Sheet1!$A$2:$A$8,Sheet1!$B$2:$B$8)</f>
        <v>C</v>
      </c>
      <c r="M187" s="5">
        <v>17596703450819</v>
      </c>
      <c r="N187" s="5">
        <v>15439242916281</v>
      </c>
    </row>
    <row r="188" spans="1:14" x14ac:dyDescent="0.3">
      <c r="A188" t="s">
        <v>181</v>
      </c>
      <c r="B188" t="s">
        <v>182</v>
      </c>
      <c r="C188" t="s">
        <v>34</v>
      </c>
      <c r="D188" t="s">
        <v>241</v>
      </c>
      <c r="E188" t="s">
        <v>242</v>
      </c>
      <c r="F188" t="s">
        <v>299</v>
      </c>
      <c r="G188" s="4">
        <v>44834</v>
      </c>
      <c r="H188" s="7">
        <f t="shared" si="2"/>
        <v>2022</v>
      </c>
      <c r="I188" t="s">
        <v>249</v>
      </c>
      <c r="J188" t="s">
        <v>185</v>
      </c>
      <c r="K188" t="s">
        <v>1</v>
      </c>
      <c r="L188" t="str">
        <f>_xlfn.XLOOKUP(K188,Sheet1!$A$2:$A$8,Sheet1!$B$2:$B$8)</f>
        <v>A</v>
      </c>
      <c r="M188" s="5">
        <v>931293182367</v>
      </c>
      <c r="N188" s="5">
        <v>719480410348</v>
      </c>
    </row>
    <row r="189" spans="1:14" x14ac:dyDescent="0.3">
      <c r="A189" t="s">
        <v>181</v>
      </c>
      <c r="B189" t="s">
        <v>182</v>
      </c>
      <c r="C189" t="s">
        <v>34</v>
      </c>
      <c r="D189" t="s">
        <v>241</v>
      </c>
      <c r="E189" t="s">
        <v>242</v>
      </c>
      <c r="F189" t="s">
        <v>299</v>
      </c>
      <c r="G189" s="4">
        <v>44834</v>
      </c>
      <c r="H189" s="7">
        <f t="shared" si="2"/>
        <v>2022</v>
      </c>
      <c r="I189" t="s">
        <v>249</v>
      </c>
      <c r="J189" t="s">
        <v>186</v>
      </c>
      <c r="K189" t="s">
        <v>3</v>
      </c>
      <c r="L189" t="str">
        <f>_xlfn.XLOOKUP(K189,Sheet1!$A$2:$A$8,Sheet1!$B$2:$B$8)</f>
        <v>B</v>
      </c>
      <c r="M189" s="5">
        <v>537438332509</v>
      </c>
      <c r="N189" s="5">
        <v>422389631503</v>
      </c>
    </row>
    <row r="190" spans="1:14" x14ac:dyDescent="0.3">
      <c r="A190" t="s">
        <v>181</v>
      </c>
      <c r="B190" t="s">
        <v>182</v>
      </c>
      <c r="C190" t="s">
        <v>34</v>
      </c>
      <c r="D190" t="s">
        <v>241</v>
      </c>
      <c r="E190" t="s">
        <v>242</v>
      </c>
      <c r="F190" t="s">
        <v>299</v>
      </c>
      <c r="G190" s="4">
        <v>44834</v>
      </c>
      <c r="H190" s="7">
        <f t="shared" si="2"/>
        <v>2022</v>
      </c>
      <c r="I190" t="s">
        <v>249</v>
      </c>
      <c r="J190" t="s">
        <v>187</v>
      </c>
      <c r="K190" t="s">
        <v>5</v>
      </c>
      <c r="L190" t="str">
        <f>_xlfn.XLOOKUP(K190,Sheet1!$A$2:$A$8,Sheet1!$B$2:$B$8)</f>
        <v>C</v>
      </c>
      <c r="M190" s="5">
        <v>393854849858</v>
      </c>
      <c r="N190" s="5">
        <v>297090778845</v>
      </c>
    </row>
    <row r="191" spans="1:14" x14ac:dyDescent="0.3">
      <c r="A191" t="s">
        <v>181</v>
      </c>
      <c r="B191" t="s">
        <v>182</v>
      </c>
      <c r="C191" t="s">
        <v>34</v>
      </c>
      <c r="D191" t="s">
        <v>201</v>
      </c>
      <c r="E191" t="s">
        <v>184</v>
      </c>
      <c r="F191" t="s">
        <v>299</v>
      </c>
      <c r="G191" s="4">
        <v>44834</v>
      </c>
      <c r="H191" s="7">
        <f t="shared" si="2"/>
        <v>2022</v>
      </c>
      <c r="I191" t="s">
        <v>249</v>
      </c>
      <c r="J191" t="s">
        <v>185</v>
      </c>
      <c r="K191" t="s">
        <v>1</v>
      </c>
      <c r="L191" t="str">
        <f>_xlfn.XLOOKUP(K191,Sheet1!$A$2:$A$8,Sheet1!$B$2:$B$8)</f>
        <v>A</v>
      </c>
      <c r="M191" s="5">
        <v>30367368304672</v>
      </c>
      <c r="N191" s="5">
        <v>25833192996936</v>
      </c>
    </row>
    <row r="192" spans="1:14" x14ac:dyDescent="0.3">
      <c r="A192" t="s">
        <v>181</v>
      </c>
      <c r="B192" t="s">
        <v>182</v>
      </c>
      <c r="C192" t="s">
        <v>34</v>
      </c>
      <c r="D192" t="s">
        <v>201</v>
      </c>
      <c r="E192" t="s">
        <v>184</v>
      </c>
      <c r="F192" t="s">
        <v>299</v>
      </c>
      <c r="G192" s="4">
        <v>44834</v>
      </c>
      <c r="H192" s="7">
        <f t="shared" si="2"/>
        <v>2022</v>
      </c>
      <c r="I192" t="s">
        <v>249</v>
      </c>
      <c r="J192" t="s">
        <v>186</v>
      </c>
      <c r="K192" t="s">
        <v>3</v>
      </c>
      <c r="L192" t="str">
        <f>_xlfn.XLOOKUP(K192,Sheet1!$A$2:$A$8,Sheet1!$B$2:$B$8)</f>
        <v>B</v>
      </c>
      <c r="M192" s="5">
        <v>13460319658240</v>
      </c>
      <c r="N192" s="5">
        <v>10636493682081</v>
      </c>
    </row>
    <row r="193" spans="1:14" x14ac:dyDescent="0.3">
      <c r="A193" t="s">
        <v>181</v>
      </c>
      <c r="B193" t="s">
        <v>182</v>
      </c>
      <c r="C193" t="s">
        <v>34</v>
      </c>
      <c r="D193" t="s">
        <v>201</v>
      </c>
      <c r="E193" t="s">
        <v>184</v>
      </c>
      <c r="F193" t="s">
        <v>299</v>
      </c>
      <c r="G193" s="4">
        <v>44834</v>
      </c>
      <c r="H193" s="7">
        <f t="shared" si="2"/>
        <v>2022</v>
      </c>
      <c r="I193" t="s">
        <v>249</v>
      </c>
      <c r="J193" t="s">
        <v>187</v>
      </c>
      <c r="K193" t="s">
        <v>5</v>
      </c>
      <c r="L193" t="str">
        <f>_xlfn.XLOOKUP(K193,Sheet1!$A$2:$A$8,Sheet1!$B$2:$B$8)</f>
        <v>C</v>
      </c>
      <c r="M193" s="5">
        <v>16907048646432</v>
      </c>
      <c r="N193" s="5">
        <v>15196699314855</v>
      </c>
    </row>
    <row r="194" spans="1:14" x14ac:dyDescent="0.3">
      <c r="A194" t="s">
        <v>181</v>
      </c>
      <c r="B194" t="s">
        <v>182</v>
      </c>
      <c r="C194" t="s">
        <v>34</v>
      </c>
      <c r="D194" t="s">
        <v>202</v>
      </c>
      <c r="E194" t="s">
        <v>184</v>
      </c>
      <c r="F194" t="s">
        <v>299</v>
      </c>
      <c r="G194" s="4">
        <v>44834</v>
      </c>
      <c r="H194" s="7">
        <f t="shared" si="2"/>
        <v>2022</v>
      </c>
      <c r="I194" t="s">
        <v>249</v>
      </c>
      <c r="J194" t="s">
        <v>185</v>
      </c>
      <c r="K194" t="s">
        <v>1</v>
      </c>
      <c r="L194" t="str">
        <f>_xlfn.XLOOKUP(K194,Sheet1!$A$2:$A$8,Sheet1!$B$2:$B$8)</f>
        <v>A</v>
      </c>
      <c r="M194" s="5">
        <v>1489094842245</v>
      </c>
      <c r="N194" s="5">
        <v>1209598038880</v>
      </c>
    </row>
    <row r="195" spans="1:14" x14ac:dyDescent="0.3">
      <c r="A195" t="s">
        <v>181</v>
      </c>
      <c r="B195" t="s">
        <v>182</v>
      </c>
      <c r="C195" t="s">
        <v>34</v>
      </c>
      <c r="D195" t="s">
        <v>202</v>
      </c>
      <c r="E195" t="s">
        <v>184</v>
      </c>
      <c r="F195" t="s">
        <v>299</v>
      </c>
      <c r="G195" s="4">
        <v>44834</v>
      </c>
      <c r="H195" s="7">
        <f t="shared" ref="H195:H258" si="3">YEAR(G195)</f>
        <v>2022</v>
      </c>
      <c r="I195" t="s">
        <v>249</v>
      </c>
      <c r="J195" t="s">
        <v>186</v>
      </c>
      <c r="K195" t="s">
        <v>3</v>
      </c>
      <c r="L195" t="str">
        <f>_xlfn.XLOOKUP(K195,Sheet1!$A$2:$A$8,Sheet1!$B$2:$B$8)</f>
        <v>B</v>
      </c>
      <c r="M195" s="5">
        <v>1071710862849</v>
      </c>
      <c r="N195" s="5">
        <v>779837196813</v>
      </c>
    </row>
    <row r="196" spans="1:14" x14ac:dyDescent="0.3">
      <c r="A196" t="s">
        <v>181</v>
      </c>
      <c r="B196" t="s">
        <v>182</v>
      </c>
      <c r="C196" t="s">
        <v>34</v>
      </c>
      <c r="D196" t="s">
        <v>202</v>
      </c>
      <c r="E196" t="s">
        <v>184</v>
      </c>
      <c r="F196" t="s">
        <v>299</v>
      </c>
      <c r="G196" s="4">
        <v>44834</v>
      </c>
      <c r="H196" s="7">
        <f t="shared" si="3"/>
        <v>2022</v>
      </c>
      <c r="I196" t="s">
        <v>249</v>
      </c>
      <c r="J196" t="s">
        <v>187</v>
      </c>
      <c r="K196" t="s">
        <v>5</v>
      </c>
      <c r="L196" t="str">
        <f>_xlfn.XLOOKUP(K196,Sheet1!$A$2:$A$8,Sheet1!$B$2:$B$8)</f>
        <v>C</v>
      </c>
      <c r="M196" s="5">
        <v>417383979396</v>
      </c>
      <c r="N196" s="5">
        <v>429760842067</v>
      </c>
    </row>
    <row r="197" spans="1:14" x14ac:dyDescent="0.3">
      <c r="A197" t="s">
        <v>181</v>
      </c>
      <c r="B197" t="s">
        <v>182</v>
      </c>
      <c r="C197" t="s">
        <v>34</v>
      </c>
      <c r="D197" t="s">
        <v>203</v>
      </c>
      <c r="E197" t="s">
        <v>184</v>
      </c>
      <c r="F197" t="s">
        <v>299</v>
      </c>
      <c r="G197" s="4">
        <v>44834</v>
      </c>
      <c r="H197" s="7">
        <f t="shared" si="3"/>
        <v>2022</v>
      </c>
      <c r="I197" t="s">
        <v>249</v>
      </c>
      <c r="J197" t="s">
        <v>185</v>
      </c>
      <c r="K197" t="s">
        <v>1</v>
      </c>
      <c r="L197" t="str">
        <f>_xlfn.XLOOKUP(K197,Sheet1!$A$2:$A$8,Sheet1!$B$2:$B$8)</f>
        <v>A</v>
      </c>
      <c r="M197" s="5">
        <v>873305696552</v>
      </c>
      <c r="N197" s="5">
        <v>879467973979</v>
      </c>
    </row>
    <row r="198" spans="1:14" x14ac:dyDescent="0.3">
      <c r="A198" t="s">
        <v>181</v>
      </c>
      <c r="B198" t="s">
        <v>182</v>
      </c>
      <c r="C198" t="s">
        <v>34</v>
      </c>
      <c r="D198" t="s">
        <v>203</v>
      </c>
      <c r="E198" t="s">
        <v>184</v>
      </c>
      <c r="F198" t="s">
        <v>299</v>
      </c>
      <c r="G198" s="4">
        <v>44834</v>
      </c>
      <c r="H198" s="7">
        <f t="shared" si="3"/>
        <v>2022</v>
      </c>
      <c r="I198" t="s">
        <v>249</v>
      </c>
      <c r="J198" t="s">
        <v>186</v>
      </c>
      <c r="K198" t="s">
        <v>3</v>
      </c>
      <c r="L198" t="str">
        <f>_xlfn.XLOOKUP(K198,Sheet1!$A$2:$A$8,Sheet1!$B$2:$B$8)</f>
        <v>B</v>
      </c>
      <c r="M198" s="5">
        <v>581228722478</v>
      </c>
      <c r="N198" s="5">
        <v>594650867030</v>
      </c>
    </row>
    <row r="199" spans="1:14" x14ac:dyDescent="0.3">
      <c r="A199" t="s">
        <v>181</v>
      </c>
      <c r="B199" t="s">
        <v>182</v>
      </c>
      <c r="C199" t="s">
        <v>34</v>
      </c>
      <c r="D199" t="s">
        <v>203</v>
      </c>
      <c r="E199" t="s">
        <v>184</v>
      </c>
      <c r="F199" t="s">
        <v>299</v>
      </c>
      <c r="G199" s="4">
        <v>44834</v>
      </c>
      <c r="H199" s="7">
        <f t="shared" si="3"/>
        <v>2022</v>
      </c>
      <c r="I199" t="s">
        <v>249</v>
      </c>
      <c r="J199" t="s">
        <v>187</v>
      </c>
      <c r="K199" t="s">
        <v>5</v>
      </c>
      <c r="L199" t="str">
        <f>_xlfn.XLOOKUP(K199,Sheet1!$A$2:$A$8,Sheet1!$B$2:$B$8)</f>
        <v>C</v>
      </c>
      <c r="M199" s="5">
        <v>292076974074</v>
      </c>
      <c r="N199" s="5">
        <v>284817106949</v>
      </c>
    </row>
    <row r="200" spans="1:14" x14ac:dyDescent="0.3">
      <c r="A200" t="s">
        <v>181</v>
      </c>
      <c r="B200" t="s">
        <v>182</v>
      </c>
      <c r="C200" t="s">
        <v>34</v>
      </c>
      <c r="D200" t="s">
        <v>243</v>
      </c>
      <c r="E200" t="s">
        <v>213</v>
      </c>
      <c r="F200" t="s">
        <v>301</v>
      </c>
      <c r="G200" s="4">
        <v>44834</v>
      </c>
      <c r="H200" s="7">
        <f t="shared" si="3"/>
        <v>2022</v>
      </c>
      <c r="I200" t="s">
        <v>249</v>
      </c>
      <c r="J200" t="s">
        <v>185</v>
      </c>
      <c r="K200" t="s">
        <v>1</v>
      </c>
      <c r="L200" t="str">
        <f>_xlfn.XLOOKUP(K200,Sheet1!$A$2:$A$8,Sheet1!$B$2:$B$8)</f>
        <v>A</v>
      </c>
      <c r="M200" s="5">
        <v>57851425562</v>
      </c>
      <c r="N200" s="5">
        <v>67879160851</v>
      </c>
    </row>
    <row r="201" spans="1:14" x14ac:dyDescent="0.3">
      <c r="A201" t="s">
        <v>181</v>
      </c>
      <c r="B201" t="s">
        <v>182</v>
      </c>
      <c r="C201" t="s">
        <v>34</v>
      </c>
      <c r="D201" t="s">
        <v>243</v>
      </c>
      <c r="E201" t="s">
        <v>213</v>
      </c>
      <c r="F201" t="s">
        <v>301</v>
      </c>
      <c r="G201" s="4">
        <v>44834</v>
      </c>
      <c r="H201" s="7">
        <f t="shared" si="3"/>
        <v>2022</v>
      </c>
      <c r="I201" t="s">
        <v>249</v>
      </c>
      <c r="J201" t="s">
        <v>186</v>
      </c>
      <c r="K201" t="s">
        <v>3</v>
      </c>
      <c r="L201" t="str">
        <f>_xlfn.XLOOKUP(K201,Sheet1!$A$2:$A$8,Sheet1!$B$2:$B$8)</f>
        <v>B</v>
      </c>
      <c r="M201" s="5">
        <v>29576328716</v>
      </c>
      <c r="N201" s="5">
        <v>40251982997</v>
      </c>
    </row>
    <row r="202" spans="1:14" x14ac:dyDescent="0.3">
      <c r="A202" t="s">
        <v>181</v>
      </c>
      <c r="B202" t="s">
        <v>182</v>
      </c>
      <c r="C202" t="s">
        <v>34</v>
      </c>
      <c r="D202" t="s">
        <v>243</v>
      </c>
      <c r="E202" t="s">
        <v>213</v>
      </c>
      <c r="F202" t="s">
        <v>301</v>
      </c>
      <c r="G202" s="4">
        <v>44834</v>
      </c>
      <c r="H202" s="7">
        <f t="shared" si="3"/>
        <v>2022</v>
      </c>
      <c r="I202" t="s">
        <v>249</v>
      </c>
      <c r="J202" t="s">
        <v>187</v>
      </c>
      <c r="K202" t="s">
        <v>5</v>
      </c>
      <c r="L202" t="str">
        <f>_xlfn.XLOOKUP(K202,Sheet1!$A$2:$A$8,Sheet1!$B$2:$B$8)</f>
        <v>C</v>
      </c>
      <c r="M202" s="5">
        <v>28275096846</v>
      </c>
      <c r="N202" s="5">
        <v>27627177854</v>
      </c>
    </row>
    <row r="203" spans="1:14" x14ac:dyDescent="0.3">
      <c r="A203" t="s">
        <v>181</v>
      </c>
      <c r="B203" t="s">
        <v>182</v>
      </c>
      <c r="C203" t="s">
        <v>34</v>
      </c>
      <c r="D203" t="s">
        <v>204</v>
      </c>
      <c r="E203" t="s">
        <v>191</v>
      </c>
      <c r="F203" t="s">
        <v>299</v>
      </c>
      <c r="G203" s="4">
        <v>44834</v>
      </c>
      <c r="H203" s="7">
        <f t="shared" si="3"/>
        <v>2022</v>
      </c>
      <c r="I203" t="s">
        <v>249</v>
      </c>
      <c r="J203" t="s">
        <v>185</v>
      </c>
      <c r="K203" t="s">
        <v>1</v>
      </c>
      <c r="L203" t="str">
        <f>_xlfn.XLOOKUP(K203,Sheet1!$A$2:$A$8,Sheet1!$B$2:$B$8)</f>
        <v>A</v>
      </c>
      <c r="M203" s="5">
        <v>2053783069557</v>
      </c>
      <c r="N203" s="5">
        <v>2037322290483</v>
      </c>
    </row>
    <row r="204" spans="1:14" x14ac:dyDescent="0.3">
      <c r="A204" t="s">
        <v>181</v>
      </c>
      <c r="B204" t="s">
        <v>182</v>
      </c>
      <c r="C204" t="s">
        <v>34</v>
      </c>
      <c r="D204" t="s">
        <v>204</v>
      </c>
      <c r="E204" t="s">
        <v>191</v>
      </c>
      <c r="F204" t="s">
        <v>299</v>
      </c>
      <c r="G204" s="4">
        <v>44834</v>
      </c>
      <c r="H204" s="7">
        <f t="shared" si="3"/>
        <v>2022</v>
      </c>
      <c r="I204" t="s">
        <v>249</v>
      </c>
      <c r="J204" t="s">
        <v>186</v>
      </c>
      <c r="K204" t="s">
        <v>3</v>
      </c>
      <c r="L204" t="str">
        <f>_xlfn.XLOOKUP(K204,Sheet1!$A$2:$A$8,Sheet1!$B$2:$B$8)</f>
        <v>B</v>
      </c>
      <c r="M204" s="5">
        <v>1103067275528</v>
      </c>
      <c r="N204" s="5">
        <v>1117733667799</v>
      </c>
    </row>
    <row r="205" spans="1:14" x14ac:dyDescent="0.3">
      <c r="A205" t="s">
        <v>181</v>
      </c>
      <c r="B205" t="s">
        <v>182</v>
      </c>
      <c r="C205" t="s">
        <v>34</v>
      </c>
      <c r="D205" t="s">
        <v>204</v>
      </c>
      <c r="E205" t="s">
        <v>191</v>
      </c>
      <c r="F205" t="s">
        <v>299</v>
      </c>
      <c r="G205" s="4">
        <v>44834</v>
      </c>
      <c r="H205" s="7">
        <f t="shared" si="3"/>
        <v>2022</v>
      </c>
      <c r="I205" t="s">
        <v>249</v>
      </c>
      <c r="J205" t="s">
        <v>187</v>
      </c>
      <c r="K205" t="s">
        <v>5</v>
      </c>
      <c r="L205" t="str">
        <f>_xlfn.XLOOKUP(K205,Sheet1!$A$2:$A$8,Sheet1!$B$2:$B$8)</f>
        <v>C</v>
      </c>
      <c r="M205" s="5">
        <v>950715794029</v>
      </c>
      <c r="N205" s="5">
        <v>919588622684</v>
      </c>
    </row>
    <row r="206" spans="1:14" x14ac:dyDescent="0.3">
      <c r="A206" t="s">
        <v>181</v>
      </c>
      <c r="B206" t="s">
        <v>182</v>
      </c>
      <c r="C206" t="s">
        <v>34</v>
      </c>
      <c r="D206" t="s">
        <v>244</v>
      </c>
      <c r="E206" t="s">
        <v>198</v>
      </c>
      <c r="F206" t="s">
        <v>299</v>
      </c>
      <c r="G206" s="4">
        <v>44834</v>
      </c>
      <c r="H206" s="7">
        <f t="shared" si="3"/>
        <v>2022</v>
      </c>
      <c r="I206" t="s">
        <v>249</v>
      </c>
      <c r="J206" t="s">
        <v>185</v>
      </c>
      <c r="K206" t="s">
        <v>1</v>
      </c>
      <c r="L206" t="str">
        <f>_xlfn.XLOOKUP(K206,Sheet1!$A$2:$A$8,Sheet1!$B$2:$B$8)</f>
        <v>A</v>
      </c>
      <c r="M206" s="5">
        <v>3826565505420</v>
      </c>
      <c r="N206" s="5">
        <v>3033932950374</v>
      </c>
    </row>
    <row r="207" spans="1:14" x14ac:dyDescent="0.3">
      <c r="A207" t="s">
        <v>181</v>
      </c>
      <c r="B207" t="s">
        <v>182</v>
      </c>
      <c r="C207" t="s">
        <v>34</v>
      </c>
      <c r="D207" t="s">
        <v>244</v>
      </c>
      <c r="E207" t="s">
        <v>198</v>
      </c>
      <c r="F207" t="s">
        <v>299</v>
      </c>
      <c r="G207" s="4">
        <v>44834</v>
      </c>
      <c r="H207" s="7">
        <f t="shared" si="3"/>
        <v>2022</v>
      </c>
      <c r="I207" t="s">
        <v>249</v>
      </c>
      <c r="J207" t="s">
        <v>186</v>
      </c>
      <c r="K207" t="s">
        <v>3</v>
      </c>
      <c r="L207" t="str">
        <f>_xlfn.XLOOKUP(K207,Sheet1!$A$2:$A$8,Sheet1!$B$2:$B$8)</f>
        <v>B</v>
      </c>
      <c r="M207" s="5">
        <v>516911161645</v>
      </c>
      <c r="N207" s="5">
        <v>801724155092</v>
      </c>
    </row>
    <row r="208" spans="1:14" x14ac:dyDescent="0.3">
      <c r="A208" t="s">
        <v>181</v>
      </c>
      <c r="B208" t="s">
        <v>182</v>
      </c>
      <c r="C208" t="s">
        <v>34</v>
      </c>
      <c r="D208" t="s">
        <v>244</v>
      </c>
      <c r="E208" t="s">
        <v>198</v>
      </c>
      <c r="F208" t="s">
        <v>299</v>
      </c>
      <c r="G208" s="4">
        <v>44834</v>
      </c>
      <c r="H208" s="7">
        <f t="shared" si="3"/>
        <v>2022</v>
      </c>
      <c r="I208" t="s">
        <v>249</v>
      </c>
      <c r="J208" t="s">
        <v>187</v>
      </c>
      <c r="K208" t="s">
        <v>5</v>
      </c>
      <c r="L208" t="str">
        <f>_xlfn.XLOOKUP(K208,Sheet1!$A$2:$A$8,Sheet1!$B$2:$B$8)</f>
        <v>C</v>
      </c>
      <c r="M208" s="5">
        <v>3309654343775</v>
      </c>
      <c r="N208" s="5">
        <v>2232208795282</v>
      </c>
    </row>
    <row r="209" spans="1:14" x14ac:dyDescent="0.3">
      <c r="A209" t="s">
        <v>181</v>
      </c>
      <c r="B209" t="s">
        <v>182</v>
      </c>
      <c r="C209" t="s">
        <v>34</v>
      </c>
      <c r="D209" t="s">
        <v>205</v>
      </c>
      <c r="E209" t="s">
        <v>189</v>
      </c>
      <c r="F209" t="s">
        <v>301</v>
      </c>
      <c r="G209" s="4">
        <v>44834</v>
      </c>
      <c r="H209" s="7">
        <f t="shared" si="3"/>
        <v>2022</v>
      </c>
      <c r="I209" t="s">
        <v>249</v>
      </c>
      <c r="J209" t="s">
        <v>185</v>
      </c>
      <c r="K209" t="s">
        <v>1</v>
      </c>
      <c r="L209" t="str">
        <f>_xlfn.XLOOKUP(K209,Sheet1!$A$2:$A$8,Sheet1!$B$2:$B$8)</f>
        <v>A</v>
      </c>
      <c r="M209" s="5">
        <v>1387742332666</v>
      </c>
      <c r="N209" s="5">
        <v>1314942073873</v>
      </c>
    </row>
    <row r="210" spans="1:14" x14ac:dyDescent="0.3">
      <c r="A210" t="s">
        <v>181</v>
      </c>
      <c r="B210" t="s">
        <v>182</v>
      </c>
      <c r="C210" t="s">
        <v>34</v>
      </c>
      <c r="D210" t="s">
        <v>205</v>
      </c>
      <c r="E210" t="s">
        <v>189</v>
      </c>
      <c r="F210" t="s">
        <v>301</v>
      </c>
      <c r="G210" s="4">
        <v>44834</v>
      </c>
      <c r="H210" s="7">
        <f t="shared" si="3"/>
        <v>2022</v>
      </c>
      <c r="I210" t="s">
        <v>249</v>
      </c>
      <c r="J210" t="s">
        <v>186</v>
      </c>
      <c r="K210" t="s">
        <v>3</v>
      </c>
      <c r="L210" t="str">
        <f>_xlfn.XLOOKUP(K210,Sheet1!$A$2:$A$8,Sheet1!$B$2:$B$8)</f>
        <v>B</v>
      </c>
      <c r="M210" s="5">
        <v>506042533392</v>
      </c>
      <c r="N210" s="5">
        <v>526500165835</v>
      </c>
    </row>
    <row r="211" spans="1:14" x14ac:dyDescent="0.3">
      <c r="A211" t="s">
        <v>181</v>
      </c>
      <c r="B211" t="s">
        <v>182</v>
      </c>
      <c r="C211" t="s">
        <v>34</v>
      </c>
      <c r="D211" t="s">
        <v>205</v>
      </c>
      <c r="E211" t="s">
        <v>189</v>
      </c>
      <c r="F211" t="s">
        <v>301</v>
      </c>
      <c r="G211" s="4">
        <v>44834</v>
      </c>
      <c r="H211" s="7">
        <f t="shared" si="3"/>
        <v>2022</v>
      </c>
      <c r="I211" t="s">
        <v>249</v>
      </c>
      <c r="J211" t="s">
        <v>187</v>
      </c>
      <c r="K211" t="s">
        <v>5</v>
      </c>
      <c r="L211" t="str">
        <f>_xlfn.XLOOKUP(K211,Sheet1!$A$2:$A$8,Sheet1!$B$2:$B$8)</f>
        <v>C</v>
      </c>
      <c r="M211" s="5">
        <v>881699799274</v>
      </c>
      <c r="N211" s="5">
        <v>788441908038</v>
      </c>
    </row>
    <row r="212" spans="1:14" x14ac:dyDescent="0.3">
      <c r="A212" t="s">
        <v>181</v>
      </c>
      <c r="B212" t="s">
        <v>182</v>
      </c>
      <c r="C212" t="s">
        <v>34</v>
      </c>
      <c r="D212" t="s">
        <v>206</v>
      </c>
      <c r="E212" t="s">
        <v>191</v>
      </c>
      <c r="F212" t="s">
        <v>299</v>
      </c>
      <c r="G212" s="4">
        <v>44834</v>
      </c>
      <c r="H212" s="7">
        <f t="shared" si="3"/>
        <v>2022</v>
      </c>
      <c r="I212" t="s">
        <v>249</v>
      </c>
      <c r="J212" t="s">
        <v>185</v>
      </c>
      <c r="K212" t="s">
        <v>1</v>
      </c>
      <c r="L212" t="str">
        <f>_xlfn.XLOOKUP(K212,Sheet1!$A$2:$A$8,Sheet1!$B$2:$B$8)</f>
        <v>A</v>
      </c>
      <c r="M212" s="5">
        <v>193520103306</v>
      </c>
      <c r="N212" s="5">
        <v>193817470072</v>
      </c>
    </row>
    <row r="213" spans="1:14" x14ac:dyDescent="0.3">
      <c r="A213" t="s">
        <v>181</v>
      </c>
      <c r="B213" t="s">
        <v>182</v>
      </c>
      <c r="C213" t="s">
        <v>34</v>
      </c>
      <c r="D213" t="s">
        <v>206</v>
      </c>
      <c r="E213" t="s">
        <v>191</v>
      </c>
      <c r="F213" t="s">
        <v>299</v>
      </c>
      <c r="G213" s="4">
        <v>44834</v>
      </c>
      <c r="H213" s="7">
        <f t="shared" si="3"/>
        <v>2022</v>
      </c>
      <c r="I213" t="s">
        <v>249</v>
      </c>
      <c r="J213" t="s">
        <v>186</v>
      </c>
      <c r="K213" t="s">
        <v>3</v>
      </c>
      <c r="L213" t="str">
        <f>_xlfn.XLOOKUP(K213,Sheet1!$A$2:$A$8,Sheet1!$B$2:$B$8)</f>
        <v>B</v>
      </c>
      <c r="M213" s="5">
        <v>76799892033</v>
      </c>
      <c r="N213" s="5">
        <v>79159922956</v>
      </c>
    </row>
    <row r="214" spans="1:14" x14ac:dyDescent="0.3">
      <c r="A214" t="s">
        <v>181</v>
      </c>
      <c r="B214" t="s">
        <v>182</v>
      </c>
      <c r="C214" t="s">
        <v>34</v>
      </c>
      <c r="D214" t="s">
        <v>206</v>
      </c>
      <c r="E214" t="s">
        <v>191</v>
      </c>
      <c r="F214" t="s">
        <v>299</v>
      </c>
      <c r="G214" s="4">
        <v>44834</v>
      </c>
      <c r="H214" s="7">
        <f t="shared" si="3"/>
        <v>2022</v>
      </c>
      <c r="I214" t="s">
        <v>249</v>
      </c>
      <c r="J214" t="s">
        <v>187</v>
      </c>
      <c r="K214" t="s">
        <v>5</v>
      </c>
      <c r="L214" t="str">
        <f>_xlfn.XLOOKUP(K214,Sheet1!$A$2:$A$8,Sheet1!$B$2:$B$8)</f>
        <v>C</v>
      </c>
      <c r="M214" s="5">
        <v>116720211273</v>
      </c>
      <c r="N214" s="5">
        <v>114657547116</v>
      </c>
    </row>
    <row r="215" spans="1:14" x14ac:dyDescent="0.3">
      <c r="A215" t="s">
        <v>181</v>
      </c>
      <c r="B215" t="s">
        <v>182</v>
      </c>
      <c r="C215" t="s">
        <v>34</v>
      </c>
      <c r="D215" t="s">
        <v>245</v>
      </c>
      <c r="E215" t="s">
        <v>213</v>
      </c>
      <c r="F215" t="s">
        <v>299</v>
      </c>
      <c r="G215" s="4">
        <v>44834</v>
      </c>
      <c r="H215" s="7">
        <f t="shared" si="3"/>
        <v>2022</v>
      </c>
      <c r="I215" t="s">
        <v>249</v>
      </c>
      <c r="J215" t="s">
        <v>185</v>
      </c>
      <c r="K215" t="s">
        <v>1</v>
      </c>
      <c r="L215" t="str">
        <f>_xlfn.XLOOKUP(K215,Sheet1!$A$2:$A$8,Sheet1!$B$2:$B$8)</f>
        <v>A</v>
      </c>
      <c r="M215" s="5">
        <v>3058657953445</v>
      </c>
      <c r="N215" s="5">
        <v>3027171506519</v>
      </c>
    </row>
    <row r="216" spans="1:14" x14ac:dyDescent="0.3">
      <c r="A216" t="s">
        <v>181</v>
      </c>
      <c r="B216" t="s">
        <v>182</v>
      </c>
      <c r="C216" t="s">
        <v>34</v>
      </c>
      <c r="D216" t="s">
        <v>245</v>
      </c>
      <c r="E216" t="s">
        <v>213</v>
      </c>
      <c r="F216" t="s">
        <v>299</v>
      </c>
      <c r="G216" s="4">
        <v>44834</v>
      </c>
      <c r="H216" s="7">
        <f t="shared" si="3"/>
        <v>2022</v>
      </c>
      <c r="I216" t="s">
        <v>249</v>
      </c>
      <c r="J216" t="s">
        <v>186</v>
      </c>
      <c r="K216" t="s">
        <v>3</v>
      </c>
      <c r="L216" t="str">
        <f>_xlfn.XLOOKUP(K216,Sheet1!$A$2:$A$8,Sheet1!$B$2:$B$8)</f>
        <v>B</v>
      </c>
      <c r="M216" s="5">
        <v>937167051759</v>
      </c>
      <c r="N216" s="5">
        <v>928563861666</v>
      </c>
    </row>
    <row r="217" spans="1:14" x14ac:dyDescent="0.3">
      <c r="A217" t="s">
        <v>181</v>
      </c>
      <c r="B217" t="s">
        <v>182</v>
      </c>
      <c r="C217" t="s">
        <v>34</v>
      </c>
      <c r="D217" t="s">
        <v>245</v>
      </c>
      <c r="E217" t="s">
        <v>213</v>
      </c>
      <c r="F217" t="s">
        <v>299</v>
      </c>
      <c r="G217" s="4">
        <v>44834</v>
      </c>
      <c r="H217" s="7">
        <f t="shared" si="3"/>
        <v>2022</v>
      </c>
      <c r="I217" t="s">
        <v>249</v>
      </c>
      <c r="J217" t="s">
        <v>187</v>
      </c>
      <c r="K217" t="s">
        <v>5</v>
      </c>
      <c r="L217" t="str">
        <f>_xlfn.XLOOKUP(K217,Sheet1!$A$2:$A$8,Sheet1!$B$2:$B$8)</f>
        <v>C</v>
      </c>
      <c r="M217" s="5">
        <v>2121490901686</v>
      </c>
      <c r="N217" s="5">
        <v>2098607644853</v>
      </c>
    </row>
    <row r="218" spans="1:14" x14ac:dyDescent="0.3">
      <c r="A218" t="s">
        <v>181</v>
      </c>
      <c r="B218" t="s">
        <v>182</v>
      </c>
      <c r="C218" t="s">
        <v>34</v>
      </c>
      <c r="D218" t="s">
        <v>207</v>
      </c>
      <c r="E218" t="s">
        <v>191</v>
      </c>
      <c r="F218" t="s">
        <v>299</v>
      </c>
      <c r="G218" s="4">
        <v>44834</v>
      </c>
      <c r="H218" s="7">
        <f t="shared" si="3"/>
        <v>2022</v>
      </c>
      <c r="I218" t="s">
        <v>249</v>
      </c>
      <c r="J218" t="s">
        <v>185</v>
      </c>
      <c r="K218" t="s">
        <v>1</v>
      </c>
      <c r="L218" t="str">
        <f>_xlfn.XLOOKUP(K218,Sheet1!$A$2:$A$8,Sheet1!$B$2:$B$8)</f>
        <v>A</v>
      </c>
      <c r="M218" s="5">
        <v>1187114391140</v>
      </c>
      <c r="N218" s="5">
        <v>1168938576112</v>
      </c>
    </row>
    <row r="219" spans="1:14" x14ac:dyDescent="0.3">
      <c r="A219" t="s">
        <v>181</v>
      </c>
      <c r="B219" t="s">
        <v>182</v>
      </c>
      <c r="C219" t="s">
        <v>34</v>
      </c>
      <c r="D219" t="s">
        <v>207</v>
      </c>
      <c r="E219" t="s">
        <v>191</v>
      </c>
      <c r="F219" t="s">
        <v>299</v>
      </c>
      <c r="G219" s="4">
        <v>44834</v>
      </c>
      <c r="H219" s="7">
        <f t="shared" si="3"/>
        <v>2022</v>
      </c>
      <c r="I219" t="s">
        <v>249</v>
      </c>
      <c r="J219" t="s">
        <v>186</v>
      </c>
      <c r="K219" t="s">
        <v>3</v>
      </c>
      <c r="L219" t="str">
        <f>_xlfn.XLOOKUP(K219,Sheet1!$A$2:$A$8,Sheet1!$B$2:$B$8)</f>
        <v>B</v>
      </c>
      <c r="M219" s="5">
        <v>778454952732</v>
      </c>
      <c r="N219" s="5">
        <v>777122951530</v>
      </c>
    </row>
    <row r="220" spans="1:14" x14ac:dyDescent="0.3">
      <c r="A220" t="s">
        <v>181</v>
      </c>
      <c r="B220" t="s">
        <v>182</v>
      </c>
      <c r="C220" t="s">
        <v>34</v>
      </c>
      <c r="D220" t="s">
        <v>207</v>
      </c>
      <c r="E220" t="s">
        <v>191</v>
      </c>
      <c r="F220" t="s">
        <v>299</v>
      </c>
      <c r="G220" s="4">
        <v>44834</v>
      </c>
      <c r="H220" s="7">
        <f t="shared" si="3"/>
        <v>2022</v>
      </c>
      <c r="I220" t="s">
        <v>249</v>
      </c>
      <c r="J220" t="s">
        <v>187</v>
      </c>
      <c r="K220" t="s">
        <v>5</v>
      </c>
      <c r="L220" t="str">
        <f>_xlfn.XLOOKUP(K220,Sheet1!$A$2:$A$8,Sheet1!$B$2:$B$8)</f>
        <v>C</v>
      </c>
      <c r="M220" s="5">
        <v>408659438408</v>
      </c>
      <c r="N220" s="5">
        <v>391815624582</v>
      </c>
    </row>
    <row r="221" spans="1:14" x14ac:dyDescent="0.3">
      <c r="A221" t="s">
        <v>181</v>
      </c>
      <c r="B221" t="s">
        <v>182</v>
      </c>
      <c r="C221" t="s">
        <v>34</v>
      </c>
      <c r="D221" t="s">
        <v>208</v>
      </c>
      <c r="E221" t="s">
        <v>209</v>
      </c>
      <c r="F221" t="s">
        <v>301</v>
      </c>
      <c r="G221" s="4">
        <v>44834</v>
      </c>
      <c r="H221" s="7">
        <f t="shared" si="3"/>
        <v>2022</v>
      </c>
      <c r="I221" t="s">
        <v>249</v>
      </c>
      <c r="J221" t="s">
        <v>185</v>
      </c>
      <c r="K221" t="s">
        <v>1</v>
      </c>
      <c r="L221" t="str">
        <f>_xlfn.XLOOKUP(K221,Sheet1!$A$2:$A$8,Sheet1!$B$2:$B$8)</f>
        <v>A</v>
      </c>
      <c r="M221" s="5">
        <v>83020791632</v>
      </c>
      <c r="N221" s="5">
        <v>89948175920</v>
      </c>
    </row>
    <row r="222" spans="1:14" x14ac:dyDescent="0.3">
      <c r="A222" t="s">
        <v>181</v>
      </c>
      <c r="B222" t="s">
        <v>182</v>
      </c>
      <c r="C222" t="s">
        <v>34</v>
      </c>
      <c r="D222" t="s">
        <v>208</v>
      </c>
      <c r="E222" t="s">
        <v>209</v>
      </c>
      <c r="F222" t="s">
        <v>301</v>
      </c>
      <c r="G222" s="4">
        <v>44834</v>
      </c>
      <c r="H222" s="7">
        <f t="shared" si="3"/>
        <v>2022</v>
      </c>
      <c r="I222" t="s">
        <v>249</v>
      </c>
      <c r="J222" t="s">
        <v>186</v>
      </c>
      <c r="K222" t="s">
        <v>3</v>
      </c>
      <c r="L222" t="str">
        <f>_xlfn.XLOOKUP(K222,Sheet1!$A$2:$A$8,Sheet1!$B$2:$B$8)</f>
        <v>B</v>
      </c>
      <c r="M222" s="5">
        <v>18398873869</v>
      </c>
      <c r="N222" s="5">
        <v>24445333260</v>
      </c>
    </row>
    <row r="223" spans="1:14" x14ac:dyDescent="0.3">
      <c r="A223" t="s">
        <v>181</v>
      </c>
      <c r="B223" t="s">
        <v>182</v>
      </c>
      <c r="C223" t="s">
        <v>34</v>
      </c>
      <c r="D223" t="s">
        <v>208</v>
      </c>
      <c r="E223" t="s">
        <v>209</v>
      </c>
      <c r="F223" t="s">
        <v>301</v>
      </c>
      <c r="G223" s="4">
        <v>44834</v>
      </c>
      <c r="H223" s="7">
        <f t="shared" si="3"/>
        <v>2022</v>
      </c>
      <c r="I223" t="s">
        <v>249</v>
      </c>
      <c r="J223" t="s">
        <v>187</v>
      </c>
      <c r="K223" t="s">
        <v>5</v>
      </c>
      <c r="L223" t="str">
        <f>_xlfn.XLOOKUP(K223,Sheet1!$A$2:$A$8,Sheet1!$B$2:$B$8)</f>
        <v>C</v>
      </c>
      <c r="M223" s="5">
        <v>64621917763</v>
      </c>
      <c r="N223" s="5">
        <v>65502842660</v>
      </c>
    </row>
    <row r="224" spans="1:14" x14ac:dyDescent="0.3">
      <c r="A224" t="s">
        <v>181</v>
      </c>
      <c r="B224" t="s">
        <v>182</v>
      </c>
      <c r="C224" t="s">
        <v>34</v>
      </c>
      <c r="D224" t="s">
        <v>210</v>
      </c>
      <c r="E224" t="s">
        <v>198</v>
      </c>
      <c r="F224" t="s">
        <v>299</v>
      </c>
      <c r="G224" s="4">
        <v>44834</v>
      </c>
      <c r="H224" s="7">
        <f t="shared" si="3"/>
        <v>2022</v>
      </c>
      <c r="I224" t="s">
        <v>249</v>
      </c>
      <c r="J224" t="s">
        <v>185</v>
      </c>
      <c r="K224" t="s">
        <v>1</v>
      </c>
      <c r="L224" t="str">
        <f>_xlfn.XLOOKUP(K224,Sheet1!$A$2:$A$8,Sheet1!$B$2:$B$8)</f>
        <v>A</v>
      </c>
      <c r="M224" s="5">
        <v>715363710634</v>
      </c>
      <c r="N224" s="5">
        <v>708970362605</v>
      </c>
    </row>
    <row r="225" spans="1:14" x14ac:dyDescent="0.3">
      <c r="A225" t="s">
        <v>181</v>
      </c>
      <c r="B225" t="s">
        <v>182</v>
      </c>
      <c r="C225" t="s">
        <v>34</v>
      </c>
      <c r="D225" t="s">
        <v>210</v>
      </c>
      <c r="E225" t="s">
        <v>198</v>
      </c>
      <c r="F225" t="s">
        <v>299</v>
      </c>
      <c r="G225" s="4">
        <v>44834</v>
      </c>
      <c r="H225" s="7">
        <f t="shared" si="3"/>
        <v>2022</v>
      </c>
      <c r="I225" t="s">
        <v>249</v>
      </c>
      <c r="J225" t="s">
        <v>186</v>
      </c>
      <c r="K225" t="s">
        <v>3</v>
      </c>
      <c r="L225" t="str">
        <f>_xlfn.XLOOKUP(K225,Sheet1!$A$2:$A$8,Sheet1!$B$2:$B$8)</f>
        <v>B</v>
      </c>
      <c r="M225" s="5">
        <v>475783117176</v>
      </c>
      <c r="N225" s="5">
        <v>548385587992</v>
      </c>
    </row>
    <row r="226" spans="1:14" x14ac:dyDescent="0.3">
      <c r="A226" t="s">
        <v>181</v>
      </c>
      <c r="B226" t="s">
        <v>182</v>
      </c>
      <c r="C226" t="s">
        <v>34</v>
      </c>
      <c r="D226" t="s">
        <v>210</v>
      </c>
      <c r="E226" t="s">
        <v>198</v>
      </c>
      <c r="F226" t="s">
        <v>299</v>
      </c>
      <c r="G226" s="4">
        <v>44834</v>
      </c>
      <c r="H226" s="7">
        <f t="shared" si="3"/>
        <v>2022</v>
      </c>
      <c r="I226" t="s">
        <v>249</v>
      </c>
      <c r="J226" t="s">
        <v>187</v>
      </c>
      <c r="K226" t="s">
        <v>5</v>
      </c>
      <c r="L226" t="str">
        <f>_xlfn.XLOOKUP(K226,Sheet1!$A$2:$A$8,Sheet1!$B$2:$B$8)</f>
        <v>C</v>
      </c>
      <c r="M226" s="5">
        <v>239580593458</v>
      </c>
      <c r="N226" s="5">
        <v>160584774613</v>
      </c>
    </row>
    <row r="227" spans="1:14" x14ac:dyDescent="0.3">
      <c r="A227" t="s">
        <v>181</v>
      </c>
      <c r="B227" t="s">
        <v>182</v>
      </c>
      <c r="C227" t="s">
        <v>34</v>
      </c>
      <c r="D227" t="s">
        <v>211</v>
      </c>
      <c r="E227" t="s">
        <v>184</v>
      </c>
      <c r="F227" t="s">
        <v>299</v>
      </c>
      <c r="G227" s="4">
        <v>44834</v>
      </c>
      <c r="H227" s="7">
        <f t="shared" si="3"/>
        <v>2022</v>
      </c>
      <c r="I227" t="s">
        <v>249</v>
      </c>
      <c r="J227" t="s">
        <v>185</v>
      </c>
      <c r="K227" t="s">
        <v>1</v>
      </c>
      <c r="L227" t="str">
        <f>_xlfn.XLOOKUP(K227,Sheet1!$A$2:$A$8,Sheet1!$B$2:$B$8)</f>
        <v>A</v>
      </c>
      <c r="M227" s="5">
        <v>641906403150</v>
      </c>
      <c r="N227" s="5">
        <v>566089269272</v>
      </c>
    </row>
    <row r="228" spans="1:14" x14ac:dyDescent="0.3">
      <c r="A228" t="s">
        <v>181</v>
      </c>
      <c r="B228" t="s">
        <v>182</v>
      </c>
      <c r="C228" t="s">
        <v>34</v>
      </c>
      <c r="D228" t="s">
        <v>211</v>
      </c>
      <c r="E228" t="s">
        <v>184</v>
      </c>
      <c r="F228" t="s">
        <v>299</v>
      </c>
      <c r="G228" s="4">
        <v>44834</v>
      </c>
      <c r="H228" s="7">
        <f t="shared" si="3"/>
        <v>2022</v>
      </c>
      <c r="I228" t="s">
        <v>249</v>
      </c>
      <c r="J228" t="s">
        <v>186</v>
      </c>
      <c r="K228" t="s">
        <v>3</v>
      </c>
      <c r="L228" t="str">
        <f>_xlfn.XLOOKUP(K228,Sheet1!$A$2:$A$8,Sheet1!$B$2:$B$8)</f>
        <v>B</v>
      </c>
      <c r="M228" s="5">
        <v>199047515663</v>
      </c>
      <c r="N228" s="5">
        <v>176049121264</v>
      </c>
    </row>
    <row r="229" spans="1:14" x14ac:dyDescent="0.3">
      <c r="A229" t="s">
        <v>181</v>
      </c>
      <c r="B229" t="s">
        <v>182</v>
      </c>
      <c r="C229" t="s">
        <v>34</v>
      </c>
      <c r="D229" t="s">
        <v>211</v>
      </c>
      <c r="E229" t="s">
        <v>184</v>
      </c>
      <c r="F229" t="s">
        <v>299</v>
      </c>
      <c r="G229" s="4">
        <v>44834</v>
      </c>
      <c r="H229" s="7">
        <f t="shared" si="3"/>
        <v>2022</v>
      </c>
      <c r="I229" t="s">
        <v>249</v>
      </c>
      <c r="J229" t="s">
        <v>187</v>
      </c>
      <c r="K229" t="s">
        <v>5</v>
      </c>
      <c r="L229" t="str">
        <f>_xlfn.XLOOKUP(K229,Sheet1!$A$2:$A$8,Sheet1!$B$2:$B$8)</f>
        <v>C</v>
      </c>
      <c r="M229" s="5">
        <v>442858887487</v>
      </c>
      <c r="N229" s="5">
        <v>390040148008</v>
      </c>
    </row>
    <row r="230" spans="1:14" x14ac:dyDescent="0.3">
      <c r="A230" t="s">
        <v>181</v>
      </c>
      <c r="B230" t="s">
        <v>182</v>
      </c>
      <c r="C230" t="s">
        <v>34</v>
      </c>
      <c r="D230" t="s">
        <v>212</v>
      </c>
      <c r="E230" t="s">
        <v>213</v>
      </c>
      <c r="F230" t="s">
        <v>301</v>
      </c>
      <c r="G230" s="4">
        <v>44834</v>
      </c>
      <c r="H230" s="7">
        <f t="shared" si="3"/>
        <v>2022</v>
      </c>
      <c r="I230" t="s">
        <v>249</v>
      </c>
      <c r="J230" t="s">
        <v>185</v>
      </c>
      <c r="K230" t="s">
        <v>1</v>
      </c>
      <c r="L230" t="str">
        <f>_xlfn.XLOOKUP(K230,Sheet1!$A$2:$A$8,Sheet1!$B$2:$B$8)</f>
        <v>A</v>
      </c>
      <c r="M230" s="5">
        <v>25445219089660</v>
      </c>
      <c r="N230" s="5">
        <v>22779558711233</v>
      </c>
    </row>
    <row r="231" spans="1:14" x14ac:dyDescent="0.3">
      <c r="A231" t="s">
        <v>181</v>
      </c>
      <c r="B231" t="s">
        <v>182</v>
      </c>
      <c r="C231" t="s">
        <v>34</v>
      </c>
      <c r="D231" t="s">
        <v>212</v>
      </c>
      <c r="E231" t="s">
        <v>213</v>
      </c>
      <c r="F231" t="s">
        <v>301</v>
      </c>
      <c r="G231" s="4">
        <v>44834</v>
      </c>
      <c r="H231" s="7">
        <f t="shared" si="3"/>
        <v>2022</v>
      </c>
      <c r="I231" t="s">
        <v>249</v>
      </c>
      <c r="J231" t="s">
        <v>186</v>
      </c>
      <c r="K231" t="s">
        <v>3</v>
      </c>
      <c r="L231" t="str">
        <f>_xlfn.XLOOKUP(K231,Sheet1!$A$2:$A$8,Sheet1!$B$2:$B$8)</f>
        <v>B</v>
      </c>
      <c r="M231" s="5">
        <v>10168406425358</v>
      </c>
      <c r="N231" s="5">
        <v>9189586347537</v>
      </c>
    </row>
    <row r="232" spans="1:14" x14ac:dyDescent="0.3">
      <c r="A232" t="s">
        <v>181</v>
      </c>
      <c r="B232" t="s">
        <v>182</v>
      </c>
      <c r="C232" t="s">
        <v>34</v>
      </c>
      <c r="D232" t="s">
        <v>212</v>
      </c>
      <c r="E232" t="s">
        <v>213</v>
      </c>
      <c r="F232" t="s">
        <v>301</v>
      </c>
      <c r="G232" s="4">
        <v>44834</v>
      </c>
      <c r="H232" s="7">
        <f t="shared" si="3"/>
        <v>2022</v>
      </c>
      <c r="I232" t="s">
        <v>249</v>
      </c>
      <c r="J232" t="s">
        <v>187</v>
      </c>
      <c r="K232" t="s">
        <v>5</v>
      </c>
      <c r="L232" t="str">
        <f>_xlfn.XLOOKUP(K232,Sheet1!$A$2:$A$8,Sheet1!$B$2:$B$8)</f>
        <v>C</v>
      </c>
      <c r="M232" s="5">
        <v>15276812664302</v>
      </c>
      <c r="N232" s="5">
        <v>13589972363696</v>
      </c>
    </row>
    <row r="233" spans="1:14" x14ac:dyDescent="0.3">
      <c r="A233" t="s">
        <v>181</v>
      </c>
      <c r="B233" t="s">
        <v>182</v>
      </c>
      <c r="C233" t="s">
        <v>34</v>
      </c>
      <c r="D233" t="s">
        <v>214</v>
      </c>
      <c r="E233" t="s">
        <v>191</v>
      </c>
      <c r="F233" t="s">
        <v>299</v>
      </c>
      <c r="G233" s="4">
        <v>44834</v>
      </c>
      <c r="H233" s="7">
        <f t="shared" si="3"/>
        <v>2022</v>
      </c>
      <c r="I233" t="s">
        <v>249</v>
      </c>
      <c r="J233" t="s">
        <v>185</v>
      </c>
      <c r="K233" t="s">
        <v>1</v>
      </c>
      <c r="L233" t="str">
        <f>_xlfn.XLOOKUP(K233,Sheet1!$A$2:$A$8,Sheet1!$B$2:$B$8)</f>
        <v>A</v>
      </c>
      <c r="M233" s="5">
        <v>13588106607125</v>
      </c>
      <c r="N233" s="5">
        <v>12878863208936</v>
      </c>
    </row>
    <row r="234" spans="1:14" x14ac:dyDescent="0.3">
      <c r="A234" t="s">
        <v>181</v>
      </c>
      <c r="B234" t="s">
        <v>182</v>
      </c>
      <c r="C234" t="s">
        <v>34</v>
      </c>
      <c r="D234" t="s">
        <v>214</v>
      </c>
      <c r="E234" t="s">
        <v>191</v>
      </c>
      <c r="F234" t="s">
        <v>299</v>
      </c>
      <c r="G234" s="4">
        <v>44834</v>
      </c>
      <c r="H234" s="7">
        <f t="shared" si="3"/>
        <v>2022</v>
      </c>
      <c r="I234" t="s">
        <v>249</v>
      </c>
      <c r="J234" t="s">
        <v>186</v>
      </c>
      <c r="K234" t="s">
        <v>3</v>
      </c>
      <c r="L234" t="str">
        <f>_xlfn.XLOOKUP(K234,Sheet1!$A$2:$A$8,Sheet1!$B$2:$B$8)</f>
        <v>B</v>
      </c>
      <c r="M234" s="5">
        <v>8164670647524</v>
      </c>
      <c r="N234" s="5">
        <v>7502796337015</v>
      </c>
    </row>
    <row r="235" spans="1:14" x14ac:dyDescent="0.3">
      <c r="A235" t="s">
        <v>181</v>
      </c>
      <c r="B235" t="s">
        <v>182</v>
      </c>
      <c r="C235" t="s">
        <v>34</v>
      </c>
      <c r="D235" t="s">
        <v>214</v>
      </c>
      <c r="E235" t="s">
        <v>191</v>
      </c>
      <c r="F235" t="s">
        <v>299</v>
      </c>
      <c r="G235" s="4">
        <v>44834</v>
      </c>
      <c r="H235" s="7">
        <f t="shared" si="3"/>
        <v>2022</v>
      </c>
      <c r="I235" t="s">
        <v>249</v>
      </c>
      <c r="J235" t="s">
        <v>187</v>
      </c>
      <c r="K235" t="s">
        <v>5</v>
      </c>
      <c r="L235" t="str">
        <f>_xlfn.XLOOKUP(K235,Sheet1!$A$2:$A$8,Sheet1!$B$2:$B$8)</f>
        <v>C</v>
      </c>
      <c r="M235" s="5">
        <v>5423435959601</v>
      </c>
      <c r="N235" s="5">
        <v>5376066871921</v>
      </c>
    </row>
    <row r="236" spans="1:14" x14ac:dyDescent="0.3">
      <c r="A236" t="s">
        <v>181</v>
      </c>
      <c r="B236" t="s">
        <v>182</v>
      </c>
      <c r="C236" t="s">
        <v>34</v>
      </c>
      <c r="D236" t="s">
        <v>235</v>
      </c>
      <c r="E236" t="s">
        <v>236</v>
      </c>
      <c r="F236" t="s">
        <v>299</v>
      </c>
      <c r="G236" s="4">
        <v>44834</v>
      </c>
      <c r="H236" s="7">
        <f t="shared" si="3"/>
        <v>2022</v>
      </c>
      <c r="I236" t="s">
        <v>249</v>
      </c>
      <c r="J236" t="s">
        <v>185</v>
      </c>
      <c r="K236" t="s">
        <v>1</v>
      </c>
      <c r="L236" t="str">
        <f>_xlfn.XLOOKUP(K236,Sheet1!$A$2:$A$8,Sheet1!$B$2:$B$8)</f>
        <v>A</v>
      </c>
      <c r="M236" s="5">
        <v>263677754792</v>
      </c>
      <c r="N236" s="5">
        <v>248884632758</v>
      </c>
    </row>
    <row r="237" spans="1:14" x14ac:dyDescent="0.3">
      <c r="A237" t="s">
        <v>181</v>
      </c>
      <c r="B237" t="s">
        <v>182</v>
      </c>
      <c r="C237" t="s">
        <v>34</v>
      </c>
      <c r="D237" t="s">
        <v>235</v>
      </c>
      <c r="E237" t="s">
        <v>236</v>
      </c>
      <c r="F237" t="s">
        <v>299</v>
      </c>
      <c r="G237" s="4">
        <v>44834</v>
      </c>
      <c r="H237" s="7">
        <f t="shared" si="3"/>
        <v>2022</v>
      </c>
      <c r="I237" t="s">
        <v>249</v>
      </c>
      <c r="J237" t="s">
        <v>186</v>
      </c>
      <c r="K237" t="s">
        <v>3</v>
      </c>
      <c r="L237" t="str">
        <f>_xlfn.XLOOKUP(K237,Sheet1!$A$2:$A$8,Sheet1!$B$2:$B$8)</f>
        <v>B</v>
      </c>
      <c r="M237" s="5">
        <v>175454288193</v>
      </c>
      <c r="N237" s="5">
        <v>161364391721</v>
      </c>
    </row>
    <row r="238" spans="1:14" x14ac:dyDescent="0.3">
      <c r="A238" t="s">
        <v>181</v>
      </c>
      <c r="B238" t="s">
        <v>182</v>
      </c>
      <c r="C238" t="s">
        <v>34</v>
      </c>
      <c r="D238" t="s">
        <v>235</v>
      </c>
      <c r="E238" t="s">
        <v>236</v>
      </c>
      <c r="F238" t="s">
        <v>299</v>
      </c>
      <c r="G238" s="4">
        <v>44834</v>
      </c>
      <c r="H238" s="7">
        <f t="shared" si="3"/>
        <v>2022</v>
      </c>
      <c r="I238" t="s">
        <v>249</v>
      </c>
      <c r="J238" t="s">
        <v>187</v>
      </c>
      <c r="K238" t="s">
        <v>5</v>
      </c>
      <c r="L238" t="str">
        <f>_xlfn.XLOOKUP(K238,Sheet1!$A$2:$A$8,Sheet1!$B$2:$B$8)</f>
        <v>C</v>
      </c>
      <c r="M238" s="5">
        <v>88223466599</v>
      </c>
      <c r="N238" s="5">
        <v>87520241037</v>
      </c>
    </row>
    <row r="239" spans="1:14" x14ac:dyDescent="0.3">
      <c r="A239" t="s">
        <v>181</v>
      </c>
      <c r="B239" t="s">
        <v>182</v>
      </c>
      <c r="C239" t="s">
        <v>34</v>
      </c>
      <c r="D239" t="s">
        <v>216</v>
      </c>
      <c r="E239" t="s">
        <v>184</v>
      </c>
      <c r="F239" t="s">
        <v>299</v>
      </c>
      <c r="G239" s="4">
        <v>44834</v>
      </c>
      <c r="H239" s="7">
        <f t="shared" si="3"/>
        <v>2022</v>
      </c>
      <c r="I239" t="s">
        <v>249</v>
      </c>
      <c r="J239" t="s">
        <v>185</v>
      </c>
      <c r="K239" t="s">
        <v>1</v>
      </c>
      <c r="L239" t="str">
        <f>_xlfn.XLOOKUP(K239,Sheet1!$A$2:$A$8,Sheet1!$B$2:$B$8)</f>
        <v>A</v>
      </c>
      <c r="M239" s="5">
        <v>4371768025252</v>
      </c>
      <c r="N239" s="5">
        <v>3966282959333</v>
      </c>
    </row>
    <row r="240" spans="1:14" x14ac:dyDescent="0.3">
      <c r="A240" t="s">
        <v>181</v>
      </c>
      <c r="B240" t="s">
        <v>182</v>
      </c>
      <c r="C240" t="s">
        <v>34</v>
      </c>
      <c r="D240" t="s">
        <v>216</v>
      </c>
      <c r="E240" t="s">
        <v>184</v>
      </c>
      <c r="F240" t="s">
        <v>299</v>
      </c>
      <c r="G240" s="4">
        <v>44834</v>
      </c>
      <c r="H240" s="7">
        <f t="shared" si="3"/>
        <v>2022</v>
      </c>
      <c r="I240" t="s">
        <v>249</v>
      </c>
      <c r="J240" t="s">
        <v>186</v>
      </c>
      <c r="K240" t="s">
        <v>3</v>
      </c>
      <c r="L240" t="str">
        <f>_xlfn.XLOOKUP(K240,Sheet1!$A$2:$A$8,Sheet1!$B$2:$B$8)</f>
        <v>B</v>
      </c>
      <c r="M240" s="5">
        <v>3213134185464</v>
      </c>
      <c r="N240" s="5">
        <v>2978410677407</v>
      </c>
    </row>
    <row r="241" spans="1:14" x14ac:dyDescent="0.3">
      <c r="A241" t="s">
        <v>181</v>
      </c>
      <c r="B241" t="s">
        <v>182</v>
      </c>
      <c r="C241" t="s">
        <v>34</v>
      </c>
      <c r="D241" t="s">
        <v>216</v>
      </c>
      <c r="E241" t="s">
        <v>184</v>
      </c>
      <c r="F241" t="s">
        <v>299</v>
      </c>
      <c r="G241" s="4">
        <v>44834</v>
      </c>
      <c r="H241" s="7">
        <f t="shared" si="3"/>
        <v>2022</v>
      </c>
      <c r="I241" t="s">
        <v>249</v>
      </c>
      <c r="J241" t="s">
        <v>187</v>
      </c>
      <c r="K241" t="s">
        <v>5</v>
      </c>
      <c r="L241" t="str">
        <f>_xlfn.XLOOKUP(K241,Sheet1!$A$2:$A$8,Sheet1!$B$2:$B$8)</f>
        <v>C</v>
      </c>
      <c r="M241" s="5">
        <v>1158633839788</v>
      </c>
      <c r="N241" s="5">
        <v>987872281926</v>
      </c>
    </row>
    <row r="242" spans="1:14" x14ac:dyDescent="0.3">
      <c r="A242" t="s">
        <v>181</v>
      </c>
      <c r="B242" t="s">
        <v>182</v>
      </c>
      <c r="C242" t="s">
        <v>34</v>
      </c>
      <c r="D242" t="s">
        <v>217</v>
      </c>
      <c r="E242" t="s">
        <v>191</v>
      </c>
      <c r="F242" t="s">
        <v>299</v>
      </c>
      <c r="G242" s="4">
        <v>44834</v>
      </c>
      <c r="H242" s="7">
        <f t="shared" si="3"/>
        <v>2022</v>
      </c>
      <c r="I242" t="s">
        <v>249</v>
      </c>
      <c r="J242" t="s">
        <v>185</v>
      </c>
      <c r="K242" t="s">
        <v>1</v>
      </c>
      <c r="L242" t="str">
        <f>_xlfn.XLOOKUP(K242,Sheet1!$A$2:$A$8,Sheet1!$B$2:$B$8)</f>
        <v>A</v>
      </c>
      <c r="M242" s="5">
        <v>381877990418</v>
      </c>
      <c r="N242" s="5">
        <v>369094511038</v>
      </c>
    </row>
    <row r="243" spans="1:14" x14ac:dyDescent="0.3">
      <c r="A243" t="s">
        <v>181</v>
      </c>
      <c r="B243" t="s">
        <v>182</v>
      </c>
      <c r="C243" t="s">
        <v>34</v>
      </c>
      <c r="D243" t="s">
        <v>217</v>
      </c>
      <c r="E243" t="s">
        <v>191</v>
      </c>
      <c r="F243" t="s">
        <v>299</v>
      </c>
      <c r="G243" s="4">
        <v>44834</v>
      </c>
      <c r="H243" s="7">
        <f t="shared" si="3"/>
        <v>2022</v>
      </c>
      <c r="I243" t="s">
        <v>249</v>
      </c>
      <c r="J243" t="s">
        <v>186</v>
      </c>
      <c r="K243" t="s">
        <v>3</v>
      </c>
      <c r="L243" t="str">
        <f>_xlfn.XLOOKUP(K243,Sheet1!$A$2:$A$8,Sheet1!$B$2:$B$8)</f>
        <v>B</v>
      </c>
      <c r="M243" s="5">
        <v>140919142044</v>
      </c>
      <c r="N243" s="5">
        <v>148544685997</v>
      </c>
    </row>
    <row r="244" spans="1:14" x14ac:dyDescent="0.3">
      <c r="A244" t="s">
        <v>181</v>
      </c>
      <c r="B244" t="s">
        <v>182</v>
      </c>
      <c r="C244" t="s">
        <v>34</v>
      </c>
      <c r="D244" t="s">
        <v>217</v>
      </c>
      <c r="E244" t="s">
        <v>191</v>
      </c>
      <c r="F244" t="s">
        <v>299</v>
      </c>
      <c r="G244" s="4">
        <v>44834</v>
      </c>
      <c r="H244" s="7">
        <f t="shared" si="3"/>
        <v>2022</v>
      </c>
      <c r="I244" t="s">
        <v>249</v>
      </c>
      <c r="J244" t="s">
        <v>187</v>
      </c>
      <c r="K244" t="s">
        <v>5</v>
      </c>
      <c r="L244" t="str">
        <f>_xlfn.XLOOKUP(K244,Sheet1!$A$2:$A$8,Sheet1!$B$2:$B$8)</f>
        <v>C</v>
      </c>
      <c r="M244" s="5">
        <v>240958848374</v>
      </c>
      <c r="N244" s="5">
        <v>220549825041</v>
      </c>
    </row>
    <row r="245" spans="1:14" x14ac:dyDescent="0.3">
      <c r="A245" t="s">
        <v>181</v>
      </c>
      <c r="B245" t="s">
        <v>182</v>
      </c>
      <c r="C245" t="s">
        <v>34</v>
      </c>
      <c r="D245" t="s">
        <v>218</v>
      </c>
      <c r="E245" t="s">
        <v>184</v>
      </c>
      <c r="F245" t="s">
        <v>299</v>
      </c>
      <c r="G245" s="4">
        <v>44834</v>
      </c>
      <c r="H245" s="7">
        <f t="shared" si="3"/>
        <v>2022</v>
      </c>
      <c r="I245" t="s">
        <v>249</v>
      </c>
      <c r="J245" t="s">
        <v>185</v>
      </c>
      <c r="K245" t="s">
        <v>1</v>
      </c>
      <c r="L245" t="str">
        <f>_xlfn.XLOOKUP(K245,Sheet1!$A$2:$A$8,Sheet1!$B$2:$B$8)</f>
        <v>A</v>
      </c>
      <c r="M245" s="5">
        <v>1166111557336</v>
      </c>
      <c r="N245" s="5">
        <v>1115739131697</v>
      </c>
    </row>
    <row r="246" spans="1:14" x14ac:dyDescent="0.3">
      <c r="A246" t="s">
        <v>181</v>
      </c>
      <c r="B246" t="s">
        <v>182</v>
      </c>
      <c r="C246" t="s">
        <v>34</v>
      </c>
      <c r="D246" t="s">
        <v>218</v>
      </c>
      <c r="E246" t="s">
        <v>184</v>
      </c>
      <c r="F246" t="s">
        <v>299</v>
      </c>
      <c r="G246" s="4">
        <v>44834</v>
      </c>
      <c r="H246" s="7">
        <f t="shared" si="3"/>
        <v>2022</v>
      </c>
      <c r="I246" t="s">
        <v>249</v>
      </c>
      <c r="J246" t="s">
        <v>186</v>
      </c>
      <c r="K246" t="s">
        <v>3</v>
      </c>
      <c r="L246" t="str">
        <f>_xlfn.XLOOKUP(K246,Sheet1!$A$2:$A$8,Sheet1!$B$2:$B$8)</f>
        <v>B</v>
      </c>
      <c r="M246" s="5">
        <v>654051365672</v>
      </c>
      <c r="N246" s="5">
        <v>626381107124</v>
      </c>
    </row>
    <row r="247" spans="1:14" x14ac:dyDescent="0.3">
      <c r="A247" t="s">
        <v>181</v>
      </c>
      <c r="B247" t="s">
        <v>182</v>
      </c>
      <c r="C247" t="s">
        <v>34</v>
      </c>
      <c r="D247" t="s">
        <v>218</v>
      </c>
      <c r="E247" t="s">
        <v>184</v>
      </c>
      <c r="F247" t="s">
        <v>299</v>
      </c>
      <c r="G247" s="4">
        <v>44834</v>
      </c>
      <c r="H247" s="7">
        <f t="shared" si="3"/>
        <v>2022</v>
      </c>
      <c r="I247" t="s">
        <v>249</v>
      </c>
      <c r="J247" t="s">
        <v>187</v>
      </c>
      <c r="K247" t="s">
        <v>5</v>
      </c>
      <c r="L247" t="str">
        <f>_xlfn.XLOOKUP(K247,Sheet1!$A$2:$A$8,Sheet1!$B$2:$B$8)</f>
        <v>C</v>
      </c>
      <c r="M247" s="5">
        <v>512060191664</v>
      </c>
      <c r="N247" s="5">
        <v>489358024573</v>
      </c>
    </row>
    <row r="248" spans="1:14" x14ac:dyDescent="0.3">
      <c r="A248" t="s">
        <v>181</v>
      </c>
      <c r="B248" t="s">
        <v>182</v>
      </c>
      <c r="C248" t="s">
        <v>34</v>
      </c>
      <c r="D248" t="s">
        <v>246</v>
      </c>
      <c r="E248" t="s">
        <v>213</v>
      </c>
      <c r="F248" t="s">
        <v>299</v>
      </c>
      <c r="G248" s="4">
        <v>44834</v>
      </c>
      <c r="H248" s="7">
        <f t="shared" si="3"/>
        <v>2022</v>
      </c>
      <c r="I248" t="s">
        <v>249</v>
      </c>
      <c r="J248" t="s">
        <v>185</v>
      </c>
      <c r="K248" t="s">
        <v>1</v>
      </c>
      <c r="L248" t="str">
        <f>_xlfn.XLOOKUP(K248,Sheet1!$A$2:$A$8,Sheet1!$B$2:$B$8)</f>
        <v>A</v>
      </c>
      <c r="M248" s="5">
        <v>6300831199342</v>
      </c>
      <c r="N248" s="5">
        <v>5635100724323</v>
      </c>
    </row>
    <row r="249" spans="1:14" x14ac:dyDescent="0.3">
      <c r="A249" t="s">
        <v>181</v>
      </c>
      <c r="B249" t="s">
        <v>182</v>
      </c>
      <c r="C249" t="s">
        <v>34</v>
      </c>
      <c r="D249" t="s">
        <v>246</v>
      </c>
      <c r="E249" t="s">
        <v>213</v>
      </c>
      <c r="F249" t="s">
        <v>299</v>
      </c>
      <c r="G249" s="4">
        <v>44834</v>
      </c>
      <c r="H249" s="7">
        <f t="shared" si="3"/>
        <v>2022</v>
      </c>
      <c r="I249" t="s">
        <v>249</v>
      </c>
      <c r="J249" t="s">
        <v>186</v>
      </c>
      <c r="K249" t="s">
        <v>3</v>
      </c>
      <c r="L249" t="str">
        <f>_xlfn.XLOOKUP(K249,Sheet1!$A$2:$A$8,Sheet1!$B$2:$B$8)</f>
        <v>B</v>
      </c>
      <c r="M249" s="5">
        <v>899111981519</v>
      </c>
      <c r="N249" s="5">
        <v>1026856415552</v>
      </c>
    </row>
    <row r="250" spans="1:14" x14ac:dyDescent="0.3">
      <c r="A250" t="s">
        <v>181</v>
      </c>
      <c r="B250" t="s">
        <v>182</v>
      </c>
      <c r="C250" t="s">
        <v>34</v>
      </c>
      <c r="D250" t="s">
        <v>246</v>
      </c>
      <c r="E250" t="s">
        <v>213</v>
      </c>
      <c r="F250" t="s">
        <v>299</v>
      </c>
      <c r="G250" s="4">
        <v>44834</v>
      </c>
      <c r="H250" s="7">
        <f t="shared" si="3"/>
        <v>2022</v>
      </c>
      <c r="I250" t="s">
        <v>249</v>
      </c>
      <c r="J250" t="s">
        <v>187</v>
      </c>
      <c r="K250" t="s">
        <v>5</v>
      </c>
      <c r="L250" t="str">
        <f>_xlfn.XLOOKUP(K250,Sheet1!$A$2:$A$8,Sheet1!$B$2:$B$8)</f>
        <v>C</v>
      </c>
      <c r="M250" s="5">
        <v>5401719217823</v>
      </c>
      <c r="N250" s="5">
        <v>4608244308771</v>
      </c>
    </row>
    <row r="251" spans="1:14" x14ac:dyDescent="0.3">
      <c r="A251" t="s">
        <v>181</v>
      </c>
      <c r="B251" t="s">
        <v>182</v>
      </c>
      <c r="C251" t="s">
        <v>34</v>
      </c>
      <c r="D251" t="s">
        <v>219</v>
      </c>
      <c r="E251" t="s">
        <v>184</v>
      </c>
      <c r="F251" t="s">
        <v>299</v>
      </c>
      <c r="G251" s="4">
        <v>44834</v>
      </c>
      <c r="H251" s="7">
        <f t="shared" si="3"/>
        <v>2022</v>
      </c>
      <c r="I251" t="s">
        <v>249</v>
      </c>
      <c r="J251" t="s">
        <v>185</v>
      </c>
      <c r="K251" t="s">
        <v>1</v>
      </c>
      <c r="L251" t="str">
        <f>_xlfn.XLOOKUP(K251,Sheet1!$A$2:$A$8,Sheet1!$B$2:$B$8)</f>
        <v>A</v>
      </c>
      <c r="M251" s="5">
        <v>1473630133215</v>
      </c>
      <c r="N251" s="5">
        <v>1107610571454</v>
      </c>
    </row>
    <row r="252" spans="1:14" x14ac:dyDescent="0.3">
      <c r="A252" t="s">
        <v>181</v>
      </c>
      <c r="B252" t="s">
        <v>182</v>
      </c>
      <c r="C252" t="s">
        <v>34</v>
      </c>
      <c r="D252" t="s">
        <v>219</v>
      </c>
      <c r="E252" t="s">
        <v>184</v>
      </c>
      <c r="F252" t="s">
        <v>299</v>
      </c>
      <c r="G252" s="4">
        <v>44834</v>
      </c>
      <c r="H252" s="7">
        <f t="shared" si="3"/>
        <v>2022</v>
      </c>
      <c r="I252" t="s">
        <v>249</v>
      </c>
      <c r="J252" t="s">
        <v>186</v>
      </c>
      <c r="K252" t="s">
        <v>3</v>
      </c>
      <c r="L252" t="str">
        <f>_xlfn.XLOOKUP(K252,Sheet1!$A$2:$A$8,Sheet1!$B$2:$B$8)</f>
        <v>B</v>
      </c>
      <c r="M252" s="5">
        <v>1273106814003</v>
      </c>
      <c r="N252" s="5">
        <v>793651852409</v>
      </c>
    </row>
    <row r="253" spans="1:14" x14ac:dyDescent="0.3">
      <c r="A253" t="s">
        <v>181</v>
      </c>
      <c r="B253" t="s">
        <v>182</v>
      </c>
      <c r="C253" t="s">
        <v>34</v>
      </c>
      <c r="D253" t="s">
        <v>219</v>
      </c>
      <c r="E253" t="s">
        <v>184</v>
      </c>
      <c r="F253" t="s">
        <v>299</v>
      </c>
      <c r="G253" s="4">
        <v>44834</v>
      </c>
      <c r="H253" s="7">
        <f t="shared" si="3"/>
        <v>2022</v>
      </c>
      <c r="I253" t="s">
        <v>249</v>
      </c>
      <c r="J253" t="s">
        <v>187</v>
      </c>
      <c r="K253" t="s">
        <v>5</v>
      </c>
      <c r="L253" t="str">
        <f>_xlfn.XLOOKUP(K253,Sheet1!$A$2:$A$8,Sheet1!$B$2:$B$8)</f>
        <v>C</v>
      </c>
      <c r="M253" s="5">
        <v>200523319212</v>
      </c>
      <c r="N253" s="5">
        <v>313958719045</v>
      </c>
    </row>
    <row r="254" spans="1:14" x14ac:dyDescent="0.3">
      <c r="A254" t="s">
        <v>181</v>
      </c>
      <c r="B254" t="s">
        <v>182</v>
      </c>
      <c r="C254" t="s">
        <v>34</v>
      </c>
      <c r="D254" t="s">
        <v>222</v>
      </c>
      <c r="E254" t="s">
        <v>223</v>
      </c>
      <c r="F254" t="s">
        <v>299</v>
      </c>
      <c r="G254" s="4">
        <v>44834</v>
      </c>
      <c r="H254" s="7">
        <f t="shared" si="3"/>
        <v>2022</v>
      </c>
      <c r="I254" t="s">
        <v>249</v>
      </c>
      <c r="J254" t="s">
        <v>185</v>
      </c>
      <c r="K254" t="s">
        <v>1</v>
      </c>
      <c r="L254" t="str">
        <f>_xlfn.XLOOKUP(K254,Sheet1!$A$2:$A$8,Sheet1!$B$2:$B$8)</f>
        <v>A</v>
      </c>
      <c r="M254" s="5">
        <v>6107900704686</v>
      </c>
      <c r="N254" s="5">
        <v>5855223992714</v>
      </c>
    </row>
    <row r="255" spans="1:14" x14ac:dyDescent="0.3">
      <c r="A255" t="s">
        <v>181</v>
      </c>
      <c r="B255" t="s">
        <v>182</v>
      </c>
      <c r="C255" t="s">
        <v>34</v>
      </c>
      <c r="D255" t="s">
        <v>222</v>
      </c>
      <c r="E255" t="s">
        <v>223</v>
      </c>
      <c r="F255" t="s">
        <v>299</v>
      </c>
      <c r="G255" s="4">
        <v>44834</v>
      </c>
      <c r="H255" s="7">
        <f t="shared" si="3"/>
        <v>2022</v>
      </c>
      <c r="I255" t="s">
        <v>249</v>
      </c>
      <c r="J255" t="s">
        <v>186</v>
      </c>
      <c r="K255" t="s">
        <v>3</v>
      </c>
      <c r="L255" t="str">
        <f>_xlfn.XLOOKUP(K255,Sheet1!$A$2:$A$8,Sheet1!$B$2:$B$8)</f>
        <v>B</v>
      </c>
      <c r="M255" s="5">
        <v>4690606424307</v>
      </c>
      <c r="N255" s="5">
        <v>4557779985276</v>
      </c>
    </row>
    <row r="256" spans="1:14" x14ac:dyDescent="0.3">
      <c r="A256" t="s">
        <v>181</v>
      </c>
      <c r="B256" t="s">
        <v>182</v>
      </c>
      <c r="C256" t="s">
        <v>34</v>
      </c>
      <c r="D256" t="s">
        <v>222</v>
      </c>
      <c r="E256" t="s">
        <v>223</v>
      </c>
      <c r="F256" t="s">
        <v>299</v>
      </c>
      <c r="G256" s="4">
        <v>44834</v>
      </c>
      <c r="H256" s="7">
        <f t="shared" si="3"/>
        <v>2022</v>
      </c>
      <c r="I256" t="s">
        <v>249</v>
      </c>
      <c r="J256" t="s">
        <v>187</v>
      </c>
      <c r="K256" t="s">
        <v>5</v>
      </c>
      <c r="L256" t="str">
        <f>_xlfn.XLOOKUP(K256,Sheet1!$A$2:$A$8,Sheet1!$B$2:$B$8)</f>
        <v>C</v>
      </c>
      <c r="M256" s="5">
        <v>1417294280379</v>
      </c>
      <c r="N256" s="5">
        <v>1297444007438</v>
      </c>
    </row>
    <row r="257" spans="1:14" x14ac:dyDescent="0.3">
      <c r="A257" t="s">
        <v>181</v>
      </c>
      <c r="B257" t="s">
        <v>182</v>
      </c>
      <c r="C257" t="s">
        <v>34</v>
      </c>
      <c r="D257" t="s">
        <v>226</v>
      </c>
      <c r="E257" t="s">
        <v>225</v>
      </c>
      <c r="F257" t="s">
        <v>299</v>
      </c>
      <c r="G257" s="4">
        <v>44834</v>
      </c>
      <c r="H257" s="7">
        <f t="shared" si="3"/>
        <v>2022</v>
      </c>
      <c r="I257" t="s">
        <v>249</v>
      </c>
      <c r="J257" t="s">
        <v>185</v>
      </c>
      <c r="K257" t="s">
        <v>1</v>
      </c>
      <c r="L257" t="str">
        <f>_xlfn.XLOOKUP(K257,Sheet1!$A$2:$A$8,Sheet1!$B$2:$B$8)</f>
        <v>A</v>
      </c>
      <c r="M257" s="5">
        <v>2262052454345</v>
      </c>
      <c r="N257" s="5">
        <v>2119949126309</v>
      </c>
    </row>
    <row r="258" spans="1:14" x14ac:dyDescent="0.3">
      <c r="A258" t="s">
        <v>181</v>
      </c>
      <c r="B258" t="s">
        <v>182</v>
      </c>
      <c r="C258" t="s">
        <v>34</v>
      </c>
      <c r="D258" t="s">
        <v>226</v>
      </c>
      <c r="E258" t="s">
        <v>225</v>
      </c>
      <c r="F258" t="s">
        <v>299</v>
      </c>
      <c r="G258" s="4">
        <v>44834</v>
      </c>
      <c r="H258" s="7">
        <f t="shared" si="3"/>
        <v>2022</v>
      </c>
      <c r="I258" t="s">
        <v>249</v>
      </c>
      <c r="J258" t="s">
        <v>186</v>
      </c>
      <c r="K258" t="s">
        <v>3</v>
      </c>
      <c r="L258" t="str">
        <f>_xlfn.XLOOKUP(K258,Sheet1!$A$2:$A$8,Sheet1!$B$2:$B$8)</f>
        <v>B</v>
      </c>
      <c r="M258" s="5">
        <v>1573420839706</v>
      </c>
      <c r="N258" s="5">
        <v>1442187010014</v>
      </c>
    </row>
    <row r="259" spans="1:14" x14ac:dyDescent="0.3">
      <c r="A259" t="s">
        <v>181</v>
      </c>
      <c r="B259" t="s">
        <v>182</v>
      </c>
      <c r="C259" t="s">
        <v>34</v>
      </c>
      <c r="D259" t="s">
        <v>226</v>
      </c>
      <c r="E259" t="s">
        <v>225</v>
      </c>
      <c r="F259" t="s">
        <v>299</v>
      </c>
      <c r="G259" s="4">
        <v>44834</v>
      </c>
      <c r="H259" s="7">
        <f t="shared" ref="H259:H322" si="4">YEAR(G259)</f>
        <v>2022</v>
      </c>
      <c r="I259" t="s">
        <v>249</v>
      </c>
      <c r="J259" t="s">
        <v>187</v>
      </c>
      <c r="K259" t="s">
        <v>5</v>
      </c>
      <c r="L259" t="str">
        <f>_xlfn.XLOOKUP(K259,Sheet1!$A$2:$A$8,Sheet1!$B$2:$B$8)</f>
        <v>C</v>
      </c>
      <c r="M259" s="5">
        <v>688631614639</v>
      </c>
      <c r="N259" s="5">
        <v>677762116295</v>
      </c>
    </row>
    <row r="260" spans="1:14" x14ac:dyDescent="0.3">
      <c r="A260" t="s">
        <v>181</v>
      </c>
      <c r="B260" t="s">
        <v>182</v>
      </c>
      <c r="C260" t="s">
        <v>34</v>
      </c>
      <c r="D260" t="s">
        <v>227</v>
      </c>
      <c r="E260" t="s">
        <v>198</v>
      </c>
      <c r="F260" t="s">
        <v>299</v>
      </c>
      <c r="G260" s="4">
        <v>44834</v>
      </c>
      <c r="H260" s="7">
        <f t="shared" si="4"/>
        <v>2022</v>
      </c>
      <c r="I260" t="s">
        <v>249</v>
      </c>
      <c r="J260" t="s">
        <v>185</v>
      </c>
      <c r="K260" t="s">
        <v>1</v>
      </c>
      <c r="L260" t="str">
        <f>_xlfn.XLOOKUP(K260,Sheet1!$A$2:$A$8,Sheet1!$B$2:$B$8)</f>
        <v>A</v>
      </c>
      <c r="M260" s="5">
        <v>186345377047</v>
      </c>
      <c r="N260" s="5">
        <v>198477805328</v>
      </c>
    </row>
    <row r="261" spans="1:14" x14ac:dyDescent="0.3">
      <c r="A261" t="s">
        <v>181</v>
      </c>
      <c r="B261" t="s">
        <v>182</v>
      </c>
      <c r="C261" t="s">
        <v>34</v>
      </c>
      <c r="D261" t="s">
        <v>227</v>
      </c>
      <c r="E261" t="s">
        <v>198</v>
      </c>
      <c r="F261" t="s">
        <v>299</v>
      </c>
      <c r="G261" s="4">
        <v>44834</v>
      </c>
      <c r="H261" s="7">
        <f t="shared" si="4"/>
        <v>2022</v>
      </c>
      <c r="I261" t="s">
        <v>249</v>
      </c>
      <c r="J261" t="s">
        <v>186</v>
      </c>
      <c r="K261" t="s">
        <v>3</v>
      </c>
      <c r="L261" t="str">
        <f>_xlfn.XLOOKUP(K261,Sheet1!$A$2:$A$8,Sheet1!$B$2:$B$8)</f>
        <v>B</v>
      </c>
      <c r="M261" s="5">
        <v>32312160646</v>
      </c>
      <c r="N261" s="5">
        <v>34985661619</v>
      </c>
    </row>
    <row r="262" spans="1:14" x14ac:dyDescent="0.3">
      <c r="A262" t="s">
        <v>181</v>
      </c>
      <c r="B262" t="s">
        <v>182</v>
      </c>
      <c r="C262" t="s">
        <v>34</v>
      </c>
      <c r="D262" t="s">
        <v>227</v>
      </c>
      <c r="E262" t="s">
        <v>198</v>
      </c>
      <c r="F262" t="s">
        <v>299</v>
      </c>
      <c r="G262" s="4">
        <v>44834</v>
      </c>
      <c r="H262" s="7">
        <f t="shared" si="4"/>
        <v>2022</v>
      </c>
      <c r="I262" t="s">
        <v>249</v>
      </c>
      <c r="J262" t="s">
        <v>187</v>
      </c>
      <c r="K262" t="s">
        <v>5</v>
      </c>
      <c r="L262" t="str">
        <f>_xlfn.XLOOKUP(K262,Sheet1!$A$2:$A$8,Sheet1!$B$2:$B$8)</f>
        <v>C</v>
      </c>
      <c r="M262" s="5">
        <v>154033216401</v>
      </c>
      <c r="N262" s="5">
        <v>163492143709</v>
      </c>
    </row>
    <row r="263" spans="1:14" x14ac:dyDescent="0.3">
      <c r="A263" t="s">
        <v>181</v>
      </c>
      <c r="B263" t="s">
        <v>182</v>
      </c>
      <c r="C263" t="s">
        <v>34</v>
      </c>
      <c r="D263" t="s">
        <v>228</v>
      </c>
      <c r="E263" t="s">
        <v>229</v>
      </c>
      <c r="F263" t="s">
        <v>299</v>
      </c>
      <c r="G263" s="4">
        <v>44834</v>
      </c>
      <c r="H263" s="7">
        <f t="shared" si="4"/>
        <v>2022</v>
      </c>
      <c r="I263" t="s">
        <v>249</v>
      </c>
      <c r="J263" t="s">
        <v>185</v>
      </c>
      <c r="K263" t="s">
        <v>1</v>
      </c>
      <c r="L263" t="str">
        <f>_xlfn.XLOOKUP(K263,Sheet1!$A$2:$A$8,Sheet1!$B$2:$B$8)</f>
        <v>A</v>
      </c>
      <c r="M263" s="5">
        <v>3925857657451</v>
      </c>
      <c r="N263" s="5">
        <v>3877620716229</v>
      </c>
    </row>
    <row r="264" spans="1:14" x14ac:dyDescent="0.3">
      <c r="A264" t="s">
        <v>181</v>
      </c>
      <c r="B264" t="s">
        <v>182</v>
      </c>
      <c r="C264" t="s">
        <v>34</v>
      </c>
      <c r="D264" t="s">
        <v>228</v>
      </c>
      <c r="E264" t="s">
        <v>229</v>
      </c>
      <c r="F264" t="s">
        <v>299</v>
      </c>
      <c r="G264" s="4">
        <v>44834</v>
      </c>
      <c r="H264" s="7">
        <f t="shared" si="4"/>
        <v>2022</v>
      </c>
      <c r="I264" t="s">
        <v>249</v>
      </c>
      <c r="J264" t="s">
        <v>186</v>
      </c>
      <c r="K264" t="s">
        <v>3</v>
      </c>
      <c r="L264" t="str">
        <f>_xlfn.XLOOKUP(K264,Sheet1!$A$2:$A$8,Sheet1!$B$2:$B$8)</f>
        <v>B</v>
      </c>
      <c r="M264" s="5">
        <v>2523450985382</v>
      </c>
      <c r="N264" s="5">
        <v>2503649583464</v>
      </c>
    </row>
    <row r="265" spans="1:14" x14ac:dyDescent="0.3">
      <c r="A265" t="s">
        <v>181</v>
      </c>
      <c r="B265" t="s">
        <v>182</v>
      </c>
      <c r="C265" t="s">
        <v>34</v>
      </c>
      <c r="D265" t="s">
        <v>228</v>
      </c>
      <c r="E265" t="s">
        <v>229</v>
      </c>
      <c r="F265" t="s">
        <v>299</v>
      </c>
      <c r="G265" s="4">
        <v>44834</v>
      </c>
      <c r="H265" s="7">
        <f t="shared" si="4"/>
        <v>2022</v>
      </c>
      <c r="I265" t="s">
        <v>249</v>
      </c>
      <c r="J265" t="s">
        <v>187</v>
      </c>
      <c r="K265" t="s">
        <v>5</v>
      </c>
      <c r="L265" t="str">
        <f>_xlfn.XLOOKUP(K265,Sheet1!$A$2:$A$8,Sheet1!$B$2:$B$8)</f>
        <v>C</v>
      </c>
      <c r="M265" s="5">
        <v>1402406672069</v>
      </c>
      <c r="N265" s="5">
        <v>1373971132765</v>
      </c>
    </row>
    <row r="266" spans="1:14" x14ac:dyDescent="0.3">
      <c r="A266" t="s">
        <v>181</v>
      </c>
      <c r="B266" t="s">
        <v>182</v>
      </c>
      <c r="C266" t="s">
        <v>34</v>
      </c>
      <c r="D266" t="s">
        <v>248</v>
      </c>
      <c r="E266" t="s">
        <v>191</v>
      </c>
      <c r="F266" t="s">
        <v>299</v>
      </c>
      <c r="G266" s="4">
        <v>44834</v>
      </c>
      <c r="H266" s="7">
        <f t="shared" si="4"/>
        <v>2022</v>
      </c>
      <c r="I266" t="s">
        <v>249</v>
      </c>
      <c r="J266" t="s">
        <v>185</v>
      </c>
      <c r="K266" t="s">
        <v>1</v>
      </c>
      <c r="L266" t="str">
        <f>_xlfn.XLOOKUP(K266,Sheet1!$A$2:$A$8,Sheet1!$B$2:$B$8)</f>
        <v>A</v>
      </c>
      <c r="M266" s="5">
        <v>23887758509074</v>
      </c>
      <c r="N266" s="5">
        <v>20007572194182</v>
      </c>
    </row>
    <row r="267" spans="1:14" x14ac:dyDescent="0.3">
      <c r="A267" t="s">
        <v>181</v>
      </c>
      <c r="B267" t="s">
        <v>182</v>
      </c>
      <c r="C267" t="s">
        <v>34</v>
      </c>
      <c r="D267" t="s">
        <v>248</v>
      </c>
      <c r="E267" t="s">
        <v>191</v>
      </c>
      <c r="F267" t="s">
        <v>299</v>
      </c>
      <c r="G267" s="4">
        <v>44834</v>
      </c>
      <c r="H267" s="7">
        <f t="shared" si="4"/>
        <v>2022</v>
      </c>
      <c r="I267" t="s">
        <v>249</v>
      </c>
      <c r="J267" t="s">
        <v>186</v>
      </c>
      <c r="K267" t="s">
        <v>3</v>
      </c>
      <c r="L267" t="str">
        <f>_xlfn.XLOOKUP(K267,Sheet1!$A$2:$A$8,Sheet1!$B$2:$B$8)</f>
        <v>B</v>
      </c>
      <c r="M267" s="5">
        <v>14243998270568</v>
      </c>
      <c r="N267" s="5">
        <v>11806325074949</v>
      </c>
    </row>
    <row r="268" spans="1:14" x14ac:dyDescent="0.3">
      <c r="A268" t="s">
        <v>181</v>
      </c>
      <c r="B268" t="s">
        <v>182</v>
      </c>
      <c r="C268" t="s">
        <v>34</v>
      </c>
      <c r="D268" t="s">
        <v>248</v>
      </c>
      <c r="E268" t="s">
        <v>191</v>
      </c>
      <c r="F268" t="s">
        <v>299</v>
      </c>
      <c r="G268" s="4">
        <v>44834</v>
      </c>
      <c r="H268" s="7">
        <f t="shared" si="4"/>
        <v>2022</v>
      </c>
      <c r="I268" t="s">
        <v>249</v>
      </c>
      <c r="J268" t="s">
        <v>187</v>
      </c>
      <c r="K268" t="s">
        <v>5</v>
      </c>
      <c r="L268" t="str">
        <f>_xlfn.XLOOKUP(K268,Sheet1!$A$2:$A$8,Sheet1!$B$2:$B$8)</f>
        <v>C</v>
      </c>
      <c r="M268" s="5">
        <v>9643760238506</v>
      </c>
      <c r="N268" s="5">
        <v>8201247119233</v>
      </c>
    </row>
    <row r="269" spans="1:14" x14ac:dyDescent="0.3">
      <c r="A269" t="s">
        <v>181</v>
      </c>
      <c r="B269" t="s">
        <v>182</v>
      </c>
      <c r="C269" t="s">
        <v>34</v>
      </c>
      <c r="D269" t="s">
        <v>230</v>
      </c>
      <c r="E269" t="s">
        <v>191</v>
      </c>
      <c r="F269" t="s">
        <v>299</v>
      </c>
      <c r="G269" s="4">
        <v>44834</v>
      </c>
      <c r="H269" s="7">
        <f t="shared" si="4"/>
        <v>2022</v>
      </c>
      <c r="I269" t="s">
        <v>249</v>
      </c>
      <c r="J269" t="s">
        <v>185</v>
      </c>
      <c r="K269" t="s">
        <v>1</v>
      </c>
      <c r="L269" t="str">
        <f>_xlfn.XLOOKUP(K269,Sheet1!$A$2:$A$8,Sheet1!$B$2:$B$8)</f>
        <v>A</v>
      </c>
      <c r="M269" s="5">
        <v>17870009904000</v>
      </c>
      <c r="N269" s="5">
        <v>15078671491000</v>
      </c>
    </row>
    <row r="270" spans="1:14" x14ac:dyDescent="0.3">
      <c r="A270" t="s">
        <v>181</v>
      </c>
      <c r="B270" t="s">
        <v>182</v>
      </c>
      <c r="C270" t="s">
        <v>34</v>
      </c>
      <c r="D270" t="s">
        <v>230</v>
      </c>
      <c r="E270" t="s">
        <v>191</v>
      </c>
      <c r="F270" t="s">
        <v>299</v>
      </c>
      <c r="G270" s="4">
        <v>44834</v>
      </c>
      <c r="H270" s="7">
        <f t="shared" si="4"/>
        <v>2022</v>
      </c>
      <c r="I270" t="s">
        <v>249</v>
      </c>
      <c r="J270" t="s">
        <v>186</v>
      </c>
      <c r="K270" t="s">
        <v>3</v>
      </c>
      <c r="L270" t="str">
        <f>_xlfn.XLOOKUP(K270,Sheet1!$A$2:$A$8,Sheet1!$B$2:$B$8)</f>
        <v>B</v>
      </c>
      <c r="M270" s="5">
        <v>12431933484000</v>
      </c>
      <c r="N270" s="5">
        <v>9484646542000</v>
      </c>
    </row>
    <row r="271" spans="1:14" x14ac:dyDescent="0.3">
      <c r="A271" t="s">
        <v>181</v>
      </c>
      <c r="B271" t="s">
        <v>182</v>
      </c>
      <c r="C271" t="s">
        <v>34</v>
      </c>
      <c r="D271" t="s">
        <v>230</v>
      </c>
      <c r="E271" t="s">
        <v>191</v>
      </c>
      <c r="F271" t="s">
        <v>299</v>
      </c>
      <c r="G271" s="4">
        <v>44834</v>
      </c>
      <c r="H271" s="7">
        <f t="shared" si="4"/>
        <v>2022</v>
      </c>
      <c r="I271" t="s">
        <v>249</v>
      </c>
      <c r="J271" t="s">
        <v>238</v>
      </c>
      <c r="K271" t="s">
        <v>5</v>
      </c>
      <c r="L271" t="str">
        <f>_xlfn.XLOOKUP(K271,Sheet1!$A$2:$A$8,Sheet1!$B$2:$B$8)</f>
        <v>C</v>
      </c>
      <c r="M271" s="5">
        <v>5438076420000</v>
      </c>
      <c r="N271" s="5">
        <v>5594024949000</v>
      </c>
    </row>
    <row r="272" spans="1:14" x14ac:dyDescent="0.3">
      <c r="A272" t="s">
        <v>231</v>
      </c>
      <c r="B272" t="s">
        <v>182</v>
      </c>
      <c r="C272" t="s">
        <v>31</v>
      </c>
      <c r="D272" t="s">
        <v>183</v>
      </c>
      <c r="E272" t="s">
        <v>184</v>
      </c>
      <c r="F272" t="s">
        <v>299</v>
      </c>
      <c r="G272" s="4">
        <v>44561</v>
      </c>
      <c r="H272" s="7">
        <f t="shared" si="4"/>
        <v>2021</v>
      </c>
      <c r="I272" t="s">
        <v>252</v>
      </c>
      <c r="J272" t="s">
        <v>185</v>
      </c>
      <c r="K272" t="s">
        <v>1</v>
      </c>
      <c r="L272" t="str">
        <f>_xlfn.XLOOKUP(K272,Sheet1!$A$2:$A$8,Sheet1!$B$2:$B$8)</f>
        <v>A</v>
      </c>
      <c r="M272" s="5">
        <v>2522959710810</v>
      </c>
      <c r="N272" s="5">
        <v>2308304393984</v>
      </c>
    </row>
    <row r="273" spans="1:14" x14ac:dyDescent="0.3">
      <c r="A273" t="s">
        <v>231</v>
      </c>
      <c r="B273" t="s">
        <v>182</v>
      </c>
      <c r="C273" t="s">
        <v>31</v>
      </c>
      <c r="D273" t="s">
        <v>183</v>
      </c>
      <c r="E273" t="s">
        <v>184</v>
      </c>
      <c r="F273" t="s">
        <v>299</v>
      </c>
      <c r="G273" s="4">
        <v>44561</v>
      </c>
      <c r="H273" s="7">
        <f t="shared" si="4"/>
        <v>2021</v>
      </c>
      <c r="I273" t="s">
        <v>252</v>
      </c>
      <c r="J273" t="s">
        <v>186</v>
      </c>
      <c r="K273" t="s">
        <v>3</v>
      </c>
      <c r="L273" t="str">
        <f>_xlfn.XLOOKUP(K273,Sheet1!$A$2:$A$8,Sheet1!$B$2:$B$8)</f>
        <v>B</v>
      </c>
      <c r="M273" s="5">
        <v>1740819788630</v>
      </c>
      <c r="N273" s="5">
        <v>1636845532969</v>
      </c>
    </row>
    <row r="274" spans="1:14" x14ac:dyDescent="0.3">
      <c r="A274" t="s">
        <v>231</v>
      </c>
      <c r="B274" t="s">
        <v>182</v>
      </c>
      <c r="C274" t="s">
        <v>31</v>
      </c>
      <c r="D274" t="s">
        <v>183</v>
      </c>
      <c r="E274" t="s">
        <v>184</v>
      </c>
      <c r="F274" t="s">
        <v>299</v>
      </c>
      <c r="G274" s="4">
        <v>44561</v>
      </c>
      <c r="H274" s="7">
        <f t="shared" si="4"/>
        <v>2021</v>
      </c>
      <c r="I274" t="s">
        <v>252</v>
      </c>
      <c r="J274" t="s">
        <v>187</v>
      </c>
      <c r="K274" t="s">
        <v>5</v>
      </c>
      <c r="L274" t="str">
        <f>_xlfn.XLOOKUP(K274,Sheet1!$A$2:$A$8,Sheet1!$B$2:$B$8)</f>
        <v>C</v>
      </c>
      <c r="M274" s="5">
        <v>782139922180</v>
      </c>
      <c r="N274" s="5">
        <v>671458861015</v>
      </c>
    </row>
    <row r="275" spans="1:14" x14ac:dyDescent="0.3">
      <c r="A275" t="s">
        <v>231</v>
      </c>
      <c r="B275" t="s">
        <v>182</v>
      </c>
      <c r="C275" t="s">
        <v>31</v>
      </c>
      <c r="D275" t="s">
        <v>188</v>
      </c>
      <c r="E275" t="s">
        <v>189</v>
      </c>
      <c r="F275" t="s">
        <v>299</v>
      </c>
      <c r="G275" s="4">
        <v>44561</v>
      </c>
      <c r="H275" s="7">
        <f t="shared" si="4"/>
        <v>2021</v>
      </c>
      <c r="I275" t="s">
        <v>252</v>
      </c>
      <c r="J275" t="s">
        <v>185</v>
      </c>
      <c r="K275" t="s">
        <v>1</v>
      </c>
      <c r="L275" t="str">
        <f>_xlfn.XLOOKUP(K275,Sheet1!$A$2:$A$8,Sheet1!$B$2:$B$8)</f>
        <v>A</v>
      </c>
      <c r="M275" s="5">
        <v>2019521792652</v>
      </c>
      <c r="N275" s="5">
        <v>2477648886561</v>
      </c>
    </row>
    <row r="276" spans="1:14" x14ac:dyDescent="0.3">
      <c r="A276" t="s">
        <v>231</v>
      </c>
      <c r="B276" t="s">
        <v>182</v>
      </c>
      <c r="C276" t="s">
        <v>31</v>
      </c>
      <c r="D276" t="s">
        <v>188</v>
      </c>
      <c r="E276" t="s">
        <v>189</v>
      </c>
      <c r="F276" t="s">
        <v>299</v>
      </c>
      <c r="G276" s="4">
        <v>44561</v>
      </c>
      <c r="H276" s="7">
        <f t="shared" si="4"/>
        <v>2021</v>
      </c>
      <c r="I276" t="s">
        <v>252</v>
      </c>
      <c r="J276" t="s">
        <v>186</v>
      </c>
      <c r="K276" t="s">
        <v>3</v>
      </c>
      <c r="L276" t="str">
        <f>_xlfn.XLOOKUP(K276,Sheet1!$A$2:$A$8,Sheet1!$B$2:$B$8)</f>
        <v>B</v>
      </c>
      <c r="M276" s="5">
        <v>1622540615084</v>
      </c>
      <c r="N276" s="5">
        <v>2188127375126</v>
      </c>
    </row>
    <row r="277" spans="1:14" x14ac:dyDescent="0.3">
      <c r="A277" t="s">
        <v>231</v>
      </c>
      <c r="B277" t="s">
        <v>182</v>
      </c>
      <c r="C277" t="s">
        <v>31</v>
      </c>
      <c r="D277" t="s">
        <v>188</v>
      </c>
      <c r="E277" t="s">
        <v>189</v>
      </c>
      <c r="F277" t="s">
        <v>299</v>
      </c>
      <c r="G277" s="4">
        <v>44561</v>
      </c>
      <c r="H277" s="7">
        <f t="shared" si="4"/>
        <v>2021</v>
      </c>
      <c r="I277" t="s">
        <v>252</v>
      </c>
      <c r="J277" t="s">
        <v>187</v>
      </c>
      <c r="K277" t="s">
        <v>5</v>
      </c>
      <c r="L277" t="str">
        <f>_xlfn.XLOOKUP(K277,Sheet1!$A$2:$A$8,Sheet1!$B$2:$B$8)</f>
        <v>C</v>
      </c>
      <c r="M277" s="5">
        <v>396981177568</v>
      </c>
      <c r="N277" s="5">
        <v>289521511435</v>
      </c>
    </row>
    <row r="278" spans="1:14" x14ac:dyDescent="0.3">
      <c r="A278" t="s">
        <v>231</v>
      </c>
      <c r="B278" t="s">
        <v>182</v>
      </c>
      <c r="C278" t="s">
        <v>31</v>
      </c>
      <c r="D278" t="s">
        <v>190</v>
      </c>
      <c r="E278" t="s">
        <v>191</v>
      </c>
      <c r="F278" t="s">
        <v>299</v>
      </c>
      <c r="G278" s="4">
        <v>44561</v>
      </c>
      <c r="H278" s="7">
        <f t="shared" si="4"/>
        <v>2021</v>
      </c>
      <c r="I278" t="s">
        <v>252</v>
      </c>
      <c r="J278" t="s">
        <v>185</v>
      </c>
      <c r="K278" t="s">
        <v>1</v>
      </c>
      <c r="L278" t="str">
        <f>_xlfn.XLOOKUP(K278,Sheet1!$A$2:$A$8,Sheet1!$B$2:$B$8)</f>
        <v>A</v>
      </c>
      <c r="M278" s="5">
        <v>2569030458814</v>
      </c>
      <c r="N278" s="5">
        <v>2592840147140</v>
      </c>
    </row>
    <row r="279" spans="1:14" x14ac:dyDescent="0.3">
      <c r="A279" t="s">
        <v>231</v>
      </c>
      <c r="B279" t="s">
        <v>182</v>
      </c>
      <c r="C279" t="s">
        <v>31</v>
      </c>
      <c r="D279" t="s">
        <v>190</v>
      </c>
      <c r="E279" t="s">
        <v>191</v>
      </c>
      <c r="F279" t="s">
        <v>299</v>
      </c>
      <c r="G279" s="4">
        <v>44561</v>
      </c>
      <c r="H279" s="7">
        <f t="shared" si="4"/>
        <v>2021</v>
      </c>
      <c r="I279" t="s">
        <v>252</v>
      </c>
      <c r="J279" t="s">
        <v>186</v>
      </c>
      <c r="K279" t="s">
        <v>3</v>
      </c>
      <c r="L279" t="str">
        <f>_xlfn.XLOOKUP(K279,Sheet1!$A$2:$A$8,Sheet1!$B$2:$B$8)</f>
        <v>B</v>
      </c>
      <c r="M279" s="5">
        <v>1805726073817</v>
      </c>
      <c r="N279" s="5">
        <v>1920331495451</v>
      </c>
    </row>
    <row r="280" spans="1:14" x14ac:dyDescent="0.3">
      <c r="A280" t="s">
        <v>231</v>
      </c>
      <c r="B280" t="s">
        <v>182</v>
      </c>
      <c r="C280" t="s">
        <v>31</v>
      </c>
      <c r="D280" t="s">
        <v>190</v>
      </c>
      <c r="E280" t="s">
        <v>191</v>
      </c>
      <c r="F280" t="s">
        <v>299</v>
      </c>
      <c r="G280" s="4">
        <v>44561</v>
      </c>
      <c r="H280" s="7">
        <f t="shared" si="4"/>
        <v>2021</v>
      </c>
      <c r="I280" t="s">
        <v>252</v>
      </c>
      <c r="J280" t="s">
        <v>187</v>
      </c>
      <c r="K280" t="s">
        <v>5</v>
      </c>
      <c r="L280" t="str">
        <f>_xlfn.XLOOKUP(K280,Sheet1!$A$2:$A$8,Sheet1!$B$2:$B$8)</f>
        <v>C</v>
      </c>
      <c r="M280" s="5">
        <v>763304384997</v>
      </c>
      <c r="N280" s="5">
        <v>672508651689</v>
      </c>
    </row>
    <row r="281" spans="1:14" x14ac:dyDescent="0.3">
      <c r="A281" t="s">
        <v>231</v>
      </c>
      <c r="B281" t="s">
        <v>182</v>
      </c>
      <c r="C281" t="s">
        <v>31</v>
      </c>
      <c r="D281" t="s">
        <v>192</v>
      </c>
      <c r="E281" t="s">
        <v>191</v>
      </c>
      <c r="F281" t="s">
        <v>299</v>
      </c>
      <c r="G281" s="4">
        <v>44561</v>
      </c>
      <c r="H281" s="7">
        <f t="shared" si="4"/>
        <v>2021</v>
      </c>
      <c r="I281" t="s">
        <v>252</v>
      </c>
      <c r="J281" t="s">
        <v>185</v>
      </c>
      <c r="K281" t="s">
        <v>1</v>
      </c>
      <c r="L281" t="str">
        <f>_xlfn.XLOOKUP(K281,Sheet1!$A$2:$A$8,Sheet1!$B$2:$B$8)</f>
        <v>A</v>
      </c>
      <c r="M281" s="5">
        <v>796759603859</v>
      </c>
      <c r="N281" s="5">
        <v>656622388177</v>
      </c>
    </row>
    <row r="282" spans="1:14" x14ac:dyDescent="0.3">
      <c r="A282" t="s">
        <v>231</v>
      </c>
      <c r="B282" t="s">
        <v>182</v>
      </c>
      <c r="C282" t="s">
        <v>31</v>
      </c>
      <c r="D282" t="s">
        <v>192</v>
      </c>
      <c r="E282" t="s">
        <v>191</v>
      </c>
      <c r="F282" t="s">
        <v>299</v>
      </c>
      <c r="G282" s="4">
        <v>44561</v>
      </c>
      <c r="H282" s="7">
        <f t="shared" si="4"/>
        <v>2021</v>
      </c>
      <c r="I282" t="s">
        <v>252</v>
      </c>
      <c r="J282" t="s">
        <v>186</v>
      </c>
      <c r="K282" t="s">
        <v>3</v>
      </c>
      <c r="L282" t="str">
        <f>_xlfn.XLOOKUP(K282,Sheet1!$A$2:$A$8,Sheet1!$B$2:$B$8)</f>
        <v>B</v>
      </c>
      <c r="M282" s="5">
        <v>305674509745</v>
      </c>
      <c r="N282" s="5">
        <v>222409671869</v>
      </c>
    </row>
    <row r="283" spans="1:14" x14ac:dyDescent="0.3">
      <c r="A283" t="s">
        <v>231</v>
      </c>
      <c r="B283" t="s">
        <v>182</v>
      </c>
      <c r="C283" t="s">
        <v>31</v>
      </c>
      <c r="D283" t="s">
        <v>192</v>
      </c>
      <c r="E283" t="s">
        <v>191</v>
      </c>
      <c r="F283" t="s">
        <v>299</v>
      </c>
      <c r="G283" s="4">
        <v>44561</v>
      </c>
      <c r="H283" s="7">
        <f t="shared" si="4"/>
        <v>2021</v>
      </c>
      <c r="I283" t="s">
        <v>252</v>
      </c>
      <c r="J283" t="s">
        <v>187</v>
      </c>
      <c r="K283" t="s">
        <v>5</v>
      </c>
      <c r="L283" t="str">
        <f>_xlfn.XLOOKUP(K283,Sheet1!$A$2:$A$8,Sheet1!$B$2:$B$8)</f>
        <v>C</v>
      </c>
      <c r="M283" s="5">
        <v>491085094114</v>
      </c>
      <c r="N283" s="5">
        <v>434212716308</v>
      </c>
    </row>
    <row r="284" spans="1:14" x14ac:dyDescent="0.3">
      <c r="A284" t="s">
        <v>231</v>
      </c>
      <c r="B284" t="s">
        <v>182</v>
      </c>
      <c r="C284" t="s">
        <v>31</v>
      </c>
      <c r="D284" t="s">
        <v>193</v>
      </c>
      <c r="E284" t="s">
        <v>194</v>
      </c>
      <c r="F284" t="s">
        <v>299</v>
      </c>
      <c r="G284" s="4">
        <v>44561</v>
      </c>
      <c r="H284" s="7">
        <f t="shared" si="4"/>
        <v>2021</v>
      </c>
      <c r="I284" t="s">
        <v>252</v>
      </c>
      <c r="J284" t="s">
        <v>185</v>
      </c>
      <c r="K284" t="s">
        <v>1</v>
      </c>
      <c r="L284" t="str">
        <f>_xlfn.XLOOKUP(K284,Sheet1!$A$2:$A$8,Sheet1!$B$2:$B$8)</f>
        <v>A</v>
      </c>
      <c r="M284" s="5">
        <v>4677576368776</v>
      </c>
      <c r="N284" s="5">
        <v>4124869698388</v>
      </c>
    </row>
    <row r="285" spans="1:14" x14ac:dyDescent="0.3">
      <c r="A285" t="s">
        <v>231</v>
      </c>
      <c r="B285" t="s">
        <v>182</v>
      </c>
      <c r="C285" t="s">
        <v>31</v>
      </c>
      <c r="D285" t="s">
        <v>193</v>
      </c>
      <c r="E285" t="s">
        <v>194</v>
      </c>
      <c r="F285" t="s">
        <v>299</v>
      </c>
      <c r="G285" s="4">
        <v>44561</v>
      </c>
      <c r="H285" s="7">
        <f t="shared" si="4"/>
        <v>2021</v>
      </c>
      <c r="I285" t="s">
        <v>252</v>
      </c>
      <c r="J285" t="s">
        <v>186</v>
      </c>
      <c r="K285" t="s">
        <v>3</v>
      </c>
      <c r="L285" t="str">
        <f>_xlfn.XLOOKUP(K285,Sheet1!$A$2:$A$8,Sheet1!$B$2:$B$8)</f>
        <v>B</v>
      </c>
      <c r="M285" s="5">
        <v>2808514105865</v>
      </c>
      <c r="N285" s="5">
        <v>2426735656817</v>
      </c>
    </row>
    <row r="286" spans="1:14" x14ac:dyDescent="0.3">
      <c r="A286" t="s">
        <v>231</v>
      </c>
      <c r="B286" t="s">
        <v>182</v>
      </c>
      <c r="C286" t="s">
        <v>31</v>
      </c>
      <c r="D286" t="s">
        <v>193</v>
      </c>
      <c r="E286" t="s">
        <v>194</v>
      </c>
      <c r="F286" t="s">
        <v>299</v>
      </c>
      <c r="G286" s="4">
        <v>44561</v>
      </c>
      <c r="H286" s="7">
        <f t="shared" si="4"/>
        <v>2021</v>
      </c>
      <c r="I286" t="s">
        <v>252</v>
      </c>
      <c r="J286" t="s">
        <v>187</v>
      </c>
      <c r="K286" t="s">
        <v>5</v>
      </c>
      <c r="L286" t="str">
        <f>_xlfn.XLOOKUP(K286,Sheet1!$A$2:$A$8,Sheet1!$B$2:$B$8)</f>
        <v>C</v>
      </c>
      <c r="M286" s="5">
        <v>1869062262911</v>
      </c>
      <c r="N286" s="5">
        <v>1698134041571</v>
      </c>
    </row>
    <row r="287" spans="1:14" x14ac:dyDescent="0.3">
      <c r="A287" t="s">
        <v>231</v>
      </c>
      <c r="B287" t="s">
        <v>182</v>
      </c>
      <c r="C287" t="s">
        <v>31</v>
      </c>
      <c r="D287" t="s">
        <v>195</v>
      </c>
      <c r="E287" t="s">
        <v>191</v>
      </c>
      <c r="F287" t="s">
        <v>299</v>
      </c>
      <c r="G287" s="4">
        <v>44561</v>
      </c>
      <c r="H287" s="7">
        <f t="shared" si="4"/>
        <v>2021</v>
      </c>
      <c r="I287" t="s">
        <v>252</v>
      </c>
      <c r="J287" t="s">
        <v>185</v>
      </c>
      <c r="K287" t="s">
        <v>1</v>
      </c>
      <c r="L287" t="str">
        <f>_xlfn.XLOOKUP(K287,Sheet1!$A$2:$A$8,Sheet1!$B$2:$B$8)</f>
        <v>A</v>
      </c>
      <c r="M287" s="5">
        <v>8321229495058</v>
      </c>
      <c r="N287" s="5">
        <v>7515657794946</v>
      </c>
    </row>
    <row r="288" spans="1:14" x14ac:dyDescent="0.3">
      <c r="A288" t="s">
        <v>231</v>
      </c>
      <c r="B288" t="s">
        <v>182</v>
      </c>
      <c r="C288" t="s">
        <v>31</v>
      </c>
      <c r="D288" t="s">
        <v>195</v>
      </c>
      <c r="E288" t="s">
        <v>191</v>
      </c>
      <c r="F288" t="s">
        <v>299</v>
      </c>
      <c r="G288" s="4">
        <v>44561</v>
      </c>
      <c r="H288" s="7">
        <f t="shared" si="4"/>
        <v>2021</v>
      </c>
      <c r="I288" t="s">
        <v>252</v>
      </c>
      <c r="J288" t="s">
        <v>186</v>
      </c>
      <c r="K288" t="s">
        <v>3</v>
      </c>
      <c r="L288" t="str">
        <f>_xlfn.XLOOKUP(K288,Sheet1!$A$2:$A$8,Sheet1!$B$2:$B$8)</f>
        <v>B</v>
      </c>
      <c r="M288" s="5">
        <v>1160656375584</v>
      </c>
      <c r="N288" s="5">
        <v>853617125268</v>
      </c>
    </row>
    <row r="289" spans="1:14" x14ac:dyDescent="0.3">
      <c r="A289" t="s">
        <v>231</v>
      </c>
      <c r="B289" t="s">
        <v>182</v>
      </c>
      <c r="C289" t="s">
        <v>31</v>
      </c>
      <c r="D289" t="s">
        <v>195</v>
      </c>
      <c r="E289" t="s">
        <v>191</v>
      </c>
      <c r="F289" t="s">
        <v>299</v>
      </c>
      <c r="G289" s="4">
        <v>44561</v>
      </c>
      <c r="H289" s="7">
        <f t="shared" si="4"/>
        <v>2021</v>
      </c>
      <c r="I289" t="s">
        <v>252</v>
      </c>
      <c r="J289" t="s">
        <v>187</v>
      </c>
      <c r="K289" t="s">
        <v>5</v>
      </c>
      <c r="L289" t="str">
        <f>_xlfn.XLOOKUP(K289,Sheet1!$A$2:$A$8,Sheet1!$B$2:$B$8)</f>
        <v>C</v>
      </c>
      <c r="M289" s="5">
        <v>7160573119474</v>
      </c>
      <c r="N289" s="5">
        <v>6662040669678</v>
      </c>
    </row>
    <row r="290" spans="1:14" x14ac:dyDescent="0.3">
      <c r="A290" t="s">
        <v>231</v>
      </c>
      <c r="B290" t="s">
        <v>182</v>
      </c>
      <c r="C290" t="s">
        <v>31</v>
      </c>
      <c r="D290" t="s">
        <v>196</v>
      </c>
      <c r="E290" t="s">
        <v>194</v>
      </c>
      <c r="F290" t="s">
        <v>299</v>
      </c>
      <c r="G290" s="4">
        <v>44561</v>
      </c>
      <c r="H290" s="7">
        <f t="shared" si="4"/>
        <v>2021</v>
      </c>
      <c r="I290" t="s">
        <v>252</v>
      </c>
      <c r="J290" t="s">
        <v>185</v>
      </c>
      <c r="K290" t="s">
        <v>1</v>
      </c>
      <c r="L290" t="str">
        <f>_xlfn.XLOOKUP(K290,Sheet1!$A$2:$A$8,Sheet1!$B$2:$B$8)</f>
        <v>A</v>
      </c>
      <c r="M290" s="5">
        <v>295977178156</v>
      </c>
      <c r="N290" s="5">
        <v>263577821091</v>
      </c>
    </row>
    <row r="291" spans="1:14" x14ac:dyDescent="0.3">
      <c r="A291" t="s">
        <v>231</v>
      </c>
      <c r="B291" t="s">
        <v>182</v>
      </c>
      <c r="C291" t="s">
        <v>31</v>
      </c>
      <c r="D291" t="s">
        <v>196</v>
      </c>
      <c r="E291" t="s">
        <v>194</v>
      </c>
      <c r="F291" t="s">
        <v>299</v>
      </c>
      <c r="G291" s="4">
        <v>44561</v>
      </c>
      <c r="H291" s="7">
        <f t="shared" si="4"/>
        <v>2021</v>
      </c>
      <c r="I291" t="s">
        <v>252</v>
      </c>
      <c r="J291" t="s">
        <v>186</v>
      </c>
      <c r="K291" t="s">
        <v>3</v>
      </c>
      <c r="L291" t="str">
        <f>_xlfn.XLOOKUP(K291,Sheet1!$A$2:$A$8,Sheet1!$B$2:$B$8)</f>
        <v>B</v>
      </c>
      <c r="M291" s="5">
        <v>121392654724</v>
      </c>
      <c r="N291" s="5">
        <v>97549580789</v>
      </c>
    </row>
    <row r="292" spans="1:14" x14ac:dyDescent="0.3">
      <c r="A292" t="s">
        <v>231</v>
      </c>
      <c r="B292" t="s">
        <v>182</v>
      </c>
      <c r="C292" t="s">
        <v>31</v>
      </c>
      <c r="D292" t="s">
        <v>196</v>
      </c>
      <c r="E292" t="s">
        <v>194</v>
      </c>
      <c r="F292" t="s">
        <v>299</v>
      </c>
      <c r="G292" s="4">
        <v>44561</v>
      </c>
      <c r="H292" s="7">
        <f t="shared" si="4"/>
        <v>2021</v>
      </c>
      <c r="I292" t="s">
        <v>252</v>
      </c>
      <c r="J292" t="s">
        <v>187</v>
      </c>
      <c r="K292" t="s">
        <v>5</v>
      </c>
      <c r="L292" t="str">
        <f>_xlfn.XLOOKUP(K292,Sheet1!$A$2:$A$8,Sheet1!$B$2:$B$8)</f>
        <v>C</v>
      </c>
      <c r="M292" s="5">
        <v>174584523432</v>
      </c>
      <c r="N292" s="5">
        <v>166028240302</v>
      </c>
    </row>
    <row r="293" spans="1:14" x14ac:dyDescent="0.3">
      <c r="A293" t="s">
        <v>231</v>
      </c>
      <c r="B293" t="s">
        <v>182</v>
      </c>
      <c r="C293" t="s">
        <v>31</v>
      </c>
      <c r="D293" t="s">
        <v>240</v>
      </c>
      <c r="E293" t="s">
        <v>191</v>
      </c>
      <c r="F293" t="s">
        <v>299</v>
      </c>
      <c r="G293" s="4">
        <v>44561</v>
      </c>
      <c r="H293" s="7">
        <f t="shared" si="4"/>
        <v>2021</v>
      </c>
      <c r="I293" t="s">
        <v>252</v>
      </c>
      <c r="J293" t="s">
        <v>185</v>
      </c>
      <c r="K293" t="s">
        <v>1</v>
      </c>
      <c r="L293" t="str">
        <f>_xlfn.XLOOKUP(K293,Sheet1!$A$2:$A$8,Sheet1!$B$2:$B$8)</f>
        <v>A</v>
      </c>
      <c r="M293" s="5">
        <v>540933463632</v>
      </c>
      <c r="N293" s="5">
        <v>543387836130</v>
      </c>
    </row>
    <row r="294" spans="1:14" x14ac:dyDescent="0.3">
      <c r="A294" t="s">
        <v>231</v>
      </c>
      <c r="B294" t="s">
        <v>182</v>
      </c>
      <c r="C294" t="s">
        <v>31</v>
      </c>
      <c r="D294" t="s">
        <v>240</v>
      </c>
      <c r="E294" t="s">
        <v>191</v>
      </c>
      <c r="F294" t="s">
        <v>299</v>
      </c>
      <c r="G294" s="4">
        <v>44561</v>
      </c>
      <c r="H294" s="7">
        <f t="shared" si="4"/>
        <v>2021</v>
      </c>
      <c r="I294" t="s">
        <v>252</v>
      </c>
      <c r="J294" t="s">
        <v>186</v>
      </c>
      <c r="K294" t="s">
        <v>3</v>
      </c>
      <c r="L294" t="str">
        <f>_xlfn.XLOOKUP(K294,Sheet1!$A$2:$A$8,Sheet1!$B$2:$B$8)</f>
        <v>B</v>
      </c>
      <c r="M294" s="5">
        <v>1658601217</v>
      </c>
      <c r="N294" s="5">
        <v>4221137179</v>
      </c>
    </row>
    <row r="295" spans="1:14" x14ac:dyDescent="0.3">
      <c r="A295" t="s">
        <v>231</v>
      </c>
      <c r="B295" t="s">
        <v>182</v>
      </c>
      <c r="C295" t="s">
        <v>31</v>
      </c>
      <c r="D295" t="s">
        <v>240</v>
      </c>
      <c r="E295" t="s">
        <v>191</v>
      </c>
      <c r="F295" t="s">
        <v>299</v>
      </c>
      <c r="G295" s="4">
        <v>44561</v>
      </c>
      <c r="H295" s="7">
        <f t="shared" si="4"/>
        <v>2021</v>
      </c>
      <c r="I295" t="s">
        <v>252</v>
      </c>
      <c r="J295" t="s">
        <v>187</v>
      </c>
      <c r="K295" t="s">
        <v>5</v>
      </c>
      <c r="L295" t="str">
        <f>_xlfn.XLOOKUP(K295,Sheet1!$A$2:$A$8,Sheet1!$B$2:$B$8)</f>
        <v>C</v>
      </c>
      <c r="M295" s="5">
        <v>539274862415</v>
      </c>
      <c r="N295" s="5">
        <v>539166698951</v>
      </c>
    </row>
    <row r="296" spans="1:14" x14ac:dyDescent="0.3">
      <c r="A296" t="s">
        <v>231</v>
      </c>
      <c r="B296" t="s">
        <v>182</v>
      </c>
      <c r="C296" t="s">
        <v>31</v>
      </c>
      <c r="D296" t="s">
        <v>232</v>
      </c>
      <c r="E296" t="s">
        <v>191</v>
      </c>
      <c r="F296" t="s">
        <v>299</v>
      </c>
      <c r="G296" s="4">
        <v>44561</v>
      </c>
      <c r="H296" s="7">
        <f t="shared" si="4"/>
        <v>2021</v>
      </c>
      <c r="I296" t="s">
        <v>252</v>
      </c>
      <c r="J296" t="s">
        <v>185</v>
      </c>
      <c r="K296" t="s">
        <v>1</v>
      </c>
      <c r="L296" t="str">
        <f>_xlfn.XLOOKUP(K296,Sheet1!$A$2:$A$8,Sheet1!$B$2:$B$8)</f>
        <v>A</v>
      </c>
      <c r="M296" s="5">
        <v>946516025611</v>
      </c>
      <c r="N296" s="5">
        <v>797350351952</v>
      </c>
    </row>
    <row r="297" spans="1:14" x14ac:dyDescent="0.3">
      <c r="A297" t="s">
        <v>231</v>
      </c>
      <c r="B297" t="s">
        <v>182</v>
      </c>
      <c r="C297" t="s">
        <v>31</v>
      </c>
      <c r="D297" t="s">
        <v>232</v>
      </c>
      <c r="E297" t="s">
        <v>191</v>
      </c>
      <c r="F297" t="s">
        <v>299</v>
      </c>
      <c r="G297" s="4">
        <v>44561</v>
      </c>
      <c r="H297" s="7">
        <f t="shared" si="4"/>
        <v>2021</v>
      </c>
      <c r="I297" t="s">
        <v>252</v>
      </c>
      <c r="J297" t="s">
        <v>186</v>
      </c>
      <c r="K297" t="s">
        <v>3</v>
      </c>
      <c r="L297" t="str">
        <f>_xlfn.XLOOKUP(K297,Sheet1!$A$2:$A$8,Sheet1!$B$2:$B$8)</f>
        <v>B</v>
      </c>
      <c r="M297" s="5">
        <v>256973976592</v>
      </c>
      <c r="N297" s="5">
        <v>154663346243</v>
      </c>
    </row>
    <row r="298" spans="1:14" x14ac:dyDescent="0.3">
      <c r="A298" t="s">
        <v>231</v>
      </c>
      <c r="B298" t="s">
        <v>182</v>
      </c>
      <c r="C298" t="s">
        <v>31</v>
      </c>
      <c r="D298" t="s">
        <v>232</v>
      </c>
      <c r="E298" t="s">
        <v>191</v>
      </c>
      <c r="F298" t="s">
        <v>299</v>
      </c>
      <c r="G298" s="4">
        <v>44561</v>
      </c>
      <c r="H298" s="7">
        <f t="shared" si="4"/>
        <v>2021</v>
      </c>
      <c r="I298" t="s">
        <v>252</v>
      </c>
      <c r="J298" t="s">
        <v>187</v>
      </c>
      <c r="K298" t="s">
        <v>5</v>
      </c>
      <c r="L298" t="str">
        <f>_xlfn.XLOOKUP(K298,Sheet1!$A$2:$A$8,Sheet1!$B$2:$B$8)</f>
        <v>C</v>
      </c>
      <c r="M298" s="5">
        <v>689542049019</v>
      </c>
      <c r="N298" s="5">
        <v>642687005709</v>
      </c>
    </row>
    <row r="299" spans="1:14" x14ac:dyDescent="0.3">
      <c r="A299" t="s">
        <v>231</v>
      </c>
      <c r="B299" t="s">
        <v>182</v>
      </c>
      <c r="C299" t="s">
        <v>31</v>
      </c>
      <c r="D299" t="s">
        <v>197</v>
      </c>
      <c r="E299" t="s">
        <v>198</v>
      </c>
      <c r="F299" t="s">
        <v>299</v>
      </c>
      <c r="G299" s="4">
        <v>44561</v>
      </c>
      <c r="H299" s="7">
        <f t="shared" si="4"/>
        <v>2021</v>
      </c>
      <c r="I299" t="s">
        <v>252</v>
      </c>
      <c r="J299" t="s">
        <v>185</v>
      </c>
      <c r="K299" t="s">
        <v>1</v>
      </c>
      <c r="L299" t="str">
        <f>_xlfn.XLOOKUP(K299,Sheet1!$A$2:$A$8,Sheet1!$B$2:$B$8)</f>
        <v>A</v>
      </c>
      <c r="M299" s="5">
        <v>1259655413872</v>
      </c>
      <c r="N299" s="5">
        <v>1186735400474</v>
      </c>
    </row>
    <row r="300" spans="1:14" x14ac:dyDescent="0.3">
      <c r="A300" t="s">
        <v>231</v>
      </c>
      <c r="B300" t="s">
        <v>182</v>
      </c>
      <c r="C300" t="s">
        <v>31</v>
      </c>
      <c r="D300" t="s">
        <v>197</v>
      </c>
      <c r="E300" t="s">
        <v>198</v>
      </c>
      <c r="F300" t="s">
        <v>299</v>
      </c>
      <c r="G300" s="4">
        <v>44561</v>
      </c>
      <c r="H300" s="7">
        <f t="shared" si="4"/>
        <v>2021</v>
      </c>
      <c r="I300" t="s">
        <v>252</v>
      </c>
      <c r="J300" t="s">
        <v>186</v>
      </c>
      <c r="K300" t="s">
        <v>3</v>
      </c>
      <c r="L300" t="str">
        <f>_xlfn.XLOOKUP(K300,Sheet1!$A$2:$A$8,Sheet1!$B$2:$B$8)</f>
        <v>B</v>
      </c>
      <c r="M300" s="5">
        <v>645390488928</v>
      </c>
      <c r="N300" s="5">
        <v>610701511197</v>
      </c>
    </row>
    <row r="301" spans="1:14" x14ac:dyDescent="0.3">
      <c r="A301" t="s">
        <v>231</v>
      </c>
      <c r="B301" t="s">
        <v>182</v>
      </c>
      <c r="C301" t="s">
        <v>31</v>
      </c>
      <c r="D301" t="s">
        <v>197</v>
      </c>
      <c r="E301" t="s">
        <v>198</v>
      </c>
      <c r="F301" t="s">
        <v>299</v>
      </c>
      <c r="G301" s="4">
        <v>44561</v>
      </c>
      <c r="H301" s="7">
        <f t="shared" si="4"/>
        <v>2021</v>
      </c>
      <c r="I301" t="s">
        <v>252</v>
      </c>
      <c r="J301" t="s">
        <v>187</v>
      </c>
      <c r="K301" t="s">
        <v>5</v>
      </c>
      <c r="L301" t="str">
        <f>_xlfn.XLOOKUP(K301,Sheet1!$A$2:$A$8,Sheet1!$B$2:$B$8)</f>
        <v>C</v>
      </c>
      <c r="M301" s="5">
        <v>614264924944</v>
      </c>
      <c r="N301" s="5">
        <v>576033889277</v>
      </c>
    </row>
    <row r="302" spans="1:14" x14ac:dyDescent="0.3">
      <c r="A302" t="s">
        <v>231</v>
      </c>
      <c r="B302" t="s">
        <v>182</v>
      </c>
      <c r="C302" t="s">
        <v>31</v>
      </c>
      <c r="D302" t="s">
        <v>199</v>
      </c>
      <c r="E302" t="s">
        <v>184</v>
      </c>
      <c r="F302" t="s">
        <v>299</v>
      </c>
      <c r="G302" s="4">
        <v>44561</v>
      </c>
      <c r="H302" s="7">
        <f t="shared" si="4"/>
        <v>2021</v>
      </c>
      <c r="I302" t="s">
        <v>252</v>
      </c>
      <c r="J302" t="s">
        <v>185</v>
      </c>
      <c r="K302" t="s">
        <v>1</v>
      </c>
      <c r="L302" t="str">
        <f>_xlfn.XLOOKUP(K302,Sheet1!$A$2:$A$8,Sheet1!$B$2:$B$8)</f>
        <v>A</v>
      </c>
      <c r="M302" s="5">
        <v>1635436303114</v>
      </c>
      <c r="N302" s="5">
        <v>1634110387830</v>
      </c>
    </row>
    <row r="303" spans="1:14" x14ac:dyDescent="0.3">
      <c r="A303" t="s">
        <v>231</v>
      </c>
      <c r="B303" t="s">
        <v>182</v>
      </c>
      <c r="C303" t="s">
        <v>31</v>
      </c>
      <c r="D303" t="s">
        <v>199</v>
      </c>
      <c r="E303" t="s">
        <v>184</v>
      </c>
      <c r="F303" t="s">
        <v>299</v>
      </c>
      <c r="G303" s="4">
        <v>44561</v>
      </c>
      <c r="H303" s="7">
        <f t="shared" si="4"/>
        <v>2021</v>
      </c>
      <c r="I303" t="s">
        <v>252</v>
      </c>
      <c r="J303" t="s">
        <v>186</v>
      </c>
      <c r="K303" t="s">
        <v>3</v>
      </c>
      <c r="L303" t="str">
        <f>_xlfn.XLOOKUP(K303,Sheet1!$A$2:$A$8,Sheet1!$B$2:$B$8)</f>
        <v>B</v>
      </c>
      <c r="M303" s="5">
        <v>817822555557</v>
      </c>
      <c r="N303" s="5">
        <v>879910887024</v>
      </c>
    </row>
    <row r="304" spans="1:14" x14ac:dyDescent="0.3">
      <c r="A304" t="s">
        <v>231</v>
      </c>
      <c r="B304" t="s">
        <v>182</v>
      </c>
      <c r="C304" t="s">
        <v>31</v>
      </c>
      <c r="D304" t="s">
        <v>199</v>
      </c>
      <c r="E304" t="s">
        <v>184</v>
      </c>
      <c r="F304" t="s">
        <v>299</v>
      </c>
      <c r="G304" s="4">
        <v>44561</v>
      </c>
      <c r="H304" s="7">
        <f t="shared" si="4"/>
        <v>2021</v>
      </c>
      <c r="I304" t="s">
        <v>252</v>
      </c>
      <c r="J304" t="s">
        <v>253</v>
      </c>
      <c r="K304" t="s">
        <v>5</v>
      </c>
      <c r="L304" t="str">
        <f>_xlfn.XLOOKUP(K304,Sheet1!$A$2:$A$8,Sheet1!$B$2:$B$8)</f>
        <v>C</v>
      </c>
      <c r="M304" s="5">
        <v>817613747557</v>
      </c>
      <c r="N304" s="5">
        <v>754199500806</v>
      </c>
    </row>
    <row r="305" spans="1:14" x14ac:dyDescent="0.3">
      <c r="A305" t="s">
        <v>231</v>
      </c>
      <c r="B305" t="s">
        <v>182</v>
      </c>
      <c r="C305" t="s">
        <v>31</v>
      </c>
      <c r="D305" t="s">
        <v>200</v>
      </c>
      <c r="E305" t="s">
        <v>191</v>
      </c>
      <c r="F305" t="s">
        <v>299</v>
      </c>
      <c r="G305" s="4">
        <v>44561</v>
      </c>
      <c r="H305" s="7">
        <f t="shared" si="4"/>
        <v>2021</v>
      </c>
      <c r="I305" t="s">
        <v>252</v>
      </c>
      <c r="J305" t="s">
        <v>185</v>
      </c>
      <c r="K305" t="s">
        <v>1</v>
      </c>
      <c r="L305" t="str">
        <f>_xlfn.XLOOKUP(K305,Sheet1!$A$2:$A$8,Sheet1!$B$2:$B$8)</f>
        <v>A</v>
      </c>
      <c r="M305" s="5">
        <v>17427438053752</v>
      </c>
      <c r="N305" s="5">
        <v>15176140842307</v>
      </c>
    </row>
    <row r="306" spans="1:14" x14ac:dyDescent="0.3">
      <c r="A306" t="s">
        <v>231</v>
      </c>
      <c r="B306" t="s">
        <v>182</v>
      </c>
      <c r="C306" t="s">
        <v>31</v>
      </c>
      <c r="D306" t="s">
        <v>200</v>
      </c>
      <c r="E306" t="s">
        <v>191</v>
      </c>
      <c r="F306" t="s">
        <v>299</v>
      </c>
      <c r="G306" s="4">
        <v>44561</v>
      </c>
      <c r="H306" s="7">
        <f t="shared" si="4"/>
        <v>2021</v>
      </c>
      <c r="I306" t="s">
        <v>252</v>
      </c>
      <c r="J306" t="s">
        <v>186</v>
      </c>
      <c r="K306" t="s">
        <v>3</v>
      </c>
      <c r="L306" t="str">
        <f>_xlfn.XLOOKUP(K306,Sheet1!$A$2:$A$8,Sheet1!$B$2:$B$8)</f>
        <v>B</v>
      </c>
      <c r="M306" s="5">
        <v>5088453424385</v>
      </c>
      <c r="N306" s="5">
        <v>3576792170552</v>
      </c>
    </row>
    <row r="307" spans="1:14" x14ac:dyDescent="0.3">
      <c r="A307" t="s">
        <v>231</v>
      </c>
      <c r="B307" t="s">
        <v>182</v>
      </c>
      <c r="C307" t="s">
        <v>31</v>
      </c>
      <c r="D307" t="s">
        <v>200</v>
      </c>
      <c r="E307" t="s">
        <v>191</v>
      </c>
      <c r="F307" t="s">
        <v>299</v>
      </c>
      <c r="G307" s="4">
        <v>44561</v>
      </c>
      <c r="H307" s="7">
        <f t="shared" si="4"/>
        <v>2021</v>
      </c>
      <c r="I307" t="s">
        <v>252</v>
      </c>
      <c r="J307" t="s">
        <v>187</v>
      </c>
      <c r="K307" t="s">
        <v>5</v>
      </c>
      <c r="L307" t="str">
        <f>_xlfn.XLOOKUP(K307,Sheet1!$A$2:$A$8,Sheet1!$B$2:$B$8)</f>
        <v>C</v>
      </c>
      <c r="M307" s="5">
        <v>12338984629367</v>
      </c>
      <c r="N307" s="5">
        <v>11599348671755</v>
      </c>
    </row>
    <row r="308" spans="1:14" x14ac:dyDescent="0.3">
      <c r="A308" t="s">
        <v>231</v>
      </c>
      <c r="B308" t="s">
        <v>182</v>
      </c>
      <c r="C308" t="s">
        <v>31</v>
      </c>
      <c r="D308" t="s">
        <v>241</v>
      </c>
      <c r="E308" t="s">
        <v>242</v>
      </c>
      <c r="F308" t="s">
        <v>299</v>
      </c>
      <c r="G308" s="4">
        <v>44561</v>
      </c>
      <c r="H308" s="7">
        <f t="shared" si="4"/>
        <v>2021</v>
      </c>
      <c r="I308" t="s">
        <v>252</v>
      </c>
      <c r="J308" t="s">
        <v>185</v>
      </c>
      <c r="K308" t="s">
        <v>1</v>
      </c>
      <c r="L308" t="str">
        <f>_xlfn.XLOOKUP(K308,Sheet1!$A$2:$A$8,Sheet1!$B$2:$B$8)</f>
        <v>A</v>
      </c>
      <c r="M308" s="5">
        <v>225143675006</v>
      </c>
      <c r="N308" s="5">
        <v>223493607803</v>
      </c>
    </row>
    <row r="309" spans="1:14" x14ac:dyDescent="0.3">
      <c r="A309" t="s">
        <v>231</v>
      </c>
      <c r="B309" t="s">
        <v>182</v>
      </c>
      <c r="C309" t="s">
        <v>31</v>
      </c>
      <c r="D309" t="s">
        <v>241</v>
      </c>
      <c r="E309" t="s">
        <v>242</v>
      </c>
      <c r="F309" t="s">
        <v>299</v>
      </c>
      <c r="G309" s="4">
        <v>44561</v>
      </c>
      <c r="H309" s="7">
        <f t="shared" si="4"/>
        <v>2021</v>
      </c>
      <c r="I309" t="s">
        <v>252</v>
      </c>
      <c r="J309" t="s">
        <v>186</v>
      </c>
      <c r="K309" t="s">
        <v>3</v>
      </c>
      <c r="L309" t="str">
        <f>_xlfn.XLOOKUP(K309,Sheet1!$A$2:$A$8,Sheet1!$B$2:$B$8)</f>
        <v>B</v>
      </c>
      <c r="M309" s="5">
        <v>53588246942</v>
      </c>
      <c r="N309" s="5">
        <v>118925104350</v>
      </c>
    </row>
    <row r="310" spans="1:14" x14ac:dyDescent="0.3">
      <c r="A310" t="s">
        <v>231</v>
      </c>
      <c r="B310" t="s">
        <v>182</v>
      </c>
      <c r="C310" t="s">
        <v>31</v>
      </c>
      <c r="D310" t="s">
        <v>241</v>
      </c>
      <c r="E310" t="s">
        <v>242</v>
      </c>
      <c r="F310" t="s">
        <v>299</v>
      </c>
      <c r="G310" s="4">
        <v>44561</v>
      </c>
      <c r="H310" s="7">
        <f t="shared" si="4"/>
        <v>2021</v>
      </c>
      <c r="I310" t="s">
        <v>252</v>
      </c>
      <c r="J310" t="s">
        <v>187</v>
      </c>
      <c r="K310" t="s">
        <v>5</v>
      </c>
      <c r="L310" t="str">
        <f>_xlfn.XLOOKUP(K310,Sheet1!$A$2:$A$8,Sheet1!$B$2:$B$8)</f>
        <v>C</v>
      </c>
      <c r="M310" s="5">
        <v>171555428064</v>
      </c>
      <c r="N310" s="5">
        <v>104568503453</v>
      </c>
    </row>
    <row r="311" spans="1:14" x14ac:dyDescent="0.3">
      <c r="A311" t="s">
        <v>231</v>
      </c>
      <c r="B311" t="s">
        <v>182</v>
      </c>
      <c r="C311" t="s">
        <v>31</v>
      </c>
      <c r="D311" t="s">
        <v>233</v>
      </c>
      <c r="E311" t="s">
        <v>184</v>
      </c>
      <c r="F311" t="s">
        <v>299</v>
      </c>
      <c r="G311" s="4">
        <v>44561</v>
      </c>
      <c r="H311" s="7">
        <f t="shared" si="4"/>
        <v>2021</v>
      </c>
      <c r="I311" t="s">
        <v>252</v>
      </c>
      <c r="J311" t="s">
        <v>185</v>
      </c>
      <c r="K311" t="s">
        <v>1</v>
      </c>
      <c r="L311" t="str">
        <f>_xlfn.XLOOKUP(K311,Sheet1!$A$2:$A$8,Sheet1!$B$2:$B$8)</f>
        <v>A</v>
      </c>
      <c r="M311" s="5">
        <v>315948482729</v>
      </c>
      <c r="N311" s="5">
        <v>318741895792</v>
      </c>
    </row>
    <row r="312" spans="1:14" x14ac:dyDescent="0.3">
      <c r="A312" t="s">
        <v>231</v>
      </c>
      <c r="B312" t="s">
        <v>182</v>
      </c>
      <c r="C312" t="s">
        <v>31</v>
      </c>
      <c r="D312" t="s">
        <v>233</v>
      </c>
      <c r="E312" t="s">
        <v>184</v>
      </c>
      <c r="F312" t="s">
        <v>299</v>
      </c>
      <c r="G312" s="4">
        <v>44561</v>
      </c>
      <c r="H312" s="7">
        <f t="shared" si="4"/>
        <v>2021</v>
      </c>
      <c r="I312" t="s">
        <v>252</v>
      </c>
      <c r="J312" t="s">
        <v>186</v>
      </c>
      <c r="K312" t="s">
        <v>3</v>
      </c>
      <c r="L312" t="str">
        <f>_xlfn.XLOOKUP(K312,Sheet1!$A$2:$A$8,Sheet1!$B$2:$B$8)</f>
        <v>B</v>
      </c>
      <c r="M312" s="5">
        <v>119243893874</v>
      </c>
      <c r="N312" s="5">
        <v>133950267799</v>
      </c>
    </row>
    <row r="313" spans="1:14" x14ac:dyDescent="0.3">
      <c r="A313" t="s">
        <v>231</v>
      </c>
      <c r="B313" t="s">
        <v>182</v>
      </c>
      <c r="C313" t="s">
        <v>31</v>
      </c>
      <c r="D313" t="s">
        <v>233</v>
      </c>
      <c r="E313" t="s">
        <v>184</v>
      </c>
      <c r="F313" t="s">
        <v>299</v>
      </c>
      <c r="G313" s="4">
        <v>44561</v>
      </c>
      <c r="H313" s="7">
        <f t="shared" si="4"/>
        <v>2021</v>
      </c>
      <c r="I313" t="s">
        <v>252</v>
      </c>
      <c r="J313" t="s">
        <v>187</v>
      </c>
      <c r="K313" t="s">
        <v>5</v>
      </c>
      <c r="L313" t="str">
        <f>_xlfn.XLOOKUP(K313,Sheet1!$A$2:$A$8,Sheet1!$B$2:$B$8)</f>
        <v>C</v>
      </c>
      <c r="M313" s="5">
        <v>196704588855</v>
      </c>
      <c r="N313" s="5">
        <v>184791627993</v>
      </c>
    </row>
    <row r="314" spans="1:14" x14ac:dyDescent="0.3">
      <c r="A314" t="s">
        <v>231</v>
      </c>
      <c r="B314" t="s">
        <v>182</v>
      </c>
      <c r="C314" t="s">
        <v>31</v>
      </c>
      <c r="D314" t="s">
        <v>201</v>
      </c>
      <c r="E314" t="s">
        <v>184</v>
      </c>
      <c r="F314" t="s">
        <v>299</v>
      </c>
      <c r="G314" s="4">
        <v>44561</v>
      </c>
      <c r="H314" s="7">
        <f t="shared" si="4"/>
        <v>2021</v>
      </c>
      <c r="I314" t="s">
        <v>252</v>
      </c>
      <c r="J314" t="s">
        <v>185</v>
      </c>
      <c r="K314" t="s">
        <v>1</v>
      </c>
      <c r="L314" t="str">
        <f>_xlfn.XLOOKUP(K314,Sheet1!$A$2:$A$8,Sheet1!$B$2:$B$8)</f>
        <v>A</v>
      </c>
      <c r="M314" s="5">
        <v>16844996871874</v>
      </c>
      <c r="N314" s="5">
        <v>15284961777810</v>
      </c>
    </row>
    <row r="315" spans="1:14" x14ac:dyDescent="0.3">
      <c r="A315" t="s">
        <v>231</v>
      </c>
      <c r="B315" t="s">
        <v>182</v>
      </c>
      <c r="C315" t="s">
        <v>31</v>
      </c>
      <c r="D315" t="s">
        <v>201</v>
      </c>
      <c r="E315" t="s">
        <v>184</v>
      </c>
      <c r="F315" t="s">
        <v>299</v>
      </c>
      <c r="G315" s="4">
        <v>44561</v>
      </c>
      <c r="H315" s="7">
        <f t="shared" si="4"/>
        <v>2021</v>
      </c>
      <c r="I315" t="s">
        <v>252</v>
      </c>
      <c r="J315" t="s">
        <v>186</v>
      </c>
      <c r="K315" t="s">
        <v>3</v>
      </c>
      <c r="L315" t="str">
        <f>_xlfn.XLOOKUP(K315,Sheet1!$A$2:$A$8,Sheet1!$B$2:$B$8)</f>
        <v>B</v>
      </c>
      <c r="M315" s="5">
        <v>4852126688256</v>
      </c>
      <c r="N315" s="5">
        <v>4067344061422</v>
      </c>
    </row>
    <row r="316" spans="1:14" x14ac:dyDescent="0.3">
      <c r="A316" t="s">
        <v>231</v>
      </c>
      <c r="B316" t="s">
        <v>182</v>
      </c>
      <c r="C316" t="s">
        <v>31</v>
      </c>
      <c r="D316" t="s">
        <v>201</v>
      </c>
      <c r="E316" t="s">
        <v>184</v>
      </c>
      <c r="F316" t="s">
        <v>299</v>
      </c>
      <c r="G316" s="4">
        <v>44561</v>
      </c>
      <c r="H316" s="7">
        <f t="shared" si="4"/>
        <v>2021</v>
      </c>
      <c r="I316" t="s">
        <v>252</v>
      </c>
      <c r="J316" t="s">
        <v>187</v>
      </c>
      <c r="K316" t="s">
        <v>5</v>
      </c>
      <c r="L316" t="str">
        <f>_xlfn.XLOOKUP(K316,Sheet1!$A$2:$A$8,Sheet1!$B$2:$B$8)</f>
        <v>C</v>
      </c>
      <c r="M316" s="5">
        <v>11992870183618</v>
      </c>
      <c r="N316" s="5">
        <v>11217617716388</v>
      </c>
    </row>
    <row r="317" spans="1:14" x14ac:dyDescent="0.3">
      <c r="A317" t="s">
        <v>231</v>
      </c>
      <c r="B317" t="s">
        <v>182</v>
      </c>
      <c r="C317" t="s">
        <v>31</v>
      </c>
      <c r="D317" t="s">
        <v>202</v>
      </c>
      <c r="E317" t="s">
        <v>184</v>
      </c>
      <c r="F317" t="s">
        <v>299</v>
      </c>
      <c r="G317" s="4">
        <v>44561</v>
      </c>
      <c r="H317" s="7">
        <f t="shared" si="4"/>
        <v>2021</v>
      </c>
      <c r="I317" t="s">
        <v>252</v>
      </c>
      <c r="J317" t="s">
        <v>185</v>
      </c>
      <c r="K317" t="s">
        <v>1</v>
      </c>
      <c r="L317" t="str">
        <f>_xlfn.XLOOKUP(K317,Sheet1!$A$2:$A$8,Sheet1!$B$2:$B$8)</f>
        <v>A</v>
      </c>
      <c r="M317" s="5">
        <v>818686440424</v>
      </c>
      <c r="N317" s="5">
        <v>806056414431</v>
      </c>
    </row>
    <row r="318" spans="1:14" x14ac:dyDescent="0.3">
      <c r="A318" t="s">
        <v>231</v>
      </c>
      <c r="B318" t="s">
        <v>182</v>
      </c>
      <c r="C318" t="s">
        <v>31</v>
      </c>
      <c r="D318" t="s">
        <v>202</v>
      </c>
      <c r="E318" t="s">
        <v>184</v>
      </c>
      <c r="F318" t="s">
        <v>299</v>
      </c>
      <c r="G318" s="4">
        <v>44561</v>
      </c>
      <c r="H318" s="7">
        <f t="shared" si="4"/>
        <v>2021</v>
      </c>
      <c r="I318" t="s">
        <v>252</v>
      </c>
      <c r="J318" t="s">
        <v>186</v>
      </c>
      <c r="K318" t="s">
        <v>3</v>
      </c>
      <c r="L318" t="str">
        <f>_xlfn.XLOOKUP(K318,Sheet1!$A$2:$A$8,Sheet1!$B$2:$B$8)</f>
        <v>B</v>
      </c>
      <c r="M318" s="5">
        <v>419070486470</v>
      </c>
      <c r="N318" s="5">
        <v>418544190040</v>
      </c>
    </row>
    <row r="319" spans="1:14" x14ac:dyDescent="0.3">
      <c r="A319" t="s">
        <v>231</v>
      </c>
      <c r="B319" t="s">
        <v>182</v>
      </c>
      <c r="C319" t="s">
        <v>31</v>
      </c>
      <c r="D319" t="s">
        <v>202</v>
      </c>
      <c r="E319" t="s">
        <v>184</v>
      </c>
      <c r="F319" t="s">
        <v>299</v>
      </c>
      <c r="G319" s="4">
        <v>44561</v>
      </c>
      <c r="H319" s="7">
        <f t="shared" si="4"/>
        <v>2021</v>
      </c>
      <c r="I319" t="s">
        <v>252</v>
      </c>
      <c r="J319" t="s">
        <v>187</v>
      </c>
      <c r="K319" t="s">
        <v>5</v>
      </c>
      <c r="L319" t="str">
        <f>_xlfn.XLOOKUP(K319,Sheet1!$A$2:$A$8,Sheet1!$B$2:$B$8)</f>
        <v>C</v>
      </c>
      <c r="M319" s="5">
        <v>399615953954</v>
      </c>
      <c r="N319" s="5">
        <v>387512224391</v>
      </c>
    </row>
    <row r="320" spans="1:14" x14ac:dyDescent="0.3">
      <c r="A320" t="s">
        <v>231</v>
      </c>
      <c r="B320" t="s">
        <v>182</v>
      </c>
      <c r="C320" t="s">
        <v>31</v>
      </c>
      <c r="D320" t="s">
        <v>234</v>
      </c>
      <c r="E320" t="s">
        <v>225</v>
      </c>
      <c r="F320" t="s">
        <v>299</v>
      </c>
      <c r="G320" s="4">
        <v>44561</v>
      </c>
      <c r="H320" s="7">
        <f t="shared" si="4"/>
        <v>2021</v>
      </c>
      <c r="I320" t="s">
        <v>252</v>
      </c>
      <c r="J320" t="s">
        <v>185</v>
      </c>
      <c r="K320" t="s">
        <v>1</v>
      </c>
      <c r="L320" t="str">
        <f>_xlfn.XLOOKUP(K320,Sheet1!$A$2:$A$8,Sheet1!$B$2:$B$8)</f>
        <v>A</v>
      </c>
      <c r="M320" s="5">
        <v>828998344092</v>
      </c>
      <c r="N320" s="5">
        <v>765614223582</v>
      </c>
    </row>
    <row r="321" spans="1:14" x14ac:dyDescent="0.3">
      <c r="A321" t="s">
        <v>231</v>
      </c>
      <c r="B321" t="s">
        <v>182</v>
      </c>
      <c r="C321" t="s">
        <v>31</v>
      </c>
      <c r="D321" t="s">
        <v>234</v>
      </c>
      <c r="E321" t="s">
        <v>225</v>
      </c>
      <c r="F321" t="s">
        <v>299</v>
      </c>
      <c r="G321" s="4">
        <v>44561</v>
      </c>
      <c r="H321" s="7">
        <f t="shared" si="4"/>
        <v>2021</v>
      </c>
      <c r="I321" t="s">
        <v>252</v>
      </c>
      <c r="J321" t="s">
        <v>186</v>
      </c>
      <c r="K321" t="s">
        <v>3</v>
      </c>
      <c r="L321" t="str">
        <f>_xlfn.XLOOKUP(K321,Sheet1!$A$2:$A$8,Sheet1!$B$2:$B$8)</f>
        <v>B</v>
      </c>
      <c r="M321" s="5">
        <v>602860755820</v>
      </c>
      <c r="N321" s="5">
        <v>563223277347</v>
      </c>
    </row>
    <row r="322" spans="1:14" x14ac:dyDescent="0.3">
      <c r="A322" t="s">
        <v>231</v>
      </c>
      <c r="B322" t="s">
        <v>182</v>
      </c>
      <c r="C322" t="s">
        <v>31</v>
      </c>
      <c r="D322" t="s">
        <v>234</v>
      </c>
      <c r="E322" t="s">
        <v>225</v>
      </c>
      <c r="F322" t="s">
        <v>299</v>
      </c>
      <c r="G322" s="4">
        <v>44561</v>
      </c>
      <c r="H322" s="7">
        <f t="shared" si="4"/>
        <v>2021</v>
      </c>
      <c r="I322" t="s">
        <v>252</v>
      </c>
      <c r="J322" t="s">
        <v>187</v>
      </c>
      <c r="K322" t="s">
        <v>5</v>
      </c>
      <c r="L322" t="str">
        <f>_xlfn.XLOOKUP(K322,Sheet1!$A$2:$A$8,Sheet1!$B$2:$B$8)</f>
        <v>C</v>
      </c>
      <c r="M322" s="5">
        <v>226137588272</v>
      </c>
      <c r="N322" s="5">
        <v>202390946235</v>
      </c>
    </row>
    <row r="323" spans="1:14" x14ac:dyDescent="0.3">
      <c r="A323" t="s">
        <v>231</v>
      </c>
      <c r="B323" t="s">
        <v>182</v>
      </c>
      <c r="C323" t="s">
        <v>31</v>
      </c>
      <c r="D323" t="s">
        <v>203</v>
      </c>
      <c r="E323" t="s">
        <v>184</v>
      </c>
      <c r="F323" t="s">
        <v>299</v>
      </c>
      <c r="G323" s="4">
        <v>44561</v>
      </c>
      <c r="H323" s="7">
        <f t="shared" ref="H323:H386" si="5">YEAR(G323)</f>
        <v>2021</v>
      </c>
      <c r="I323" t="s">
        <v>252</v>
      </c>
      <c r="J323" t="s">
        <v>185</v>
      </c>
      <c r="K323" t="s">
        <v>1</v>
      </c>
      <c r="L323" t="str">
        <f>_xlfn.XLOOKUP(K323,Sheet1!$A$2:$A$8,Sheet1!$B$2:$B$8)</f>
        <v>A</v>
      </c>
      <c r="M323" s="5">
        <v>871652860235</v>
      </c>
      <c r="N323" s="5">
        <v>879880211950</v>
      </c>
    </row>
    <row r="324" spans="1:14" x14ac:dyDescent="0.3">
      <c r="A324" t="s">
        <v>231</v>
      </c>
      <c r="B324" t="s">
        <v>182</v>
      </c>
      <c r="C324" t="s">
        <v>31</v>
      </c>
      <c r="D324" t="s">
        <v>203</v>
      </c>
      <c r="E324" t="s">
        <v>184</v>
      </c>
      <c r="F324" t="s">
        <v>299</v>
      </c>
      <c r="G324" s="4">
        <v>44561</v>
      </c>
      <c r="H324" s="7">
        <f t="shared" si="5"/>
        <v>2021</v>
      </c>
      <c r="I324" t="s">
        <v>252</v>
      </c>
      <c r="J324" t="s">
        <v>186</v>
      </c>
      <c r="K324" t="s">
        <v>3</v>
      </c>
      <c r="L324" t="str">
        <f>_xlfn.XLOOKUP(K324,Sheet1!$A$2:$A$8,Sheet1!$B$2:$B$8)</f>
        <v>B</v>
      </c>
      <c r="M324" s="5">
        <v>586869756793</v>
      </c>
      <c r="N324" s="5">
        <v>594736940618</v>
      </c>
    </row>
    <row r="325" spans="1:14" x14ac:dyDescent="0.3">
      <c r="A325" t="s">
        <v>231</v>
      </c>
      <c r="B325" t="s">
        <v>182</v>
      </c>
      <c r="C325" t="s">
        <v>31</v>
      </c>
      <c r="D325" t="s">
        <v>203</v>
      </c>
      <c r="E325" t="s">
        <v>184</v>
      </c>
      <c r="F325" t="s">
        <v>299</v>
      </c>
      <c r="G325" s="4">
        <v>44561</v>
      </c>
      <c r="H325" s="7">
        <f t="shared" si="5"/>
        <v>2021</v>
      </c>
      <c r="I325" t="s">
        <v>252</v>
      </c>
      <c r="J325" t="s">
        <v>187</v>
      </c>
      <c r="K325" t="s">
        <v>5</v>
      </c>
      <c r="L325" t="str">
        <f>_xlfn.XLOOKUP(K325,Sheet1!$A$2:$A$8,Sheet1!$B$2:$B$8)</f>
        <v>C</v>
      </c>
      <c r="M325" s="5">
        <v>284783103442</v>
      </c>
      <c r="N325" s="5">
        <v>285143271332</v>
      </c>
    </row>
    <row r="326" spans="1:14" x14ac:dyDescent="0.3">
      <c r="A326" t="s">
        <v>231</v>
      </c>
      <c r="B326" t="s">
        <v>182</v>
      </c>
      <c r="C326" t="s">
        <v>31</v>
      </c>
      <c r="D326" t="s">
        <v>243</v>
      </c>
      <c r="E326" t="s">
        <v>213</v>
      </c>
      <c r="F326" t="s">
        <v>301</v>
      </c>
      <c r="G326" s="4">
        <v>44561</v>
      </c>
      <c r="H326" s="7">
        <f t="shared" si="5"/>
        <v>2021</v>
      </c>
      <c r="I326" t="s">
        <v>252</v>
      </c>
      <c r="J326" t="s">
        <v>185</v>
      </c>
      <c r="K326" t="s">
        <v>1</v>
      </c>
      <c r="L326" t="str">
        <f>_xlfn.XLOOKUP(K326,Sheet1!$A$2:$A$8,Sheet1!$B$2:$B$8)</f>
        <v>A</v>
      </c>
      <c r="M326" s="5">
        <v>67651592757</v>
      </c>
      <c r="N326" s="5">
        <v>44777915774</v>
      </c>
    </row>
    <row r="327" spans="1:14" x14ac:dyDescent="0.3">
      <c r="A327" t="s">
        <v>231</v>
      </c>
      <c r="B327" t="s">
        <v>182</v>
      </c>
      <c r="C327" t="s">
        <v>31</v>
      </c>
      <c r="D327" t="s">
        <v>243</v>
      </c>
      <c r="E327" t="s">
        <v>213</v>
      </c>
      <c r="F327" t="s">
        <v>301</v>
      </c>
      <c r="G327" s="4">
        <v>44561</v>
      </c>
      <c r="H327" s="7">
        <f t="shared" si="5"/>
        <v>2021</v>
      </c>
      <c r="I327" t="s">
        <v>252</v>
      </c>
      <c r="J327" t="s">
        <v>186</v>
      </c>
      <c r="K327" t="s">
        <v>3</v>
      </c>
      <c r="L327" t="str">
        <f>_xlfn.XLOOKUP(K327,Sheet1!$A$2:$A$8,Sheet1!$B$2:$B$8)</f>
        <v>B</v>
      </c>
      <c r="M327" s="5">
        <v>40010598116</v>
      </c>
      <c r="N327" s="5">
        <v>3237823700</v>
      </c>
    </row>
    <row r="328" spans="1:14" x14ac:dyDescent="0.3">
      <c r="A328" t="s">
        <v>231</v>
      </c>
      <c r="B328" t="s">
        <v>182</v>
      </c>
      <c r="C328" t="s">
        <v>31</v>
      </c>
      <c r="D328" t="s">
        <v>243</v>
      </c>
      <c r="E328" t="s">
        <v>213</v>
      </c>
      <c r="F328" t="s">
        <v>301</v>
      </c>
      <c r="G328" s="4">
        <v>44561</v>
      </c>
      <c r="H328" s="7">
        <f t="shared" si="5"/>
        <v>2021</v>
      </c>
      <c r="I328" t="s">
        <v>252</v>
      </c>
      <c r="J328" t="s">
        <v>187</v>
      </c>
      <c r="K328" t="s">
        <v>5</v>
      </c>
      <c r="L328" t="str">
        <f>_xlfn.XLOOKUP(K328,Sheet1!$A$2:$A$8,Sheet1!$B$2:$B$8)</f>
        <v>C</v>
      </c>
      <c r="M328" s="5">
        <v>27640994641</v>
      </c>
      <c r="N328" s="5">
        <v>41540092074</v>
      </c>
    </row>
    <row r="329" spans="1:14" x14ac:dyDescent="0.3">
      <c r="A329" t="s">
        <v>231</v>
      </c>
      <c r="B329" t="s">
        <v>182</v>
      </c>
      <c r="C329" t="s">
        <v>31</v>
      </c>
      <c r="D329" t="s">
        <v>204</v>
      </c>
      <c r="E329" t="s">
        <v>191</v>
      </c>
      <c r="F329" t="s">
        <v>299</v>
      </c>
      <c r="G329" s="4">
        <v>44561</v>
      </c>
      <c r="H329" s="7">
        <f t="shared" si="5"/>
        <v>2021</v>
      </c>
      <c r="I329" t="s">
        <v>252</v>
      </c>
      <c r="J329" t="s">
        <v>185</v>
      </c>
      <c r="K329" t="s">
        <v>1</v>
      </c>
      <c r="L329" t="str">
        <f>_xlfn.XLOOKUP(K329,Sheet1!$A$2:$A$8,Sheet1!$B$2:$B$8)</f>
        <v>A</v>
      </c>
      <c r="M329" s="5">
        <v>1171150466011</v>
      </c>
      <c r="N329" s="5">
        <v>1100718708914</v>
      </c>
    </row>
    <row r="330" spans="1:14" x14ac:dyDescent="0.3">
      <c r="A330" t="s">
        <v>231</v>
      </c>
      <c r="B330" t="s">
        <v>182</v>
      </c>
      <c r="C330" t="s">
        <v>31</v>
      </c>
      <c r="D330" t="s">
        <v>204</v>
      </c>
      <c r="E330" t="s">
        <v>191</v>
      </c>
      <c r="F330" t="s">
        <v>299</v>
      </c>
      <c r="G330" s="4">
        <v>44561</v>
      </c>
      <c r="H330" s="7">
        <f t="shared" si="5"/>
        <v>2021</v>
      </c>
      <c r="I330" t="s">
        <v>252</v>
      </c>
      <c r="J330" t="s">
        <v>186</v>
      </c>
      <c r="K330" t="s">
        <v>3</v>
      </c>
      <c r="L330" t="str">
        <f>_xlfn.XLOOKUP(K330,Sheet1!$A$2:$A$8,Sheet1!$B$2:$B$8)</f>
        <v>B</v>
      </c>
      <c r="M330" s="5">
        <v>369245847057</v>
      </c>
      <c r="N330" s="5">
        <v>351414321630</v>
      </c>
    </row>
    <row r="331" spans="1:14" x14ac:dyDescent="0.3">
      <c r="A331" t="s">
        <v>231</v>
      </c>
      <c r="B331" t="s">
        <v>182</v>
      </c>
      <c r="C331" t="s">
        <v>31</v>
      </c>
      <c r="D331" t="s">
        <v>204</v>
      </c>
      <c r="E331" t="s">
        <v>191</v>
      </c>
      <c r="F331" t="s">
        <v>299</v>
      </c>
      <c r="G331" s="4">
        <v>44561</v>
      </c>
      <c r="H331" s="7">
        <f t="shared" si="5"/>
        <v>2021</v>
      </c>
      <c r="I331" t="s">
        <v>252</v>
      </c>
      <c r="J331" t="s">
        <v>187</v>
      </c>
      <c r="K331" t="s">
        <v>5</v>
      </c>
      <c r="L331" t="str">
        <f>_xlfn.XLOOKUP(K331,Sheet1!$A$2:$A$8,Sheet1!$B$2:$B$8)</f>
        <v>C</v>
      </c>
      <c r="M331" s="5">
        <v>801904618954</v>
      </c>
      <c r="N331" s="5">
        <v>749304387284</v>
      </c>
    </row>
    <row r="332" spans="1:14" x14ac:dyDescent="0.3">
      <c r="A332" t="s">
        <v>231</v>
      </c>
      <c r="B332" t="s">
        <v>182</v>
      </c>
      <c r="C332" t="s">
        <v>31</v>
      </c>
      <c r="D332" t="s">
        <v>244</v>
      </c>
      <c r="E332" t="s">
        <v>198</v>
      </c>
      <c r="F332" t="s">
        <v>299</v>
      </c>
      <c r="G332" s="4">
        <v>44561</v>
      </c>
      <c r="H332" s="7">
        <f t="shared" si="5"/>
        <v>2021</v>
      </c>
      <c r="I332" t="s">
        <v>252</v>
      </c>
      <c r="J332" t="s">
        <v>185</v>
      </c>
      <c r="K332" t="s">
        <v>1</v>
      </c>
      <c r="L332" t="str">
        <f>_xlfn.XLOOKUP(K332,Sheet1!$A$2:$A$8,Sheet1!$B$2:$B$8)</f>
        <v>A</v>
      </c>
      <c r="M332" s="5">
        <v>2914623615520</v>
      </c>
      <c r="N332" s="5">
        <v>1347396316124</v>
      </c>
    </row>
    <row r="333" spans="1:14" x14ac:dyDescent="0.3">
      <c r="A333" t="s">
        <v>231</v>
      </c>
      <c r="B333" t="s">
        <v>182</v>
      </c>
      <c r="C333" t="s">
        <v>31</v>
      </c>
      <c r="D333" t="s">
        <v>244</v>
      </c>
      <c r="E333" t="s">
        <v>198</v>
      </c>
      <c r="F333" t="s">
        <v>299</v>
      </c>
      <c r="G333" s="4">
        <v>44561</v>
      </c>
      <c r="H333" s="7">
        <f t="shared" si="5"/>
        <v>2021</v>
      </c>
      <c r="I333" t="s">
        <v>252</v>
      </c>
      <c r="J333" t="s">
        <v>186</v>
      </c>
      <c r="K333" t="s">
        <v>3</v>
      </c>
      <c r="L333" t="str">
        <f>_xlfn.XLOOKUP(K333,Sheet1!$A$2:$A$8,Sheet1!$B$2:$B$8)</f>
        <v>B</v>
      </c>
      <c r="M333" s="5">
        <v>750308034289</v>
      </c>
      <c r="N333" s="5">
        <v>625873302575</v>
      </c>
    </row>
    <row r="334" spans="1:14" x14ac:dyDescent="0.3">
      <c r="A334" t="s">
        <v>231</v>
      </c>
      <c r="B334" t="s">
        <v>182</v>
      </c>
      <c r="C334" t="s">
        <v>31</v>
      </c>
      <c r="D334" t="s">
        <v>244</v>
      </c>
      <c r="E334" t="s">
        <v>198</v>
      </c>
      <c r="F334" t="s">
        <v>299</v>
      </c>
      <c r="G334" s="4">
        <v>44561</v>
      </c>
      <c r="H334" s="7">
        <f t="shared" si="5"/>
        <v>2021</v>
      </c>
      <c r="I334" t="s">
        <v>252</v>
      </c>
      <c r="J334" t="s">
        <v>187</v>
      </c>
      <c r="K334" t="s">
        <v>5</v>
      </c>
      <c r="L334" t="str">
        <f>_xlfn.XLOOKUP(K334,Sheet1!$A$2:$A$8,Sheet1!$B$2:$B$8)</f>
        <v>C</v>
      </c>
      <c r="M334" s="5">
        <v>2164315581231</v>
      </c>
      <c r="N334" s="5">
        <v>721523013549</v>
      </c>
    </row>
    <row r="335" spans="1:14" x14ac:dyDescent="0.3">
      <c r="A335" t="s">
        <v>231</v>
      </c>
      <c r="B335" t="s">
        <v>182</v>
      </c>
      <c r="C335" t="s">
        <v>31</v>
      </c>
      <c r="D335" t="s">
        <v>205</v>
      </c>
      <c r="E335" t="s">
        <v>189</v>
      </c>
      <c r="F335" t="s">
        <v>301</v>
      </c>
      <c r="G335" s="4">
        <v>44561</v>
      </c>
      <c r="H335" s="7">
        <f t="shared" si="5"/>
        <v>2021</v>
      </c>
      <c r="I335" t="s">
        <v>252</v>
      </c>
      <c r="J335" t="s">
        <v>185</v>
      </c>
      <c r="K335" t="s">
        <v>1</v>
      </c>
      <c r="L335" t="str">
        <f>_xlfn.XLOOKUP(K335,Sheet1!$A$2:$A$8,Sheet1!$B$2:$B$8)</f>
        <v>A</v>
      </c>
      <c r="M335" s="5">
        <v>705293286085</v>
      </c>
      <c r="N335" s="5">
        <v>541611120573</v>
      </c>
    </row>
    <row r="336" spans="1:14" x14ac:dyDescent="0.3">
      <c r="A336" t="s">
        <v>231</v>
      </c>
      <c r="B336" t="s">
        <v>182</v>
      </c>
      <c r="C336" t="s">
        <v>31</v>
      </c>
      <c r="D336" t="s">
        <v>205</v>
      </c>
      <c r="E336" t="s">
        <v>189</v>
      </c>
      <c r="F336" t="s">
        <v>301</v>
      </c>
      <c r="G336" s="4">
        <v>44561</v>
      </c>
      <c r="H336" s="7">
        <f t="shared" si="5"/>
        <v>2021</v>
      </c>
      <c r="I336" t="s">
        <v>252</v>
      </c>
      <c r="J336" t="s">
        <v>186</v>
      </c>
      <c r="K336" t="s">
        <v>3</v>
      </c>
      <c r="L336" t="str">
        <f>_xlfn.XLOOKUP(K336,Sheet1!$A$2:$A$8,Sheet1!$B$2:$B$8)</f>
        <v>B</v>
      </c>
      <c r="M336" s="5">
        <v>253255557792</v>
      </c>
      <c r="N336" s="5">
        <v>163644933692</v>
      </c>
    </row>
    <row r="337" spans="1:14" x14ac:dyDescent="0.3">
      <c r="A337" t="s">
        <v>231</v>
      </c>
      <c r="B337" t="s">
        <v>182</v>
      </c>
      <c r="C337" t="s">
        <v>31</v>
      </c>
      <c r="D337" t="s">
        <v>205</v>
      </c>
      <c r="E337" t="s">
        <v>189</v>
      </c>
      <c r="F337" t="s">
        <v>301</v>
      </c>
      <c r="G337" s="4">
        <v>44561</v>
      </c>
      <c r="H337" s="7">
        <f t="shared" si="5"/>
        <v>2021</v>
      </c>
      <c r="I337" t="s">
        <v>252</v>
      </c>
      <c r="J337" t="s">
        <v>187</v>
      </c>
      <c r="K337" t="s">
        <v>5</v>
      </c>
      <c r="L337" t="str">
        <f>_xlfn.XLOOKUP(K337,Sheet1!$A$2:$A$8,Sheet1!$B$2:$B$8)</f>
        <v>C</v>
      </c>
      <c r="M337" s="5">
        <v>452037728293</v>
      </c>
      <c r="N337" s="5">
        <v>377966186881</v>
      </c>
    </row>
    <row r="338" spans="1:14" x14ac:dyDescent="0.3">
      <c r="A338" t="s">
        <v>231</v>
      </c>
      <c r="B338" t="s">
        <v>182</v>
      </c>
      <c r="C338" t="s">
        <v>31</v>
      </c>
      <c r="D338" t="s">
        <v>206</v>
      </c>
      <c r="E338" t="s">
        <v>191</v>
      </c>
      <c r="F338" t="s">
        <v>299</v>
      </c>
      <c r="G338" s="4">
        <v>44561</v>
      </c>
      <c r="H338" s="7">
        <f t="shared" si="5"/>
        <v>2021</v>
      </c>
      <c r="I338" t="s">
        <v>252</v>
      </c>
      <c r="J338" t="s">
        <v>185</v>
      </c>
      <c r="K338" t="s">
        <v>1</v>
      </c>
      <c r="L338" t="str">
        <f>_xlfn.XLOOKUP(K338,Sheet1!$A$2:$A$8,Sheet1!$B$2:$B$8)</f>
        <v>A</v>
      </c>
      <c r="M338" s="5">
        <v>172712604422</v>
      </c>
      <c r="N338" s="5">
        <v>246846790049</v>
      </c>
    </row>
    <row r="339" spans="1:14" x14ac:dyDescent="0.3">
      <c r="A339" t="s">
        <v>231</v>
      </c>
      <c r="B339" t="s">
        <v>182</v>
      </c>
      <c r="C339" t="s">
        <v>31</v>
      </c>
      <c r="D339" t="s">
        <v>206</v>
      </c>
      <c r="E339" t="s">
        <v>191</v>
      </c>
      <c r="F339" t="s">
        <v>299</v>
      </c>
      <c r="G339" s="4">
        <v>44561</v>
      </c>
      <c r="H339" s="7">
        <f t="shared" si="5"/>
        <v>2021</v>
      </c>
      <c r="I339" t="s">
        <v>252</v>
      </c>
      <c r="J339" t="s">
        <v>186</v>
      </c>
      <c r="K339" t="s">
        <v>3</v>
      </c>
      <c r="L339" t="str">
        <f>_xlfn.XLOOKUP(K339,Sheet1!$A$2:$A$8,Sheet1!$B$2:$B$8)</f>
        <v>B</v>
      </c>
      <c r="M339" s="5">
        <v>53577524544</v>
      </c>
      <c r="N339" s="5">
        <v>72352592572</v>
      </c>
    </row>
    <row r="340" spans="1:14" x14ac:dyDescent="0.3">
      <c r="A340" t="s">
        <v>231</v>
      </c>
      <c r="B340" t="s">
        <v>182</v>
      </c>
      <c r="C340" t="s">
        <v>31</v>
      </c>
      <c r="D340" t="s">
        <v>206</v>
      </c>
      <c r="E340" t="s">
        <v>191</v>
      </c>
      <c r="F340" t="s">
        <v>299</v>
      </c>
      <c r="G340" s="4">
        <v>44561</v>
      </c>
      <c r="H340" s="7">
        <f t="shared" si="5"/>
        <v>2021</v>
      </c>
      <c r="I340" t="s">
        <v>252</v>
      </c>
      <c r="J340" t="s">
        <v>187</v>
      </c>
      <c r="K340" t="s">
        <v>5</v>
      </c>
      <c r="L340" t="str">
        <f>_xlfn.XLOOKUP(K340,Sheet1!$A$2:$A$8,Sheet1!$B$2:$B$8)</f>
        <v>C</v>
      </c>
      <c r="M340" s="5">
        <v>119135079878</v>
      </c>
      <c r="N340" s="5">
        <v>174494197477</v>
      </c>
    </row>
    <row r="341" spans="1:14" x14ac:dyDescent="0.3">
      <c r="A341" t="s">
        <v>231</v>
      </c>
      <c r="B341" t="s">
        <v>182</v>
      </c>
      <c r="C341" t="s">
        <v>31</v>
      </c>
      <c r="D341" t="s">
        <v>245</v>
      </c>
      <c r="E341" t="s">
        <v>213</v>
      </c>
      <c r="F341" t="s">
        <v>299</v>
      </c>
      <c r="G341" s="4">
        <v>44561</v>
      </c>
      <c r="H341" s="7">
        <f t="shared" si="5"/>
        <v>2021</v>
      </c>
      <c r="I341" t="s">
        <v>252</v>
      </c>
      <c r="J341" t="s">
        <v>185</v>
      </c>
      <c r="K341" t="s">
        <v>1</v>
      </c>
      <c r="L341" t="str">
        <f>_xlfn.XLOOKUP(K341,Sheet1!$A$2:$A$8,Sheet1!$B$2:$B$8)</f>
        <v>A</v>
      </c>
      <c r="M341" s="5">
        <v>1906898704682</v>
      </c>
      <c r="N341" s="5">
        <v>1612216924220</v>
      </c>
    </row>
    <row r="342" spans="1:14" x14ac:dyDescent="0.3">
      <c r="A342" t="s">
        <v>231</v>
      </c>
      <c r="B342" t="s">
        <v>182</v>
      </c>
      <c r="C342" t="s">
        <v>31</v>
      </c>
      <c r="D342" t="s">
        <v>245</v>
      </c>
      <c r="E342" t="s">
        <v>213</v>
      </c>
      <c r="F342" t="s">
        <v>299</v>
      </c>
      <c r="G342" s="4">
        <v>44561</v>
      </c>
      <c r="H342" s="7">
        <f t="shared" si="5"/>
        <v>2021</v>
      </c>
      <c r="I342" t="s">
        <v>252</v>
      </c>
      <c r="J342" t="s">
        <v>186</v>
      </c>
      <c r="K342" t="s">
        <v>3</v>
      </c>
      <c r="L342" t="str">
        <f>_xlfn.XLOOKUP(K342,Sheet1!$A$2:$A$8,Sheet1!$B$2:$B$8)</f>
        <v>B</v>
      </c>
      <c r="M342" s="5">
        <v>179562370230</v>
      </c>
      <c r="N342" s="5">
        <v>100288677160</v>
      </c>
    </row>
    <row r="343" spans="1:14" x14ac:dyDescent="0.3">
      <c r="A343" t="s">
        <v>231</v>
      </c>
      <c r="B343" t="s">
        <v>182</v>
      </c>
      <c r="C343" t="s">
        <v>31</v>
      </c>
      <c r="D343" t="s">
        <v>245</v>
      </c>
      <c r="E343" t="s">
        <v>213</v>
      </c>
      <c r="F343" t="s">
        <v>299</v>
      </c>
      <c r="G343" s="4">
        <v>44561</v>
      </c>
      <c r="H343" s="7">
        <f t="shared" si="5"/>
        <v>2021</v>
      </c>
      <c r="I343" t="s">
        <v>252</v>
      </c>
      <c r="J343" t="s">
        <v>187</v>
      </c>
      <c r="K343" t="s">
        <v>5</v>
      </c>
      <c r="L343" t="str">
        <f>_xlfn.XLOOKUP(K343,Sheet1!$A$2:$A$8,Sheet1!$B$2:$B$8)</f>
        <v>C</v>
      </c>
      <c r="M343" s="5">
        <v>1727336334452</v>
      </c>
      <c r="N343" s="5">
        <v>1511928247060</v>
      </c>
    </row>
    <row r="344" spans="1:14" x14ac:dyDescent="0.3">
      <c r="A344" t="s">
        <v>231</v>
      </c>
      <c r="B344" t="s">
        <v>182</v>
      </c>
      <c r="C344" t="s">
        <v>31</v>
      </c>
      <c r="D344" t="s">
        <v>207</v>
      </c>
      <c r="E344" t="s">
        <v>191</v>
      </c>
      <c r="F344" t="s">
        <v>299</v>
      </c>
      <c r="G344" s="4">
        <v>44561</v>
      </c>
      <c r="H344" s="7">
        <f t="shared" si="5"/>
        <v>2021</v>
      </c>
      <c r="I344" t="s">
        <v>252</v>
      </c>
      <c r="J344" t="s">
        <v>185</v>
      </c>
      <c r="K344" t="s">
        <v>1</v>
      </c>
      <c r="L344" t="str">
        <f>_xlfn.XLOOKUP(K344,Sheet1!$A$2:$A$8,Sheet1!$B$2:$B$8)</f>
        <v>A</v>
      </c>
      <c r="M344" s="5">
        <v>986684654210</v>
      </c>
      <c r="N344" s="5">
        <v>869028965040</v>
      </c>
    </row>
    <row r="345" spans="1:14" x14ac:dyDescent="0.3">
      <c r="A345" t="s">
        <v>231</v>
      </c>
      <c r="B345" t="s">
        <v>182</v>
      </c>
      <c r="C345" t="s">
        <v>31</v>
      </c>
      <c r="D345" t="s">
        <v>207</v>
      </c>
      <c r="E345" t="s">
        <v>191</v>
      </c>
      <c r="F345" t="s">
        <v>299</v>
      </c>
      <c r="G345" s="4">
        <v>44561</v>
      </c>
      <c r="H345" s="7">
        <f t="shared" si="5"/>
        <v>2021</v>
      </c>
      <c r="I345" t="s">
        <v>252</v>
      </c>
      <c r="J345" t="s">
        <v>186</v>
      </c>
      <c r="K345" t="s">
        <v>3</v>
      </c>
      <c r="L345" t="str">
        <f>_xlfn.XLOOKUP(K345,Sheet1!$A$2:$A$8,Sheet1!$B$2:$B$8)</f>
        <v>B</v>
      </c>
      <c r="M345" s="5">
        <v>471692234355</v>
      </c>
      <c r="N345" s="5">
        <v>391988203976</v>
      </c>
    </row>
    <row r="346" spans="1:14" x14ac:dyDescent="0.3">
      <c r="A346" t="s">
        <v>231</v>
      </c>
      <c r="B346" t="s">
        <v>182</v>
      </c>
      <c r="C346" t="s">
        <v>31</v>
      </c>
      <c r="D346" t="s">
        <v>207</v>
      </c>
      <c r="E346" t="s">
        <v>191</v>
      </c>
      <c r="F346" t="s">
        <v>299</v>
      </c>
      <c r="G346" s="4">
        <v>44561</v>
      </c>
      <c r="H346" s="7">
        <f t="shared" si="5"/>
        <v>2021</v>
      </c>
      <c r="I346" t="s">
        <v>252</v>
      </c>
      <c r="J346" t="s">
        <v>187</v>
      </c>
      <c r="K346" t="s">
        <v>5</v>
      </c>
      <c r="L346" t="str">
        <f>_xlfn.XLOOKUP(K346,Sheet1!$A$2:$A$8,Sheet1!$B$2:$B$8)</f>
        <v>C</v>
      </c>
      <c r="M346" s="5">
        <v>514992419855</v>
      </c>
      <c r="N346" s="5">
        <v>477040761064</v>
      </c>
    </row>
    <row r="347" spans="1:14" x14ac:dyDescent="0.3">
      <c r="A347" t="s">
        <v>231</v>
      </c>
      <c r="B347" t="s">
        <v>182</v>
      </c>
      <c r="C347" t="s">
        <v>31</v>
      </c>
      <c r="D347" t="s">
        <v>208</v>
      </c>
      <c r="E347" t="s">
        <v>209</v>
      </c>
      <c r="F347" t="s">
        <v>301</v>
      </c>
      <c r="G347" s="4">
        <v>44561</v>
      </c>
      <c r="H347" s="7">
        <f t="shared" si="5"/>
        <v>2021</v>
      </c>
      <c r="I347" t="s">
        <v>252</v>
      </c>
      <c r="J347" t="s">
        <v>185</v>
      </c>
      <c r="K347" t="s">
        <v>1</v>
      </c>
      <c r="L347" t="str">
        <f>_xlfn.XLOOKUP(K347,Sheet1!$A$2:$A$8,Sheet1!$B$2:$B$8)</f>
        <v>A</v>
      </c>
      <c r="M347" s="5">
        <v>80945285932</v>
      </c>
      <c r="N347" s="5">
        <v>67786759742</v>
      </c>
    </row>
    <row r="348" spans="1:14" x14ac:dyDescent="0.3">
      <c r="A348" t="s">
        <v>231</v>
      </c>
      <c r="B348" t="s">
        <v>182</v>
      </c>
      <c r="C348" t="s">
        <v>31</v>
      </c>
      <c r="D348" t="s">
        <v>208</v>
      </c>
      <c r="E348" t="s">
        <v>209</v>
      </c>
      <c r="F348" t="s">
        <v>301</v>
      </c>
      <c r="G348" s="4">
        <v>44561</v>
      </c>
      <c r="H348" s="7">
        <f t="shared" si="5"/>
        <v>2021</v>
      </c>
      <c r="I348" t="s">
        <v>252</v>
      </c>
      <c r="J348" t="s">
        <v>186</v>
      </c>
      <c r="K348" t="s">
        <v>3</v>
      </c>
      <c r="L348" t="str">
        <f>_xlfn.XLOOKUP(K348,Sheet1!$A$2:$A$8,Sheet1!$B$2:$B$8)</f>
        <v>B</v>
      </c>
      <c r="M348" s="5">
        <v>22226969787</v>
      </c>
      <c r="N348" s="5">
        <v>15955828126</v>
      </c>
    </row>
    <row r="349" spans="1:14" x14ac:dyDescent="0.3">
      <c r="A349" t="s">
        <v>231</v>
      </c>
      <c r="B349" t="s">
        <v>182</v>
      </c>
      <c r="C349" t="s">
        <v>31</v>
      </c>
      <c r="D349" t="s">
        <v>208</v>
      </c>
      <c r="E349" t="s">
        <v>209</v>
      </c>
      <c r="F349" t="s">
        <v>301</v>
      </c>
      <c r="G349" s="4">
        <v>44561</v>
      </c>
      <c r="H349" s="7">
        <f t="shared" si="5"/>
        <v>2021</v>
      </c>
      <c r="I349" t="s">
        <v>252</v>
      </c>
      <c r="J349" t="s">
        <v>187</v>
      </c>
      <c r="K349" t="s">
        <v>5</v>
      </c>
      <c r="L349" t="str">
        <f>_xlfn.XLOOKUP(K349,Sheet1!$A$2:$A$8,Sheet1!$B$2:$B$8)</f>
        <v>C</v>
      </c>
      <c r="M349" s="5">
        <v>58718316145</v>
      </c>
      <c r="N349" s="5">
        <v>51830931616</v>
      </c>
    </row>
    <row r="350" spans="1:14" x14ac:dyDescent="0.3">
      <c r="A350" t="s">
        <v>231</v>
      </c>
      <c r="B350" t="s">
        <v>182</v>
      </c>
      <c r="C350" t="s">
        <v>31</v>
      </c>
      <c r="D350" t="s">
        <v>210</v>
      </c>
      <c r="E350" t="s">
        <v>198</v>
      </c>
      <c r="F350" t="s">
        <v>299</v>
      </c>
      <c r="G350" s="4">
        <v>44561</v>
      </c>
      <c r="H350" s="7">
        <f t="shared" si="5"/>
        <v>2021</v>
      </c>
      <c r="I350" t="s">
        <v>252</v>
      </c>
      <c r="J350" t="s">
        <v>185</v>
      </c>
      <c r="K350" t="s">
        <v>1</v>
      </c>
      <c r="L350" t="str">
        <f>_xlfn.XLOOKUP(K350,Sheet1!$A$2:$A$8,Sheet1!$B$2:$B$8)</f>
        <v>A</v>
      </c>
      <c r="M350" s="5">
        <v>689903317662</v>
      </c>
      <c r="N350" s="5">
        <v>602872641685</v>
      </c>
    </row>
    <row r="351" spans="1:14" x14ac:dyDescent="0.3">
      <c r="A351" t="s">
        <v>231</v>
      </c>
      <c r="B351" t="s">
        <v>182</v>
      </c>
      <c r="C351" t="s">
        <v>31</v>
      </c>
      <c r="D351" t="s">
        <v>210</v>
      </c>
      <c r="E351" t="s">
        <v>198</v>
      </c>
      <c r="F351" t="s">
        <v>299</v>
      </c>
      <c r="G351" s="4">
        <v>44561</v>
      </c>
      <c r="H351" s="7">
        <f t="shared" si="5"/>
        <v>2021</v>
      </c>
      <c r="I351" t="s">
        <v>252</v>
      </c>
      <c r="J351" t="s">
        <v>186</v>
      </c>
      <c r="K351" t="s">
        <v>3</v>
      </c>
      <c r="L351" t="str">
        <f>_xlfn.XLOOKUP(K351,Sheet1!$A$2:$A$8,Sheet1!$B$2:$B$8)</f>
        <v>B</v>
      </c>
      <c r="M351" s="5">
        <v>537931295917</v>
      </c>
      <c r="N351" s="5">
        <v>349423686727</v>
      </c>
    </row>
    <row r="352" spans="1:14" x14ac:dyDescent="0.3">
      <c r="A352" t="s">
        <v>231</v>
      </c>
      <c r="B352" t="s">
        <v>182</v>
      </c>
      <c r="C352" t="s">
        <v>31</v>
      </c>
      <c r="D352" t="s">
        <v>210</v>
      </c>
      <c r="E352" t="s">
        <v>198</v>
      </c>
      <c r="F352" t="s">
        <v>299</v>
      </c>
      <c r="G352" s="4">
        <v>44561</v>
      </c>
      <c r="H352" s="7">
        <f t="shared" si="5"/>
        <v>2021</v>
      </c>
      <c r="I352" t="s">
        <v>252</v>
      </c>
      <c r="J352" t="s">
        <v>187</v>
      </c>
      <c r="K352" t="s">
        <v>5</v>
      </c>
      <c r="L352" t="str">
        <f>_xlfn.XLOOKUP(K352,Sheet1!$A$2:$A$8,Sheet1!$B$2:$B$8)</f>
        <v>C</v>
      </c>
      <c r="M352" s="5">
        <v>151972021745</v>
      </c>
      <c r="N352" s="5">
        <v>253448954958</v>
      </c>
    </row>
    <row r="353" spans="1:14" x14ac:dyDescent="0.3">
      <c r="A353" t="s">
        <v>231</v>
      </c>
      <c r="B353" t="s">
        <v>182</v>
      </c>
      <c r="C353" t="s">
        <v>31</v>
      </c>
      <c r="D353" t="s">
        <v>211</v>
      </c>
      <c r="E353" t="s">
        <v>184</v>
      </c>
      <c r="F353" t="s">
        <v>299</v>
      </c>
      <c r="G353" s="4">
        <v>44561</v>
      </c>
      <c r="H353" s="7">
        <f t="shared" si="5"/>
        <v>2021</v>
      </c>
      <c r="I353" t="s">
        <v>252</v>
      </c>
      <c r="J353" t="s">
        <v>185</v>
      </c>
      <c r="K353" t="s">
        <v>1</v>
      </c>
      <c r="L353" t="str">
        <f>_xlfn.XLOOKUP(K353,Sheet1!$A$2:$A$8,Sheet1!$B$2:$B$8)</f>
        <v>A</v>
      </c>
      <c r="M353" s="5">
        <v>259008726142</v>
      </c>
      <c r="N353" s="5">
        <v>241864078434</v>
      </c>
    </row>
    <row r="354" spans="1:14" x14ac:dyDescent="0.3">
      <c r="A354" t="s">
        <v>231</v>
      </c>
      <c r="B354" t="s">
        <v>182</v>
      </c>
      <c r="C354" t="s">
        <v>31</v>
      </c>
      <c r="D354" t="s">
        <v>211</v>
      </c>
      <c r="E354" t="s">
        <v>184</v>
      </c>
      <c r="F354" t="s">
        <v>299</v>
      </c>
      <c r="G354" s="4">
        <v>44561</v>
      </c>
      <c r="H354" s="7">
        <f t="shared" si="5"/>
        <v>2021</v>
      </c>
      <c r="I354" t="s">
        <v>252</v>
      </c>
      <c r="J354" t="s">
        <v>186</v>
      </c>
      <c r="K354" t="s">
        <v>3</v>
      </c>
      <c r="L354" t="str">
        <f>_xlfn.XLOOKUP(K354,Sheet1!$A$2:$A$8,Sheet1!$B$2:$B$8)</f>
        <v>B</v>
      </c>
      <c r="M354" s="5">
        <v>27999977972</v>
      </c>
      <c r="N354" s="5">
        <v>25921530033</v>
      </c>
    </row>
    <row r="355" spans="1:14" x14ac:dyDescent="0.3">
      <c r="A355" t="s">
        <v>231</v>
      </c>
      <c r="B355" t="s">
        <v>182</v>
      </c>
      <c r="C355" t="s">
        <v>31</v>
      </c>
      <c r="D355" t="s">
        <v>211</v>
      </c>
      <c r="E355" t="s">
        <v>184</v>
      </c>
      <c r="F355" t="s">
        <v>299</v>
      </c>
      <c r="G355" s="4">
        <v>44561</v>
      </c>
      <c r="H355" s="7">
        <f t="shared" si="5"/>
        <v>2021</v>
      </c>
      <c r="I355" t="s">
        <v>252</v>
      </c>
      <c r="J355" t="s">
        <v>187</v>
      </c>
      <c r="K355" t="s">
        <v>5</v>
      </c>
      <c r="L355" t="str">
        <f>_xlfn.XLOOKUP(K355,Sheet1!$A$2:$A$8,Sheet1!$B$2:$B$8)</f>
        <v>C</v>
      </c>
      <c r="M355" s="5">
        <v>231008748170</v>
      </c>
      <c r="N355" s="5">
        <v>215942548401</v>
      </c>
    </row>
    <row r="356" spans="1:14" x14ac:dyDescent="0.3">
      <c r="A356" t="s">
        <v>231</v>
      </c>
      <c r="B356" t="s">
        <v>182</v>
      </c>
      <c r="C356" t="s">
        <v>31</v>
      </c>
      <c r="D356" t="s">
        <v>212</v>
      </c>
      <c r="E356" t="s">
        <v>213</v>
      </c>
      <c r="F356" t="s">
        <v>301</v>
      </c>
      <c r="G356" s="4">
        <v>44561</v>
      </c>
      <c r="H356" s="7">
        <f t="shared" si="5"/>
        <v>2021</v>
      </c>
      <c r="I356" t="s">
        <v>252</v>
      </c>
      <c r="J356" t="s">
        <v>185</v>
      </c>
      <c r="K356" t="s">
        <v>1</v>
      </c>
      <c r="L356" t="str">
        <f>_xlfn.XLOOKUP(K356,Sheet1!$A$2:$A$8,Sheet1!$B$2:$B$8)</f>
        <v>A</v>
      </c>
      <c r="M356" s="5">
        <v>10024652294434</v>
      </c>
      <c r="N356" s="5">
        <v>7345506484784</v>
      </c>
    </row>
    <row r="357" spans="1:14" x14ac:dyDescent="0.3">
      <c r="A357" t="s">
        <v>231</v>
      </c>
      <c r="B357" t="s">
        <v>182</v>
      </c>
      <c r="C357" t="s">
        <v>31</v>
      </c>
      <c r="D357" t="s">
        <v>212</v>
      </c>
      <c r="E357" t="s">
        <v>213</v>
      </c>
      <c r="F357" t="s">
        <v>301</v>
      </c>
      <c r="G357" s="4">
        <v>44561</v>
      </c>
      <c r="H357" s="7">
        <f t="shared" si="5"/>
        <v>2021</v>
      </c>
      <c r="I357" t="s">
        <v>252</v>
      </c>
      <c r="J357" t="s">
        <v>186</v>
      </c>
      <c r="K357" t="s">
        <v>3</v>
      </c>
      <c r="L357" t="str">
        <f>_xlfn.XLOOKUP(K357,Sheet1!$A$2:$A$8,Sheet1!$B$2:$B$8)</f>
        <v>B</v>
      </c>
      <c r="M357" s="5">
        <v>3470447600428</v>
      </c>
      <c r="N357" s="5">
        <v>2020061399372</v>
      </c>
    </row>
    <row r="358" spans="1:14" x14ac:dyDescent="0.3">
      <c r="A358" t="s">
        <v>231</v>
      </c>
      <c r="B358" t="s">
        <v>182</v>
      </c>
      <c r="C358" t="s">
        <v>31</v>
      </c>
      <c r="D358" t="s">
        <v>212</v>
      </c>
      <c r="E358" t="s">
        <v>213</v>
      </c>
      <c r="F358" t="s">
        <v>301</v>
      </c>
      <c r="G358" s="4">
        <v>44561</v>
      </c>
      <c r="H358" s="7">
        <f t="shared" si="5"/>
        <v>2021</v>
      </c>
      <c r="I358" t="s">
        <v>252</v>
      </c>
      <c r="J358" t="s">
        <v>187</v>
      </c>
      <c r="K358" t="s">
        <v>5</v>
      </c>
      <c r="L358" t="str">
        <f>_xlfn.XLOOKUP(K358,Sheet1!$A$2:$A$8,Sheet1!$B$2:$B$8)</f>
        <v>C</v>
      </c>
      <c r="M358" s="5">
        <v>6554204694006</v>
      </c>
      <c r="N358" s="5">
        <v>5325445085412</v>
      </c>
    </row>
    <row r="359" spans="1:14" x14ac:dyDescent="0.3">
      <c r="A359" t="s">
        <v>231</v>
      </c>
      <c r="B359" t="s">
        <v>182</v>
      </c>
      <c r="C359" t="s">
        <v>31</v>
      </c>
      <c r="D359" t="s">
        <v>214</v>
      </c>
      <c r="E359" t="s">
        <v>191</v>
      </c>
      <c r="F359" t="s">
        <v>299</v>
      </c>
      <c r="G359" s="4">
        <v>44561</v>
      </c>
      <c r="H359" s="7">
        <f t="shared" si="5"/>
        <v>2021</v>
      </c>
      <c r="I359" t="s">
        <v>252</v>
      </c>
      <c r="J359" t="s">
        <v>185</v>
      </c>
      <c r="K359" t="s">
        <v>1</v>
      </c>
      <c r="L359" t="str">
        <f>_xlfn.XLOOKUP(K359,Sheet1!$A$2:$A$8,Sheet1!$B$2:$B$8)</f>
        <v>A</v>
      </c>
      <c r="M359" s="5">
        <v>8810372411563</v>
      </c>
      <c r="N359" s="5">
        <v>8765319461289</v>
      </c>
    </row>
    <row r="360" spans="1:14" x14ac:dyDescent="0.3">
      <c r="A360" t="s">
        <v>231</v>
      </c>
      <c r="B360" t="s">
        <v>182</v>
      </c>
      <c r="C360" t="s">
        <v>31</v>
      </c>
      <c r="D360" t="s">
        <v>214</v>
      </c>
      <c r="E360" t="s">
        <v>191</v>
      </c>
      <c r="F360" t="s">
        <v>299</v>
      </c>
      <c r="G360" s="4">
        <v>44561</v>
      </c>
      <c r="H360" s="7">
        <f t="shared" si="5"/>
        <v>2021</v>
      </c>
      <c r="I360" t="s">
        <v>252</v>
      </c>
      <c r="J360" t="s">
        <v>186</v>
      </c>
      <c r="K360" t="s">
        <v>3</v>
      </c>
      <c r="L360" t="str">
        <f>_xlfn.XLOOKUP(K360,Sheet1!$A$2:$A$8,Sheet1!$B$2:$B$8)</f>
        <v>B</v>
      </c>
      <c r="M360" s="5">
        <v>3756748537063</v>
      </c>
      <c r="N360" s="5">
        <v>3739029273868</v>
      </c>
    </row>
    <row r="361" spans="1:14" x14ac:dyDescent="0.3">
      <c r="A361" t="s">
        <v>231</v>
      </c>
      <c r="B361" t="s">
        <v>182</v>
      </c>
      <c r="C361" t="s">
        <v>31</v>
      </c>
      <c r="D361" t="s">
        <v>214</v>
      </c>
      <c r="E361" t="s">
        <v>191</v>
      </c>
      <c r="F361" t="s">
        <v>299</v>
      </c>
      <c r="G361" s="4">
        <v>44561</v>
      </c>
      <c r="H361" s="7">
        <f t="shared" si="5"/>
        <v>2021</v>
      </c>
      <c r="I361" t="s">
        <v>252</v>
      </c>
      <c r="J361" t="s">
        <v>187</v>
      </c>
      <c r="K361" t="s">
        <v>5</v>
      </c>
      <c r="L361" t="str">
        <f>_xlfn.XLOOKUP(K361,Sheet1!$A$2:$A$8,Sheet1!$B$2:$B$8)</f>
        <v>C</v>
      </c>
      <c r="M361" s="5">
        <v>5053623874500</v>
      </c>
      <c r="N361" s="5">
        <v>5026290187421</v>
      </c>
    </row>
    <row r="362" spans="1:14" x14ac:dyDescent="0.3">
      <c r="A362" t="s">
        <v>231</v>
      </c>
      <c r="B362" t="s">
        <v>182</v>
      </c>
      <c r="C362" t="s">
        <v>31</v>
      </c>
      <c r="D362" t="s">
        <v>215</v>
      </c>
      <c r="E362" t="s">
        <v>213</v>
      </c>
      <c r="F362" t="s">
        <v>299</v>
      </c>
      <c r="G362" s="4">
        <v>44561</v>
      </c>
      <c r="H362" s="7">
        <f t="shared" si="5"/>
        <v>2021</v>
      </c>
      <c r="I362" t="s">
        <v>252</v>
      </c>
      <c r="J362" t="s">
        <v>185</v>
      </c>
      <c r="K362" t="s">
        <v>1</v>
      </c>
      <c r="L362" t="str">
        <f>_xlfn.XLOOKUP(K362,Sheet1!$A$2:$A$8,Sheet1!$B$2:$B$8)</f>
        <v>A</v>
      </c>
      <c r="M362" s="5">
        <v>453025637542</v>
      </c>
      <c r="N362" s="5">
        <v>407295413417</v>
      </c>
    </row>
    <row r="363" spans="1:14" x14ac:dyDescent="0.3">
      <c r="A363" t="s">
        <v>231</v>
      </c>
      <c r="B363" t="s">
        <v>182</v>
      </c>
      <c r="C363" t="s">
        <v>31</v>
      </c>
      <c r="D363" t="s">
        <v>215</v>
      </c>
      <c r="E363" t="s">
        <v>213</v>
      </c>
      <c r="F363" t="s">
        <v>299</v>
      </c>
      <c r="G363" s="4">
        <v>44561</v>
      </c>
      <c r="H363" s="7">
        <f t="shared" si="5"/>
        <v>2021</v>
      </c>
      <c r="I363" t="s">
        <v>252</v>
      </c>
      <c r="J363" t="s">
        <v>186</v>
      </c>
      <c r="K363" t="s">
        <v>3</v>
      </c>
      <c r="L363" t="str">
        <f>_xlfn.XLOOKUP(K363,Sheet1!$A$2:$A$8,Sheet1!$B$2:$B$8)</f>
        <v>B</v>
      </c>
      <c r="M363" s="5">
        <v>67862265059</v>
      </c>
      <c r="N363" s="5">
        <v>59490143261</v>
      </c>
    </row>
    <row r="364" spans="1:14" x14ac:dyDescent="0.3">
      <c r="A364" t="s">
        <v>231</v>
      </c>
      <c r="B364" t="s">
        <v>182</v>
      </c>
      <c r="C364" t="s">
        <v>31</v>
      </c>
      <c r="D364" t="s">
        <v>215</v>
      </c>
      <c r="E364" t="s">
        <v>213</v>
      </c>
      <c r="F364" t="s">
        <v>299</v>
      </c>
      <c r="G364" s="4">
        <v>44561</v>
      </c>
      <c r="H364" s="7">
        <f t="shared" si="5"/>
        <v>2021</v>
      </c>
      <c r="I364" t="s">
        <v>252</v>
      </c>
      <c r="J364" t="s">
        <v>187</v>
      </c>
      <c r="K364" t="s">
        <v>5</v>
      </c>
      <c r="L364" t="str">
        <f>_xlfn.XLOOKUP(K364,Sheet1!$A$2:$A$8,Sheet1!$B$2:$B$8)</f>
        <v>C</v>
      </c>
      <c r="M364" s="5">
        <v>385163372483</v>
      </c>
      <c r="N364" s="5">
        <v>347805270156</v>
      </c>
    </row>
    <row r="365" spans="1:14" x14ac:dyDescent="0.3">
      <c r="A365" t="s">
        <v>231</v>
      </c>
      <c r="B365" t="s">
        <v>182</v>
      </c>
      <c r="C365" t="s">
        <v>31</v>
      </c>
      <c r="D365" t="s">
        <v>235</v>
      </c>
      <c r="E365" t="s">
        <v>236</v>
      </c>
      <c r="F365" t="s">
        <v>299</v>
      </c>
      <c r="G365" s="4">
        <v>44561</v>
      </c>
      <c r="H365" s="7">
        <f t="shared" si="5"/>
        <v>2021</v>
      </c>
      <c r="I365" t="s">
        <v>252</v>
      </c>
      <c r="J365" t="s">
        <v>185</v>
      </c>
      <c r="K365" t="s">
        <v>1</v>
      </c>
      <c r="L365" t="str">
        <f>_xlfn.XLOOKUP(K365,Sheet1!$A$2:$A$8,Sheet1!$B$2:$B$8)</f>
        <v>A</v>
      </c>
      <c r="M365" s="5">
        <v>247699958732</v>
      </c>
      <c r="N365" s="5">
        <v>229462441004</v>
      </c>
    </row>
    <row r="366" spans="1:14" x14ac:dyDescent="0.3">
      <c r="A366" t="s">
        <v>231</v>
      </c>
      <c r="B366" t="s">
        <v>182</v>
      </c>
      <c r="C366" t="s">
        <v>31</v>
      </c>
      <c r="D366" t="s">
        <v>235</v>
      </c>
      <c r="E366" t="s">
        <v>236</v>
      </c>
      <c r="F366" t="s">
        <v>299</v>
      </c>
      <c r="G366" s="4">
        <v>44561</v>
      </c>
      <c r="H366" s="7">
        <f t="shared" si="5"/>
        <v>2021</v>
      </c>
      <c r="I366" t="s">
        <v>252</v>
      </c>
      <c r="J366" t="s">
        <v>186</v>
      </c>
      <c r="K366" t="s">
        <v>3</v>
      </c>
      <c r="L366" t="str">
        <f>_xlfn.XLOOKUP(K366,Sheet1!$A$2:$A$8,Sheet1!$B$2:$B$8)</f>
        <v>B</v>
      </c>
      <c r="M366" s="5">
        <v>161399039875</v>
      </c>
      <c r="N366" s="5">
        <v>150826690850</v>
      </c>
    </row>
    <row r="367" spans="1:14" x14ac:dyDescent="0.3">
      <c r="A367" t="s">
        <v>231</v>
      </c>
      <c r="B367" t="s">
        <v>182</v>
      </c>
      <c r="C367" t="s">
        <v>31</v>
      </c>
      <c r="D367" t="s">
        <v>235</v>
      </c>
      <c r="E367" t="s">
        <v>236</v>
      </c>
      <c r="F367" t="s">
        <v>299</v>
      </c>
      <c r="G367" s="4">
        <v>44561</v>
      </c>
      <c r="H367" s="7">
        <f t="shared" si="5"/>
        <v>2021</v>
      </c>
      <c r="I367" t="s">
        <v>252</v>
      </c>
      <c r="J367" t="s">
        <v>187</v>
      </c>
      <c r="K367" t="s">
        <v>5</v>
      </c>
      <c r="L367" t="str">
        <f>_xlfn.XLOOKUP(K367,Sheet1!$A$2:$A$8,Sheet1!$B$2:$B$8)</f>
        <v>C</v>
      </c>
      <c r="M367" s="5">
        <v>86300918857</v>
      </c>
      <c r="N367" s="5">
        <v>78635750154</v>
      </c>
    </row>
    <row r="368" spans="1:14" x14ac:dyDescent="0.3">
      <c r="A368" t="s">
        <v>231</v>
      </c>
      <c r="B368" t="s">
        <v>182</v>
      </c>
      <c r="C368" t="s">
        <v>31</v>
      </c>
      <c r="D368" t="s">
        <v>216</v>
      </c>
      <c r="E368" t="s">
        <v>184</v>
      </c>
      <c r="F368" t="s">
        <v>299</v>
      </c>
      <c r="G368" s="4">
        <v>44561</v>
      </c>
      <c r="H368" s="7">
        <f t="shared" si="5"/>
        <v>2021</v>
      </c>
      <c r="I368" t="s">
        <v>252</v>
      </c>
      <c r="J368" t="s">
        <v>185</v>
      </c>
      <c r="K368" t="s">
        <v>1</v>
      </c>
      <c r="L368" t="str">
        <f>_xlfn.XLOOKUP(K368,Sheet1!$A$2:$A$8,Sheet1!$B$2:$B$8)</f>
        <v>A</v>
      </c>
      <c r="M368" s="5">
        <v>1226421433497</v>
      </c>
      <c r="N368" s="5">
        <v>1166147748892</v>
      </c>
    </row>
    <row r="369" spans="1:14" x14ac:dyDescent="0.3">
      <c r="A369" t="s">
        <v>231</v>
      </c>
      <c r="B369" t="s">
        <v>182</v>
      </c>
      <c r="C369" t="s">
        <v>31</v>
      </c>
      <c r="D369" t="s">
        <v>216</v>
      </c>
      <c r="E369" t="s">
        <v>184</v>
      </c>
      <c r="F369" t="s">
        <v>299</v>
      </c>
      <c r="G369" s="4">
        <v>44561</v>
      </c>
      <c r="H369" s="7">
        <f t="shared" si="5"/>
        <v>2021</v>
      </c>
      <c r="I369" t="s">
        <v>252</v>
      </c>
      <c r="J369" t="s">
        <v>186</v>
      </c>
      <c r="K369" t="s">
        <v>3</v>
      </c>
      <c r="L369" t="str">
        <f>_xlfn.XLOOKUP(K369,Sheet1!$A$2:$A$8,Sheet1!$B$2:$B$8)</f>
        <v>B</v>
      </c>
      <c r="M369" s="5">
        <v>714490501307</v>
      </c>
      <c r="N369" s="5">
        <v>646404615176</v>
      </c>
    </row>
    <row r="370" spans="1:14" x14ac:dyDescent="0.3">
      <c r="A370" t="s">
        <v>231</v>
      </c>
      <c r="B370" t="s">
        <v>182</v>
      </c>
      <c r="C370" t="s">
        <v>31</v>
      </c>
      <c r="D370" t="s">
        <v>216</v>
      </c>
      <c r="E370" t="s">
        <v>184</v>
      </c>
      <c r="F370" t="s">
        <v>299</v>
      </c>
      <c r="G370" s="4">
        <v>44561</v>
      </c>
      <c r="H370" s="7">
        <f t="shared" si="5"/>
        <v>2021</v>
      </c>
      <c r="I370" t="s">
        <v>252</v>
      </c>
      <c r="J370" t="s">
        <v>187</v>
      </c>
      <c r="K370" t="s">
        <v>5</v>
      </c>
      <c r="L370" t="str">
        <f>_xlfn.XLOOKUP(K370,Sheet1!$A$2:$A$8,Sheet1!$B$2:$B$8)</f>
        <v>C</v>
      </c>
      <c r="M370" s="5">
        <v>511930932190</v>
      </c>
      <c r="N370" s="5">
        <v>519743133716</v>
      </c>
    </row>
    <row r="371" spans="1:14" x14ac:dyDescent="0.3">
      <c r="A371" t="s">
        <v>231</v>
      </c>
      <c r="B371" t="s">
        <v>182</v>
      </c>
      <c r="C371" t="s">
        <v>31</v>
      </c>
      <c r="D371" t="s">
        <v>217</v>
      </c>
      <c r="E371" t="s">
        <v>191</v>
      </c>
      <c r="F371" t="s">
        <v>299</v>
      </c>
      <c r="G371" s="4">
        <v>44561</v>
      </c>
      <c r="H371" s="7">
        <f t="shared" si="5"/>
        <v>2021</v>
      </c>
      <c r="I371" t="s">
        <v>252</v>
      </c>
      <c r="J371" t="s">
        <v>185</v>
      </c>
      <c r="K371" t="s">
        <v>1</v>
      </c>
      <c r="L371" t="str">
        <f>_xlfn.XLOOKUP(K371,Sheet1!$A$2:$A$8,Sheet1!$B$2:$B$8)</f>
        <v>A</v>
      </c>
      <c r="M371" s="5">
        <v>368803657997</v>
      </c>
      <c r="N371" s="5">
        <v>318547472287</v>
      </c>
    </row>
    <row r="372" spans="1:14" x14ac:dyDescent="0.3">
      <c r="A372" t="s">
        <v>231</v>
      </c>
      <c r="B372" t="s">
        <v>182</v>
      </c>
      <c r="C372" t="s">
        <v>31</v>
      </c>
      <c r="D372" t="s">
        <v>217</v>
      </c>
      <c r="E372" t="s">
        <v>191</v>
      </c>
      <c r="F372" t="s">
        <v>299</v>
      </c>
      <c r="G372" s="4">
        <v>44561</v>
      </c>
      <c r="H372" s="7">
        <f t="shared" si="5"/>
        <v>2021</v>
      </c>
      <c r="I372" t="s">
        <v>252</v>
      </c>
      <c r="J372" t="s">
        <v>186</v>
      </c>
      <c r="K372" t="s">
        <v>3</v>
      </c>
      <c r="L372" t="str">
        <f>_xlfn.XLOOKUP(K372,Sheet1!$A$2:$A$8,Sheet1!$B$2:$B$8)</f>
        <v>B</v>
      </c>
      <c r="M372" s="5">
        <v>146023888052</v>
      </c>
      <c r="N372" s="5">
        <v>118341441690</v>
      </c>
    </row>
    <row r="373" spans="1:14" x14ac:dyDescent="0.3">
      <c r="A373" t="s">
        <v>231</v>
      </c>
      <c r="B373" t="s">
        <v>182</v>
      </c>
      <c r="C373" t="s">
        <v>31</v>
      </c>
      <c r="D373" t="s">
        <v>217</v>
      </c>
      <c r="E373" t="s">
        <v>191</v>
      </c>
      <c r="F373" t="s">
        <v>299</v>
      </c>
      <c r="G373" s="4">
        <v>44561</v>
      </c>
      <c r="H373" s="7">
        <f t="shared" si="5"/>
        <v>2021</v>
      </c>
      <c r="I373" t="s">
        <v>252</v>
      </c>
      <c r="J373" t="s">
        <v>187</v>
      </c>
      <c r="K373" t="s">
        <v>5</v>
      </c>
      <c r="L373" t="str">
        <f>_xlfn.XLOOKUP(K373,Sheet1!$A$2:$A$8,Sheet1!$B$2:$B$8)</f>
        <v>C</v>
      </c>
      <c r="M373" s="5">
        <v>222779769945</v>
      </c>
      <c r="N373" s="5">
        <v>200206030597</v>
      </c>
    </row>
    <row r="374" spans="1:14" x14ac:dyDescent="0.3">
      <c r="A374" t="s">
        <v>231</v>
      </c>
      <c r="B374" t="s">
        <v>182</v>
      </c>
      <c r="C374" t="s">
        <v>31</v>
      </c>
      <c r="D374" t="s">
        <v>237</v>
      </c>
      <c r="E374" t="s">
        <v>184</v>
      </c>
      <c r="F374" t="s">
        <v>299</v>
      </c>
      <c r="G374" s="4">
        <v>44561</v>
      </c>
      <c r="H374" s="7">
        <f t="shared" si="5"/>
        <v>2021</v>
      </c>
      <c r="I374" t="s">
        <v>252</v>
      </c>
      <c r="J374" t="s">
        <v>185</v>
      </c>
      <c r="K374" t="s">
        <v>1</v>
      </c>
      <c r="L374" t="str">
        <f>_xlfn.XLOOKUP(K374,Sheet1!$A$2:$A$8,Sheet1!$B$2:$B$8)</f>
        <v>A</v>
      </c>
      <c r="M374" s="5">
        <v>324569691616</v>
      </c>
      <c r="N374" s="5">
        <v>327040458032</v>
      </c>
    </row>
    <row r="375" spans="1:14" x14ac:dyDescent="0.3">
      <c r="A375" t="s">
        <v>231</v>
      </c>
      <c r="B375" t="s">
        <v>182</v>
      </c>
      <c r="C375" t="s">
        <v>31</v>
      </c>
      <c r="D375" t="s">
        <v>237</v>
      </c>
      <c r="E375" t="s">
        <v>184</v>
      </c>
      <c r="F375" t="s">
        <v>299</v>
      </c>
      <c r="G375" s="4">
        <v>44561</v>
      </c>
      <c r="H375" s="7">
        <f t="shared" si="5"/>
        <v>2021</v>
      </c>
      <c r="I375" t="s">
        <v>252</v>
      </c>
      <c r="J375" t="s">
        <v>186</v>
      </c>
      <c r="K375" t="s">
        <v>3</v>
      </c>
      <c r="L375" t="str">
        <f>_xlfn.XLOOKUP(K375,Sheet1!$A$2:$A$8,Sheet1!$B$2:$B$8)</f>
        <v>B</v>
      </c>
      <c r="M375" s="5">
        <v>164015182221</v>
      </c>
      <c r="N375" s="5">
        <v>174367096569</v>
      </c>
    </row>
    <row r="376" spans="1:14" x14ac:dyDescent="0.3">
      <c r="A376" t="s">
        <v>231</v>
      </c>
      <c r="B376" t="s">
        <v>182</v>
      </c>
      <c r="C376" t="s">
        <v>31</v>
      </c>
      <c r="D376" t="s">
        <v>237</v>
      </c>
      <c r="E376" t="s">
        <v>184</v>
      </c>
      <c r="F376" t="s">
        <v>299</v>
      </c>
      <c r="G376" s="4">
        <v>44561</v>
      </c>
      <c r="H376" s="7">
        <f t="shared" si="5"/>
        <v>2021</v>
      </c>
      <c r="I376" t="s">
        <v>252</v>
      </c>
      <c r="J376" t="s">
        <v>187</v>
      </c>
      <c r="K376" t="s">
        <v>5</v>
      </c>
      <c r="L376" t="str">
        <f>_xlfn.XLOOKUP(K376,Sheet1!$A$2:$A$8,Sheet1!$B$2:$B$8)</f>
        <v>C</v>
      </c>
      <c r="M376" s="5">
        <v>160554509395</v>
      </c>
      <c r="N376" s="5">
        <v>152673361463</v>
      </c>
    </row>
    <row r="377" spans="1:14" x14ac:dyDescent="0.3">
      <c r="A377" t="s">
        <v>231</v>
      </c>
      <c r="B377" t="s">
        <v>182</v>
      </c>
      <c r="C377" t="s">
        <v>31</v>
      </c>
      <c r="D377" t="s">
        <v>218</v>
      </c>
      <c r="E377" t="s">
        <v>184</v>
      </c>
      <c r="F377" t="s">
        <v>299</v>
      </c>
      <c r="G377" s="4">
        <v>44561</v>
      </c>
      <c r="H377" s="7">
        <f t="shared" si="5"/>
        <v>2021</v>
      </c>
      <c r="I377" t="s">
        <v>252</v>
      </c>
      <c r="J377" t="s">
        <v>185</v>
      </c>
      <c r="K377" t="s">
        <v>1</v>
      </c>
      <c r="L377" t="str">
        <f>_xlfn.XLOOKUP(K377,Sheet1!$A$2:$A$8,Sheet1!$B$2:$B$8)</f>
        <v>A</v>
      </c>
      <c r="M377" s="5">
        <v>355741118498</v>
      </c>
      <c r="N377" s="5">
        <v>356238972387</v>
      </c>
    </row>
    <row r="378" spans="1:14" x14ac:dyDescent="0.3">
      <c r="A378" t="s">
        <v>231</v>
      </c>
      <c r="B378" t="s">
        <v>182</v>
      </c>
      <c r="C378" t="s">
        <v>31</v>
      </c>
      <c r="D378" t="s">
        <v>218</v>
      </c>
      <c r="E378" t="s">
        <v>184</v>
      </c>
      <c r="F378" t="s">
        <v>299</v>
      </c>
      <c r="G378" s="4">
        <v>44561</v>
      </c>
      <c r="H378" s="7">
        <f t="shared" si="5"/>
        <v>2021</v>
      </c>
      <c r="I378" t="s">
        <v>252</v>
      </c>
      <c r="J378" t="s">
        <v>186</v>
      </c>
      <c r="K378" t="s">
        <v>3</v>
      </c>
      <c r="L378" t="str">
        <f>_xlfn.XLOOKUP(K378,Sheet1!$A$2:$A$8,Sheet1!$B$2:$B$8)</f>
        <v>B</v>
      </c>
      <c r="M378" s="5">
        <v>56766597819</v>
      </c>
      <c r="N378" s="5">
        <v>59482714100</v>
      </c>
    </row>
    <row r="379" spans="1:14" x14ac:dyDescent="0.3">
      <c r="A379" t="s">
        <v>231</v>
      </c>
      <c r="B379" t="s">
        <v>182</v>
      </c>
      <c r="C379" t="s">
        <v>31</v>
      </c>
      <c r="D379" t="s">
        <v>218</v>
      </c>
      <c r="E379" t="s">
        <v>184</v>
      </c>
      <c r="F379" t="s">
        <v>299</v>
      </c>
      <c r="G379" s="4">
        <v>44561</v>
      </c>
      <c r="H379" s="7">
        <f t="shared" si="5"/>
        <v>2021</v>
      </c>
      <c r="I379" t="s">
        <v>252</v>
      </c>
      <c r="J379" t="s">
        <v>187</v>
      </c>
      <c r="K379" t="s">
        <v>5</v>
      </c>
      <c r="L379" t="str">
        <f>_xlfn.XLOOKUP(K379,Sheet1!$A$2:$A$8,Sheet1!$B$2:$B$8)</f>
        <v>C</v>
      </c>
      <c r="M379" s="5">
        <v>298974520679</v>
      </c>
      <c r="N379" s="5">
        <v>296756258287</v>
      </c>
    </row>
    <row r="380" spans="1:14" x14ac:dyDescent="0.3">
      <c r="A380" t="s">
        <v>231</v>
      </c>
      <c r="B380" t="s">
        <v>182</v>
      </c>
      <c r="C380" t="s">
        <v>31</v>
      </c>
      <c r="D380" t="s">
        <v>246</v>
      </c>
      <c r="E380" t="s">
        <v>213</v>
      </c>
      <c r="F380" t="s">
        <v>299</v>
      </c>
      <c r="G380" s="4">
        <v>44561</v>
      </c>
      <c r="H380" s="7">
        <f t="shared" si="5"/>
        <v>2021</v>
      </c>
      <c r="I380" t="s">
        <v>252</v>
      </c>
      <c r="J380" t="s">
        <v>185</v>
      </c>
      <c r="K380" t="s">
        <v>1</v>
      </c>
      <c r="L380" t="str">
        <f>_xlfn.XLOOKUP(K380,Sheet1!$A$2:$A$8,Sheet1!$B$2:$B$8)</f>
        <v>A</v>
      </c>
      <c r="M380" s="5">
        <v>5481054422377</v>
      </c>
      <c r="N380" s="5">
        <v>1648710972486</v>
      </c>
    </row>
    <row r="381" spans="1:14" x14ac:dyDescent="0.3">
      <c r="A381" t="s">
        <v>231</v>
      </c>
      <c r="B381" t="s">
        <v>182</v>
      </c>
      <c r="C381" t="s">
        <v>31</v>
      </c>
      <c r="D381" t="s">
        <v>246</v>
      </c>
      <c r="E381" t="s">
        <v>213</v>
      </c>
      <c r="F381" t="s">
        <v>299</v>
      </c>
      <c r="G381" s="4">
        <v>44561</v>
      </c>
      <c r="H381" s="7">
        <f t="shared" si="5"/>
        <v>2021</v>
      </c>
      <c r="I381" t="s">
        <v>252</v>
      </c>
      <c r="J381" t="s">
        <v>186</v>
      </c>
      <c r="K381" t="s">
        <v>3</v>
      </c>
      <c r="L381" t="str">
        <f>_xlfn.XLOOKUP(K381,Sheet1!$A$2:$A$8,Sheet1!$B$2:$B$8)</f>
        <v>B</v>
      </c>
      <c r="M381" s="5">
        <v>888975234126</v>
      </c>
      <c r="N381" s="5">
        <v>447908273587</v>
      </c>
    </row>
    <row r="382" spans="1:14" x14ac:dyDescent="0.3">
      <c r="A382" t="s">
        <v>231</v>
      </c>
      <c r="B382" t="s">
        <v>182</v>
      </c>
      <c r="C382" t="s">
        <v>31</v>
      </c>
      <c r="D382" t="s">
        <v>246</v>
      </c>
      <c r="E382" t="s">
        <v>213</v>
      </c>
      <c r="F382" t="s">
        <v>299</v>
      </c>
      <c r="G382" s="4">
        <v>44561</v>
      </c>
      <c r="H382" s="7">
        <f t="shared" si="5"/>
        <v>2021</v>
      </c>
      <c r="I382" t="s">
        <v>252</v>
      </c>
      <c r="J382" t="s">
        <v>187</v>
      </c>
      <c r="K382" t="s">
        <v>5</v>
      </c>
      <c r="L382" t="str">
        <f>_xlfn.XLOOKUP(K382,Sheet1!$A$2:$A$8,Sheet1!$B$2:$B$8)</f>
        <v>C</v>
      </c>
      <c r="M382" s="5">
        <v>4592079188251</v>
      </c>
      <c r="N382" s="5">
        <v>1200802698899</v>
      </c>
    </row>
    <row r="383" spans="1:14" x14ac:dyDescent="0.3">
      <c r="A383" t="s">
        <v>231</v>
      </c>
      <c r="B383" t="s">
        <v>182</v>
      </c>
      <c r="C383" t="s">
        <v>31</v>
      </c>
      <c r="D383" t="s">
        <v>219</v>
      </c>
      <c r="E383" t="s">
        <v>184</v>
      </c>
      <c r="F383" t="s">
        <v>299</v>
      </c>
      <c r="G383" s="4">
        <v>44561</v>
      </c>
      <c r="H383" s="7">
        <f t="shared" si="5"/>
        <v>2021</v>
      </c>
      <c r="I383" t="s">
        <v>252</v>
      </c>
      <c r="J383" t="s">
        <v>185</v>
      </c>
      <c r="K383" t="s">
        <v>1</v>
      </c>
      <c r="L383" t="str">
        <f>_xlfn.XLOOKUP(K383,Sheet1!$A$2:$A$8,Sheet1!$B$2:$B$8)</f>
        <v>A</v>
      </c>
      <c r="M383" s="5">
        <v>855524538476</v>
      </c>
      <c r="N383" s="5">
        <v>781015120697</v>
      </c>
    </row>
    <row r="384" spans="1:14" x14ac:dyDescent="0.3">
      <c r="A384" t="s">
        <v>231</v>
      </c>
      <c r="B384" t="s">
        <v>182</v>
      </c>
      <c r="C384" t="s">
        <v>31</v>
      </c>
      <c r="D384" t="s">
        <v>219</v>
      </c>
      <c r="E384" t="s">
        <v>184</v>
      </c>
      <c r="F384" t="s">
        <v>299</v>
      </c>
      <c r="G384" s="4">
        <v>44561</v>
      </c>
      <c r="H384" s="7">
        <f t="shared" si="5"/>
        <v>2021</v>
      </c>
      <c r="I384" t="s">
        <v>252</v>
      </c>
      <c r="J384" t="s">
        <v>186</v>
      </c>
      <c r="K384" t="s">
        <v>3</v>
      </c>
      <c r="L384" t="str">
        <f>_xlfn.XLOOKUP(K384,Sheet1!$A$2:$A$8,Sheet1!$B$2:$B$8)</f>
        <v>B</v>
      </c>
      <c r="M384" s="5">
        <v>545284403780</v>
      </c>
      <c r="N384" s="5">
        <v>463635392225</v>
      </c>
    </row>
    <row r="385" spans="1:14" x14ac:dyDescent="0.3">
      <c r="A385" t="s">
        <v>231</v>
      </c>
      <c r="B385" t="s">
        <v>182</v>
      </c>
      <c r="C385" t="s">
        <v>31</v>
      </c>
      <c r="D385" t="s">
        <v>219</v>
      </c>
      <c r="E385" t="s">
        <v>184</v>
      </c>
      <c r="F385" t="s">
        <v>299</v>
      </c>
      <c r="G385" s="4">
        <v>44561</v>
      </c>
      <c r="H385" s="7">
        <f t="shared" si="5"/>
        <v>2021</v>
      </c>
      <c r="I385" t="s">
        <v>252</v>
      </c>
      <c r="J385" t="s">
        <v>187</v>
      </c>
      <c r="K385" t="s">
        <v>5</v>
      </c>
      <c r="L385" t="str">
        <f>_xlfn.XLOOKUP(K385,Sheet1!$A$2:$A$8,Sheet1!$B$2:$B$8)</f>
        <v>C</v>
      </c>
      <c r="M385" s="5">
        <v>310240134696</v>
      </c>
      <c r="N385" s="5">
        <v>317379728472</v>
      </c>
    </row>
    <row r="386" spans="1:14" x14ac:dyDescent="0.3">
      <c r="A386" t="s">
        <v>231</v>
      </c>
      <c r="B386" t="s">
        <v>182</v>
      </c>
      <c r="C386" t="s">
        <v>31</v>
      </c>
      <c r="D386" t="s">
        <v>220</v>
      </c>
      <c r="E386" t="s">
        <v>191</v>
      </c>
      <c r="F386" t="s">
        <v>299</v>
      </c>
      <c r="G386" s="4">
        <v>44561</v>
      </c>
      <c r="H386" s="7">
        <f t="shared" si="5"/>
        <v>2021</v>
      </c>
      <c r="I386" t="s">
        <v>252</v>
      </c>
      <c r="J386" t="s">
        <v>185</v>
      </c>
      <c r="K386" t="s">
        <v>1</v>
      </c>
      <c r="L386" t="str">
        <f>_xlfn.XLOOKUP(K386,Sheet1!$A$2:$A$8,Sheet1!$B$2:$B$8)</f>
        <v>A</v>
      </c>
      <c r="M386" s="5">
        <v>185612511300</v>
      </c>
      <c r="N386" s="5">
        <v>180652738240</v>
      </c>
    </row>
    <row r="387" spans="1:14" x14ac:dyDescent="0.3">
      <c r="A387" t="s">
        <v>231</v>
      </c>
      <c r="B387" t="s">
        <v>182</v>
      </c>
      <c r="C387" t="s">
        <v>31</v>
      </c>
      <c r="D387" t="s">
        <v>220</v>
      </c>
      <c r="E387" t="s">
        <v>191</v>
      </c>
      <c r="F387" t="s">
        <v>299</v>
      </c>
      <c r="G387" s="4">
        <v>44561</v>
      </c>
      <c r="H387" s="7">
        <f t="shared" ref="H387:H450" si="6">YEAR(G387)</f>
        <v>2021</v>
      </c>
      <c r="I387" t="s">
        <v>252</v>
      </c>
      <c r="J387" t="s">
        <v>186</v>
      </c>
      <c r="K387" t="s">
        <v>3</v>
      </c>
      <c r="L387" t="str">
        <f>_xlfn.XLOOKUP(K387,Sheet1!$A$2:$A$8,Sheet1!$B$2:$B$8)</f>
        <v>B</v>
      </c>
      <c r="M387" s="5">
        <v>142208454450</v>
      </c>
      <c r="N387" s="5">
        <v>135938846915</v>
      </c>
    </row>
    <row r="388" spans="1:14" x14ac:dyDescent="0.3">
      <c r="A388" t="s">
        <v>231</v>
      </c>
      <c r="B388" t="s">
        <v>182</v>
      </c>
      <c r="C388" t="s">
        <v>31</v>
      </c>
      <c r="D388" t="s">
        <v>220</v>
      </c>
      <c r="E388" t="s">
        <v>191</v>
      </c>
      <c r="F388" t="s">
        <v>299</v>
      </c>
      <c r="G388" s="4">
        <v>44561</v>
      </c>
      <c r="H388" s="7">
        <f t="shared" si="6"/>
        <v>2021</v>
      </c>
      <c r="I388" t="s">
        <v>252</v>
      </c>
      <c r="J388" t="s">
        <v>187</v>
      </c>
      <c r="K388" t="s">
        <v>5</v>
      </c>
      <c r="L388" t="str">
        <f>_xlfn.XLOOKUP(K388,Sheet1!$A$2:$A$8,Sheet1!$B$2:$B$8)</f>
        <v>C</v>
      </c>
      <c r="M388" s="5">
        <v>43404056850</v>
      </c>
      <c r="N388" s="5">
        <v>44713891325</v>
      </c>
    </row>
    <row r="389" spans="1:14" x14ac:dyDescent="0.3">
      <c r="A389" t="s">
        <v>231</v>
      </c>
      <c r="B389" t="s">
        <v>182</v>
      </c>
      <c r="C389" t="s">
        <v>31</v>
      </c>
      <c r="D389" t="s">
        <v>221</v>
      </c>
      <c r="E389" t="s">
        <v>191</v>
      </c>
      <c r="F389" t="s">
        <v>299</v>
      </c>
      <c r="G389" s="4">
        <v>44561</v>
      </c>
      <c r="H389" s="7">
        <f t="shared" si="6"/>
        <v>2021</v>
      </c>
      <c r="I389" t="s">
        <v>252</v>
      </c>
      <c r="J389" t="s">
        <v>185</v>
      </c>
      <c r="K389" t="s">
        <v>1</v>
      </c>
      <c r="L389" t="str">
        <f>_xlfn.XLOOKUP(K389,Sheet1!$A$2:$A$8,Sheet1!$B$2:$B$8)</f>
        <v>A</v>
      </c>
      <c r="M389" s="5">
        <v>64242758955889</v>
      </c>
      <c r="N389" s="5">
        <v>56794968501529</v>
      </c>
    </row>
    <row r="390" spans="1:14" x14ac:dyDescent="0.3">
      <c r="A390" t="s">
        <v>231</v>
      </c>
      <c r="B390" t="s">
        <v>182</v>
      </c>
      <c r="C390" t="s">
        <v>31</v>
      </c>
      <c r="D390" t="s">
        <v>221</v>
      </c>
      <c r="E390" t="s">
        <v>191</v>
      </c>
      <c r="F390" t="s">
        <v>299</v>
      </c>
      <c r="G390" s="4">
        <v>44561</v>
      </c>
      <c r="H390" s="7">
        <f t="shared" si="6"/>
        <v>2021</v>
      </c>
      <c r="I390" t="s">
        <v>252</v>
      </c>
      <c r="J390" t="s">
        <v>186</v>
      </c>
      <c r="K390" t="s">
        <v>3</v>
      </c>
      <c r="L390" t="str">
        <f>_xlfn.XLOOKUP(K390,Sheet1!$A$2:$A$8,Sheet1!$B$2:$B$8)</f>
        <v>B</v>
      </c>
      <c r="M390" s="5">
        <v>15207333960857</v>
      </c>
      <c r="N390" s="5">
        <v>11680264402625</v>
      </c>
    </row>
    <row r="391" spans="1:14" x14ac:dyDescent="0.3">
      <c r="A391" t="s">
        <v>231</v>
      </c>
      <c r="B391" t="s">
        <v>182</v>
      </c>
      <c r="C391" t="s">
        <v>31</v>
      </c>
      <c r="D391" t="s">
        <v>221</v>
      </c>
      <c r="E391" t="s">
        <v>191</v>
      </c>
      <c r="F391" t="s">
        <v>299</v>
      </c>
      <c r="G391" s="4">
        <v>44561</v>
      </c>
      <c r="H391" s="7">
        <f t="shared" si="6"/>
        <v>2021</v>
      </c>
      <c r="I391" t="s">
        <v>252</v>
      </c>
      <c r="J391" t="s">
        <v>187</v>
      </c>
      <c r="K391" t="s">
        <v>5</v>
      </c>
      <c r="L391" t="str">
        <f>_xlfn.XLOOKUP(K391,Sheet1!$A$2:$A$8,Sheet1!$B$2:$B$8)</f>
        <v>C</v>
      </c>
      <c r="M391" s="5">
        <v>49035424995032</v>
      </c>
      <c r="N391" s="5">
        <v>45114704098904</v>
      </c>
    </row>
    <row r="392" spans="1:14" x14ac:dyDescent="0.3">
      <c r="A392" t="s">
        <v>231</v>
      </c>
      <c r="B392" t="s">
        <v>182</v>
      </c>
      <c r="C392" t="s">
        <v>31</v>
      </c>
      <c r="D392" t="s">
        <v>222</v>
      </c>
      <c r="E392" t="s">
        <v>223</v>
      </c>
      <c r="F392" t="s">
        <v>299</v>
      </c>
      <c r="G392" s="4">
        <v>44561</v>
      </c>
      <c r="H392" s="7">
        <f t="shared" si="6"/>
        <v>2021</v>
      </c>
      <c r="I392" t="s">
        <v>252</v>
      </c>
      <c r="J392" t="s">
        <v>185</v>
      </c>
      <c r="K392" t="s">
        <v>1</v>
      </c>
      <c r="L392" t="str">
        <f>_xlfn.XLOOKUP(K392,Sheet1!$A$2:$A$8,Sheet1!$B$2:$B$8)</f>
        <v>A</v>
      </c>
      <c r="M392" s="5">
        <v>5794631717908</v>
      </c>
      <c r="N392" s="5">
        <v>5114001345393</v>
      </c>
    </row>
    <row r="393" spans="1:14" x14ac:dyDescent="0.3">
      <c r="A393" t="s">
        <v>231</v>
      </c>
      <c r="B393" t="s">
        <v>182</v>
      </c>
      <c r="C393" t="s">
        <v>31</v>
      </c>
      <c r="D393" t="s">
        <v>222</v>
      </c>
      <c r="E393" t="s">
        <v>223</v>
      </c>
      <c r="F393" t="s">
        <v>299</v>
      </c>
      <c r="G393" s="4">
        <v>44561</v>
      </c>
      <c r="H393" s="7">
        <f t="shared" si="6"/>
        <v>2021</v>
      </c>
      <c r="I393" t="s">
        <v>252</v>
      </c>
      <c r="J393" t="s">
        <v>186</v>
      </c>
      <c r="K393" t="s">
        <v>3</v>
      </c>
      <c r="L393" t="str">
        <f>_xlfn.XLOOKUP(K393,Sheet1!$A$2:$A$8,Sheet1!$B$2:$B$8)</f>
        <v>B</v>
      </c>
      <c r="M393" s="5">
        <v>4506031016561</v>
      </c>
      <c r="N393" s="5">
        <v>3868423573908</v>
      </c>
    </row>
    <row r="394" spans="1:14" x14ac:dyDescent="0.3">
      <c r="A394" t="s">
        <v>231</v>
      </c>
      <c r="B394" t="s">
        <v>182</v>
      </c>
      <c r="C394" t="s">
        <v>31</v>
      </c>
      <c r="D394" t="s">
        <v>222</v>
      </c>
      <c r="E394" t="s">
        <v>223</v>
      </c>
      <c r="F394" t="s">
        <v>299</v>
      </c>
      <c r="G394" s="4">
        <v>44561</v>
      </c>
      <c r="H394" s="7">
        <f t="shared" si="6"/>
        <v>2021</v>
      </c>
      <c r="I394" t="s">
        <v>252</v>
      </c>
      <c r="J394" t="s">
        <v>187</v>
      </c>
      <c r="K394" t="s">
        <v>5</v>
      </c>
      <c r="L394" t="str">
        <f>_xlfn.XLOOKUP(K394,Sheet1!$A$2:$A$8,Sheet1!$B$2:$B$8)</f>
        <v>C</v>
      </c>
      <c r="M394" s="5">
        <v>1288600701347</v>
      </c>
      <c r="N394" s="5">
        <v>1245577771485</v>
      </c>
    </row>
    <row r="395" spans="1:14" x14ac:dyDescent="0.3">
      <c r="A395" t="s">
        <v>231</v>
      </c>
      <c r="B395" t="s">
        <v>182</v>
      </c>
      <c r="C395" t="s">
        <v>31</v>
      </c>
      <c r="D395" t="s">
        <v>224</v>
      </c>
      <c r="E395" t="s">
        <v>225</v>
      </c>
      <c r="F395" t="s">
        <v>299</v>
      </c>
      <c r="G395" s="4">
        <v>44561</v>
      </c>
      <c r="H395" s="7">
        <f t="shared" si="6"/>
        <v>2021</v>
      </c>
      <c r="I395" t="s">
        <v>252</v>
      </c>
      <c r="J395" t="s">
        <v>185</v>
      </c>
      <c r="K395" t="s">
        <v>1</v>
      </c>
      <c r="L395" t="str">
        <f>_xlfn.XLOOKUP(K395,Sheet1!$A$2:$A$8,Sheet1!$B$2:$B$8)</f>
        <v>A</v>
      </c>
      <c r="M395" s="5">
        <v>1479843178345</v>
      </c>
      <c r="N395" s="5">
        <v>1318016025406</v>
      </c>
    </row>
    <row r="396" spans="1:14" x14ac:dyDescent="0.3">
      <c r="A396" t="s">
        <v>231</v>
      </c>
      <c r="B396" t="s">
        <v>182</v>
      </c>
      <c r="C396" t="s">
        <v>31</v>
      </c>
      <c r="D396" t="s">
        <v>224</v>
      </c>
      <c r="E396" t="s">
        <v>225</v>
      </c>
      <c r="F396" t="s">
        <v>299</v>
      </c>
      <c r="G396" s="4">
        <v>44561</v>
      </c>
      <c r="H396" s="7">
        <f t="shared" si="6"/>
        <v>2021</v>
      </c>
      <c r="I396" t="s">
        <v>252</v>
      </c>
      <c r="J396" t="s">
        <v>186</v>
      </c>
      <c r="K396" t="s">
        <v>3</v>
      </c>
      <c r="L396" t="str">
        <f>_xlfn.XLOOKUP(K396,Sheet1!$A$2:$A$8,Sheet1!$B$2:$B$8)</f>
        <v>B</v>
      </c>
      <c r="M396" s="5">
        <v>1083971463178</v>
      </c>
      <c r="N396" s="5">
        <v>919242454918</v>
      </c>
    </row>
    <row r="397" spans="1:14" x14ac:dyDescent="0.3">
      <c r="A397" t="s">
        <v>231</v>
      </c>
      <c r="B397" t="s">
        <v>182</v>
      </c>
      <c r="C397" t="s">
        <v>31</v>
      </c>
      <c r="D397" t="s">
        <v>224</v>
      </c>
      <c r="E397" t="s">
        <v>225</v>
      </c>
      <c r="F397" t="s">
        <v>299</v>
      </c>
      <c r="G397" s="4">
        <v>44561</v>
      </c>
      <c r="H397" s="7">
        <f t="shared" si="6"/>
        <v>2021</v>
      </c>
      <c r="I397" t="s">
        <v>252</v>
      </c>
      <c r="J397" t="s">
        <v>187</v>
      </c>
      <c r="K397" t="s">
        <v>5</v>
      </c>
      <c r="L397" t="str">
        <f>_xlfn.XLOOKUP(K397,Sheet1!$A$2:$A$8,Sheet1!$B$2:$B$8)</f>
        <v>C</v>
      </c>
      <c r="M397" s="5">
        <v>395871715167</v>
      </c>
      <c r="N397" s="5">
        <v>398773570488</v>
      </c>
    </row>
    <row r="398" spans="1:14" x14ac:dyDescent="0.3">
      <c r="A398" t="s">
        <v>231</v>
      </c>
      <c r="B398" t="s">
        <v>182</v>
      </c>
      <c r="C398" t="s">
        <v>31</v>
      </c>
      <c r="D398" t="s">
        <v>226</v>
      </c>
      <c r="E398" t="s">
        <v>225</v>
      </c>
      <c r="F398" t="s">
        <v>299</v>
      </c>
      <c r="G398" s="4">
        <v>44561</v>
      </c>
      <c r="H398" s="7">
        <f t="shared" si="6"/>
        <v>2021</v>
      </c>
      <c r="I398" t="s">
        <v>252</v>
      </c>
      <c r="J398" t="s">
        <v>185</v>
      </c>
      <c r="K398" t="s">
        <v>1</v>
      </c>
      <c r="L398" t="str">
        <f>_xlfn.XLOOKUP(K398,Sheet1!$A$2:$A$8,Sheet1!$B$2:$B$8)</f>
        <v>A</v>
      </c>
      <c r="M398" s="5">
        <v>1854652674126</v>
      </c>
      <c r="N398" s="5">
        <v>1595186693728</v>
      </c>
    </row>
    <row r="399" spans="1:14" x14ac:dyDescent="0.3">
      <c r="A399" t="s">
        <v>231</v>
      </c>
      <c r="B399" t="s">
        <v>182</v>
      </c>
      <c r="C399" t="s">
        <v>31</v>
      </c>
      <c r="D399" t="s">
        <v>226</v>
      </c>
      <c r="E399" t="s">
        <v>225</v>
      </c>
      <c r="F399" t="s">
        <v>299</v>
      </c>
      <c r="G399" s="4">
        <v>44561</v>
      </c>
      <c r="H399" s="7">
        <f t="shared" si="6"/>
        <v>2021</v>
      </c>
      <c r="I399" t="s">
        <v>252</v>
      </c>
      <c r="J399" t="s">
        <v>186</v>
      </c>
      <c r="K399" t="s">
        <v>3</v>
      </c>
      <c r="L399" t="str">
        <f>_xlfn.XLOOKUP(K399,Sheet1!$A$2:$A$8,Sheet1!$B$2:$B$8)</f>
        <v>B</v>
      </c>
      <c r="M399" s="5">
        <v>1194434503804</v>
      </c>
      <c r="N399" s="5">
        <v>1001404768405</v>
      </c>
    </row>
    <row r="400" spans="1:14" x14ac:dyDescent="0.3">
      <c r="A400" t="s">
        <v>231</v>
      </c>
      <c r="B400" t="s">
        <v>182</v>
      </c>
      <c r="C400" t="s">
        <v>31</v>
      </c>
      <c r="D400" t="s">
        <v>226</v>
      </c>
      <c r="E400" t="s">
        <v>225</v>
      </c>
      <c r="F400" t="s">
        <v>299</v>
      </c>
      <c r="G400" s="4">
        <v>44561</v>
      </c>
      <c r="H400" s="7">
        <f t="shared" si="6"/>
        <v>2021</v>
      </c>
      <c r="I400" t="s">
        <v>252</v>
      </c>
      <c r="J400" t="s">
        <v>187</v>
      </c>
      <c r="K400" t="s">
        <v>5</v>
      </c>
      <c r="L400" t="str">
        <f>_xlfn.XLOOKUP(K400,Sheet1!$A$2:$A$8,Sheet1!$B$2:$B$8)</f>
        <v>C</v>
      </c>
      <c r="M400" s="5">
        <v>660218170322</v>
      </c>
      <c r="N400" s="5">
        <v>593781925323</v>
      </c>
    </row>
    <row r="401" spans="1:14" x14ac:dyDescent="0.3">
      <c r="A401" t="s">
        <v>231</v>
      </c>
      <c r="B401" t="s">
        <v>182</v>
      </c>
      <c r="C401" t="s">
        <v>31</v>
      </c>
      <c r="D401" t="s">
        <v>227</v>
      </c>
      <c r="E401" t="s">
        <v>198</v>
      </c>
      <c r="F401" t="s">
        <v>299</v>
      </c>
      <c r="G401" s="4">
        <v>44561</v>
      </c>
      <c r="H401" s="7">
        <f t="shared" si="6"/>
        <v>2021</v>
      </c>
      <c r="I401" t="s">
        <v>252</v>
      </c>
      <c r="J401" t="s">
        <v>185</v>
      </c>
      <c r="K401" t="s">
        <v>1</v>
      </c>
      <c r="L401" t="str">
        <f>_xlfn.XLOOKUP(K401,Sheet1!$A$2:$A$8,Sheet1!$B$2:$B$8)</f>
        <v>A</v>
      </c>
      <c r="M401" s="5">
        <v>198274030144</v>
      </c>
      <c r="N401" s="5">
        <v>219860324499</v>
      </c>
    </row>
    <row r="402" spans="1:14" x14ac:dyDescent="0.3">
      <c r="A402" t="s">
        <v>231</v>
      </c>
      <c r="B402" t="s">
        <v>182</v>
      </c>
      <c r="C402" t="s">
        <v>31</v>
      </c>
      <c r="D402" t="s">
        <v>227</v>
      </c>
      <c r="E402" t="s">
        <v>198</v>
      </c>
      <c r="F402" t="s">
        <v>299</v>
      </c>
      <c r="G402" s="4">
        <v>44561</v>
      </c>
      <c r="H402" s="7">
        <f t="shared" si="6"/>
        <v>2021</v>
      </c>
      <c r="I402" t="s">
        <v>252</v>
      </c>
      <c r="J402" t="s">
        <v>186</v>
      </c>
      <c r="K402" t="s">
        <v>3</v>
      </c>
      <c r="L402" t="str">
        <f>_xlfn.XLOOKUP(K402,Sheet1!$A$2:$A$8,Sheet1!$B$2:$B$8)</f>
        <v>B</v>
      </c>
      <c r="M402" s="5">
        <v>34844149764</v>
      </c>
      <c r="N402" s="5">
        <v>38698969263</v>
      </c>
    </row>
    <row r="403" spans="1:14" x14ac:dyDescent="0.3">
      <c r="A403" t="s">
        <v>231</v>
      </c>
      <c r="B403" t="s">
        <v>182</v>
      </c>
      <c r="C403" t="s">
        <v>31</v>
      </c>
      <c r="D403" t="s">
        <v>227</v>
      </c>
      <c r="E403" t="s">
        <v>198</v>
      </c>
      <c r="F403" t="s">
        <v>299</v>
      </c>
      <c r="G403" s="4">
        <v>44561</v>
      </c>
      <c r="H403" s="7">
        <f t="shared" si="6"/>
        <v>2021</v>
      </c>
      <c r="I403" t="s">
        <v>252</v>
      </c>
      <c r="J403" t="s">
        <v>187</v>
      </c>
      <c r="K403" t="s">
        <v>5</v>
      </c>
      <c r="L403" t="str">
        <f>_xlfn.XLOOKUP(K403,Sheet1!$A$2:$A$8,Sheet1!$B$2:$B$8)</f>
        <v>C</v>
      </c>
      <c r="M403" s="5">
        <v>163429880380</v>
      </c>
      <c r="N403" s="5">
        <v>181161355236</v>
      </c>
    </row>
    <row r="404" spans="1:14" x14ac:dyDescent="0.3">
      <c r="A404" t="s">
        <v>231</v>
      </c>
      <c r="B404" t="s">
        <v>182</v>
      </c>
      <c r="C404" t="s">
        <v>31</v>
      </c>
      <c r="D404" t="s">
        <v>247</v>
      </c>
      <c r="E404" t="s">
        <v>191</v>
      </c>
      <c r="F404" t="s">
        <v>299</v>
      </c>
      <c r="G404" s="4">
        <v>44561</v>
      </c>
      <c r="H404" s="7">
        <f t="shared" si="6"/>
        <v>2021</v>
      </c>
      <c r="I404" t="s">
        <v>252</v>
      </c>
      <c r="J404" t="s">
        <v>185</v>
      </c>
      <c r="K404" t="s">
        <v>1</v>
      </c>
      <c r="L404" t="str">
        <f>_xlfn.XLOOKUP(K404,Sheet1!$A$2:$A$8,Sheet1!$B$2:$B$8)</f>
        <v>A</v>
      </c>
      <c r="M404" s="5">
        <v>596793705254</v>
      </c>
      <c r="N404" s="5">
        <v>562929272004</v>
      </c>
    </row>
    <row r="405" spans="1:14" x14ac:dyDescent="0.3">
      <c r="A405" t="s">
        <v>231</v>
      </c>
      <c r="B405" t="s">
        <v>182</v>
      </c>
      <c r="C405" t="s">
        <v>31</v>
      </c>
      <c r="D405" t="s">
        <v>247</v>
      </c>
      <c r="E405" t="s">
        <v>191</v>
      </c>
      <c r="F405" t="s">
        <v>299</v>
      </c>
      <c r="G405" s="4">
        <v>44561</v>
      </c>
      <c r="H405" s="7">
        <f t="shared" si="6"/>
        <v>2021</v>
      </c>
      <c r="I405" t="s">
        <v>252</v>
      </c>
      <c r="J405" t="s">
        <v>186</v>
      </c>
      <c r="K405" t="s">
        <v>3</v>
      </c>
      <c r="L405" t="str">
        <f>_xlfn.XLOOKUP(K405,Sheet1!$A$2:$A$8,Sheet1!$B$2:$B$8)</f>
        <v>B</v>
      </c>
      <c r="M405" s="5">
        <v>272590216437</v>
      </c>
      <c r="N405" s="5">
        <v>307055132709</v>
      </c>
    </row>
    <row r="406" spans="1:14" x14ac:dyDescent="0.3">
      <c r="A406" t="s">
        <v>231</v>
      </c>
      <c r="B406" t="s">
        <v>182</v>
      </c>
      <c r="C406" t="s">
        <v>31</v>
      </c>
      <c r="D406" t="s">
        <v>247</v>
      </c>
      <c r="E406" t="s">
        <v>191</v>
      </c>
      <c r="F406" t="s">
        <v>299</v>
      </c>
      <c r="G406" s="4">
        <v>44561</v>
      </c>
      <c r="H406" s="7">
        <f t="shared" si="6"/>
        <v>2021</v>
      </c>
      <c r="I406" t="s">
        <v>252</v>
      </c>
      <c r="J406" t="s">
        <v>187</v>
      </c>
      <c r="K406" t="s">
        <v>5</v>
      </c>
      <c r="L406" t="str">
        <f>_xlfn.XLOOKUP(K406,Sheet1!$A$2:$A$8,Sheet1!$B$2:$B$8)</f>
        <v>C</v>
      </c>
      <c r="M406" s="5">
        <v>324203488817</v>
      </c>
      <c r="N406" s="5">
        <v>255874139295</v>
      </c>
    </row>
    <row r="407" spans="1:14" x14ac:dyDescent="0.3">
      <c r="A407" t="s">
        <v>231</v>
      </c>
      <c r="B407" t="s">
        <v>182</v>
      </c>
      <c r="C407" t="s">
        <v>31</v>
      </c>
      <c r="D407" t="s">
        <v>228</v>
      </c>
      <c r="E407" t="s">
        <v>229</v>
      </c>
      <c r="F407" t="s">
        <v>299</v>
      </c>
      <c r="G407" s="4">
        <v>44561</v>
      </c>
      <c r="H407" s="7">
        <f t="shared" si="6"/>
        <v>2021</v>
      </c>
      <c r="I407" t="s">
        <v>252</v>
      </c>
      <c r="J407" t="s">
        <v>185</v>
      </c>
      <c r="K407" t="s">
        <v>1</v>
      </c>
      <c r="L407" t="str">
        <f>_xlfn.XLOOKUP(K407,Sheet1!$A$2:$A$8,Sheet1!$B$2:$B$8)</f>
        <v>A</v>
      </c>
      <c r="M407" s="5">
        <v>2812743955128</v>
      </c>
      <c r="N407" s="5">
        <v>2734601100895</v>
      </c>
    </row>
    <row r="408" spans="1:14" x14ac:dyDescent="0.3">
      <c r="A408" t="s">
        <v>231</v>
      </c>
      <c r="B408" t="s">
        <v>182</v>
      </c>
      <c r="C408" t="s">
        <v>31</v>
      </c>
      <c r="D408" t="s">
        <v>228</v>
      </c>
      <c r="E408" t="s">
        <v>229</v>
      </c>
      <c r="F408" t="s">
        <v>299</v>
      </c>
      <c r="G408" s="4">
        <v>44561</v>
      </c>
      <c r="H408" s="7">
        <f t="shared" si="6"/>
        <v>2021</v>
      </c>
      <c r="I408" t="s">
        <v>252</v>
      </c>
      <c r="J408" t="s">
        <v>186</v>
      </c>
      <c r="K408" t="s">
        <v>3</v>
      </c>
      <c r="L408" t="str">
        <f>_xlfn.XLOOKUP(K408,Sheet1!$A$2:$A$8,Sheet1!$B$2:$B$8)</f>
        <v>B</v>
      </c>
      <c r="M408" s="5">
        <v>1479453990664</v>
      </c>
      <c r="N408" s="5">
        <v>1521619494398</v>
      </c>
    </row>
    <row r="409" spans="1:14" x14ac:dyDescent="0.3">
      <c r="A409" t="s">
        <v>231</v>
      </c>
      <c r="B409" t="s">
        <v>182</v>
      </c>
      <c r="C409" t="s">
        <v>31</v>
      </c>
      <c r="D409" t="s">
        <v>228</v>
      </c>
      <c r="E409" t="s">
        <v>229</v>
      </c>
      <c r="F409" t="s">
        <v>299</v>
      </c>
      <c r="G409" s="4">
        <v>44561</v>
      </c>
      <c r="H409" s="7">
        <f t="shared" si="6"/>
        <v>2021</v>
      </c>
      <c r="I409" t="s">
        <v>252</v>
      </c>
      <c r="J409" t="s">
        <v>187</v>
      </c>
      <c r="K409" t="s">
        <v>5</v>
      </c>
      <c r="L409" t="str">
        <f>_xlfn.XLOOKUP(K409,Sheet1!$A$2:$A$8,Sheet1!$B$2:$B$8)</f>
        <v>C</v>
      </c>
      <c r="M409" s="5">
        <v>1333289964464</v>
      </c>
      <c r="N409" s="5">
        <v>1212981606497</v>
      </c>
    </row>
    <row r="410" spans="1:14" x14ac:dyDescent="0.3">
      <c r="A410" t="s">
        <v>231</v>
      </c>
      <c r="B410" t="s">
        <v>182</v>
      </c>
      <c r="C410" t="s">
        <v>31</v>
      </c>
      <c r="D410" t="s">
        <v>248</v>
      </c>
      <c r="E410" t="s">
        <v>191</v>
      </c>
      <c r="F410" t="s">
        <v>299</v>
      </c>
      <c r="G410" s="4">
        <v>44561</v>
      </c>
      <c r="H410" s="7">
        <f t="shared" si="6"/>
        <v>2021</v>
      </c>
      <c r="I410" t="s">
        <v>252</v>
      </c>
      <c r="J410" t="s">
        <v>185</v>
      </c>
      <c r="K410" t="s">
        <v>1</v>
      </c>
      <c r="L410" t="str">
        <f>_xlfn.XLOOKUP(K410,Sheet1!$A$2:$A$8,Sheet1!$B$2:$B$8)</f>
        <v>A</v>
      </c>
      <c r="M410" s="5">
        <v>15310059703385</v>
      </c>
      <c r="N410" s="5">
        <v>10626414632302</v>
      </c>
    </row>
    <row r="411" spans="1:14" x14ac:dyDescent="0.3">
      <c r="A411" t="s">
        <v>231</v>
      </c>
      <c r="B411" t="s">
        <v>182</v>
      </c>
      <c r="C411" t="s">
        <v>31</v>
      </c>
      <c r="D411" t="s">
        <v>248</v>
      </c>
      <c r="E411" t="s">
        <v>191</v>
      </c>
      <c r="F411" t="s">
        <v>299</v>
      </c>
      <c r="G411" s="4">
        <v>44561</v>
      </c>
      <c r="H411" s="7">
        <f t="shared" si="6"/>
        <v>2021</v>
      </c>
      <c r="I411" t="s">
        <v>252</v>
      </c>
      <c r="J411" t="s">
        <v>186</v>
      </c>
      <c r="K411" t="s">
        <v>3</v>
      </c>
      <c r="L411" t="str">
        <f>_xlfn.XLOOKUP(K411,Sheet1!$A$2:$A$8,Sheet1!$B$2:$B$8)</f>
        <v>B</v>
      </c>
      <c r="M411" s="5">
        <v>7467425245887</v>
      </c>
      <c r="N411" s="5">
        <v>4902193125776</v>
      </c>
    </row>
    <row r="412" spans="1:14" x14ac:dyDescent="0.3">
      <c r="A412" t="s">
        <v>231</v>
      </c>
      <c r="B412" t="s">
        <v>182</v>
      </c>
      <c r="C412" t="s">
        <v>31</v>
      </c>
      <c r="D412" t="s">
        <v>248</v>
      </c>
      <c r="E412" t="s">
        <v>191</v>
      </c>
      <c r="F412" t="s">
        <v>299</v>
      </c>
      <c r="G412" s="4">
        <v>44561</v>
      </c>
      <c r="H412" s="7">
        <f t="shared" si="6"/>
        <v>2021</v>
      </c>
      <c r="I412" t="s">
        <v>252</v>
      </c>
      <c r="J412" t="s">
        <v>187</v>
      </c>
      <c r="K412" t="s">
        <v>5</v>
      </c>
      <c r="L412" t="str">
        <f>_xlfn.XLOOKUP(K412,Sheet1!$A$2:$A$8,Sheet1!$B$2:$B$8)</f>
        <v>C</v>
      </c>
      <c r="M412" s="5">
        <v>7842634457498</v>
      </c>
      <c r="N412" s="5">
        <v>5724221506526</v>
      </c>
    </row>
    <row r="413" spans="1:14" x14ac:dyDescent="0.3">
      <c r="A413" t="s">
        <v>231</v>
      </c>
      <c r="B413" t="s">
        <v>182</v>
      </c>
      <c r="C413" t="s">
        <v>31</v>
      </c>
      <c r="D413" t="s">
        <v>230</v>
      </c>
      <c r="E413" t="s">
        <v>191</v>
      </c>
      <c r="F413" t="s">
        <v>299</v>
      </c>
      <c r="G413" s="4">
        <v>44561</v>
      </c>
      <c r="H413" s="7">
        <f t="shared" si="6"/>
        <v>2021</v>
      </c>
      <c r="I413" t="s">
        <v>252</v>
      </c>
      <c r="J413" t="s">
        <v>185</v>
      </c>
      <c r="K413" t="s">
        <v>1</v>
      </c>
      <c r="L413" t="str">
        <f>_xlfn.XLOOKUP(K413,Sheet1!$A$2:$A$8,Sheet1!$B$2:$B$8)</f>
        <v>A</v>
      </c>
      <c r="M413" s="5">
        <v>15078768957000</v>
      </c>
      <c r="N413" s="5">
        <v>13799674175000</v>
      </c>
    </row>
    <row r="414" spans="1:14" x14ac:dyDescent="0.3">
      <c r="A414" t="s">
        <v>231</v>
      </c>
      <c r="B414" t="s">
        <v>182</v>
      </c>
      <c r="C414" t="s">
        <v>31</v>
      </c>
      <c r="D414" t="s">
        <v>230</v>
      </c>
      <c r="E414" t="s">
        <v>191</v>
      </c>
      <c r="F414" t="s">
        <v>299</v>
      </c>
      <c r="G414" s="4">
        <v>44561</v>
      </c>
      <c r="H414" s="7">
        <f t="shared" si="6"/>
        <v>2021</v>
      </c>
      <c r="I414" t="s">
        <v>252</v>
      </c>
      <c r="J414" t="s">
        <v>186</v>
      </c>
      <c r="K414" t="s">
        <v>3</v>
      </c>
      <c r="L414" t="str">
        <f>_xlfn.XLOOKUP(K414,Sheet1!$A$2:$A$8,Sheet1!$B$2:$B$8)</f>
        <v>B</v>
      </c>
      <c r="M414" s="5">
        <v>9484635670000</v>
      </c>
      <c r="N414" s="5">
        <v>8438870987000</v>
      </c>
    </row>
    <row r="415" spans="1:14" x14ac:dyDescent="0.3">
      <c r="A415" t="s">
        <v>231</v>
      </c>
      <c r="B415" t="s">
        <v>182</v>
      </c>
      <c r="C415" t="s">
        <v>31</v>
      </c>
      <c r="D415" t="s">
        <v>230</v>
      </c>
      <c r="E415" t="s">
        <v>191</v>
      </c>
      <c r="F415" t="s">
        <v>299</v>
      </c>
      <c r="G415" s="4">
        <v>44561</v>
      </c>
      <c r="H415" s="7">
        <f t="shared" si="6"/>
        <v>2021</v>
      </c>
      <c r="I415" t="s">
        <v>252</v>
      </c>
      <c r="J415" t="s">
        <v>187</v>
      </c>
      <c r="K415" t="s">
        <v>5</v>
      </c>
      <c r="L415" t="str">
        <f>_xlfn.XLOOKUP(K415,Sheet1!$A$2:$A$8,Sheet1!$B$2:$B$8)</f>
        <v>C</v>
      </c>
      <c r="M415" s="5">
        <v>5594133287000</v>
      </c>
      <c r="N415" s="5">
        <v>5360803188000</v>
      </c>
    </row>
    <row r="416" spans="1:14" x14ac:dyDescent="0.3">
      <c r="A416" t="s">
        <v>181</v>
      </c>
      <c r="B416" t="s">
        <v>182</v>
      </c>
      <c r="C416" t="s">
        <v>34</v>
      </c>
      <c r="D416" t="s">
        <v>183</v>
      </c>
      <c r="E416" t="s">
        <v>184</v>
      </c>
      <c r="F416" t="s">
        <v>299</v>
      </c>
      <c r="G416" s="4">
        <v>44561</v>
      </c>
      <c r="H416" s="7">
        <f t="shared" si="6"/>
        <v>2021</v>
      </c>
      <c r="I416" t="s">
        <v>252</v>
      </c>
      <c r="J416" t="s">
        <v>185</v>
      </c>
      <c r="K416" t="s">
        <v>1</v>
      </c>
      <c r="L416" t="str">
        <f>_xlfn.XLOOKUP(K416,Sheet1!$A$2:$A$8,Sheet1!$B$2:$B$8)</f>
        <v>A</v>
      </c>
      <c r="M416" s="5">
        <v>2596378756682</v>
      </c>
      <c r="N416" s="5">
        <v>2371169598247</v>
      </c>
    </row>
    <row r="417" spans="1:14" x14ac:dyDescent="0.3">
      <c r="A417" t="s">
        <v>181</v>
      </c>
      <c r="B417" t="s">
        <v>182</v>
      </c>
      <c r="C417" t="s">
        <v>34</v>
      </c>
      <c r="D417" t="s">
        <v>183</v>
      </c>
      <c r="E417" t="s">
        <v>184</v>
      </c>
      <c r="F417" t="s">
        <v>299</v>
      </c>
      <c r="G417" s="4">
        <v>44561</v>
      </c>
      <c r="H417" s="7">
        <f t="shared" si="6"/>
        <v>2021</v>
      </c>
      <c r="I417" t="s">
        <v>252</v>
      </c>
      <c r="J417" t="s">
        <v>186</v>
      </c>
      <c r="K417" t="s">
        <v>3</v>
      </c>
      <c r="L417" t="str">
        <f>_xlfn.XLOOKUP(K417,Sheet1!$A$2:$A$8,Sheet1!$B$2:$B$8)</f>
        <v>B</v>
      </c>
      <c r="M417" s="5">
        <v>1787059387273</v>
      </c>
      <c r="N417" s="5">
        <v>1674341687928</v>
      </c>
    </row>
    <row r="418" spans="1:14" x14ac:dyDescent="0.3">
      <c r="A418" t="s">
        <v>181</v>
      </c>
      <c r="B418" t="s">
        <v>182</v>
      </c>
      <c r="C418" t="s">
        <v>34</v>
      </c>
      <c r="D418" t="s">
        <v>183</v>
      </c>
      <c r="E418" t="s">
        <v>184</v>
      </c>
      <c r="F418" t="s">
        <v>299</v>
      </c>
      <c r="G418" s="4">
        <v>44561</v>
      </c>
      <c r="H418" s="7">
        <f t="shared" si="6"/>
        <v>2021</v>
      </c>
      <c r="I418" t="s">
        <v>252</v>
      </c>
      <c r="J418" t="s">
        <v>187</v>
      </c>
      <c r="K418" t="s">
        <v>5</v>
      </c>
      <c r="L418" t="str">
        <f>_xlfn.XLOOKUP(K418,Sheet1!$A$2:$A$8,Sheet1!$B$2:$B$8)</f>
        <v>C</v>
      </c>
      <c r="M418" s="5">
        <v>809319369409</v>
      </c>
      <c r="N418" s="5">
        <v>696827910319</v>
      </c>
    </row>
    <row r="419" spans="1:14" x14ac:dyDescent="0.3">
      <c r="A419" t="s">
        <v>181</v>
      </c>
      <c r="B419" t="s">
        <v>182</v>
      </c>
      <c r="C419" t="s">
        <v>34</v>
      </c>
      <c r="D419" t="s">
        <v>188</v>
      </c>
      <c r="E419" t="s">
        <v>189</v>
      </c>
      <c r="F419" t="s">
        <v>299</v>
      </c>
      <c r="G419" s="4">
        <v>44561</v>
      </c>
      <c r="H419" s="7">
        <f t="shared" si="6"/>
        <v>2021</v>
      </c>
      <c r="I419" t="s">
        <v>252</v>
      </c>
      <c r="J419" t="s">
        <v>185</v>
      </c>
      <c r="K419" t="s">
        <v>1</v>
      </c>
      <c r="L419" t="str">
        <f>_xlfn.XLOOKUP(K419,Sheet1!$A$2:$A$8,Sheet1!$B$2:$B$8)</f>
        <v>A</v>
      </c>
      <c r="M419" s="5">
        <v>3785492375609</v>
      </c>
      <c r="N419" s="5">
        <v>4354856895866</v>
      </c>
    </row>
    <row r="420" spans="1:14" x14ac:dyDescent="0.3">
      <c r="A420" t="s">
        <v>181</v>
      </c>
      <c r="B420" t="s">
        <v>182</v>
      </c>
      <c r="C420" t="s">
        <v>34</v>
      </c>
      <c r="D420" t="s">
        <v>188</v>
      </c>
      <c r="E420" t="s">
        <v>189</v>
      </c>
      <c r="F420" t="s">
        <v>299</v>
      </c>
      <c r="G420" s="4">
        <v>44561</v>
      </c>
      <c r="H420" s="7">
        <f t="shared" si="6"/>
        <v>2021</v>
      </c>
      <c r="I420" t="s">
        <v>252</v>
      </c>
      <c r="J420" t="s">
        <v>186</v>
      </c>
      <c r="K420" t="s">
        <v>3</v>
      </c>
      <c r="L420" t="str">
        <f>_xlfn.XLOOKUP(K420,Sheet1!$A$2:$A$8,Sheet1!$B$2:$B$8)</f>
        <v>B</v>
      </c>
      <c r="M420" s="5">
        <v>3484207008067</v>
      </c>
      <c r="N420" s="5">
        <v>4066971784892</v>
      </c>
    </row>
    <row r="421" spans="1:14" x14ac:dyDescent="0.3">
      <c r="A421" t="s">
        <v>181</v>
      </c>
      <c r="B421" t="s">
        <v>182</v>
      </c>
      <c r="C421" t="s">
        <v>34</v>
      </c>
      <c r="D421" t="s">
        <v>188</v>
      </c>
      <c r="E421" t="s">
        <v>189</v>
      </c>
      <c r="F421" t="s">
        <v>299</v>
      </c>
      <c r="G421" s="4">
        <v>44561</v>
      </c>
      <c r="H421" s="7">
        <f t="shared" si="6"/>
        <v>2021</v>
      </c>
      <c r="I421" t="s">
        <v>252</v>
      </c>
      <c r="J421" t="s">
        <v>187</v>
      </c>
      <c r="K421" t="s">
        <v>5</v>
      </c>
      <c r="L421" t="str">
        <f>_xlfn.XLOOKUP(K421,Sheet1!$A$2:$A$8,Sheet1!$B$2:$B$8)</f>
        <v>C</v>
      </c>
      <c r="M421" s="5">
        <v>301285367542</v>
      </c>
      <c r="N421" s="5">
        <v>287885110974</v>
      </c>
    </row>
    <row r="422" spans="1:14" x14ac:dyDescent="0.3">
      <c r="A422" t="s">
        <v>181</v>
      </c>
      <c r="B422" t="s">
        <v>182</v>
      </c>
      <c r="C422" t="s">
        <v>34</v>
      </c>
      <c r="D422" t="s">
        <v>190</v>
      </c>
      <c r="E422" t="s">
        <v>191</v>
      </c>
      <c r="F422" t="s">
        <v>299</v>
      </c>
      <c r="G422" s="4">
        <v>44561</v>
      </c>
      <c r="H422" s="7">
        <f t="shared" si="6"/>
        <v>2021</v>
      </c>
      <c r="I422" t="s">
        <v>252</v>
      </c>
      <c r="J422" t="s">
        <v>185</v>
      </c>
      <c r="K422" t="s">
        <v>1</v>
      </c>
      <c r="L422" t="str">
        <f>_xlfn.XLOOKUP(K422,Sheet1!$A$2:$A$8,Sheet1!$B$2:$B$8)</f>
        <v>A</v>
      </c>
      <c r="M422" s="5">
        <v>2576847035470</v>
      </c>
      <c r="N422" s="5">
        <v>2595606499093</v>
      </c>
    </row>
    <row r="423" spans="1:14" x14ac:dyDescent="0.3">
      <c r="A423" t="s">
        <v>181</v>
      </c>
      <c r="B423" t="s">
        <v>182</v>
      </c>
      <c r="C423" t="s">
        <v>34</v>
      </c>
      <c r="D423" t="s">
        <v>190</v>
      </c>
      <c r="E423" t="s">
        <v>191</v>
      </c>
      <c r="F423" t="s">
        <v>299</v>
      </c>
      <c r="G423" s="4">
        <v>44561</v>
      </c>
      <c r="H423" s="7">
        <f t="shared" si="6"/>
        <v>2021</v>
      </c>
      <c r="I423" t="s">
        <v>252</v>
      </c>
      <c r="J423" t="s">
        <v>186</v>
      </c>
      <c r="K423" t="s">
        <v>3</v>
      </c>
      <c r="L423" t="str">
        <f>_xlfn.XLOOKUP(K423,Sheet1!$A$2:$A$8,Sheet1!$B$2:$B$8)</f>
        <v>B</v>
      </c>
      <c r="M423" s="5">
        <v>1813542650473</v>
      </c>
      <c r="N423" s="5">
        <v>1923097847404</v>
      </c>
    </row>
    <row r="424" spans="1:14" x14ac:dyDescent="0.3">
      <c r="A424" t="s">
        <v>181</v>
      </c>
      <c r="B424" t="s">
        <v>182</v>
      </c>
      <c r="C424" t="s">
        <v>34</v>
      </c>
      <c r="D424" t="s">
        <v>190</v>
      </c>
      <c r="E424" t="s">
        <v>191</v>
      </c>
      <c r="F424" t="s">
        <v>299</v>
      </c>
      <c r="G424" s="4">
        <v>44561</v>
      </c>
      <c r="H424" s="7">
        <f t="shared" si="6"/>
        <v>2021</v>
      </c>
      <c r="I424" t="s">
        <v>252</v>
      </c>
      <c r="J424" t="s">
        <v>187</v>
      </c>
      <c r="K424" t="s">
        <v>5</v>
      </c>
      <c r="L424" t="str">
        <f>_xlfn.XLOOKUP(K424,Sheet1!$A$2:$A$8,Sheet1!$B$2:$B$8)</f>
        <v>C</v>
      </c>
      <c r="M424" s="5">
        <v>763304384997</v>
      </c>
      <c r="N424" s="5">
        <v>672508651689</v>
      </c>
    </row>
    <row r="425" spans="1:14" x14ac:dyDescent="0.3">
      <c r="A425" t="s">
        <v>181</v>
      </c>
      <c r="B425" t="s">
        <v>182</v>
      </c>
      <c r="C425" t="s">
        <v>34</v>
      </c>
      <c r="D425" t="s">
        <v>192</v>
      </c>
      <c r="E425" t="s">
        <v>191</v>
      </c>
      <c r="F425" t="s">
        <v>299</v>
      </c>
      <c r="G425" s="4">
        <v>44561</v>
      </c>
      <c r="H425" s="7">
        <f t="shared" si="6"/>
        <v>2021</v>
      </c>
      <c r="I425" t="s">
        <v>252</v>
      </c>
      <c r="J425" t="s">
        <v>185</v>
      </c>
      <c r="K425" t="s">
        <v>1</v>
      </c>
      <c r="L425" t="str">
        <f>_xlfn.XLOOKUP(K425,Sheet1!$A$2:$A$8,Sheet1!$B$2:$B$8)</f>
        <v>A</v>
      </c>
      <c r="M425" s="5">
        <v>903229593071</v>
      </c>
      <c r="N425" s="5">
        <v>737277692318</v>
      </c>
    </row>
    <row r="426" spans="1:14" x14ac:dyDescent="0.3">
      <c r="A426" t="s">
        <v>181</v>
      </c>
      <c r="B426" t="s">
        <v>182</v>
      </c>
      <c r="C426" t="s">
        <v>34</v>
      </c>
      <c r="D426" t="s">
        <v>192</v>
      </c>
      <c r="E426" t="s">
        <v>191</v>
      </c>
      <c r="F426" t="s">
        <v>299</v>
      </c>
      <c r="G426" s="4">
        <v>44561</v>
      </c>
      <c r="H426" s="7">
        <f t="shared" si="6"/>
        <v>2021</v>
      </c>
      <c r="I426" t="s">
        <v>252</v>
      </c>
      <c r="J426" t="s">
        <v>186</v>
      </c>
      <c r="K426" t="s">
        <v>3</v>
      </c>
      <c r="L426" t="str">
        <f>_xlfn.XLOOKUP(K426,Sheet1!$A$2:$A$8,Sheet1!$B$2:$B$8)</f>
        <v>B</v>
      </c>
      <c r="M426" s="5">
        <v>356567304436</v>
      </c>
      <c r="N426" s="5">
        <v>273291527076</v>
      </c>
    </row>
    <row r="427" spans="1:14" x14ac:dyDescent="0.3">
      <c r="A427" t="s">
        <v>181</v>
      </c>
      <c r="B427" t="s">
        <v>182</v>
      </c>
      <c r="C427" t="s">
        <v>34</v>
      </c>
      <c r="D427" t="s">
        <v>192</v>
      </c>
      <c r="E427" t="s">
        <v>191</v>
      </c>
      <c r="F427" t="s">
        <v>299</v>
      </c>
      <c r="G427" s="4">
        <v>44561</v>
      </c>
      <c r="H427" s="7">
        <f t="shared" si="6"/>
        <v>2021</v>
      </c>
      <c r="I427" t="s">
        <v>252</v>
      </c>
      <c r="J427" t="s">
        <v>187</v>
      </c>
      <c r="K427" t="s">
        <v>5</v>
      </c>
      <c r="L427" t="str">
        <f>_xlfn.XLOOKUP(K427,Sheet1!$A$2:$A$8,Sheet1!$B$2:$B$8)</f>
        <v>C</v>
      </c>
      <c r="M427" s="5">
        <v>546662288635</v>
      </c>
      <c r="N427" s="5">
        <v>463986165242</v>
      </c>
    </row>
    <row r="428" spans="1:14" x14ac:dyDescent="0.3">
      <c r="A428" t="s">
        <v>181</v>
      </c>
      <c r="B428" t="s">
        <v>182</v>
      </c>
      <c r="C428" t="s">
        <v>34</v>
      </c>
      <c r="D428" t="s">
        <v>193</v>
      </c>
      <c r="E428" t="s">
        <v>194</v>
      </c>
      <c r="F428" t="s">
        <v>299</v>
      </c>
      <c r="G428" s="4">
        <v>44561</v>
      </c>
      <c r="H428" s="7">
        <f t="shared" si="6"/>
        <v>2021</v>
      </c>
      <c r="I428" t="s">
        <v>252</v>
      </c>
      <c r="J428" t="s">
        <v>185</v>
      </c>
      <c r="K428" t="s">
        <v>1</v>
      </c>
      <c r="L428" t="str">
        <f>_xlfn.XLOOKUP(K428,Sheet1!$A$2:$A$8,Sheet1!$B$2:$B$8)</f>
        <v>A</v>
      </c>
      <c r="M428" s="5">
        <v>5121535471833</v>
      </c>
      <c r="N428" s="5">
        <v>4498920423918</v>
      </c>
    </row>
    <row r="429" spans="1:14" x14ac:dyDescent="0.3">
      <c r="A429" t="s">
        <v>181</v>
      </c>
      <c r="B429" t="s">
        <v>182</v>
      </c>
      <c r="C429" t="s">
        <v>34</v>
      </c>
      <c r="D429" t="s">
        <v>193</v>
      </c>
      <c r="E429" t="s">
        <v>194</v>
      </c>
      <c r="F429" t="s">
        <v>299</v>
      </c>
      <c r="G429" s="4">
        <v>44561</v>
      </c>
      <c r="H429" s="7">
        <f t="shared" si="6"/>
        <v>2021</v>
      </c>
      <c r="I429" t="s">
        <v>252</v>
      </c>
      <c r="J429" t="s">
        <v>186</v>
      </c>
      <c r="K429" t="s">
        <v>3</v>
      </c>
      <c r="L429" t="str">
        <f>_xlfn.XLOOKUP(K429,Sheet1!$A$2:$A$8,Sheet1!$B$2:$B$8)</f>
        <v>B</v>
      </c>
      <c r="M429" s="5">
        <v>3004172079944</v>
      </c>
      <c r="N429" s="5">
        <v>2600204914605</v>
      </c>
    </row>
    <row r="430" spans="1:14" x14ac:dyDescent="0.3">
      <c r="A430" t="s">
        <v>181</v>
      </c>
      <c r="B430" t="s">
        <v>182</v>
      </c>
      <c r="C430" t="s">
        <v>34</v>
      </c>
      <c r="D430" t="s">
        <v>193</v>
      </c>
      <c r="E430" t="s">
        <v>194</v>
      </c>
      <c r="F430" t="s">
        <v>299</v>
      </c>
      <c r="G430" s="4">
        <v>44561</v>
      </c>
      <c r="H430" s="7">
        <f t="shared" si="6"/>
        <v>2021</v>
      </c>
      <c r="I430" t="s">
        <v>252</v>
      </c>
      <c r="J430" t="s">
        <v>187</v>
      </c>
      <c r="K430" t="s">
        <v>5</v>
      </c>
      <c r="L430" t="str">
        <f>_xlfn.XLOOKUP(K430,Sheet1!$A$2:$A$8,Sheet1!$B$2:$B$8)</f>
        <v>C</v>
      </c>
      <c r="M430" s="5">
        <v>2117363391889</v>
      </c>
      <c r="N430" s="5">
        <v>1898715509313</v>
      </c>
    </row>
    <row r="431" spans="1:14" x14ac:dyDescent="0.3">
      <c r="A431" t="s">
        <v>181</v>
      </c>
      <c r="B431" t="s">
        <v>182</v>
      </c>
      <c r="C431" t="s">
        <v>34</v>
      </c>
      <c r="D431" t="s">
        <v>195</v>
      </c>
      <c r="E431" t="s">
        <v>191</v>
      </c>
      <c r="F431" t="s">
        <v>299</v>
      </c>
      <c r="G431" s="4">
        <v>44561</v>
      </c>
      <c r="H431" s="7">
        <f t="shared" si="6"/>
        <v>2021</v>
      </c>
      <c r="I431" t="s">
        <v>252</v>
      </c>
      <c r="J431" t="s">
        <v>185</v>
      </c>
      <c r="K431" t="s">
        <v>1</v>
      </c>
      <c r="L431" t="str">
        <f>_xlfn.XLOOKUP(K431,Sheet1!$A$2:$A$8,Sheet1!$B$2:$B$8)</f>
        <v>A</v>
      </c>
      <c r="M431" s="5">
        <v>9964048634649</v>
      </c>
      <c r="N431" s="5">
        <v>8499645577650</v>
      </c>
    </row>
    <row r="432" spans="1:14" x14ac:dyDescent="0.3">
      <c r="A432" t="s">
        <v>181</v>
      </c>
      <c r="B432" t="s">
        <v>182</v>
      </c>
      <c r="C432" t="s">
        <v>34</v>
      </c>
      <c r="D432" t="s">
        <v>195</v>
      </c>
      <c r="E432" t="s">
        <v>191</v>
      </c>
      <c r="F432" t="s">
        <v>299</v>
      </c>
      <c r="G432" s="4">
        <v>44561</v>
      </c>
      <c r="H432" s="7">
        <f t="shared" si="6"/>
        <v>2021</v>
      </c>
      <c r="I432" t="s">
        <v>252</v>
      </c>
      <c r="J432" t="s">
        <v>186</v>
      </c>
      <c r="K432" t="s">
        <v>3</v>
      </c>
      <c r="L432" t="str">
        <f>_xlfn.XLOOKUP(K432,Sheet1!$A$2:$A$8,Sheet1!$B$2:$B$8)</f>
        <v>B</v>
      </c>
      <c r="M432" s="5">
        <v>2229814171825</v>
      </c>
      <c r="N432" s="5">
        <v>1412616891338</v>
      </c>
    </row>
    <row r="433" spans="1:14" x14ac:dyDescent="0.3">
      <c r="A433" t="s">
        <v>181</v>
      </c>
      <c r="B433" t="s">
        <v>182</v>
      </c>
      <c r="C433" t="s">
        <v>34</v>
      </c>
      <c r="D433" t="s">
        <v>195</v>
      </c>
      <c r="E433" t="s">
        <v>191</v>
      </c>
      <c r="F433" t="s">
        <v>299</v>
      </c>
      <c r="G433" s="4">
        <v>44561</v>
      </c>
      <c r="H433" s="7">
        <f t="shared" si="6"/>
        <v>2021</v>
      </c>
      <c r="I433" t="s">
        <v>252</v>
      </c>
      <c r="J433" t="s">
        <v>187</v>
      </c>
      <c r="K433" t="s">
        <v>5</v>
      </c>
      <c r="L433" t="str">
        <f>_xlfn.XLOOKUP(K433,Sheet1!$A$2:$A$8,Sheet1!$B$2:$B$8)</f>
        <v>C</v>
      </c>
      <c r="M433" s="5">
        <v>7734234462824</v>
      </c>
      <c r="N433" s="5">
        <v>7087028686312</v>
      </c>
    </row>
    <row r="434" spans="1:14" x14ac:dyDescent="0.3">
      <c r="A434" t="s">
        <v>181</v>
      </c>
      <c r="B434" t="s">
        <v>182</v>
      </c>
      <c r="C434" t="s">
        <v>34</v>
      </c>
      <c r="D434" t="s">
        <v>196</v>
      </c>
      <c r="E434" t="s">
        <v>194</v>
      </c>
      <c r="F434" t="s">
        <v>299</v>
      </c>
      <c r="G434" s="4">
        <v>44561</v>
      </c>
      <c r="H434" s="7">
        <f t="shared" si="6"/>
        <v>2021</v>
      </c>
      <c r="I434" t="s">
        <v>252</v>
      </c>
      <c r="J434" t="s">
        <v>185</v>
      </c>
      <c r="K434" t="s">
        <v>1</v>
      </c>
      <c r="L434" t="str">
        <f>_xlfn.XLOOKUP(K434,Sheet1!$A$2:$A$8,Sheet1!$B$2:$B$8)</f>
        <v>A</v>
      </c>
      <c r="M434" s="5">
        <v>321935348473</v>
      </c>
      <c r="N434" s="5">
        <v>292655447721</v>
      </c>
    </row>
    <row r="435" spans="1:14" x14ac:dyDescent="0.3">
      <c r="A435" t="s">
        <v>181</v>
      </c>
      <c r="B435" t="s">
        <v>182</v>
      </c>
      <c r="C435" t="s">
        <v>34</v>
      </c>
      <c r="D435" t="s">
        <v>196</v>
      </c>
      <c r="E435" t="s">
        <v>194</v>
      </c>
      <c r="F435" t="s">
        <v>299</v>
      </c>
      <c r="G435" s="4">
        <v>44561</v>
      </c>
      <c r="H435" s="7">
        <f t="shared" si="6"/>
        <v>2021</v>
      </c>
      <c r="I435" t="s">
        <v>252</v>
      </c>
      <c r="J435" t="s">
        <v>186</v>
      </c>
      <c r="K435" t="s">
        <v>3</v>
      </c>
      <c r="L435" t="str">
        <f>_xlfn.XLOOKUP(K435,Sheet1!$A$2:$A$8,Sheet1!$B$2:$B$8)</f>
        <v>B</v>
      </c>
      <c r="M435" s="5">
        <v>139852066541</v>
      </c>
      <c r="N435" s="5">
        <v>119909003270</v>
      </c>
    </row>
    <row r="436" spans="1:14" x14ac:dyDescent="0.3">
      <c r="A436" t="s">
        <v>181</v>
      </c>
      <c r="B436" t="s">
        <v>182</v>
      </c>
      <c r="C436" t="s">
        <v>34</v>
      </c>
      <c r="D436" t="s">
        <v>196</v>
      </c>
      <c r="E436" t="s">
        <v>194</v>
      </c>
      <c r="F436" t="s">
        <v>299</v>
      </c>
      <c r="G436" s="4">
        <v>44561</v>
      </c>
      <c r="H436" s="7">
        <f t="shared" si="6"/>
        <v>2021</v>
      </c>
      <c r="I436" t="s">
        <v>252</v>
      </c>
      <c r="J436" t="s">
        <v>187</v>
      </c>
      <c r="K436" t="s">
        <v>5</v>
      </c>
      <c r="L436" t="str">
        <f>_xlfn.XLOOKUP(K436,Sheet1!$A$2:$A$8,Sheet1!$B$2:$B$8)</f>
        <v>C</v>
      </c>
      <c r="M436" s="5">
        <v>182083281932</v>
      </c>
      <c r="N436" s="5">
        <v>172746444451</v>
      </c>
    </row>
    <row r="437" spans="1:14" x14ac:dyDescent="0.3">
      <c r="A437" t="s">
        <v>181</v>
      </c>
      <c r="B437" t="s">
        <v>182</v>
      </c>
      <c r="C437" t="s">
        <v>34</v>
      </c>
      <c r="D437" t="s">
        <v>240</v>
      </c>
      <c r="E437" t="s">
        <v>191</v>
      </c>
      <c r="F437" t="s">
        <v>299</v>
      </c>
      <c r="G437" s="4">
        <v>44561</v>
      </c>
      <c r="H437" s="7">
        <f t="shared" si="6"/>
        <v>2021</v>
      </c>
      <c r="I437" t="s">
        <v>252</v>
      </c>
      <c r="J437" t="s">
        <v>185</v>
      </c>
      <c r="K437" t="s">
        <v>1</v>
      </c>
      <c r="L437" t="str">
        <f>_xlfn.XLOOKUP(K437,Sheet1!$A$2:$A$8,Sheet1!$B$2:$B$8)</f>
        <v>A</v>
      </c>
      <c r="M437" s="5">
        <v>1723958191276</v>
      </c>
      <c r="N437" s="5">
        <v>1638748949780</v>
      </c>
    </row>
    <row r="438" spans="1:14" x14ac:dyDescent="0.3">
      <c r="A438" t="s">
        <v>181</v>
      </c>
      <c r="B438" t="s">
        <v>182</v>
      </c>
      <c r="C438" t="s">
        <v>34</v>
      </c>
      <c r="D438" t="s">
        <v>240</v>
      </c>
      <c r="E438" t="s">
        <v>191</v>
      </c>
      <c r="F438" t="s">
        <v>299</v>
      </c>
      <c r="G438" s="4">
        <v>44561</v>
      </c>
      <c r="H438" s="7">
        <f t="shared" si="6"/>
        <v>2021</v>
      </c>
      <c r="I438" t="s">
        <v>252</v>
      </c>
      <c r="J438" t="s">
        <v>186</v>
      </c>
      <c r="K438" t="s">
        <v>3</v>
      </c>
      <c r="L438" t="str">
        <f>_xlfn.XLOOKUP(K438,Sheet1!$A$2:$A$8,Sheet1!$B$2:$B$8)</f>
        <v>B</v>
      </c>
      <c r="M438" s="5">
        <v>351055476398</v>
      </c>
      <c r="N438" s="5">
        <v>292481242191</v>
      </c>
    </row>
    <row r="439" spans="1:14" x14ac:dyDescent="0.3">
      <c r="A439" t="s">
        <v>181</v>
      </c>
      <c r="B439" t="s">
        <v>182</v>
      </c>
      <c r="C439" t="s">
        <v>34</v>
      </c>
      <c r="D439" t="s">
        <v>240</v>
      </c>
      <c r="E439" t="s">
        <v>191</v>
      </c>
      <c r="F439" t="s">
        <v>299</v>
      </c>
      <c r="G439" s="4">
        <v>44561</v>
      </c>
      <c r="H439" s="7">
        <f t="shared" si="6"/>
        <v>2021</v>
      </c>
      <c r="I439" t="s">
        <v>252</v>
      </c>
      <c r="J439" t="s">
        <v>187</v>
      </c>
      <c r="K439" t="s">
        <v>5</v>
      </c>
      <c r="L439" t="str">
        <f>_xlfn.XLOOKUP(K439,Sheet1!$A$2:$A$8,Sheet1!$B$2:$B$8)</f>
        <v>C</v>
      </c>
      <c r="M439" s="5">
        <v>1372902714878</v>
      </c>
      <c r="N439" s="5">
        <v>1346267707589</v>
      </c>
    </row>
    <row r="440" spans="1:14" x14ac:dyDescent="0.3">
      <c r="A440" t="s">
        <v>181</v>
      </c>
      <c r="B440" t="s">
        <v>182</v>
      </c>
      <c r="C440" t="s">
        <v>34</v>
      </c>
      <c r="D440" t="s">
        <v>232</v>
      </c>
      <c r="E440" t="s">
        <v>191</v>
      </c>
      <c r="F440" t="s">
        <v>299</v>
      </c>
      <c r="G440" s="4">
        <v>44561</v>
      </c>
      <c r="H440" s="7">
        <f t="shared" si="6"/>
        <v>2021</v>
      </c>
      <c r="I440" t="s">
        <v>252</v>
      </c>
      <c r="J440" t="s">
        <v>185</v>
      </c>
      <c r="K440" t="s">
        <v>1</v>
      </c>
      <c r="L440" t="str">
        <f>_xlfn.XLOOKUP(K440,Sheet1!$A$2:$A$8,Sheet1!$B$2:$B$8)</f>
        <v>A</v>
      </c>
      <c r="M440" s="5">
        <v>941014398589</v>
      </c>
      <c r="N440" s="5">
        <v>809177121206</v>
      </c>
    </row>
    <row r="441" spans="1:14" x14ac:dyDescent="0.3">
      <c r="A441" t="s">
        <v>181</v>
      </c>
      <c r="B441" t="s">
        <v>182</v>
      </c>
      <c r="C441" t="s">
        <v>34</v>
      </c>
      <c r="D441" t="s">
        <v>232</v>
      </c>
      <c r="E441" t="s">
        <v>191</v>
      </c>
      <c r="F441" t="s">
        <v>299</v>
      </c>
      <c r="G441" s="4">
        <v>44561</v>
      </c>
      <c r="H441" s="7">
        <f t="shared" si="6"/>
        <v>2021</v>
      </c>
      <c r="I441" t="s">
        <v>252</v>
      </c>
      <c r="J441" t="s">
        <v>186</v>
      </c>
      <c r="K441" t="s">
        <v>3</v>
      </c>
      <c r="L441" t="str">
        <f>_xlfn.XLOOKUP(K441,Sheet1!$A$2:$A$8,Sheet1!$B$2:$B$8)</f>
        <v>B</v>
      </c>
      <c r="M441" s="5">
        <v>259131514537</v>
      </c>
      <c r="N441" s="5">
        <v>171396181022</v>
      </c>
    </row>
    <row r="442" spans="1:14" x14ac:dyDescent="0.3">
      <c r="A442" t="s">
        <v>181</v>
      </c>
      <c r="B442" t="s">
        <v>182</v>
      </c>
      <c r="C442" t="s">
        <v>34</v>
      </c>
      <c r="D442" t="s">
        <v>232</v>
      </c>
      <c r="E442" t="s">
        <v>191</v>
      </c>
      <c r="F442" t="s">
        <v>299</v>
      </c>
      <c r="G442" s="4">
        <v>44561</v>
      </c>
      <c r="H442" s="7">
        <f t="shared" si="6"/>
        <v>2021</v>
      </c>
      <c r="I442" t="s">
        <v>252</v>
      </c>
      <c r="J442" t="s">
        <v>187</v>
      </c>
      <c r="K442" t="s">
        <v>5</v>
      </c>
      <c r="L442" t="str">
        <f>_xlfn.XLOOKUP(K442,Sheet1!$A$2:$A$8,Sheet1!$B$2:$B$8)</f>
        <v>C</v>
      </c>
      <c r="M442" s="5">
        <v>681882884052</v>
      </c>
      <c r="N442" s="5">
        <v>637780940184</v>
      </c>
    </row>
    <row r="443" spans="1:14" x14ac:dyDescent="0.3">
      <c r="A443" t="s">
        <v>181</v>
      </c>
      <c r="B443" t="s">
        <v>182</v>
      </c>
      <c r="C443" t="s">
        <v>34</v>
      </c>
      <c r="D443" t="s">
        <v>197</v>
      </c>
      <c r="E443" t="s">
        <v>198</v>
      </c>
      <c r="F443" t="s">
        <v>299</v>
      </c>
      <c r="G443" s="4">
        <v>44561</v>
      </c>
      <c r="H443" s="7">
        <f t="shared" si="6"/>
        <v>2021</v>
      </c>
      <c r="I443" t="s">
        <v>252</v>
      </c>
      <c r="J443" t="s">
        <v>185</v>
      </c>
      <c r="K443" t="s">
        <v>1</v>
      </c>
      <c r="L443" t="str">
        <f>_xlfn.XLOOKUP(K443,Sheet1!$A$2:$A$8,Sheet1!$B$2:$B$8)</f>
        <v>A</v>
      </c>
      <c r="M443" s="5">
        <v>1415179681074</v>
      </c>
      <c r="N443" s="5">
        <v>1366907921139</v>
      </c>
    </row>
    <row r="444" spans="1:14" x14ac:dyDescent="0.3">
      <c r="A444" t="s">
        <v>181</v>
      </c>
      <c r="B444" t="s">
        <v>182</v>
      </c>
      <c r="C444" t="s">
        <v>34</v>
      </c>
      <c r="D444" t="s">
        <v>197</v>
      </c>
      <c r="E444" t="s">
        <v>198</v>
      </c>
      <c r="F444" t="s">
        <v>299</v>
      </c>
      <c r="G444" s="4">
        <v>44561</v>
      </c>
      <c r="H444" s="7">
        <f t="shared" si="6"/>
        <v>2021</v>
      </c>
      <c r="I444" t="s">
        <v>252</v>
      </c>
      <c r="J444" t="s">
        <v>186</v>
      </c>
      <c r="K444" t="s">
        <v>3</v>
      </c>
      <c r="L444" t="str">
        <f>_xlfn.XLOOKUP(K444,Sheet1!$A$2:$A$8,Sheet1!$B$2:$B$8)</f>
        <v>B</v>
      </c>
      <c r="M444" s="5">
        <v>712772241623</v>
      </c>
      <c r="N444" s="5">
        <v>671659304534</v>
      </c>
    </row>
    <row r="445" spans="1:14" x14ac:dyDescent="0.3">
      <c r="A445" t="s">
        <v>181</v>
      </c>
      <c r="B445" t="s">
        <v>182</v>
      </c>
      <c r="C445" t="s">
        <v>34</v>
      </c>
      <c r="D445" t="s">
        <v>197</v>
      </c>
      <c r="E445" t="s">
        <v>198</v>
      </c>
      <c r="F445" t="s">
        <v>299</v>
      </c>
      <c r="G445" s="4">
        <v>44561</v>
      </c>
      <c r="H445" s="7">
        <f t="shared" si="6"/>
        <v>2021</v>
      </c>
      <c r="I445" t="s">
        <v>252</v>
      </c>
      <c r="J445" t="s">
        <v>187</v>
      </c>
      <c r="K445" t="s">
        <v>5</v>
      </c>
      <c r="L445" t="str">
        <f>_xlfn.XLOOKUP(K445,Sheet1!$A$2:$A$8,Sheet1!$B$2:$B$8)</f>
        <v>C</v>
      </c>
      <c r="M445" s="5">
        <v>702407439451</v>
      </c>
      <c r="N445" s="5">
        <v>695248616605</v>
      </c>
    </row>
    <row r="446" spans="1:14" x14ac:dyDescent="0.3">
      <c r="A446" t="s">
        <v>181</v>
      </c>
      <c r="B446" t="s">
        <v>182</v>
      </c>
      <c r="C446" t="s">
        <v>34</v>
      </c>
      <c r="D446" t="s">
        <v>199</v>
      </c>
      <c r="E446" t="s">
        <v>184</v>
      </c>
      <c r="F446" t="s">
        <v>299</v>
      </c>
      <c r="G446" s="4">
        <v>44561</v>
      </c>
      <c r="H446" s="7">
        <f t="shared" si="6"/>
        <v>2021</v>
      </c>
      <c r="I446" t="s">
        <v>252</v>
      </c>
      <c r="J446" t="s">
        <v>185</v>
      </c>
      <c r="K446" t="s">
        <v>1</v>
      </c>
      <c r="L446" t="str">
        <f>_xlfn.XLOOKUP(K446,Sheet1!$A$2:$A$8,Sheet1!$B$2:$B$8)</f>
        <v>A</v>
      </c>
      <c r="M446" s="5">
        <v>3051904549495</v>
      </c>
      <c r="N446" s="5">
        <v>3106026196549</v>
      </c>
    </row>
    <row r="447" spans="1:14" x14ac:dyDescent="0.3">
      <c r="A447" t="s">
        <v>181</v>
      </c>
      <c r="B447" t="s">
        <v>182</v>
      </c>
      <c r="C447" t="s">
        <v>34</v>
      </c>
      <c r="D447" t="s">
        <v>199</v>
      </c>
      <c r="E447" t="s">
        <v>184</v>
      </c>
      <c r="F447" t="s">
        <v>299</v>
      </c>
      <c r="G447" s="4">
        <v>44561</v>
      </c>
      <c r="H447" s="7">
        <f t="shared" si="6"/>
        <v>2021</v>
      </c>
      <c r="I447" t="s">
        <v>252</v>
      </c>
      <c r="J447" t="s">
        <v>186</v>
      </c>
      <c r="K447" t="s">
        <v>3</v>
      </c>
      <c r="L447" t="str">
        <f>_xlfn.XLOOKUP(K447,Sheet1!$A$2:$A$8,Sheet1!$B$2:$B$8)</f>
        <v>B</v>
      </c>
      <c r="M447" s="5">
        <v>1565018656224</v>
      </c>
      <c r="N447" s="5">
        <v>1810884383446</v>
      </c>
    </row>
    <row r="448" spans="1:14" x14ac:dyDescent="0.3">
      <c r="A448" t="s">
        <v>181</v>
      </c>
      <c r="B448" t="s">
        <v>182</v>
      </c>
      <c r="C448" t="s">
        <v>34</v>
      </c>
      <c r="D448" t="s">
        <v>199</v>
      </c>
      <c r="E448" t="s">
        <v>184</v>
      </c>
      <c r="F448" t="s">
        <v>299</v>
      </c>
      <c r="G448" s="4">
        <v>44561</v>
      </c>
      <c r="H448" s="7">
        <f t="shared" si="6"/>
        <v>2021</v>
      </c>
      <c r="I448" t="s">
        <v>252</v>
      </c>
      <c r="J448" t="s">
        <v>253</v>
      </c>
      <c r="K448" t="s">
        <v>5</v>
      </c>
      <c r="L448" t="str">
        <f>_xlfn.XLOOKUP(K448,Sheet1!$A$2:$A$8,Sheet1!$B$2:$B$8)</f>
        <v>C</v>
      </c>
      <c r="M448" s="5">
        <v>1486885893271</v>
      </c>
      <c r="N448" s="5">
        <v>1295141813103</v>
      </c>
    </row>
    <row r="449" spans="1:14" x14ac:dyDescent="0.3">
      <c r="A449" t="s">
        <v>181</v>
      </c>
      <c r="B449" t="s">
        <v>182</v>
      </c>
      <c r="C449" t="s">
        <v>34</v>
      </c>
      <c r="D449" t="s">
        <v>200</v>
      </c>
      <c r="E449" t="s">
        <v>191</v>
      </c>
      <c r="F449" t="s">
        <v>299</v>
      </c>
      <c r="G449" s="4">
        <v>44561</v>
      </c>
      <c r="H449" s="7">
        <f t="shared" si="6"/>
        <v>2021</v>
      </c>
      <c r="I449" t="s">
        <v>252</v>
      </c>
      <c r="J449" t="s">
        <v>185</v>
      </c>
      <c r="K449" t="s">
        <v>1</v>
      </c>
      <c r="L449" t="str">
        <f>_xlfn.XLOOKUP(K449,Sheet1!$A$2:$A$8,Sheet1!$B$2:$B$8)</f>
        <v>A</v>
      </c>
      <c r="M449" s="5">
        <v>22869964008005</v>
      </c>
      <c r="N449" s="5">
        <v>19386545994630</v>
      </c>
    </row>
    <row r="450" spans="1:14" x14ac:dyDescent="0.3">
      <c r="A450" t="s">
        <v>181</v>
      </c>
      <c r="B450" t="s">
        <v>182</v>
      </c>
      <c r="C450" t="s">
        <v>34</v>
      </c>
      <c r="D450" t="s">
        <v>200</v>
      </c>
      <c r="E450" t="s">
        <v>191</v>
      </c>
      <c r="F450" t="s">
        <v>299</v>
      </c>
      <c r="G450" s="4">
        <v>44561</v>
      </c>
      <c r="H450" s="7">
        <f t="shared" si="6"/>
        <v>2021</v>
      </c>
      <c r="I450" t="s">
        <v>252</v>
      </c>
      <c r="J450" t="s">
        <v>186</v>
      </c>
      <c r="K450" t="s">
        <v>3</v>
      </c>
      <c r="L450" t="str">
        <f>_xlfn.XLOOKUP(K450,Sheet1!$A$2:$A$8,Sheet1!$B$2:$B$8)</f>
        <v>B</v>
      </c>
      <c r="M450" s="5">
        <v>7418767512580</v>
      </c>
      <c r="N450" s="5">
        <v>5674190700686</v>
      </c>
    </row>
    <row r="451" spans="1:14" x14ac:dyDescent="0.3">
      <c r="A451" t="s">
        <v>181</v>
      </c>
      <c r="B451" t="s">
        <v>182</v>
      </c>
      <c r="C451" t="s">
        <v>34</v>
      </c>
      <c r="D451" t="s">
        <v>200</v>
      </c>
      <c r="E451" t="s">
        <v>191</v>
      </c>
      <c r="F451" t="s">
        <v>299</v>
      </c>
      <c r="G451" s="4">
        <v>44561</v>
      </c>
      <c r="H451" s="7">
        <f t="shared" ref="H451:H514" si="7">YEAR(G451)</f>
        <v>2021</v>
      </c>
      <c r="I451" t="s">
        <v>252</v>
      </c>
      <c r="J451" t="s">
        <v>187</v>
      </c>
      <c r="K451" t="s">
        <v>5</v>
      </c>
      <c r="L451" t="str">
        <f>_xlfn.XLOOKUP(K451,Sheet1!$A$2:$A$8,Sheet1!$B$2:$B$8)</f>
        <v>C</v>
      </c>
      <c r="M451" s="5">
        <v>15451196495425</v>
      </c>
      <c r="N451" s="5">
        <v>13712355293944</v>
      </c>
    </row>
    <row r="452" spans="1:14" x14ac:dyDescent="0.3">
      <c r="A452" t="s">
        <v>181</v>
      </c>
      <c r="B452" t="s">
        <v>182</v>
      </c>
      <c r="C452" t="s">
        <v>34</v>
      </c>
      <c r="D452" t="s">
        <v>241</v>
      </c>
      <c r="E452" t="s">
        <v>242</v>
      </c>
      <c r="F452" t="s">
        <v>299</v>
      </c>
      <c r="G452" s="4">
        <v>44561</v>
      </c>
      <c r="H452" s="7">
        <f t="shared" si="7"/>
        <v>2021</v>
      </c>
      <c r="I452" t="s">
        <v>252</v>
      </c>
      <c r="J452" t="s">
        <v>185</v>
      </c>
      <c r="K452" t="s">
        <v>1</v>
      </c>
      <c r="L452" t="str">
        <f>_xlfn.XLOOKUP(K452,Sheet1!$A$2:$A$8,Sheet1!$B$2:$B$8)</f>
        <v>A</v>
      </c>
      <c r="M452" s="5">
        <v>719480410348</v>
      </c>
      <c r="N452" s="5">
        <v>476900966475</v>
      </c>
    </row>
    <row r="453" spans="1:14" x14ac:dyDescent="0.3">
      <c r="A453" t="s">
        <v>181</v>
      </c>
      <c r="B453" t="s">
        <v>182</v>
      </c>
      <c r="C453" t="s">
        <v>34</v>
      </c>
      <c r="D453" t="s">
        <v>241</v>
      </c>
      <c r="E453" t="s">
        <v>242</v>
      </c>
      <c r="F453" t="s">
        <v>299</v>
      </c>
      <c r="G453" s="4">
        <v>44561</v>
      </c>
      <c r="H453" s="7">
        <f t="shared" si="7"/>
        <v>2021</v>
      </c>
      <c r="I453" t="s">
        <v>252</v>
      </c>
      <c r="J453" t="s">
        <v>186</v>
      </c>
      <c r="K453" t="s">
        <v>3</v>
      </c>
      <c r="L453" t="str">
        <f>_xlfn.XLOOKUP(K453,Sheet1!$A$2:$A$8,Sheet1!$B$2:$B$8)</f>
        <v>B</v>
      </c>
      <c r="M453" s="5">
        <v>422389631503</v>
      </c>
      <c r="N453" s="5">
        <v>292854333889</v>
      </c>
    </row>
    <row r="454" spans="1:14" x14ac:dyDescent="0.3">
      <c r="A454" t="s">
        <v>181</v>
      </c>
      <c r="B454" t="s">
        <v>182</v>
      </c>
      <c r="C454" t="s">
        <v>34</v>
      </c>
      <c r="D454" t="s">
        <v>241</v>
      </c>
      <c r="E454" t="s">
        <v>242</v>
      </c>
      <c r="F454" t="s">
        <v>299</v>
      </c>
      <c r="G454" s="4">
        <v>44561</v>
      </c>
      <c r="H454" s="7">
        <f t="shared" si="7"/>
        <v>2021</v>
      </c>
      <c r="I454" t="s">
        <v>252</v>
      </c>
      <c r="J454" t="s">
        <v>187</v>
      </c>
      <c r="K454" t="s">
        <v>5</v>
      </c>
      <c r="L454" t="str">
        <f>_xlfn.XLOOKUP(K454,Sheet1!$A$2:$A$8,Sheet1!$B$2:$B$8)</f>
        <v>C</v>
      </c>
      <c r="M454" s="5">
        <v>297090778845</v>
      </c>
      <c r="N454" s="5">
        <v>184046632586</v>
      </c>
    </row>
    <row r="455" spans="1:14" x14ac:dyDescent="0.3">
      <c r="A455" t="s">
        <v>181</v>
      </c>
      <c r="B455" t="s">
        <v>182</v>
      </c>
      <c r="C455" t="s">
        <v>34</v>
      </c>
      <c r="D455" t="s">
        <v>201</v>
      </c>
      <c r="E455" t="s">
        <v>184</v>
      </c>
      <c r="F455" t="s">
        <v>299</v>
      </c>
      <c r="G455" s="4">
        <v>44561</v>
      </c>
      <c r="H455" s="7">
        <f t="shared" si="7"/>
        <v>2021</v>
      </c>
      <c r="I455" t="s">
        <v>252</v>
      </c>
      <c r="J455" t="s">
        <v>185</v>
      </c>
      <c r="K455" t="s">
        <v>1</v>
      </c>
      <c r="L455" t="str">
        <f>_xlfn.XLOOKUP(K455,Sheet1!$A$2:$A$8,Sheet1!$B$2:$B$8)</f>
        <v>A</v>
      </c>
      <c r="M455" s="5">
        <v>25833192996936</v>
      </c>
      <c r="N455" s="5">
        <v>21534232266829</v>
      </c>
    </row>
    <row r="456" spans="1:14" x14ac:dyDescent="0.3">
      <c r="A456" t="s">
        <v>181</v>
      </c>
      <c r="B456" t="s">
        <v>182</v>
      </c>
      <c r="C456" t="s">
        <v>34</v>
      </c>
      <c r="D456" t="s">
        <v>201</v>
      </c>
      <c r="E456" t="s">
        <v>184</v>
      </c>
      <c r="F456" t="s">
        <v>299</v>
      </c>
      <c r="G456" s="4">
        <v>44561</v>
      </c>
      <c r="H456" s="7">
        <f t="shared" si="7"/>
        <v>2021</v>
      </c>
      <c r="I456" t="s">
        <v>252</v>
      </c>
      <c r="J456" t="s">
        <v>186</v>
      </c>
      <c r="K456" t="s">
        <v>3</v>
      </c>
      <c r="L456" t="str">
        <f>_xlfn.XLOOKUP(K456,Sheet1!$A$2:$A$8,Sheet1!$B$2:$B$8)</f>
        <v>B</v>
      </c>
      <c r="M456" s="5">
        <v>10636493682081</v>
      </c>
      <c r="N456" s="5">
        <v>8175305378713</v>
      </c>
    </row>
    <row r="457" spans="1:14" x14ac:dyDescent="0.3">
      <c r="A457" t="s">
        <v>181</v>
      </c>
      <c r="B457" t="s">
        <v>182</v>
      </c>
      <c r="C457" t="s">
        <v>34</v>
      </c>
      <c r="D457" t="s">
        <v>201</v>
      </c>
      <c r="E457" t="s">
        <v>184</v>
      </c>
      <c r="F457" t="s">
        <v>299</v>
      </c>
      <c r="G457" s="4">
        <v>44561</v>
      </c>
      <c r="H457" s="7">
        <f t="shared" si="7"/>
        <v>2021</v>
      </c>
      <c r="I457" t="s">
        <v>252</v>
      </c>
      <c r="J457" t="s">
        <v>187</v>
      </c>
      <c r="K457" t="s">
        <v>5</v>
      </c>
      <c r="L457" t="str">
        <f>_xlfn.XLOOKUP(K457,Sheet1!$A$2:$A$8,Sheet1!$B$2:$B$8)</f>
        <v>C</v>
      </c>
      <c r="M457" s="5">
        <v>15196699314855</v>
      </c>
      <c r="N457" s="5">
        <v>13358926888116</v>
      </c>
    </row>
    <row r="458" spans="1:14" x14ac:dyDescent="0.3">
      <c r="A458" t="s">
        <v>181</v>
      </c>
      <c r="B458" t="s">
        <v>182</v>
      </c>
      <c r="C458" t="s">
        <v>34</v>
      </c>
      <c r="D458" t="s">
        <v>202</v>
      </c>
      <c r="E458" t="s">
        <v>184</v>
      </c>
      <c r="F458" t="s">
        <v>299</v>
      </c>
      <c r="G458" s="4">
        <v>44561</v>
      </c>
      <c r="H458" s="7">
        <f t="shared" si="7"/>
        <v>2021</v>
      </c>
      <c r="I458" t="s">
        <v>252</v>
      </c>
      <c r="J458" t="s">
        <v>185</v>
      </c>
      <c r="K458" t="s">
        <v>1</v>
      </c>
      <c r="L458" t="str">
        <f>_xlfn.XLOOKUP(K458,Sheet1!$A$2:$A$8,Sheet1!$B$2:$B$8)</f>
        <v>A</v>
      </c>
      <c r="M458" s="5">
        <v>1209598038880</v>
      </c>
      <c r="N458" s="5">
        <v>1119723429162</v>
      </c>
    </row>
    <row r="459" spans="1:14" x14ac:dyDescent="0.3">
      <c r="A459" t="s">
        <v>181</v>
      </c>
      <c r="B459" t="s">
        <v>182</v>
      </c>
      <c r="C459" t="s">
        <v>34</v>
      </c>
      <c r="D459" t="s">
        <v>202</v>
      </c>
      <c r="E459" t="s">
        <v>184</v>
      </c>
      <c r="F459" t="s">
        <v>299</v>
      </c>
      <c r="G459" s="4">
        <v>44561</v>
      </c>
      <c r="H459" s="7">
        <f t="shared" si="7"/>
        <v>2021</v>
      </c>
      <c r="I459" t="s">
        <v>252</v>
      </c>
      <c r="J459" t="s">
        <v>186</v>
      </c>
      <c r="K459" t="s">
        <v>3</v>
      </c>
      <c r="L459" t="str">
        <f>_xlfn.XLOOKUP(K459,Sheet1!$A$2:$A$8,Sheet1!$B$2:$B$8)</f>
        <v>B</v>
      </c>
      <c r="M459" s="5">
        <v>779837196813</v>
      </c>
      <c r="N459" s="5">
        <v>735683840458</v>
      </c>
    </row>
    <row r="460" spans="1:14" x14ac:dyDescent="0.3">
      <c r="A460" t="s">
        <v>181</v>
      </c>
      <c r="B460" t="s">
        <v>182</v>
      </c>
      <c r="C460" t="s">
        <v>34</v>
      </c>
      <c r="D460" t="s">
        <v>202</v>
      </c>
      <c r="E460" t="s">
        <v>184</v>
      </c>
      <c r="F460" t="s">
        <v>299</v>
      </c>
      <c r="G460" s="4">
        <v>44561</v>
      </c>
      <c r="H460" s="7">
        <f t="shared" si="7"/>
        <v>2021</v>
      </c>
      <c r="I460" t="s">
        <v>252</v>
      </c>
      <c r="J460" t="s">
        <v>187</v>
      </c>
      <c r="K460" t="s">
        <v>5</v>
      </c>
      <c r="L460" t="str">
        <f>_xlfn.XLOOKUP(K460,Sheet1!$A$2:$A$8,Sheet1!$B$2:$B$8)</f>
        <v>C</v>
      </c>
      <c r="M460" s="5">
        <v>429760842067</v>
      </c>
      <c r="N460" s="5">
        <v>384039588704</v>
      </c>
    </row>
    <row r="461" spans="1:14" x14ac:dyDescent="0.3">
      <c r="A461" t="s">
        <v>181</v>
      </c>
      <c r="B461" t="s">
        <v>182</v>
      </c>
      <c r="C461" t="s">
        <v>34</v>
      </c>
      <c r="D461" t="s">
        <v>203</v>
      </c>
      <c r="E461" t="s">
        <v>184</v>
      </c>
      <c r="F461" t="s">
        <v>299</v>
      </c>
      <c r="G461" s="4">
        <v>44561</v>
      </c>
      <c r="H461" s="7">
        <f t="shared" si="7"/>
        <v>2021</v>
      </c>
      <c r="I461" t="s">
        <v>252</v>
      </c>
      <c r="J461" t="s">
        <v>185</v>
      </c>
      <c r="K461" t="s">
        <v>1</v>
      </c>
      <c r="L461" t="str">
        <f>_xlfn.XLOOKUP(K461,Sheet1!$A$2:$A$8,Sheet1!$B$2:$B$8)</f>
        <v>A</v>
      </c>
      <c r="M461" s="5">
        <v>879467973979</v>
      </c>
      <c r="N461" s="5">
        <v>887204824387</v>
      </c>
    </row>
    <row r="462" spans="1:14" x14ac:dyDescent="0.3">
      <c r="A462" t="s">
        <v>181</v>
      </c>
      <c r="B462" t="s">
        <v>182</v>
      </c>
      <c r="C462" t="s">
        <v>34</v>
      </c>
      <c r="D462" t="s">
        <v>203</v>
      </c>
      <c r="E462" t="s">
        <v>184</v>
      </c>
      <c r="F462" t="s">
        <v>299</v>
      </c>
      <c r="G462" s="4">
        <v>44561</v>
      </c>
      <c r="H462" s="7">
        <f t="shared" si="7"/>
        <v>2021</v>
      </c>
      <c r="I462" t="s">
        <v>252</v>
      </c>
      <c r="J462" t="s">
        <v>186</v>
      </c>
      <c r="K462" t="s">
        <v>3</v>
      </c>
      <c r="L462" t="str">
        <f>_xlfn.XLOOKUP(K462,Sheet1!$A$2:$A$8,Sheet1!$B$2:$B$8)</f>
        <v>B</v>
      </c>
      <c r="M462" s="5">
        <v>594650867030</v>
      </c>
      <c r="N462" s="5">
        <v>603924637189</v>
      </c>
    </row>
    <row r="463" spans="1:14" x14ac:dyDescent="0.3">
      <c r="A463" t="s">
        <v>181</v>
      </c>
      <c r="B463" t="s">
        <v>182</v>
      </c>
      <c r="C463" t="s">
        <v>34</v>
      </c>
      <c r="D463" t="s">
        <v>203</v>
      </c>
      <c r="E463" t="s">
        <v>184</v>
      </c>
      <c r="F463" t="s">
        <v>299</v>
      </c>
      <c r="G463" s="4">
        <v>44561</v>
      </c>
      <c r="H463" s="7">
        <f t="shared" si="7"/>
        <v>2021</v>
      </c>
      <c r="I463" t="s">
        <v>252</v>
      </c>
      <c r="J463" t="s">
        <v>187</v>
      </c>
      <c r="K463" t="s">
        <v>5</v>
      </c>
      <c r="L463" t="str">
        <f>_xlfn.XLOOKUP(K463,Sheet1!$A$2:$A$8,Sheet1!$B$2:$B$8)</f>
        <v>C</v>
      </c>
      <c r="M463" s="5">
        <v>284817106949</v>
      </c>
      <c r="N463" s="5">
        <v>283280187198</v>
      </c>
    </row>
    <row r="464" spans="1:14" x14ac:dyDescent="0.3">
      <c r="A464" t="s">
        <v>181</v>
      </c>
      <c r="B464" t="s">
        <v>182</v>
      </c>
      <c r="C464" t="s">
        <v>34</v>
      </c>
      <c r="D464" t="s">
        <v>243</v>
      </c>
      <c r="E464" t="s">
        <v>213</v>
      </c>
      <c r="F464" t="s">
        <v>301</v>
      </c>
      <c r="G464" s="4">
        <v>44561</v>
      </c>
      <c r="H464" s="7">
        <f t="shared" si="7"/>
        <v>2021</v>
      </c>
      <c r="I464" t="s">
        <v>252</v>
      </c>
      <c r="J464" t="s">
        <v>185</v>
      </c>
      <c r="K464" t="s">
        <v>1</v>
      </c>
      <c r="L464" t="str">
        <f>_xlfn.XLOOKUP(K464,Sheet1!$A$2:$A$8,Sheet1!$B$2:$B$8)</f>
        <v>A</v>
      </c>
      <c r="M464" s="5">
        <v>67879160851</v>
      </c>
      <c r="N464" s="5">
        <v>44777915774</v>
      </c>
    </row>
    <row r="465" spans="1:14" x14ac:dyDescent="0.3">
      <c r="A465" t="s">
        <v>181</v>
      </c>
      <c r="B465" t="s">
        <v>182</v>
      </c>
      <c r="C465" t="s">
        <v>34</v>
      </c>
      <c r="D465" t="s">
        <v>243</v>
      </c>
      <c r="E465" t="s">
        <v>213</v>
      </c>
      <c r="F465" t="s">
        <v>301</v>
      </c>
      <c r="G465" s="4">
        <v>44561</v>
      </c>
      <c r="H465" s="7">
        <f t="shared" si="7"/>
        <v>2021</v>
      </c>
      <c r="I465" t="s">
        <v>252</v>
      </c>
      <c r="J465" t="s">
        <v>186</v>
      </c>
      <c r="K465" t="s">
        <v>3</v>
      </c>
      <c r="L465" t="str">
        <f>_xlfn.XLOOKUP(K465,Sheet1!$A$2:$A$8,Sheet1!$B$2:$B$8)</f>
        <v>B</v>
      </c>
      <c r="M465" s="5">
        <v>40251982997</v>
      </c>
      <c r="N465" s="5">
        <v>3237823700</v>
      </c>
    </row>
    <row r="466" spans="1:14" x14ac:dyDescent="0.3">
      <c r="A466" t="s">
        <v>181</v>
      </c>
      <c r="B466" t="s">
        <v>182</v>
      </c>
      <c r="C466" t="s">
        <v>34</v>
      </c>
      <c r="D466" t="s">
        <v>243</v>
      </c>
      <c r="E466" t="s">
        <v>213</v>
      </c>
      <c r="F466" t="s">
        <v>301</v>
      </c>
      <c r="G466" s="4">
        <v>44561</v>
      </c>
      <c r="H466" s="7">
        <f t="shared" si="7"/>
        <v>2021</v>
      </c>
      <c r="I466" t="s">
        <v>252</v>
      </c>
      <c r="J466" t="s">
        <v>187</v>
      </c>
      <c r="K466" t="s">
        <v>5</v>
      </c>
      <c r="L466" t="str">
        <f>_xlfn.XLOOKUP(K466,Sheet1!$A$2:$A$8,Sheet1!$B$2:$B$8)</f>
        <v>C</v>
      </c>
      <c r="M466" s="5">
        <v>27627177854</v>
      </c>
      <c r="N466" s="5">
        <v>41540092074</v>
      </c>
    </row>
    <row r="467" spans="1:14" x14ac:dyDescent="0.3">
      <c r="A467" t="s">
        <v>181</v>
      </c>
      <c r="B467" t="s">
        <v>182</v>
      </c>
      <c r="C467" t="s">
        <v>34</v>
      </c>
      <c r="D467" t="s">
        <v>204</v>
      </c>
      <c r="E467" t="s">
        <v>191</v>
      </c>
      <c r="F467" t="s">
        <v>299</v>
      </c>
      <c r="G467" s="4">
        <v>44561</v>
      </c>
      <c r="H467" s="7">
        <f t="shared" si="7"/>
        <v>2021</v>
      </c>
      <c r="I467" t="s">
        <v>252</v>
      </c>
      <c r="J467" t="s">
        <v>185</v>
      </c>
      <c r="K467" t="s">
        <v>1</v>
      </c>
      <c r="L467" t="str">
        <f>_xlfn.XLOOKUP(K467,Sheet1!$A$2:$A$8,Sheet1!$B$2:$B$8)</f>
        <v>A</v>
      </c>
      <c r="M467" s="5">
        <v>2037322290483</v>
      </c>
      <c r="N467" s="5">
        <v>1901368870442</v>
      </c>
    </row>
    <row r="468" spans="1:14" x14ac:dyDescent="0.3">
      <c r="A468" t="s">
        <v>181</v>
      </c>
      <c r="B468" t="s">
        <v>182</v>
      </c>
      <c r="C468" t="s">
        <v>34</v>
      </c>
      <c r="D468" t="s">
        <v>204</v>
      </c>
      <c r="E468" t="s">
        <v>191</v>
      </c>
      <c r="F468" t="s">
        <v>299</v>
      </c>
      <c r="G468" s="4">
        <v>44561</v>
      </c>
      <c r="H468" s="7">
        <f t="shared" si="7"/>
        <v>2021</v>
      </c>
      <c r="I468" t="s">
        <v>252</v>
      </c>
      <c r="J468" t="s">
        <v>186</v>
      </c>
      <c r="K468" t="s">
        <v>3</v>
      </c>
      <c r="L468" t="str">
        <f>_xlfn.XLOOKUP(K468,Sheet1!$A$2:$A$8,Sheet1!$B$2:$B$8)</f>
        <v>B</v>
      </c>
      <c r="M468" s="5">
        <v>1117733667799</v>
      </c>
      <c r="N468" s="5">
        <v>1077786376878</v>
      </c>
    </row>
    <row r="469" spans="1:14" x14ac:dyDescent="0.3">
      <c r="A469" t="s">
        <v>181</v>
      </c>
      <c r="B469" t="s">
        <v>182</v>
      </c>
      <c r="C469" t="s">
        <v>34</v>
      </c>
      <c r="D469" t="s">
        <v>204</v>
      </c>
      <c r="E469" t="s">
        <v>191</v>
      </c>
      <c r="F469" t="s">
        <v>299</v>
      </c>
      <c r="G469" s="4">
        <v>44561</v>
      </c>
      <c r="H469" s="7">
        <f t="shared" si="7"/>
        <v>2021</v>
      </c>
      <c r="I469" t="s">
        <v>252</v>
      </c>
      <c r="J469" t="s">
        <v>187</v>
      </c>
      <c r="K469" t="s">
        <v>5</v>
      </c>
      <c r="L469" t="str">
        <f>_xlfn.XLOOKUP(K469,Sheet1!$A$2:$A$8,Sheet1!$B$2:$B$8)</f>
        <v>C</v>
      </c>
      <c r="M469" s="5">
        <v>919588622684</v>
      </c>
      <c r="N469" s="5">
        <v>823582493564</v>
      </c>
    </row>
    <row r="470" spans="1:14" x14ac:dyDescent="0.3">
      <c r="A470" t="s">
        <v>181</v>
      </c>
      <c r="B470" t="s">
        <v>182</v>
      </c>
      <c r="C470" t="s">
        <v>34</v>
      </c>
      <c r="D470" t="s">
        <v>244</v>
      </c>
      <c r="E470" t="s">
        <v>198</v>
      </c>
      <c r="F470" t="s">
        <v>299</v>
      </c>
      <c r="G470" s="4">
        <v>44561</v>
      </c>
      <c r="H470" s="7">
        <f t="shared" si="7"/>
        <v>2021</v>
      </c>
      <c r="I470" t="s">
        <v>252</v>
      </c>
      <c r="J470" t="s">
        <v>185</v>
      </c>
      <c r="K470" t="s">
        <v>1</v>
      </c>
      <c r="L470" t="str">
        <f>_xlfn.XLOOKUP(K470,Sheet1!$A$2:$A$8,Sheet1!$B$2:$B$8)</f>
        <v>A</v>
      </c>
      <c r="M470" s="5">
        <v>3005125392466</v>
      </c>
      <c r="N470" s="5">
        <v>1461650908652</v>
      </c>
    </row>
    <row r="471" spans="1:14" x14ac:dyDescent="0.3">
      <c r="A471" t="s">
        <v>181</v>
      </c>
      <c r="B471" t="s">
        <v>182</v>
      </c>
      <c r="C471" t="s">
        <v>34</v>
      </c>
      <c r="D471" t="s">
        <v>244</v>
      </c>
      <c r="E471" t="s">
        <v>198</v>
      </c>
      <c r="F471" t="s">
        <v>299</v>
      </c>
      <c r="G471" s="4">
        <v>44561</v>
      </c>
      <c r="H471" s="7">
        <f t="shared" si="7"/>
        <v>2021</v>
      </c>
      <c r="I471" t="s">
        <v>252</v>
      </c>
      <c r="J471" t="s">
        <v>186</v>
      </c>
      <c r="K471" t="s">
        <v>3</v>
      </c>
      <c r="L471" t="str">
        <f>_xlfn.XLOOKUP(K471,Sheet1!$A$2:$A$8,Sheet1!$B$2:$B$8)</f>
        <v>B</v>
      </c>
      <c r="M471" s="5">
        <v>801724155092</v>
      </c>
      <c r="N471" s="5">
        <v>704099940717</v>
      </c>
    </row>
    <row r="472" spans="1:14" x14ac:dyDescent="0.3">
      <c r="A472" t="s">
        <v>181</v>
      </c>
      <c r="B472" t="s">
        <v>182</v>
      </c>
      <c r="C472" t="s">
        <v>34</v>
      </c>
      <c r="D472" t="s">
        <v>244</v>
      </c>
      <c r="E472" t="s">
        <v>198</v>
      </c>
      <c r="F472" t="s">
        <v>299</v>
      </c>
      <c r="G472" s="4">
        <v>44561</v>
      </c>
      <c r="H472" s="7">
        <f t="shared" si="7"/>
        <v>2021</v>
      </c>
      <c r="I472" t="s">
        <v>252</v>
      </c>
      <c r="J472" t="s">
        <v>187</v>
      </c>
      <c r="K472" t="s">
        <v>5</v>
      </c>
      <c r="L472" t="str">
        <f>_xlfn.XLOOKUP(K472,Sheet1!$A$2:$A$8,Sheet1!$B$2:$B$8)</f>
        <v>C</v>
      </c>
      <c r="M472" s="5">
        <v>2203401237374</v>
      </c>
      <c r="N472" s="5">
        <v>757550967935</v>
      </c>
    </row>
    <row r="473" spans="1:14" x14ac:dyDescent="0.3">
      <c r="A473" t="s">
        <v>181</v>
      </c>
      <c r="B473" t="s">
        <v>182</v>
      </c>
      <c r="C473" t="s">
        <v>34</v>
      </c>
      <c r="D473" t="s">
        <v>205</v>
      </c>
      <c r="E473" t="s">
        <v>189</v>
      </c>
      <c r="F473" t="s">
        <v>301</v>
      </c>
      <c r="G473" s="4">
        <v>44561</v>
      </c>
      <c r="H473" s="7">
        <f t="shared" si="7"/>
        <v>2021</v>
      </c>
      <c r="I473" t="s">
        <v>252</v>
      </c>
      <c r="J473" t="s">
        <v>185</v>
      </c>
      <c r="K473" t="s">
        <v>1</v>
      </c>
      <c r="L473" t="str">
        <f>_xlfn.XLOOKUP(K473,Sheet1!$A$2:$A$8,Sheet1!$B$2:$B$8)</f>
        <v>A</v>
      </c>
      <c r="M473" s="5">
        <v>1314942073873</v>
      </c>
      <c r="N473" s="5">
        <v>1068872535478</v>
      </c>
    </row>
    <row r="474" spans="1:14" x14ac:dyDescent="0.3">
      <c r="A474" t="s">
        <v>181</v>
      </c>
      <c r="B474" t="s">
        <v>182</v>
      </c>
      <c r="C474" t="s">
        <v>34</v>
      </c>
      <c r="D474" t="s">
        <v>205</v>
      </c>
      <c r="E474" t="s">
        <v>189</v>
      </c>
      <c r="F474" t="s">
        <v>301</v>
      </c>
      <c r="G474" s="4">
        <v>44561</v>
      </c>
      <c r="H474" s="7">
        <f t="shared" si="7"/>
        <v>2021</v>
      </c>
      <c r="I474" t="s">
        <v>252</v>
      </c>
      <c r="J474" t="s">
        <v>186</v>
      </c>
      <c r="K474" t="s">
        <v>3</v>
      </c>
      <c r="L474" t="str">
        <f>_xlfn.XLOOKUP(K474,Sheet1!$A$2:$A$8,Sheet1!$B$2:$B$8)</f>
        <v>B</v>
      </c>
      <c r="M474" s="5">
        <v>526500165835</v>
      </c>
      <c r="N474" s="5">
        <v>452733816018</v>
      </c>
    </row>
    <row r="475" spans="1:14" x14ac:dyDescent="0.3">
      <c r="A475" t="s">
        <v>181</v>
      </c>
      <c r="B475" t="s">
        <v>182</v>
      </c>
      <c r="C475" t="s">
        <v>34</v>
      </c>
      <c r="D475" t="s">
        <v>205</v>
      </c>
      <c r="E475" t="s">
        <v>189</v>
      </c>
      <c r="F475" t="s">
        <v>301</v>
      </c>
      <c r="G475" s="4">
        <v>44561</v>
      </c>
      <c r="H475" s="7">
        <f t="shared" si="7"/>
        <v>2021</v>
      </c>
      <c r="I475" t="s">
        <v>252</v>
      </c>
      <c r="J475" t="s">
        <v>187</v>
      </c>
      <c r="K475" t="s">
        <v>5</v>
      </c>
      <c r="L475" t="str">
        <f>_xlfn.XLOOKUP(K475,Sheet1!$A$2:$A$8,Sheet1!$B$2:$B$8)</f>
        <v>C</v>
      </c>
      <c r="M475" s="5">
        <v>788441908038</v>
      </c>
      <c r="N475" s="5">
        <v>616138719460</v>
      </c>
    </row>
    <row r="476" spans="1:14" x14ac:dyDescent="0.3">
      <c r="A476" t="s">
        <v>181</v>
      </c>
      <c r="B476" t="s">
        <v>182</v>
      </c>
      <c r="C476" t="s">
        <v>34</v>
      </c>
      <c r="D476" t="s">
        <v>206</v>
      </c>
      <c r="E476" t="s">
        <v>191</v>
      </c>
      <c r="F476" t="s">
        <v>299</v>
      </c>
      <c r="G476" s="4">
        <v>44561</v>
      </c>
      <c r="H476" s="7">
        <f t="shared" si="7"/>
        <v>2021</v>
      </c>
      <c r="I476" t="s">
        <v>252</v>
      </c>
      <c r="J476" t="s">
        <v>185</v>
      </c>
      <c r="K476" t="s">
        <v>1</v>
      </c>
      <c r="L476" t="str">
        <f>_xlfn.XLOOKUP(K476,Sheet1!$A$2:$A$8,Sheet1!$B$2:$B$8)</f>
        <v>A</v>
      </c>
      <c r="M476" s="5">
        <v>193817470072</v>
      </c>
      <c r="N476" s="5">
        <v>254779586617</v>
      </c>
    </row>
    <row r="477" spans="1:14" x14ac:dyDescent="0.3">
      <c r="A477" t="s">
        <v>181</v>
      </c>
      <c r="B477" t="s">
        <v>182</v>
      </c>
      <c r="C477" t="s">
        <v>34</v>
      </c>
      <c r="D477" t="s">
        <v>206</v>
      </c>
      <c r="E477" t="s">
        <v>191</v>
      </c>
      <c r="F477" t="s">
        <v>299</v>
      </c>
      <c r="G477" s="4">
        <v>44561</v>
      </c>
      <c r="H477" s="7">
        <f t="shared" si="7"/>
        <v>2021</v>
      </c>
      <c r="I477" t="s">
        <v>252</v>
      </c>
      <c r="J477" t="s">
        <v>186</v>
      </c>
      <c r="K477" t="s">
        <v>3</v>
      </c>
      <c r="L477" t="str">
        <f>_xlfn.XLOOKUP(K477,Sheet1!$A$2:$A$8,Sheet1!$B$2:$B$8)</f>
        <v>B</v>
      </c>
      <c r="M477" s="5">
        <v>79159922956</v>
      </c>
      <c r="N477" s="5">
        <v>97975943568</v>
      </c>
    </row>
    <row r="478" spans="1:14" x14ac:dyDescent="0.3">
      <c r="A478" t="s">
        <v>181</v>
      </c>
      <c r="B478" t="s">
        <v>182</v>
      </c>
      <c r="C478" t="s">
        <v>34</v>
      </c>
      <c r="D478" t="s">
        <v>206</v>
      </c>
      <c r="E478" t="s">
        <v>191</v>
      </c>
      <c r="F478" t="s">
        <v>299</v>
      </c>
      <c r="G478" s="4">
        <v>44561</v>
      </c>
      <c r="H478" s="7">
        <f t="shared" si="7"/>
        <v>2021</v>
      </c>
      <c r="I478" t="s">
        <v>252</v>
      </c>
      <c r="J478" t="s">
        <v>187</v>
      </c>
      <c r="K478" t="s">
        <v>5</v>
      </c>
      <c r="L478" t="str">
        <f>_xlfn.XLOOKUP(K478,Sheet1!$A$2:$A$8,Sheet1!$B$2:$B$8)</f>
        <v>C</v>
      </c>
      <c r="M478" s="5">
        <v>114657547116</v>
      </c>
      <c r="N478" s="5">
        <v>156803643049</v>
      </c>
    </row>
    <row r="479" spans="1:14" x14ac:dyDescent="0.3">
      <c r="A479" t="s">
        <v>181</v>
      </c>
      <c r="B479" t="s">
        <v>182</v>
      </c>
      <c r="C479" t="s">
        <v>34</v>
      </c>
      <c r="D479" t="s">
        <v>245</v>
      </c>
      <c r="E479" t="s">
        <v>213</v>
      </c>
      <c r="F479" t="s">
        <v>299</v>
      </c>
      <c r="G479" s="4">
        <v>44561</v>
      </c>
      <c r="H479" s="7">
        <f t="shared" si="7"/>
        <v>2021</v>
      </c>
      <c r="I479" t="s">
        <v>252</v>
      </c>
      <c r="J479" t="s">
        <v>185</v>
      </c>
      <c r="K479" t="s">
        <v>1</v>
      </c>
      <c r="L479" t="str">
        <f>_xlfn.XLOOKUP(K479,Sheet1!$A$2:$A$8,Sheet1!$B$2:$B$8)</f>
        <v>A</v>
      </c>
      <c r="M479" s="5">
        <v>3027171506519</v>
      </c>
      <c r="N479" s="5">
        <v>2550930608901</v>
      </c>
    </row>
    <row r="480" spans="1:14" x14ac:dyDescent="0.3">
      <c r="A480" t="s">
        <v>181</v>
      </c>
      <c r="B480" t="s">
        <v>182</v>
      </c>
      <c r="C480" t="s">
        <v>34</v>
      </c>
      <c r="D480" t="s">
        <v>245</v>
      </c>
      <c r="E480" t="s">
        <v>213</v>
      </c>
      <c r="F480" t="s">
        <v>299</v>
      </c>
      <c r="G480" s="4">
        <v>44561</v>
      </c>
      <c r="H480" s="7">
        <f t="shared" si="7"/>
        <v>2021</v>
      </c>
      <c r="I480" t="s">
        <v>252</v>
      </c>
      <c r="J480" t="s">
        <v>186</v>
      </c>
      <c r="K480" t="s">
        <v>3</v>
      </c>
      <c r="L480" t="str">
        <f>_xlfn.XLOOKUP(K480,Sheet1!$A$2:$A$8,Sheet1!$B$2:$B$8)</f>
        <v>B</v>
      </c>
      <c r="M480" s="5">
        <v>928563861666</v>
      </c>
      <c r="N480" s="5">
        <v>706765823473</v>
      </c>
    </row>
    <row r="481" spans="1:14" x14ac:dyDescent="0.3">
      <c r="A481" t="s">
        <v>181</v>
      </c>
      <c r="B481" t="s">
        <v>182</v>
      </c>
      <c r="C481" t="s">
        <v>34</v>
      </c>
      <c r="D481" t="s">
        <v>245</v>
      </c>
      <c r="E481" t="s">
        <v>213</v>
      </c>
      <c r="F481" t="s">
        <v>299</v>
      </c>
      <c r="G481" s="4">
        <v>44561</v>
      </c>
      <c r="H481" s="7">
        <f t="shared" si="7"/>
        <v>2021</v>
      </c>
      <c r="I481" t="s">
        <v>252</v>
      </c>
      <c r="J481" t="s">
        <v>187</v>
      </c>
      <c r="K481" t="s">
        <v>5</v>
      </c>
      <c r="L481" t="str">
        <f>_xlfn.XLOOKUP(K481,Sheet1!$A$2:$A$8,Sheet1!$B$2:$B$8)</f>
        <v>C</v>
      </c>
      <c r="M481" s="5">
        <v>2098607644853</v>
      </c>
      <c r="N481" s="5">
        <v>1844164785428</v>
      </c>
    </row>
    <row r="482" spans="1:14" x14ac:dyDescent="0.3">
      <c r="A482" t="s">
        <v>181</v>
      </c>
      <c r="B482" t="s">
        <v>182</v>
      </c>
      <c r="C482" t="s">
        <v>34</v>
      </c>
      <c r="D482" t="s">
        <v>207</v>
      </c>
      <c r="E482" t="s">
        <v>191</v>
      </c>
      <c r="F482" t="s">
        <v>299</v>
      </c>
      <c r="G482" s="4">
        <v>44561</v>
      </c>
      <c r="H482" s="7">
        <f t="shared" si="7"/>
        <v>2021</v>
      </c>
      <c r="I482" t="s">
        <v>252</v>
      </c>
      <c r="J482" t="s">
        <v>185</v>
      </c>
      <c r="K482" t="s">
        <v>1</v>
      </c>
      <c r="L482" t="str">
        <f>_xlfn.XLOOKUP(K482,Sheet1!$A$2:$A$8,Sheet1!$B$2:$B$8)</f>
        <v>A</v>
      </c>
      <c r="M482" s="5">
        <v>1168938576112</v>
      </c>
      <c r="N482" s="5">
        <v>969058837583</v>
      </c>
    </row>
    <row r="483" spans="1:14" x14ac:dyDescent="0.3">
      <c r="A483" t="s">
        <v>181</v>
      </c>
      <c r="B483" t="s">
        <v>182</v>
      </c>
      <c r="C483" t="s">
        <v>34</v>
      </c>
      <c r="D483" t="s">
        <v>207</v>
      </c>
      <c r="E483" t="s">
        <v>191</v>
      </c>
      <c r="F483" t="s">
        <v>299</v>
      </c>
      <c r="G483" s="4">
        <v>44561</v>
      </c>
      <c r="H483" s="7">
        <f t="shared" si="7"/>
        <v>2021</v>
      </c>
      <c r="I483" t="s">
        <v>252</v>
      </c>
      <c r="J483" t="s">
        <v>186</v>
      </c>
      <c r="K483" t="s">
        <v>3</v>
      </c>
      <c r="L483" t="str">
        <f>_xlfn.XLOOKUP(K483,Sheet1!$A$2:$A$8,Sheet1!$B$2:$B$8)</f>
        <v>B</v>
      </c>
      <c r="M483" s="5">
        <v>777122951530</v>
      </c>
      <c r="N483" s="5">
        <v>683246292614</v>
      </c>
    </row>
    <row r="484" spans="1:14" x14ac:dyDescent="0.3">
      <c r="A484" t="s">
        <v>181</v>
      </c>
      <c r="B484" t="s">
        <v>182</v>
      </c>
      <c r="C484" t="s">
        <v>34</v>
      </c>
      <c r="D484" t="s">
        <v>207</v>
      </c>
      <c r="E484" t="s">
        <v>191</v>
      </c>
      <c r="F484" t="s">
        <v>299</v>
      </c>
      <c r="G484" s="4">
        <v>44561</v>
      </c>
      <c r="H484" s="7">
        <f t="shared" si="7"/>
        <v>2021</v>
      </c>
      <c r="I484" t="s">
        <v>252</v>
      </c>
      <c r="J484" t="s">
        <v>187</v>
      </c>
      <c r="K484" t="s">
        <v>5</v>
      </c>
      <c r="L484" t="str">
        <f>_xlfn.XLOOKUP(K484,Sheet1!$A$2:$A$8,Sheet1!$B$2:$B$8)</f>
        <v>C</v>
      </c>
      <c r="M484" s="5">
        <v>391815624582</v>
      </c>
      <c r="N484" s="5">
        <v>285812544969</v>
      </c>
    </row>
    <row r="485" spans="1:14" x14ac:dyDescent="0.3">
      <c r="A485" t="s">
        <v>181</v>
      </c>
      <c r="B485" t="s">
        <v>182</v>
      </c>
      <c r="C485" t="s">
        <v>34</v>
      </c>
      <c r="D485" t="s">
        <v>208</v>
      </c>
      <c r="E485" t="s">
        <v>209</v>
      </c>
      <c r="F485" t="s">
        <v>301</v>
      </c>
      <c r="G485" s="4">
        <v>44561</v>
      </c>
      <c r="H485" s="7">
        <f t="shared" si="7"/>
        <v>2021</v>
      </c>
      <c r="I485" t="s">
        <v>252</v>
      </c>
      <c r="J485" t="s">
        <v>185</v>
      </c>
      <c r="K485" t="s">
        <v>1</v>
      </c>
      <c r="L485" t="str">
        <f>_xlfn.XLOOKUP(K485,Sheet1!$A$2:$A$8,Sheet1!$B$2:$B$8)</f>
        <v>A</v>
      </c>
      <c r="M485" s="5">
        <v>89948175920</v>
      </c>
      <c r="N485" s="5">
        <v>75326294078</v>
      </c>
    </row>
    <row r="486" spans="1:14" x14ac:dyDescent="0.3">
      <c r="A486" t="s">
        <v>181</v>
      </c>
      <c r="B486" t="s">
        <v>182</v>
      </c>
      <c r="C486" t="s">
        <v>34</v>
      </c>
      <c r="D486" t="s">
        <v>208</v>
      </c>
      <c r="E486" t="s">
        <v>209</v>
      </c>
      <c r="F486" t="s">
        <v>301</v>
      </c>
      <c r="G486" s="4">
        <v>44561</v>
      </c>
      <c r="H486" s="7">
        <f t="shared" si="7"/>
        <v>2021</v>
      </c>
      <c r="I486" t="s">
        <v>252</v>
      </c>
      <c r="J486" t="s">
        <v>186</v>
      </c>
      <c r="K486" t="s">
        <v>3</v>
      </c>
      <c r="L486" t="str">
        <f>_xlfn.XLOOKUP(K486,Sheet1!$A$2:$A$8,Sheet1!$B$2:$B$8)</f>
        <v>B</v>
      </c>
      <c r="M486" s="5">
        <v>24445333260</v>
      </c>
      <c r="N486" s="5">
        <v>18513171107</v>
      </c>
    </row>
    <row r="487" spans="1:14" x14ac:dyDescent="0.3">
      <c r="A487" t="s">
        <v>181</v>
      </c>
      <c r="B487" t="s">
        <v>182</v>
      </c>
      <c r="C487" t="s">
        <v>34</v>
      </c>
      <c r="D487" t="s">
        <v>208</v>
      </c>
      <c r="E487" t="s">
        <v>209</v>
      </c>
      <c r="F487" t="s">
        <v>301</v>
      </c>
      <c r="G487" s="4">
        <v>44561</v>
      </c>
      <c r="H487" s="7">
        <f t="shared" si="7"/>
        <v>2021</v>
      </c>
      <c r="I487" t="s">
        <v>252</v>
      </c>
      <c r="J487" t="s">
        <v>187</v>
      </c>
      <c r="K487" t="s">
        <v>5</v>
      </c>
      <c r="L487" t="str">
        <f>_xlfn.XLOOKUP(K487,Sheet1!$A$2:$A$8,Sheet1!$B$2:$B$8)</f>
        <v>C</v>
      </c>
      <c r="M487" s="5">
        <v>65502842660</v>
      </c>
      <c r="N487" s="5">
        <v>56813122971</v>
      </c>
    </row>
    <row r="488" spans="1:14" x14ac:dyDescent="0.3">
      <c r="A488" t="s">
        <v>181</v>
      </c>
      <c r="B488" t="s">
        <v>182</v>
      </c>
      <c r="C488" t="s">
        <v>34</v>
      </c>
      <c r="D488" t="s">
        <v>210</v>
      </c>
      <c r="E488" t="s">
        <v>198</v>
      </c>
      <c r="F488" t="s">
        <v>299</v>
      </c>
      <c r="G488" s="4">
        <v>44561</v>
      </c>
      <c r="H488" s="7">
        <f t="shared" si="7"/>
        <v>2021</v>
      </c>
      <c r="I488" t="s">
        <v>252</v>
      </c>
      <c r="J488" t="s">
        <v>185</v>
      </c>
      <c r="K488" t="s">
        <v>1</v>
      </c>
      <c r="L488" t="str">
        <f>_xlfn.XLOOKUP(K488,Sheet1!$A$2:$A$8,Sheet1!$B$2:$B$8)</f>
        <v>A</v>
      </c>
      <c r="M488" s="5">
        <v>708970362605</v>
      </c>
      <c r="N488" s="5">
        <v>605277113554</v>
      </c>
    </row>
    <row r="489" spans="1:14" x14ac:dyDescent="0.3">
      <c r="A489" t="s">
        <v>181</v>
      </c>
      <c r="B489" t="s">
        <v>182</v>
      </c>
      <c r="C489" t="s">
        <v>34</v>
      </c>
      <c r="D489" t="s">
        <v>210</v>
      </c>
      <c r="E489" t="s">
        <v>198</v>
      </c>
      <c r="F489" t="s">
        <v>299</v>
      </c>
      <c r="G489" s="4">
        <v>44561</v>
      </c>
      <c r="H489" s="7">
        <f t="shared" si="7"/>
        <v>2021</v>
      </c>
      <c r="I489" t="s">
        <v>252</v>
      </c>
      <c r="J489" t="s">
        <v>186</v>
      </c>
      <c r="K489" t="s">
        <v>3</v>
      </c>
      <c r="L489" t="str">
        <f>_xlfn.XLOOKUP(K489,Sheet1!$A$2:$A$8,Sheet1!$B$2:$B$8)</f>
        <v>B</v>
      </c>
      <c r="M489" s="5">
        <v>548385587992</v>
      </c>
      <c r="N489" s="5">
        <v>350729730836</v>
      </c>
    </row>
    <row r="490" spans="1:14" x14ac:dyDescent="0.3">
      <c r="A490" t="s">
        <v>181</v>
      </c>
      <c r="B490" t="s">
        <v>182</v>
      </c>
      <c r="C490" t="s">
        <v>34</v>
      </c>
      <c r="D490" t="s">
        <v>210</v>
      </c>
      <c r="E490" t="s">
        <v>198</v>
      </c>
      <c r="F490" t="s">
        <v>299</v>
      </c>
      <c r="G490" s="4">
        <v>44561</v>
      </c>
      <c r="H490" s="7">
        <f t="shared" si="7"/>
        <v>2021</v>
      </c>
      <c r="I490" t="s">
        <v>252</v>
      </c>
      <c r="J490" t="s">
        <v>187</v>
      </c>
      <c r="K490" t="s">
        <v>5</v>
      </c>
      <c r="L490" t="str">
        <f>_xlfn.XLOOKUP(K490,Sheet1!$A$2:$A$8,Sheet1!$B$2:$B$8)</f>
        <v>C</v>
      </c>
      <c r="M490" s="5">
        <v>160584774613</v>
      </c>
      <c r="N490" s="5">
        <v>254547382718</v>
      </c>
    </row>
    <row r="491" spans="1:14" x14ac:dyDescent="0.3">
      <c r="A491" t="s">
        <v>181</v>
      </c>
      <c r="B491" t="s">
        <v>182</v>
      </c>
      <c r="C491" t="s">
        <v>34</v>
      </c>
      <c r="D491" t="s">
        <v>211</v>
      </c>
      <c r="E491" t="s">
        <v>184</v>
      </c>
      <c r="F491" t="s">
        <v>299</v>
      </c>
      <c r="G491" s="4">
        <v>44561</v>
      </c>
      <c r="H491" s="7">
        <f t="shared" si="7"/>
        <v>2021</v>
      </c>
      <c r="I491" t="s">
        <v>252</v>
      </c>
      <c r="J491" t="s">
        <v>185</v>
      </c>
      <c r="K491" t="s">
        <v>1</v>
      </c>
      <c r="L491" t="str">
        <f>_xlfn.XLOOKUP(K491,Sheet1!$A$2:$A$8,Sheet1!$B$2:$B$8)</f>
        <v>A</v>
      </c>
      <c r="M491" s="5">
        <v>566089269272</v>
      </c>
      <c r="N491" s="5">
        <v>548008471823</v>
      </c>
    </row>
    <row r="492" spans="1:14" x14ac:dyDescent="0.3">
      <c r="A492" t="s">
        <v>181</v>
      </c>
      <c r="B492" t="s">
        <v>182</v>
      </c>
      <c r="C492" t="s">
        <v>34</v>
      </c>
      <c r="D492" t="s">
        <v>211</v>
      </c>
      <c r="E492" t="s">
        <v>184</v>
      </c>
      <c r="F492" t="s">
        <v>299</v>
      </c>
      <c r="G492" s="4">
        <v>44561</v>
      </c>
      <c r="H492" s="7">
        <f t="shared" si="7"/>
        <v>2021</v>
      </c>
      <c r="I492" t="s">
        <v>252</v>
      </c>
      <c r="J492" t="s">
        <v>186</v>
      </c>
      <c r="K492" t="s">
        <v>3</v>
      </c>
      <c r="L492" t="str">
        <f>_xlfn.XLOOKUP(K492,Sheet1!$A$2:$A$8,Sheet1!$B$2:$B$8)</f>
        <v>B</v>
      </c>
      <c r="M492" s="5">
        <v>176049121264</v>
      </c>
      <c r="N492" s="5">
        <v>159267419212</v>
      </c>
    </row>
    <row r="493" spans="1:14" x14ac:dyDescent="0.3">
      <c r="A493" t="s">
        <v>181</v>
      </c>
      <c r="B493" t="s">
        <v>182</v>
      </c>
      <c r="C493" t="s">
        <v>34</v>
      </c>
      <c r="D493" t="s">
        <v>211</v>
      </c>
      <c r="E493" t="s">
        <v>184</v>
      </c>
      <c r="F493" t="s">
        <v>299</v>
      </c>
      <c r="G493" s="4">
        <v>44561</v>
      </c>
      <c r="H493" s="7">
        <f t="shared" si="7"/>
        <v>2021</v>
      </c>
      <c r="I493" t="s">
        <v>252</v>
      </c>
      <c r="J493" t="s">
        <v>187</v>
      </c>
      <c r="K493" t="s">
        <v>5</v>
      </c>
      <c r="L493" t="str">
        <f>_xlfn.XLOOKUP(K493,Sheet1!$A$2:$A$8,Sheet1!$B$2:$B$8)</f>
        <v>C</v>
      </c>
      <c r="M493" s="5">
        <v>390040148008</v>
      </c>
      <c r="N493" s="5">
        <v>388741052611</v>
      </c>
    </row>
    <row r="494" spans="1:14" x14ac:dyDescent="0.3">
      <c r="A494" t="s">
        <v>181</v>
      </c>
      <c r="B494" t="s">
        <v>182</v>
      </c>
      <c r="C494" t="s">
        <v>34</v>
      </c>
      <c r="D494" t="s">
        <v>212</v>
      </c>
      <c r="E494" t="s">
        <v>213</v>
      </c>
      <c r="F494" t="s">
        <v>301</v>
      </c>
      <c r="G494" s="4">
        <v>44561</v>
      </c>
      <c r="H494" s="7">
        <f t="shared" si="7"/>
        <v>2021</v>
      </c>
      <c r="I494" t="s">
        <v>252</v>
      </c>
      <c r="J494" t="s">
        <v>185</v>
      </c>
      <c r="K494" t="s">
        <v>1</v>
      </c>
      <c r="L494" t="str">
        <f>_xlfn.XLOOKUP(K494,Sheet1!$A$2:$A$8,Sheet1!$B$2:$B$8)</f>
        <v>A</v>
      </c>
      <c r="M494" s="5">
        <v>22779558711233</v>
      </c>
      <c r="N494" s="5">
        <v>11953970238956</v>
      </c>
    </row>
    <row r="495" spans="1:14" x14ac:dyDescent="0.3">
      <c r="A495" t="s">
        <v>181</v>
      </c>
      <c r="B495" t="s">
        <v>182</v>
      </c>
      <c r="C495" t="s">
        <v>34</v>
      </c>
      <c r="D495" t="s">
        <v>212</v>
      </c>
      <c r="E495" t="s">
        <v>213</v>
      </c>
      <c r="F495" t="s">
        <v>301</v>
      </c>
      <c r="G495" s="4">
        <v>44561</v>
      </c>
      <c r="H495" s="7">
        <f t="shared" si="7"/>
        <v>2021</v>
      </c>
      <c r="I495" t="s">
        <v>252</v>
      </c>
      <c r="J495" t="s">
        <v>186</v>
      </c>
      <c r="K495" t="s">
        <v>3</v>
      </c>
      <c r="L495" t="str">
        <f>_xlfn.XLOOKUP(K495,Sheet1!$A$2:$A$8,Sheet1!$B$2:$B$8)</f>
        <v>B</v>
      </c>
      <c r="M495" s="5">
        <v>9189586347537</v>
      </c>
      <c r="N495" s="5">
        <v>4526241211441</v>
      </c>
    </row>
    <row r="496" spans="1:14" x14ac:dyDescent="0.3">
      <c r="A496" t="s">
        <v>181</v>
      </c>
      <c r="B496" t="s">
        <v>182</v>
      </c>
      <c r="C496" t="s">
        <v>34</v>
      </c>
      <c r="D496" t="s">
        <v>212</v>
      </c>
      <c r="E496" t="s">
        <v>213</v>
      </c>
      <c r="F496" t="s">
        <v>301</v>
      </c>
      <c r="G496" s="4">
        <v>44561</v>
      </c>
      <c r="H496" s="7">
        <f t="shared" si="7"/>
        <v>2021</v>
      </c>
      <c r="I496" t="s">
        <v>252</v>
      </c>
      <c r="J496" t="s">
        <v>187</v>
      </c>
      <c r="K496" t="s">
        <v>5</v>
      </c>
      <c r="L496" t="str">
        <f>_xlfn.XLOOKUP(K496,Sheet1!$A$2:$A$8,Sheet1!$B$2:$B$8)</f>
        <v>C</v>
      </c>
      <c r="M496" s="5">
        <v>13589972363696</v>
      </c>
      <c r="N496" s="5">
        <v>7427729027515</v>
      </c>
    </row>
    <row r="497" spans="1:14" x14ac:dyDescent="0.3">
      <c r="A497" t="s">
        <v>181</v>
      </c>
      <c r="B497" t="s">
        <v>182</v>
      </c>
      <c r="C497" t="s">
        <v>34</v>
      </c>
      <c r="D497" t="s">
        <v>214</v>
      </c>
      <c r="E497" t="s">
        <v>191</v>
      </c>
      <c r="F497" t="s">
        <v>299</v>
      </c>
      <c r="G497" s="4">
        <v>44561</v>
      </c>
      <c r="H497" s="7">
        <f t="shared" si="7"/>
        <v>2021</v>
      </c>
      <c r="I497" t="s">
        <v>252</v>
      </c>
      <c r="J497" t="s">
        <v>185</v>
      </c>
      <c r="K497" t="s">
        <v>1</v>
      </c>
      <c r="L497" t="str">
        <f>_xlfn.XLOOKUP(K497,Sheet1!$A$2:$A$8,Sheet1!$B$2:$B$8)</f>
        <v>A</v>
      </c>
      <c r="M497" s="5">
        <v>12878863208936</v>
      </c>
      <c r="N497" s="5">
        <v>12347572328146</v>
      </c>
    </row>
    <row r="498" spans="1:14" x14ac:dyDescent="0.3">
      <c r="A498" t="s">
        <v>181</v>
      </c>
      <c r="B498" t="s">
        <v>182</v>
      </c>
      <c r="C498" t="s">
        <v>34</v>
      </c>
      <c r="D498" t="s">
        <v>214</v>
      </c>
      <c r="E498" t="s">
        <v>191</v>
      </c>
      <c r="F498" t="s">
        <v>299</v>
      </c>
      <c r="G498" s="4">
        <v>44561</v>
      </c>
      <c r="H498" s="7">
        <f t="shared" si="7"/>
        <v>2021</v>
      </c>
      <c r="I498" t="s">
        <v>252</v>
      </c>
      <c r="J498" t="s">
        <v>186</v>
      </c>
      <c r="K498" t="s">
        <v>3</v>
      </c>
      <c r="L498" t="str">
        <f>_xlfn.XLOOKUP(K498,Sheet1!$A$2:$A$8,Sheet1!$B$2:$B$8)</f>
        <v>B</v>
      </c>
      <c r="M498" s="5">
        <v>7502796337015</v>
      </c>
      <c r="N498" s="5">
        <v>7101577326376</v>
      </c>
    </row>
    <row r="499" spans="1:14" x14ac:dyDescent="0.3">
      <c r="A499" t="s">
        <v>181</v>
      </c>
      <c r="B499" t="s">
        <v>182</v>
      </c>
      <c r="C499" t="s">
        <v>34</v>
      </c>
      <c r="D499" t="s">
        <v>214</v>
      </c>
      <c r="E499" t="s">
        <v>191</v>
      </c>
      <c r="F499" t="s">
        <v>299</v>
      </c>
      <c r="G499" s="4">
        <v>44561</v>
      </c>
      <c r="H499" s="7">
        <f t="shared" si="7"/>
        <v>2021</v>
      </c>
      <c r="I499" t="s">
        <v>252</v>
      </c>
      <c r="J499" t="s">
        <v>187</v>
      </c>
      <c r="K499" t="s">
        <v>5</v>
      </c>
      <c r="L499" t="str">
        <f>_xlfn.XLOOKUP(K499,Sheet1!$A$2:$A$8,Sheet1!$B$2:$B$8)</f>
        <v>C</v>
      </c>
      <c r="M499" s="5">
        <v>5376066871921</v>
      </c>
      <c r="N499" s="5">
        <v>5245995001770</v>
      </c>
    </row>
    <row r="500" spans="1:14" x14ac:dyDescent="0.3">
      <c r="A500" t="s">
        <v>181</v>
      </c>
      <c r="B500" t="s">
        <v>182</v>
      </c>
      <c r="C500" t="s">
        <v>34</v>
      </c>
      <c r="D500" t="s">
        <v>235</v>
      </c>
      <c r="E500" t="s">
        <v>236</v>
      </c>
      <c r="F500" t="s">
        <v>299</v>
      </c>
      <c r="G500" s="4">
        <v>44561</v>
      </c>
      <c r="H500" s="7">
        <f t="shared" si="7"/>
        <v>2021</v>
      </c>
      <c r="I500" t="s">
        <v>252</v>
      </c>
      <c r="J500" t="s">
        <v>185</v>
      </c>
      <c r="K500" t="s">
        <v>1</v>
      </c>
      <c r="L500" t="str">
        <f>_xlfn.XLOOKUP(K500,Sheet1!$A$2:$A$8,Sheet1!$B$2:$B$8)</f>
        <v>A</v>
      </c>
      <c r="M500" s="5">
        <v>248884632758</v>
      </c>
      <c r="N500" s="5">
        <v>229462441004</v>
      </c>
    </row>
    <row r="501" spans="1:14" x14ac:dyDescent="0.3">
      <c r="A501" t="s">
        <v>181</v>
      </c>
      <c r="B501" t="s">
        <v>182</v>
      </c>
      <c r="C501" t="s">
        <v>34</v>
      </c>
      <c r="D501" t="s">
        <v>235</v>
      </c>
      <c r="E501" t="s">
        <v>236</v>
      </c>
      <c r="F501" t="s">
        <v>299</v>
      </c>
      <c r="G501" s="4">
        <v>44561</v>
      </c>
      <c r="H501" s="7">
        <f t="shared" si="7"/>
        <v>2021</v>
      </c>
      <c r="I501" t="s">
        <v>252</v>
      </c>
      <c r="J501" t="s">
        <v>186</v>
      </c>
      <c r="K501" t="s">
        <v>3</v>
      </c>
      <c r="L501" t="str">
        <f>_xlfn.XLOOKUP(K501,Sheet1!$A$2:$A$8,Sheet1!$B$2:$B$8)</f>
        <v>B</v>
      </c>
      <c r="M501" s="5">
        <v>161364391721</v>
      </c>
      <c r="N501" s="5">
        <v>150826690850</v>
      </c>
    </row>
    <row r="502" spans="1:14" x14ac:dyDescent="0.3">
      <c r="A502" t="s">
        <v>181</v>
      </c>
      <c r="B502" t="s">
        <v>182</v>
      </c>
      <c r="C502" t="s">
        <v>34</v>
      </c>
      <c r="D502" t="s">
        <v>235</v>
      </c>
      <c r="E502" t="s">
        <v>236</v>
      </c>
      <c r="F502" t="s">
        <v>299</v>
      </c>
      <c r="G502" s="4">
        <v>44561</v>
      </c>
      <c r="H502" s="7">
        <f t="shared" si="7"/>
        <v>2021</v>
      </c>
      <c r="I502" t="s">
        <v>252</v>
      </c>
      <c r="J502" t="s">
        <v>187</v>
      </c>
      <c r="K502" t="s">
        <v>5</v>
      </c>
      <c r="L502" t="str">
        <f>_xlfn.XLOOKUP(K502,Sheet1!$A$2:$A$8,Sheet1!$B$2:$B$8)</f>
        <v>C</v>
      </c>
      <c r="M502" s="5">
        <v>87520241037</v>
      </c>
      <c r="N502" s="5">
        <v>78635750154</v>
      </c>
    </row>
    <row r="503" spans="1:14" x14ac:dyDescent="0.3">
      <c r="A503" t="s">
        <v>181</v>
      </c>
      <c r="B503" t="s">
        <v>182</v>
      </c>
      <c r="C503" t="s">
        <v>34</v>
      </c>
      <c r="D503" t="s">
        <v>216</v>
      </c>
      <c r="E503" t="s">
        <v>184</v>
      </c>
      <c r="F503" t="s">
        <v>299</v>
      </c>
      <c r="G503" s="4">
        <v>44561</v>
      </c>
      <c r="H503" s="7">
        <f t="shared" si="7"/>
        <v>2021</v>
      </c>
      <c r="I503" t="s">
        <v>252</v>
      </c>
      <c r="J503" t="s">
        <v>185</v>
      </c>
      <c r="K503" t="s">
        <v>1</v>
      </c>
      <c r="L503" t="str">
        <f>_xlfn.XLOOKUP(K503,Sheet1!$A$2:$A$8,Sheet1!$B$2:$B$8)</f>
        <v>A</v>
      </c>
      <c r="M503" s="5">
        <v>3966282959333</v>
      </c>
      <c r="N503" s="5">
        <v>3708134498932</v>
      </c>
    </row>
    <row r="504" spans="1:14" x14ac:dyDescent="0.3">
      <c r="A504" t="s">
        <v>181</v>
      </c>
      <c r="B504" t="s">
        <v>182</v>
      </c>
      <c r="C504" t="s">
        <v>34</v>
      </c>
      <c r="D504" t="s">
        <v>216</v>
      </c>
      <c r="E504" t="s">
        <v>184</v>
      </c>
      <c r="F504" t="s">
        <v>299</v>
      </c>
      <c r="G504" s="4">
        <v>44561</v>
      </c>
      <c r="H504" s="7">
        <f t="shared" si="7"/>
        <v>2021</v>
      </c>
      <c r="I504" t="s">
        <v>252</v>
      </c>
      <c r="J504" t="s">
        <v>186</v>
      </c>
      <c r="K504" t="s">
        <v>3</v>
      </c>
      <c r="L504" t="str">
        <f>_xlfn.XLOOKUP(K504,Sheet1!$A$2:$A$8,Sheet1!$B$2:$B$8)</f>
        <v>B</v>
      </c>
      <c r="M504" s="5">
        <v>2978410677407</v>
      </c>
      <c r="N504" s="5">
        <v>2899011452318</v>
      </c>
    </row>
    <row r="505" spans="1:14" x14ac:dyDescent="0.3">
      <c r="A505" t="s">
        <v>181</v>
      </c>
      <c r="B505" t="s">
        <v>182</v>
      </c>
      <c r="C505" t="s">
        <v>34</v>
      </c>
      <c r="D505" t="s">
        <v>216</v>
      </c>
      <c r="E505" t="s">
        <v>184</v>
      </c>
      <c r="F505" t="s">
        <v>299</v>
      </c>
      <c r="G505" s="4">
        <v>44561</v>
      </c>
      <c r="H505" s="7">
        <f t="shared" si="7"/>
        <v>2021</v>
      </c>
      <c r="I505" t="s">
        <v>252</v>
      </c>
      <c r="J505" t="s">
        <v>187</v>
      </c>
      <c r="K505" t="s">
        <v>5</v>
      </c>
      <c r="L505" t="str">
        <f>_xlfn.XLOOKUP(K505,Sheet1!$A$2:$A$8,Sheet1!$B$2:$B$8)</f>
        <v>C</v>
      </c>
      <c r="M505" s="5">
        <v>987872281926</v>
      </c>
      <c r="N505" s="5">
        <v>809123046614</v>
      </c>
    </row>
    <row r="506" spans="1:14" x14ac:dyDescent="0.3">
      <c r="A506" t="s">
        <v>181</v>
      </c>
      <c r="B506" t="s">
        <v>182</v>
      </c>
      <c r="C506" t="s">
        <v>34</v>
      </c>
      <c r="D506" t="s">
        <v>217</v>
      </c>
      <c r="E506" t="s">
        <v>191</v>
      </c>
      <c r="F506" t="s">
        <v>299</v>
      </c>
      <c r="G506" s="4">
        <v>44561</v>
      </c>
      <c r="H506" s="7">
        <f t="shared" si="7"/>
        <v>2021</v>
      </c>
      <c r="I506" t="s">
        <v>252</v>
      </c>
      <c r="J506" t="s">
        <v>185</v>
      </c>
      <c r="K506" t="s">
        <v>1</v>
      </c>
      <c r="L506" t="str">
        <f>_xlfn.XLOOKUP(K506,Sheet1!$A$2:$A$8,Sheet1!$B$2:$B$8)</f>
        <v>A</v>
      </c>
      <c r="M506" s="5">
        <v>369094511038</v>
      </c>
      <c r="N506" s="5">
        <v>317913470328</v>
      </c>
    </row>
    <row r="507" spans="1:14" x14ac:dyDescent="0.3">
      <c r="A507" t="s">
        <v>181</v>
      </c>
      <c r="B507" t="s">
        <v>182</v>
      </c>
      <c r="C507" t="s">
        <v>34</v>
      </c>
      <c r="D507" t="s">
        <v>217</v>
      </c>
      <c r="E507" t="s">
        <v>191</v>
      </c>
      <c r="F507" t="s">
        <v>299</v>
      </c>
      <c r="G507" s="4">
        <v>44561</v>
      </c>
      <c r="H507" s="7">
        <f t="shared" si="7"/>
        <v>2021</v>
      </c>
      <c r="I507" t="s">
        <v>252</v>
      </c>
      <c r="J507" t="s">
        <v>186</v>
      </c>
      <c r="K507" t="s">
        <v>3</v>
      </c>
      <c r="L507" t="str">
        <f>_xlfn.XLOOKUP(K507,Sheet1!$A$2:$A$8,Sheet1!$B$2:$B$8)</f>
        <v>B</v>
      </c>
      <c r="M507" s="5">
        <v>148544685997</v>
      </c>
      <c r="N507" s="5">
        <v>119662332802</v>
      </c>
    </row>
    <row r="508" spans="1:14" x14ac:dyDescent="0.3">
      <c r="A508" t="s">
        <v>181</v>
      </c>
      <c r="B508" t="s">
        <v>182</v>
      </c>
      <c r="C508" t="s">
        <v>34</v>
      </c>
      <c r="D508" t="s">
        <v>217</v>
      </c>
      <c r="E508" t="s">
        <v>191</v>
      </c>
      <c r="F508" t="s">
        <v>299</v>
      </c>
      <c r="G508" s="4">
        <v>44561</v>
      </c>
      <c r="H508" s="7">
        <f t="shared" si="7"/>
        <v>2021</v>
      </c>
      <c r="I508" t="s">
        <v>252</v>
      </c>
      <c r="J508" t="s">
        <v>187</v>
      </c>
      <c r="K508" t="s">
        <v>5</v>
      </c>
      <c r="L508" t="str">
        <f>_xlfn.XLOOKUP(K508,Sheet1!$A$2:$A$8,Sheet1!$B$2:$B$8)</f>
        <v>C</v>
      </c>
      <c r="M508" s="5">
        <v>220549825041</v>
      </c>
      <c r="N508" s="5">
        <v>198251137526</v>
      </c>
    </row>
    <row r="509" spans="1:14" x14ac:dyDescent="0.3">
      <c r="A509" t="s">
        <v>181</v>
      </c>
      <c r="B509" t="s">
        <v>182</v>
      </c>
      <c r="C509" t="s">
        <v>34</v>
      </c>
      <c r="D509" t="s">
        <v>218</v>
      </c>
      <c r="E509" t="s">
        <v>184</v>
      </c>
      <c r="F509" t="s">
        <v>299</v>
      </c>
      <c r="G509" s="4">
        <v>44561</v>
      </c>
      <c r="H509" s="7">
        <f t="shared" si="7"/>
        <v>2021</v>
      </c>
      <c r="I509" t="s">
        <v>252</v>
      </c>
      <c r="J509" t="s">
        <v>185</v>
      </c>
      <c r="K509" t="s">
        <v>1</v>
      </c>
      <c r="L509" t="str">
        <f>_xlfn.XLOOKUP(K509,Sheet1!$A$2:$A$8,Sheet1!$B$2:$B$8)</f>
        <v>A</v>
      </c>
      <c r="M509" s="5">
        <v>1115739131697</v>
      </c>
      <c r="N509" s="5">
        <v>1093370177549</v>
      </c>
    </row>
    <row r="510" spans="1:14" x14ac:dyDescent="0.3">
      <c r="A510" t="s">
        <v>181</v>
      </c>
      <c r="B510" t="s">
        <v>182</v>
      </c>
      <c r="C510" t="s">
        <v>34</v>
      </c>
      <c r="D510" t="s">
        <v>218</v>
      </c>
      <c r="E510" t="s">
        <v>184</v>
      </c>
      <c r="F510" t="s">
        <v>299</v>
      </c>
      <c r="G510" s="4">
        <v>44561</v>
      </c>
      <c r="H510" s="7">
        <f t="shared" si="7"/>
        <v>2021</v>
      </c>
      <c r="I510" t="s">
        <v>252</v>
      </c>
      <c r="J510" t="s">
        <v>186</v>
      </c>
      <c r="K510" t="s">
        <v>3</v>
      </c>
      <c r="L510" t="str">
        <f>_xlfn.XLOOKUP(K510,Sheet1!$A$2:$A$8,Sheet1!$B$2:$B$8)</f>
        <v>B</v>
      </c>
      <c r="M510" s="5">
        <v>626381107124</v>
      </c>
      <c r="N510" s="5">
        <v>606229982083</v>
      </c>
    </row>
    <row r="511" spans="1:14" x14ac:dyDescent="0.3">
      <c r="A511" t="s">
        <v>181</v>
      </c>
      <c r="B511" t="s">
        <v>182</v>
      </c>
      <c r="C511" t="s">
        <v>34</v>
      </c>
      <c r="D511" t="s">
        <v>218</v>
      </c>
      <c r="E511" t="s">
        <v>184</v>
      </c>
      <c r="F511" t="s">
        <v>299</v>
      </c>
      <c r="G511" s="4">
        <v>44561</v>
      </c>
      <c r="H511" s="7">
        <f t="shared" si="7"/>
        <v>2021</v>
      </c>
      <c r="I511" t="s">
        <v>252</v>
      </c>
      <c r="J511" t="s">
        <v>187</v>
      </c>
      <c r="K511" t="s">
        <v>5</v>
      </c>
      <c r="L511" t="str">
        <f>_xlfn.XLOOKUP(K511,Sheet1!$A$2:$A$8,Sheet1!$B$2:$B$8)</f>
        <v>C</v>
      </c>
      <c r="M511" s="5">
        <v>489358024573</v>
      </c>
      <c r="N511" s="5">
        <v>487140195466</v>
      </c>
    </row>
    <row r="512" spans="1:14" x14ac:dyDescent="0.3">
      <c r="A512" t="s">
        <v>181</v>
      </c>
      <c r="B512" t="s">
        <v>182</v>
      </c>
      <c r="C512" t="s">
        <v>34</v>
      </c>
      <c r="D512" t="s">
        <v>246</v>
      </c>
      <c r="E512" t="s">
        <v>213</v>
      </c>
      <c r="F512" t="s">
        <v>299</v>
      </c>
      <c r="G512" s="4">
        <v>44561</v>
      </c>
      <c r="H512" s="7">
        <f t="shared" si="7"/>
        <v>2021</v>
      </c>
      <c r="I512" t="s">
        <v>252</v>
      </c>
      <c r="J512" t="s">
        <v>185</v>
      </c>
      <c r="K512" t="s">
        <v>1</v>
      </c>
      <c r="L512" t="str">
        <f>_xlfn.XLOOKUP(K512,Sheet1!$A$2:$A$8,Sheet1!$B$2:$B$8)</f>
        <v>A</v>
      </c>
      <c r="M512" s="5">
        <v>5635100724323</v>
      </c>
      <c r="N512" s="5">
        <v>1719105731640</v>
      </c>
    </row>
    <row r="513" spans="1:14" x14ac:dyDescent="0.3">
      <c r="A513" t="s">
        <v>181</v>
      </c>
      <c r="B513" t="s">
        <v>182</v>
      </c>
      <c r="C513" t="s">
        <v>34</v>
      </c>
      <c r="D513" t="s">
        <v>246</v>
      </c>
      <c r="E513" t="s">
        <v>213</v>
      </c>
      <c r="F513" t="s">
        <v>299</v>
      </c>
      <c r="G513" s="4">
        <v>44561</v>
      </c>
      <c r="H513" s="7">
        <f t="shared" si="7"/>
        <v>2021</v>
      </c>
      <c r="I513" t="s">
        <v>252</v>
      </c>
      <c r="J513" t="s">
        <v>186</v>
      </c>
      <c r="K513" t="s">
        <v>3</v>
      </c>
      <c r="L513" t="str">
        <f>_xlfn.XLOOKUP(K513,Sheet1!$A$2:$A$8,Sheet1!$B$2:$B$8)</f>
        <v>B</v>
      </c>
      <c r="M513" s="5">
        <v>1026856415552</v>
      </c>
      <c r="N513" s="5">
        <v>505010037873</v>
      </c>
    </row>
    <row r="514" spans="1:14" x14ac:dyDescent="0.3">
      <c r="A514" t="s">
        <v>181</v>
      </c>
      <c r="B514" t="s">
        <v>182</v>
      </c>
      <c r="C514" t="s">
        <v>34</v>
      </c>
      <c r="D514" t="s">
        <v>246</v>
      </c>
      <c r="E514" t="s">
        <v>213</v>
      </c>
      <c r="F514" t="s">
        <v>299</v>
      </c>
      <c r="G514" s="4">
        <v>44561</v>
      </c>
      <c r="H514" s="7">
        <f t="shared" si="7"/>
        <v>2021</v>
      </c>
      <c r="I514" t="s">
        <v>252</v>
      </c>
      <c r="J514" t="s">
        <v>187</v>
      </c>
      <c r="K514" t="s">
        <v>5</v>
      </c>
      <c r="L514" t="str">
        <f>_xlfn.XLOOKUP(K514,Sheet1!$A$2:$A$8,Sheet1!$B$2:$B$8)</f>
        <v>C</v>
      </c>
      <c r="M514" s="5">
        <v>4608244308771</v>
      </c>
      <c r="N514" s="5">
        <v>1214095693767</v>
      </c>
    </row>
    <row r="515" spans="1:14" x14ac:dyDescent="0.3">
      <c r="A515" t="s">
        <v>181</v>
      </c>
      <c r="B515" t="s">
        <v>182</v>
      </c>
      <c r="C515" t="s">
        <v>34</v>
      </c>
      <c r="D515" t="s">
        <v>219</v>
      </c>
      <c r="E515" t="s">
        <v>184</v>
      </c>
      <c r="F515" t="s">
        <v>299</v>
      </c>
      <c r="G515" s="4">
        <v>44561</v>
      </c>
      <c r="H515" s="7">
        <f t="shared" ref="H515:H578" si="8">YEAR(G515)</f>
        <v>2021</v>
      </c>
      <c r="I515" t="s">
        <v>252</v>
      </c>
      <c r="J515" t="s">
        <v>185</v>
      </c>
      <c r="K515" t="s">
        <v>1</v>
      </c>
      <c r="L515" t="str">
        <f>_xlfn.XLOOKUP(K515,Sheet1!$A$2:$A$8,Sheet1!$B$2:$B$8)</f>
        <v>A</v>
      </c>
      <c r="M515" s="5">
        <v>1107610571454</v>
      </c>
      <c r="N515" s="5">
        <v>989343684526</v>
      </c>
    </row>
    <row r="516" spans="1:14" x14ac:dyDescent="0.3">
      <c r="A516" t="s">
        <v>181</v>
      </c>
      <c r="B516" t="s">
        <v>182</v>
      </c>
      <c r="C516" t="s">
        <v>34</v>
      </c>
      <c r="D516" t="s">
        <v>219</v>
      </c>
      <c r="E516" t="s">
        <v>184</v>
      </c>
      <c r="F516" t="s">
        <v>299</v>
      </c>
      <c r="G516" s="4">
        <v>44561</v>
      </c>
      <c r="H516" s="7">
        <f t="shared" si="8"/>
        <v>2021</v>
      </c>
      <c r="I516" t="s">
        <v>252</v>
      </c>
      <c r="J516" t="s">
        <v>186</v>
      </c>
      <c r="K516" t="s">
        <v>3</v>
      </c>
      <c r="L516" t="str">
        <f>_xlfn.XLOOKUP(K516,Sheet1!$A$2:$A$8,Sheet1!$B$2:$B$8)</f>
        <v>B</v>
      </c>
      <c r="M516" s="5">
        <v>793651852409</v>
      </c>
      <c r="N516" s="5">
        <v>682191882648</v>
      </c>
    </row>
    <row r="517" spans="1:14" x14ac:dyDescent="0.3">
      <c r="A517" t="s">
        <v>181</v>
      </c>
      <c r="B517" t="s">
        <v>182</v>
      </c>
      <c r="C517" t="s">
        <v>34</v>
      </c>
      <c r="D517" t="s">
        <v>219</v>
      </c>
      <c r="E517" t="s">
        <v>184</v>
      </c>
      <c r="F517" t="s">
        <v>299</v>
      </c>
      <c r="G517" s="4">
        <v>44561</v>
      </c>
      <c r="H517" s="7">
        <f t="shared" si="8"/>
        <v>2021</v>
      </c>
      <c r="I517" t="s">
        <v>252</v>
      </c>
      <c r="J517" t="s">
        <v>187</v>
      </c>
      <c r="K517" t="s">
        <v>5</v>
      </c>
      <c r="L517" t="str">
        <f>_xlfn.XLOOKUP(K517,Sheet1!$A$2:$A$8,Sheet1!$B$2:$B$8)</f>
        <v>C</v>
      </c>
      <c r="M517" s="5">
        <v>313958719045</v>
      </c>
      <c r="N517" s="5">
        <v>307151801878</v>
      </c>
    </row>
    <row r="518" spans="1:14" x14ac:dyDescent="0.3">
      <c r="A518" t="s">
        <v>181</v>
      </c>
      <c r="B518" t="s">
        <v>182</v>
      </c>
      <c r="C518" t="s">
        <v>34</v>
      </c>
      <c r="D518" t="s">
        <v>221</v>
      </c>
      <c r="E518" t="s">
        <v>191</v>
      </c>
      <c r="F518" t="s">
        <v>299</v>
      </c>
      <c r="G518" s="4">
        <v>44561</v>
      </c>
      <c r="H518" s="7">
        <f t="shared" si="8"/>
        <v>2021</v>
      </c>
      <c r="I518" t="s">
        <v>252</v>
      </c>
      <c r="J518" t="s">
        <v>185</v>
      </c>
      <c r="K518" t="s">
        <v>1</v>
      </c>
      <c r="L518" t="str">
        <f>_xlfn.XLOOKUP(K518,Sheet1!$A$2:$A$8,Sheet1!$B$2:$B$8)</f>
        <v>A</v>
      </c>
      <c r="M518" s="5">
        <v>91471614111915</v>
      </c>
      <c r="N518" s="5">
        <v>79086973226376</v>
      </c>
    </row>
    <row r="519" spans="1:14" x14ac:dyDescent="0.3">
      <c r="A519" t="s">
        <v>181</v>
      </c>
      <c r="B519" t="s">
        <v>182</v>
      </c>
      <c r="C519" t="s">
        <v>34</v>
      </c>
      <c r="D519" t="s">
        <v>221</v>
      </c>
      <c r="E519" t="s">
        <v>191</v>
      </c>
      <c r="F519" t="s">
        <v>299</v>
      </c>
      <c r="G519" s="4">
        <v>44561</v>
      </c>
      <c r="H519" s="7">
        <f t="shared" si="8"/>
        <v>2021</v>
      </c>
      <c r="I519" t="s">
        <v>252</v>
      </c>
      <c r="J519" t="s">
        <v>186</v>
      </c>
      <c r="K519" t="s">
        <v>3</v>
      </c>
      <c r="L519" t="str">
        <f>_xlfn.XLOOKUP(K519,Sheet1!$A$2:$A$8,Sheet1!$B$2:$B$8)</f>
        <v>B</v>
      </c>
      <c r="M519" s="5">
        <v>36666670760250</v>
      </c>
      <c r="N519" s="5">
        <v>31412381141295</v>
      </c>
    </row>
    <row r="520" spans="1:14" x14ac:dyDescent="0.3">
      <c r="A520" t="s">
        <v>181</v>
      </c>
      <c r="B520" t="s">
        <v>182</v>
      </c>
      <c r="C520" t="s">
        <v>34</v>
      </c>
      <c r="D520" t="s">
        <v>221</v>
      </c>
      <c r="E520" t="s">
        <v>191</v>
      </c>
      <c r="F520" t="s">
        <v>299</v>
      </c>
      <c r="G520" s="4">
        <v>44561</v>
      </c>
      <c r="H520" s="7">
        <f t="shared" si="8"/>
        <v>2021</v>
      </c>
      <c r="I520" t="s">
        <v>252</v>
      </c>
      <c r="J520" t="s">
        <v>187</v>
      </c>
      <c r="K520" t="s">
        <v>5</v>
      </c>
      <c r="L520" t="str">
        <f>_xlfn.XLOOKUP(K520,Sheet1!$A$2:$A$8,Sheet1!$B$2:$B$8)</f>
        <v>C</v>
      </c>
      <c r="M520" s="5">
        <v>54804943351665</v>
      </c>
      <c r="N520" s="5">
        <v>47674592085081</v>
      </c>
    </row>
    <row r="521" spans="1:14" x14ac:dyDescent="0.3">
      <c r="A521" t="s">
        <v>181</v>
      </c>
      <c r="B521" t="s">
        <v>182</v>
      </c>
      <c r="C521" t="s">
        <v>34</v>
      </c>
      <c r="D521" t="s">
        <v>222</v>
      </c>
      <c r="E521" t="s">
        <v>223</v>
      </c>
      <c r="F521" t="s">
        <v>299</v>
      </c>
      <c r="G521" s="4">
        <v>44561</v>
      </c>
      <c r="H521" s="7">
        <f t="shared" si="8"/>
        <v>2021</v>
      </c>
      <c r="I521" t="s">
        <v>252</v>
      </c>
      <c r="J521" t="s">
        <v>185</v>
      </c>
      <c r="K521" t="s">
        <v>1</v>
      </c>
      <c r="L521" t="str">
        <f>_xlfn.XLOOKUP(K521,Sheet1!$A$2:$A$8,Sheet1!$B$2:$B$8)</f>
        <v>A</v>
      </c>
      <c r="M521" s="5">
        <v>5855223992714</v>
      </c>
      <c r="N521" s="5">
        <v>5159070657348</v>
      </c>
    </row>
    <row r="522" spans="1:14" x14ac:dyDescent="0.3">
      <c r="A522" t="s">
        <v>181</v>
      </c>
      <c r="B522" t="s">
        <v>182</v>
      </c>
      <c r="C522" t="s">
        <v>34</v>
      </c>
      <c r="D522" t="s">
        <v>222</v>
      </c>
      <c r="E522" t="s">
        <v>223</v>
      </c>
      <c r="F522" t="s">
        <v>299</v>
      </c>
      <c r="G522" s="4">
        <v>44561</v>
      </c>
      <c r="H522" s="7">
        <f t="shared" si="8"/>
        <v>2021</v>
      </c>
      <c r="I522" t="s">
        <v>252</v>
      </c>
      <c r="J522" t="s">
        <v>186</v>
      </c>
      <c r="K522" t="s">
        <v>3</v>
      </c>
      <c r="L522" t="str">
        <f>_xlfn.XLOOKUP(K522,Sheet1!$A$2:$A$8,Sheet1!$B$2:$B$8)</f>
        <v>B</v>
      </c>
      <c r="M522" s="5">
        <v>4557779985276</v>
      </c>
      <c r="N522" s="5">
        <v>3924790737693</v>
      </c>
    </row>
    <row r="523" spans="1:14" x14ac:dyDescent="0.3">
      <c r="A523" t="s">
        <v>181</v>
      </c>
      <c r="B523" t="s">
        <v>182</v>
      </c>
      <c r="C523" t="s">
        <v>34</v>
      </c>
      <c r="D523" t="s">
        <v>222</v>
      </c>
      <c r="E523" t="s">
        <v>223</v>
      </c>
      <c r="F523" t="s">
        <v>299</v>
      </c>
      <c r="G523" s="4">
        <v>44561</v>
      </c>
      <c r="H523" s="7">
        <f t="shared" si="8"/>
        <v>2021</v>
      </c>
      <c r="I523" t="s">
        <v>252</v>
      </c>
      <c r="J523" t="s">
        <v>187</v>
      </c>
      <c r="K523" t="s">
        <v>5</v>
      </c>
      <c r="L523" t="str">
        <f>_xlfn.XLOOKUP(K523,Sheet1!$A$2:$A$8,Sheet1!$B$2:$B$8)</f>
        <v>C</v>
      </c>
      <c r="M523" s="5">
        <v>1297444007438</v>
      </c>
      <c r="N523" s="5">
        <v>1234279919655</v>
      </c>
    </row>
    <row r="524" spans="1:14" x14ac:dyDescent="0.3">
      <c r="A524" t="s">
        <v>181</v>
      </c>
      <c r="B524" t="s">
        <v>182</v>
      </c>
      <c r="C524" t="s">
        <v>34</v>
      </c>
      <c r="D524" t="s">
        <v>224</v>
      </c>
      <c r="E524" t="s">
        <v>225</v>
      </c>
      <c r="F524" t="s">
        <v>299</v>
      </c>
      <c r="G524" s="4">
        <v>44561</v>
      </c>
      <c r="H524" s="7">
        <f t="shared" si="8"/>
        <v>2021</v>
      </c>
      <c r="I524" t="s">
        <v>252</v>
      </c>
      <c r="J524" t="s">
        <v>185</v>
      </c>
      <c r="K524" t="s">
        <v>1</v>
      </c>
      <c r="L524" t="str">
        <f>_xlfn.XLOOKUP(K524,Sheet1!$A$2:$A$8,Sheet1!$B$2:$B$8)</f>
        <v>A</v>
      </c>
      <c r="M524" s="5">
        <v>1521351990525</v>
      </c>
      <c r="N524" s="5">
        <v>1653568577954</v>
      </c>
    </row>
    <row r="525" spans="1:14" x14ac:dyDescent="0.3">
      <c r="A525" t="s">
        <v>181</v>
      </c>
      <c r="B525" t="s">
        <v>182</v>
      </c>
      <c r="C525" t="s">
        <v>34</v>
      </c>
      <c r="D525" t="s">
        <v>224</v>
      </c>
      <c r="E525" t="s">
        <v>225</v>
      </c>
      <c r="F525" t="s">
        <v>299</v>
      </c>
      <c r="G525" s="4">
        <v>44561</v>
      </c>
      <c r="H525" s="7">
        <f t="shared" si="8"/>
        <v>2021</v>
      </c>
      <c r="I525" t="s">
        <v>252</v>
      </c>
      <c r="J525" t="s">
        <v>186</v>
      </c>
      <c r="K525" t="s">
        <v>3</v>
      </c>
      <c r="L525" t="str">
        <f>_xlfn.XLOOKUP(K525,Sheet1!$A$2:$A$8,Sheet1!$B$2:$B$8)</f>
        <v>B</v>
      </c>
      <c r="M525" s="5">
        <v>1104826105380</v>
      </c>
      <c r="N525" s="5">
        <v>1279380184054</v>
      </c>
    </row>
    <row r="526" spans="1:14" x14ac:dyDescent="0.3">
      <c r="A526" t="s">
        <v>181</v>
      </c>
      <c r="B526" t="s">
        <v>182</v>
      </c>
      <c r="C526" t="s">
        <v>34</v>
      </c>
      <c r="D526" t="s">
        <v>224</v>
      </c>
      <c r="E526" t="s">
        <v>225</v>
      </c>
      <c r="F526" t="s">
        <v>299</v>
      </c>
      <c r="G526" s="4">
        <v>44561</v>
      </c>
      <c r="H526" s="7">
        <f t="shared" si="8"/>
        <v>2021</v>
      </c>
      <c r="I526" t="s">
        <v>252</v>
      </c>
      <c r="J526" t="s">
        <v>187</v>
      </c>
      <c r="K526" t="s">
        <v>5</v>
      </c>
      <c r="L526" t="str">
        <f>_xlfn.XLOOKUP(K526,Sheet1!$A$2:$A$8,Sheet1!$B$2:$B$8)</f>
        <v>C</v>
      </c>
      <c r="M526" s="5">
        <v>416525885145</v>
      </c>
      <c r="N526" s="5">
        <v>374188393900</v>
      </c>
    </row>
    <row r="527" spans="1:14" x14ac:dyDescent="0.3">
      <c r="A527" t="s">
        <v>181</v>
      </c>
      <c r="B527" t="s">
        <v>182</v>
      </c>
      <c r="C527" t="s">
        <v>34</v>
      </c>
      <c r="D527" t="s">
        <v>226</v>
      </c>
      <c r="E527" t="s">
        <v>225</v>
      </c>
      <c r="F527" t="s">
        <v>299</v>
      </c>
      <c r="G527" s="4">
        <v>44561</v>
      </c>
      <c r="H527" s="7">
        <f t="shared" si="8"/>
        <v>2021</v>
      </c>
      <c r="I527" t="s">
        <v>252</v>
      </c>
      <c r="J527" t="s">
        <v>185</v>
      </c>
      <c r="K527" t="s">
        <v>1</v>
      </c>
      <c r="L527" t="str">
        <f>_xlfn.XLOOKUP(K527,Sheet1!$A$2:$A$8,Sheet1!$B$2:$B$8)</f>
        <v>A</v>
      </c>
      <c r="M527" s="5">
        <v>2119949126309</v>
      </c>
      <c r="N527" s="5">
        <v>1734262275066</v>
      </c>
    </row>
    <row r="528" spans="1:14" x14ac:dyDescent="0.3">
      <c r="A528" t="s">
        <v>181</v>
      </c>
      <c r="B528" t="s">
        <v>182</v>
      </c>
      <c r="C528" t="s">
        <v>34</v>
      </c>
      <c r="D528" t="s">
        <v>226</v>
      </c>
      <c r="E528" t="s">
        <v>225</v>
      </c>
      <c r="F528" t="s">
        <v>299</v>
      </c>
      <c r="G528" s="4">
        <v>44561</v>
      </c>
      <c r="H528" s="7">
        <f t="shared" si="8"/>
        <v>2021</v>
      </c>
      <c r="I528" t="s">
        <v>252</v>
      </c>
      <c r="J528" t="s">
        <v>186</v>
      </c>
      <c r="K528" t="s">
        <v>3</v>
      </c>
      <c r="L528" t="str">
        <f>_xlfn.XLOOKUP(K528,Sheet1!$A$2:$A$8,Sheet1!$B$2:$B$8)</f>
        <v>B</v>
      </c>
      <c r="M528" s="5">
        <v>1442187010014</v>
      </c>
      <c r="N528" s="5">
        <v>1113458344917</v>
      </c>
    </row>
    <row r="529" spans="1:14" x14ac:dyDescent="0.3">
      <c r="A529" t="s">
        <v>181</v>
      </c>
      <c r="B529" t="s">
        <v>182</v>
      </c>
      <c r="C529" t="s">
        <v>34</v>
      </c>
      <c r="D529" t="s">
        <v>226</v>
      </c>
      <c r="E529" t="s">
        <v>225</v>
      </c>
      <c r="F529" t="s">
        <v>299</v>
      </c>
      <c r="G529" s="4">
        <v>44561</v>
      </c>
      <c r="H529" s="7">
        <f t="shared" si="8"/>
        <v>2021</v>
      </c>
      <c r="I529" t="s">
        <v>252</v>
      </c>
      <c r="J529" t="s">
        <v>187</v>
      </c>
      <c r="K529" t="s">
        <v>5</v>
      </c>
      <c r="L529" t="str">
        <f>_xlfn.XLOOKUP(K529,Sheet1!$A$2:$A$8,Sheet1!$B$2:$B$8)</f>
        <v>C</v>
      </c>
      <c r="M529" s="5">
        <v>677762116295</v>
      </c>
      <c r="N529" s="5">
        <v>620803930149</v>
      </c>
    </row>
    <row r="530" spans="1:14" x14ac:dyDescent="0.3">
      <c r="A530" t="s">
        <v>181</v>
      </c>
      <c r="B530" t="s">
        <v>182</v>
      </c>
      <c r="C530" t="s">
        <v>34</v>
      </c>
      <c r="D530" t="s">
        <v>227</v>
      </c>
      <c r="E530" t="s">
        <v>198</v>
      </c>
      <c r="F530" t="s">
        <v>299</v>
      </c>
      <c r="G530" s="4">
        <v>44561</v>
      </c>
      <c r="H530" s="7">
        <f t="shared" si="8"/>
        <v>2021</v>
      </c>
      <c r="I530" t="s">
        <v>252</v>
      </c>
      <c r="J530" t="s">
        <v>185</v>
      </c>
      <c r="K530" t="s">
        <v>1</v>
      </c>
      <c r="L530" t="str">
        <f>_xlfn.XLOOKUP(K530,Sheet1!$A$2:$A$8,Sheet1!$B$2:$B$8)</f>
        <v>A</v>
      </c>
      <c r="M530" s="5">
        <v>198477805328</v>
      </c>
      <c r="N530" s="5">
        <v>220132430899</v>
      </c>
    </row>
    <row r="531" spans="1:14" x14ac:dyDescent="0.3">
      <c r="A531" t="s">
        <v>181</v>
      </c>
      <c r="B531" t="s">
        <v>182</v>
      </c>
      <c r="C531" t="s">
        <v>34</v>
      </c>
      <c r="D531" t="s">
        <v>227</v>
      </c>
      <c r="E531" t="s">
        <v>198</v>
      </c>
      <c r="F531" t="s">
        <v>299</v>
      </c>
      <c r="G531" s="4">
        <v>44561</v>
      </c>
      <c r="H531" s="7">
        <f t="shared" si="8"/>
        <v>2021</v>
      </c>
      <c r="I531" t="s">
        <v>252</v>
      </c>
      <c r="J531" t="s">
        <v>186</v>
      </c>
      <c r="K531" t="s">
        <v>3</v>
      </c>
      <c r="L531" t="str">
        <f>_xlfn.XLOOKUP(K531,Sheet1!$A$2:$A$8,Sheet1!$B$2:$B$8)</f>
        <v>B</v>
      </c>
      <c r="M531" s="5">
        <v>34985661619</v>
      </c>
      <c r="N531" s="5">
        <v>38858947934</v>
      </c>
    </row>
    <row r="532" spans="1:14" x14ac:dyDescent="0.3">
      <c r="A532" t="s">
        <v>181</v>
      </c>
      <c r="B532" t="s">
        <v>182</v>
      </c>
      <c r="C532" t="s">
        <v>34</v>
      </c>
      <c r="D532" t="s">
        <v>227</v>
      </c>
      <c r="E532" t="s">
        <v>198</v>
      </c>
      <c r="F532" t="s">
        <v>299</v>
      </c>
      <c r="G532" s="4">
        <v>44561</v>
      </c>
      <c r="H532" s="7">
        <f t="shared" si="8"/>
        <v>2021</v>
      </c>
      <c r="I532" t="s">
        <v>252</v>
      </c>
      <c r="J532" t="s">
        <v>187</v>
      </c>
      <c r="K532" t="s">
        <v>5</v>
      </c>
      <c r="L532" t="str">
        <f>_xlfn.XLOOKUP(K532,Sheet1!$A$2:$A$8,Sheet1!$B$2:$B$8)</f>
        <v>C</v>
      </c>
      <c r="M532" s="5">
        <v>163492143709</v>
      </c>
      <c r="N532" s="5">
        <v>181273482965</v>
      </c>
    </row>
    <row r="533" spans="1:14" x14ac:dyDescent="0.3">
      <c r="A533" t="s">
        <v>181</v>
      </c>
      <c r="B533" t="s">
        <v>182</v>
      </c>
      <c r="C533" t="s">
        <v>34</v>
      </c>
      <c r="D533" t="s">
        <v>228</v>
      </c>
      <c r="E533" t="s">
        <v>229</v>
      </c>
      <c r="F533" t="s">
        <v>299</v>
      </c>
      <c r="G533" s="4">
        <v>44561</v>
      </c>
      <c r="H533" s="7">
        <f t="shared" si="8"/>
        <v>2021</v>
      </c>
      <c r="I533" t="s">
        <v>252</v>
      </c>
      <c r="J533" t="s">
        <v>185</v>
      </c>
      <c r="K533" t="s">
        <v>1</v>
      </c>
      <c r="L533" t="str">
        <f>_xlfn.XLOOKUP(K533,Sheet1!$A$2:$A$8,Sheet1!$B$2:$B$8)</f>
        <v>A</v>
      </c>
      <c r="M533" s="5">
        <v>3877620716229</v>
      </c>
      <c r="N533" s="5">
        <v>3788654067420</v>
      </c>
    </row>
    <row r="534" spans="1:14" x14ac:dyDescent="0.3">
      <c r="A534" t="s">
        <v>181</v>
      </c>
      <c r="B534" t="s">
        <v>182</v>
      </c>
      <c r="C534" t="s">
        <v>34</v>
      </c>
      <c r="D534" t="s">
        <v>228</v>
      </c>
      <c r="E534" t="s">
        <v>229</v>
      </c>
      <c r="F534" t="s">
        <v>299</v>
      </c>
      <c r="G534" s="4">
        <v>44561</v>
      </c>
      <c r="H534" s="7">
        <f t="shared" si="8"/>
        <v>2021</v>
      </c>
      <c r="I534" t="s">
        <v>252</v>
      </c>
      <c r="J534" t="s">
        <v>186</v>
      </c>
      <c r="K534" t="s">
        <v>3</v>
      </c>
      <c r="L534" t="str">
        <f>_xlfn.XLOOKUP(K534,Sheet1!$A$2:$A$8,Sheet1!$B$2:$B$8)</f>
        <v>B</v>
      </c>
      <c r="M534" s="5">
        <v>2503649583464</v>
      </c>
      <c r="N534" s="5">
        <v>2550728646625</v>
      </c>
    </row>
    <row r="535" spans="1:14" x14ac:dyDescent="0.3">
      <c r="A535" t="s">
        <v>181</v>
      </c>
      <c r="B535" t="s">
        <v>182</v>
      </c>
      <c r="C535" t="s">
        <v>34</v>
      </c>
      <c r="D535" t="s">
        <v>228</v>
      </c>
      <c r="E535" t="s">
        <v>229</v>
      </c>
      <c r="F535" t="s">
        <v>299</v>
      </c>
      <c r="G535" s="4">
        <v>44561</v>
      </c>
      <c r="H535" s="7">
        <f t="shared" si="8"/>
        <v>2021</v>
      </c>
      <c r="I535" t="s">
        <v>252</v>
      </c>
      <c r="J535" t="s">
        <v>187</v>
      </c>
      <c r="K535" t="s">
        <v>5</v>
      </c>
      <c r="L535" t="str">
        <f>_xlfn.XLOOKUP(K535,Sheet1!$A$2:$A$8,Sheet1!$B$2:$B$8)</f>
        <v>C</v>
      </c>
      <c r="M535" s="5">
        <v>1373971132765</v>
      </c>
      <c r="N535" s="5">
        <v>1237925420795</v>
      </c>
    </row>
    <row r="536" spans="1:14" x14ac:dyDescent="0.3">
      <c r="A536" t="s">
        <v>181</v>
      </c>
      <c r="B536" t="s">
        <v>182</v>
      </c>
      <c r="C536" t="s">
        <v>34</v>
      </c>
      <c r="D536" t="s">
        <v>248</v>
      </c>
      <c r="E536" t="s">
        <v>191</v>
      </c>
      <c r="F536" t="s">
        <v>299</v>
      </c>
      <c r="G536" s="4">
        <v>44561</v>
      </c>
      <c r="H536" s="7">
        <f t="shared" si="8"/>
        <v>2021</v>
      </c>
      <c r="I536" t="s">
        <v>252</v>
      </c>
      <c r="J536" t="s">
        <v>185</v>
      </c>
      <c r="K536" t="s">
        <v>1</v>
      </c>
      <c r="L536" t="str">
        <f>_xlfn.XLOOKUP(K536,Sheet1!$A$2:$A$8,Sheet1!$B$2:$B$8)</f>
        <v>A</v>
      </c>
      <c r="M536" s="5">
        <v>20007572194182</v>
      </c>
      <c r="N536" s="5">
        <v>15137319821657</v>
      </c>
    </row>
    <row r="537" spans="1:14" x14ac:dyDescent="0.3">
      <c r="A537" t="s">
        <v>181</v>
      </c>
      <c r="B537" t="s">
        <v>182</v>
      </c>
      <c r="C537" t="s">
        <v>34</v>
      </c>
      <c r="D537" t="s">
        <v>248</v>
      </c>
      <c r="E537" t="s">
        <v>191</v>
      </c>
      <c r="F537" t="s">
        <v>299</v>
      </c>
      <c r="G537" s="4">
        <v>44561</v>
      </c>
      <c r="H537" s="7">
        <f t="shared" si="8"/>
        <v>2021</v>
      </c>
      <c r="I537" t="s">
        <v>252</v>
      </c>
      <c r="J537" t="s">
        <v>186</v>
      </c>
      <c r="K537" t="s">
        <v>3</v>
      </c>
      <c r="L537" t="str">
        <f>_xlfn.XLOOKUP(K537,Sheet1!$A$2:$A$8,Sheet1!$B$2:$B$8)</f>
        <v>B</v>
      </c>
      <c r="M537" s="5">
        <v>11806325074949</v>
      </c>
      <c r="N537" s="5">
        <v>9169604331158</v>
      </c>
    </row>
    <row r="538" spans="1:14" x14ac:dyDescent="0.3">
      <c r="A538" t="s">
        <v>181</v>
      </c>
      <c r="B538" t="s">
        <v>182</v>
      </c>
      <c r="C538" t="s">
        <v>34</v>
      </c>
      <c r="D538" t="s">
        <v>248</v>
      </c>
      <c r="E538" t="s">
        <v>191</v>
      </c>
      <c r="F538" t="s">
        <v>299</v>
      </c>
      <c r="G538" s="4">
        <v>44561</v>
      </c>
      <c r="H538" s="7">
        <f t="shared" si="8"/>
        <v>2021</v>
      </c>
      <c r="I538" t="s">
        <v>252</v>
      </c>
      <c r="J538" t="s">
        <v>187</v>
      </c>
      <c r="K538" t="s">
        <v>5</v>
      </c>
      <c r="L538" t="str">
        <f>_xlfn.XLOOKUP(K538,Sheet1!$A$2:$A$8,Sheet1!$B$2:$B$8)</f>
        <v>C</v>
      </c>
      <c r="M538" s="5">
        <v>8201247119233</v>
      </c>
      <c r="N538" s="5">
        <v>5967715490499</v>
      </c>
    </row>
    <row r="539" spans="1:14" x14ac:dyDescent="0.3">
      <c r="A539" t="s">
        <v>181</v>
      </c>
      <c r="B539" t="s">
        <v>182</v>
      </c>
      <c r="C539" t="s">
        <v>34</v>
      </c>
      <c r="D539" t="s">
        <v>230</v>
      </c>
      <c r="E539" t="s">
        <v>191</v>
      </c>
      <c r="F539" t="s">
        <v>299</v>
      </c>
      <c r="G539" s="4">
        <v>44561</v>
      </c>
      <c r="H539" s="7">
        <f t="shared" si="8"/>
        <v>2021</v>
      </c>
      <c r="I539" t="s">
        <v>252</v>
      </c>
      <c r="J539" t="s">
        <v>185</v>
      </c>
      <c r="K539" t="s">
        <v>1</v>
      </c>
      <c r="L539" t="str">
        <f>_xlfn.XLOOKUP(K539,Sheet1!$A$2:$A$8,Sheet1!$B$2:$B$8)</f>
        <v>A</v>
      </c>
      <c r="M539" s="5">
        <v>15078671491000</v>
      </c>
      <c r="N539" s="5">
        <v>13799657849000</v>
      </c>
    </row>
    <row r="540" spans="1:14" x14ac:dyDescent="0.3">
      <c r="A540" t="s">
        <v>181</v>
      </c>
      <c r="B540" t="s">
        <v>182</v>
      </c>
      <c r="C540" t="s">
        <v>34</v>
      </c>
      <c r="D540" t="s">
        <v>230</v>
      </c>
      <c r="E540" t="s">
        <v>191</v>
      </c>
      <c r="F540" t="s">
        <v>299</v>
      </c>
      <c r="G540" s="4">
        <v>44561</v>
      </c>
      <c r="H540" s="7">
        <f t="shared" si="8"/>
        <v>2021</v>
      </c>
      <c r="I540" t="s">
        <v>252</v>
      </c>
      <c r="J540" t="s">
        <v>186</v>
      </c>
      <c r="K540" t="s">
        <v>3</v>
      </c>
      <c r="L540" t="str">
        <f>_xlfn.XLOOKUP(K540,Sheet1!$A$2:$A$8,Sheet1!$B$2:$B$8)</f>
        <v>B</v>
      </c>
      <c r="M540" s="5">
        <v>9484646542000</v>
      </c>
      <c r="N540" s="5">
        <v>8438873228000</v>
      </c>
    </row>
    <row r="541" spans="1:14" x14ac:dyDescent="0.3">
      <c r="A541" t="s">
        <v>181</v>
      </c>
      <c r="B541" t="s">
        <v>182</v>
      </c>
      <c r="C541" t="s">
        <v>34</v>
      </c>
      <c r="D541" t="s">
        <v>230</v>
      </c>
      <c r="E541" t="s">
        <v>191</v>
      </c>
      <c r="F541" t="s">
        <v>299</v>
      </c>
      <c r="G541" s="4">
        <v>44561</v>
      </c>
      <c r="H541" s="7">
        <f t="shared" si="8"/>
        <v>2021</v>
      </c>
      <c r="I541" t="s">
        <v>252</v>
      </c>
      <c r="J541" t="s">
        <v>187</v>
      </c>
      <c r="K541" t="s">
        <v>5</v>
      </c>
      <c r="L541" t="str">
        <f>_xlfn.XLOOKUP(K541,Sheet1!$A$2:$A$8,Sheet1!$B$2:$B$8)</f>
        <v>C</v>
      </c>
      <c r="M541" s="5">
        <v>5594024949000</v>
      </c>
      <c r="N541" s="5">
        <v>5360784621000</v>
      </c>
    </row>
    <row r="542" spans="1:14" x14ac:dyDescent="0.3">
      <c r="A542" t="s">
        <v>231</v>
      </c>
      <c r="B542" t="s">
        <v>182</v>
      </c>
      <c r="C542" t="s">
        <v>31</v>
      </c>
      <c r="D542" t="s">
        <v>183</v>
      </c>
      <c r="E542" t="s">
        <v>184</v>
      </c>
      <c r="F542" t="s">
        <v>299</v>
      </c>
      <c r="G542" s="4">
        <v>43465</v>
      </c>
      <c r="H542" s="7">
        <f t="shared" si="8"/>
        <v>2018</v>
      </c>
      <c r="I542" t="s">
        <v>252</v>
      </c>
      <c r="J542" t="s">
        <v>185</v>
      </c>
      <c r="K542" t="s">
        <v>1</v>
      </c>
      <c r="L542" t="str">
        <f>_xlfn.XLOOKUP(K542,Sheet1!$A$2:$A$8,Sheet1!$B$2:$B$8)</f>
        <v>A</v>
      </c>
      <c r="M542" s="5">
        <v>1435845970606</v>
      </c>
      <c r="N542" s="5">
        <v>1231046501300</v>
      </c>
    </row>
    <row r="543" spans="1:14" x14ac:dyDescent="0.3">
      <c r="A543" t="s">
        <v>231</v>
      </c>
      <c r="B543" t="s">
        <v>182</v>
      </c>
      <c r="C543" t="s">
        <v>31</v>
      </c>
      <c r="D543" t="s">
        <v>183</v>
      </c>
      <c r="E543" t="s">
        <v>184</v>
      </c>
      <c r="F543" t="s">
        <v>299</v>
      </c>
      <c r="G543" s="4">
        <v>43465</v>
      </c>
      <c r="H543" s="7">
        <f t="shared" si="8"/>
        <v>2018</v>
      </c>
      <c r="I543" t="s">
        <v>252</v>
      </c>
      <c r="J543" t="s">
        <v>186</v>
      </c>
      <c r="K543" t="s">
        <v>3</v>
      </c>
      <c r="L543" t="str">
        <f>_xlfn.XLOOKUP(K543,Sheet1!$A$2:$A$8,Sheet1!$B$2:$B$8)</f>
        <v>B</v>
      </c>
      <c r="M543" s="5">
        <v>941529768868</v>
      </c>
      <c r="N543" s="5">
        <v>869876343373</v>
      </c>
    </row>
    <row r="544" spans="1:14" x14ac:dyDescent="0.3">
      <c r="A544" t="s">
        <v>231</v>
      </c>
      <c r="B544" t="s">
        <v>182</v>
      </c>
      <c r="C544" t="s">
        <v>31</v>
      </c>
      <c r="D544" t="s">
        <v>183</v>
      </c>
      <c r="E544" t="s">
        <v>184</v>
      </c>
      <c r="F544" t="s">
        <v>299</v>
      </c>
      <c r="G544" s="4">
        <v>43465</v>
      </c>
      <c r="H544" s="7">
        <f t="shared" si="8"/>
        <v>2018</v>
      </c>
      <c r="I544" t="s">
        <v>252</v>
      </c>
      <c r="J544" t="s">
        <v>187</v>
      </c>
      <c r="K544" t="s">
        <v>5</v>
      </c>
      <c r="L544" t="str">
        <f>_xlfn.XLOOKUP(K544,Sheet1!$A$2:$A$8,Sheet1!$B$2:$B$8)</f>
        <v>C</v>
      </c>
      <c r="M544" s="5">
        <v>494316201738</v>
      </c>
      <c r="N544" s="5">
        <v>361170157927</v>
      </c>
    </row>
    <row r="545" spans="1:14" x14ac:dyDescent="0.3">
      <c r="A545" t="s">
        <v>231</v>
      </c>
      <c r="B545" t="s">
        <v>182</v>
      </c>
      <c r="C545" t="s">
        <v>31</v>
      </c>
      <c r="D545" t="s">
        <v>188</v>
      </c>
      <c r="E545" t="s">
        <v>189</v>
      </c>
      <c r="F545" t="s">
        <v>299</v>
      </c>
      <c r="G545" s="4">
        <v>43465</v>
      </c>
      <c r="H545" s="7">
        <f t="shared" si="8"/>
        <v>2018</v>
      </c>
      <c r="I545" t="s">
        <v>252</v>
      </c>
      <c r="J545" t="s">
        <v>185</v>
      </c>
      <c r="K545" t="s">
        <v>1</v>
      </c>
      <c r="L545" t="str">
        <f>_xlfn.XLOOKUP(K545,Sheet1!$A$2:$A$8,Sheet1!$B$2:$B$8)</f>
        <v>A</v>
      </c>
      <c r="M545" s="5">
        <v>1352113704790</v>
      </c>
      <c r="N545" s="5">
        <v>1595658672070</v>
      </c>
    </row>
    <row r="546" spans="1:14" x14ac:dyDescent="0.3">
      <c r="A546" t="s">
        <v>231</v>
      </c>
      <c r="B546" t="s">
        <v>182</v>
      </c>
      <c r="C546" t="s">
        <v>31</v>
      </c>
      <c r="D546" t="s">
        <v>188</v>
      </c>
      <c r="E546" t="s">
        <v>189</v>
      </c>
      <c r="F546" t="s">
        <v>299</v>
      </c>
      <c r="G546" s="4">
        <v>43465</v>
      </c>
      <c r="H546" s="7">
        <f t="shared" si="8"/>
        <v>2018</v>
      </c>
      <c r="I546" t="s">
        <v>252</v>
      </c>
      <c r="J546" t="s">
        <v>186</v>
      </c>
      <c r="K546" t="s">
        <v>3</v>
      </c>
      <c r="L546" t="str">
        <f>_xlfn.XLOOKUP(K546,Sheet1!$A$2:$A$8,Sheet1!$B$2:$B$8)</f>
        <v>B</v>
      </c>
      <c r="M546" s="5">
        <v>1010566677620</v>
      </c>
      <c r="N546" s="5">
        <v>1068224551632</v>
      </c>
    </row>
    <row r="547" spans="1:14" x14ac:dyDescent="0.3">
      <c r="A547" t="s">
        <v>231</v>
      </c>
      <c r="B547" t="s">
        <v>182</v>
      </c>
      <c r="C547" t="s">
        <v>31</v>
      </c>
      <c r="D547" t="s">
        <v>188</v>
      </c>
      <c r="E547" t="s">
        <v>189</v>
      </c>
      <c r="F547" t="s">
        <v>299</v>
      </c>
      <c r="G547" s="4">
        <v>43465</v>
      </c>
      <c r="H547" s="7">
        <f t="shared" si="8"/>
        <v>2018</v>
      </c>
      <c r="I547" t="s">
        <v>252</v>
      </c>
      <c r="J547" t="s">
        <v>187</v>
      </c>
      <c r="K547" t="s">
        <v>5</v>
      </c>
      <c r="L547" t="str">
        <f>_xlfn.XLOOKUP(K547,Sheet1!$A$2:$A$8,Sheet1!$B$2:$B$8)</f>
        <v>C</v>
      </c>
      <c r="M547" s="5">
        <v>341547027170</v>
      </c>
      <c r="N547" s="5">
        <v>527434120438</v>
      </c>
    </row>
    <row r="548" spans="1:14" x14ac:dyDescent="0.3">
      <c r="A548" t="s">
        <v>231</v>
      </c>
      <c r="B548" t="s">
        <v>182</v>
      </c>
      <c r="C548" t="s">
        <v>31</v>
      </c>
      <c r="D548" t="s">
        <v>190</v>
      </c>
      <c r="E548" t="s">
        <v>191</v>
      </c>
      <c r="F548" t="s">
        <v>299</v>
      </c>
      <c r="G548" s="4">
        <v>43465</v>
      </c>
      <c r="H548" s="7">
        <f t="shared" si="8"/>
        <v>2018</v>
      </c>
      <c r="I548" t="s">
        <v>252</v>
      </c>
      <c r="J548" t="s">
        <v>185</v>
      </c>
      <c r="K548" t="s">
        <v>1</v>
      </c>
      <c r="L548" t="str">
        <f>_xlfn.XLOOKUP(K548,Sheet1!$A$2:$A$8,Sheet1!$B$2:$B$8)</f>
        <v>A</v>
      </c>
      <c r="M548" s="5">
        <v>2322091224454</v>
      </c>
      <c r="N548" s="5">
        <v>2008352049150</v>
      </c>
    </row>
    <row r="549" spans="1:14" x14ac:dyDescent="0.3">
      <c r="A549" t="s">
        <v>231</v>
      </c>
      <c r="B549" t="s">
        <v>182</v>
      </c>
      <c r="C549" t="s">
        <v>31</v>
      </c>
      <c r="D549" t="s">
        <v>190</v>
      </c>
      <c r="E549" t="s">
        <v>191</v>
      </c>
      <c r="F549" t="s">
        <v>299</v>
      </c>
      <c r="G549" s="4">
        <v>43465</v>
      </c>
      <c r="H549" s="7">
        <f t="shared" si="8"/>
        <v>2018</v>
      </c>
      <c r="I549" t="s">
        <v>252</v>
      </c>
      <c r="J549" t="s">
        <v>186</v>
      </c>
      <c r="K549" t="s">
        <v>3</v>
      </c>
      <c r="L549" t="str">
        <f>_xlfn.XLOOKUP(K549,Sheet1!$A$2:$A$8,Sheet1!$B$2:$B$8)</f>
        <v>B</v>
      </c>
      <c r="M549" s="5">
        <v>1671957823125</v>
      </c>
      <c r="N549" s="5">
        <v>1415317121464</v>
      </c>
    </row>
    <row r="550" spans="1:14" x14ac:dyDescent="0.3">
      <c r="A550" t="s">
        <v>231</v>
      </c>
      <c r="B550" t="s">
        <v>182</v>
      </c>
      <c r="C550" t="s">
        <v>31</v>
      </c>
      <c r="D550" t="s">
        <v>190</v>
      </c>
      <c r="E550" t="s">
        <v>191</v>
      </c>
      <c r="F550" t="s">
        <v>299</v>
      </c>
      <c r="G550" s="4">
        <v>43465</v>
      </c>
      <c r="H550" s="7">
        <f t="shared" si="8"/>
        <v>2018</v>
      </c>
      <c r="I550" t="s">
        <v>252</v>
      </c>
      <c r="J550" t="s">
        <v>187</v>
      </c>
      <c r="K550" t="s">
        <v>5</v>
      </c>
      <c r="L550" t="str">
        <f>_xlfn.XLOOKUP(K550,Sheet1!$A$2:$A$8,Sheet1!$B$2:$B$8)</f>
        <v>C</v>
      </c>
      <c r="M550" s="5">
        <v>650133401329</v>
      </c>
      <c r="N550" s="5">
        <v>593034927686</v>
      </c>
    </row>
    <row r="551" spans="1:14" x14ac:dyDescent="0.3">
      <c r="A551" t="s">
        <v>231</v>
      </c>
      <c r="B551" t="s">
        <v>182</v>
      </c>
      <c r="C551" t="s">
        <v>31</v>
      </c>
      <c r="D551" t="s">
        <v>192</v>
      </c>
      <c r="E551" t="s">
        <v>191</v>
      </c>
      <c r="F551" t="s">
        <v>299</v>
      </c>
      <c r="G551" s="4">
        <v>43465</v>
      </c>
      <c r="H551" s="7">
        <f t="shared" si="8"/>
        <v>2018</v>
      </c>
      <c r="I551" t="s">
        <v>252</v>
      </c>
      <c r="J551" t="s">
        <v>185</v>
      </c>
      <c r="K551" t="s">
        <v>1</v>
      </c>
      <c r="L551" t="str">
        <f>_xlfn.XLOOKUP(K551,Sheet1!$A$2:$A$8,Sheet1!$B$2:$B$8)</f>
        <v>A</v>
      </c>
      <c r="M551" s="5">
        <v>628334174779</v>
      </c>
      <c r="N551" s="5">
        <v>343005145195</v>
      </c>
    </row>
    <row r="552" spans="1:14" x14ac:dyDescent="0.3">
      <c r="A552" t="s">
        <v>231</v>
      </c>
      <c r="B552" t="s">
        <v>182</v>
      </c>
      <c r="C552" t="s">
        <v>31</v>
      </c>
      <c r="D552" t="s">
        <v>192</v>
      </c>
      <c r="E552" t="s">
        <v>191</v>
      </c>
      <c r="F552" t="s">
        <v>299</v>
      </c>
      <c r="G552" s="4">
        <v>43465</v>
      </c>
      <c r="H552" s="7">
        <f t="shared" si="8"/>
        <v>2018</v>
      </c>
      <c r="I552" t="s">
        <v>252</v>
      </c>
      <c r="J552" t="s">
        <v>186</v>
      </c>
      <c r="K552" t="s">
        <v>3</v>
      </c>
      <c r="L552" t="str">
        <f>_xlfn.XLOOKUP(K552,Sheet1!$A$2:$A$8,Sheet1!$B$2:$B$8)</f>
        <v>B</v>
      </c>
      <c r="M552" s="5">
        <v>217214665227</v>
      </c>
      <c r="N552" s="5">
        <v>119223157217</v>
      </c>
    </row>
    <row r="553" spans="1:14" x14ac:dyDescent="0.3">
      <c r="A553" t="s">
        <v>231</v>
      </c>
      <c r="B553" t="s">
        <v>182</v>
      </c>
      <c r="C553" t="s">
        <v>31</v>
      </c>
      <c r="D553" t="s">
        <v>192</v>
      </c>
      <c r="E553" t="s">
        <v>191</v>
      </c>
      <c r="F553" t="s">
        <v>299</v>
      </c>
      <c r="G553" s="4">
        <v>43465</v>
      </c>
      <c r="H553" s="7">
        <f t="shared" si="8"/>
        <v>2018</v>
      </c>
      <c r="I553" t="s">
        <v>252</v>
      </c>
      <c r="J553" t="s">
        <v>187</v>
      </c>
      <c r="K553" t="s">
        <v>5</v>
      </c>
      <c r="L553" t="str">
        <f>_xlfn.XLOOKUP(K553,Sheet1!$A$2:$A$8,Sheet1!$B$2:$B$8)</f>
        <v>C</v>
      </c>
      <c r="M553" s="5">
        <v>411119509552</v>
      </c>
      <c r="N553" s="5">
        <v>223781987978</v>
      </c>
    </row>
    <row r="554" spans="1:14" x14ac:dyDescent="0.3">
      <c r="A554" t="s">
        <v>231</v>
      </c>
      <c r="B554" t="s">
        <v>182</v>
      </c>
      <c r="C554" t="s">
        <v>31</v>
      </c>
      <c r="D554" t="s">
        <v>193</v>
      </c>
      <c r="E554" t="s">
        <v>194</v>
      </c>
      <c r="F554" t="s">
        <v>299</v>
      </c>
      <c r="G554" s="4">
        <v>43465</v>
      </c>
      <c r="H554" s="7">
        <f t="shared" si="8"/>
        <v>2018</v>
      </c>
      <c r="I554" t="s">
        <v>252</v>
      </c>
      <c r="J554" t="s">
        <v>185</v>
      </c>
      <c r="K554" t="s">
        <v>1</v>
      </c>
      <c r="L554" t="str">
        <f>_xlfn.XLOOKUP(K554,Sheet1!$A$2:$A$8,Sheet1!$B$2:$B$8)</f>
        <v>A</v>
      </c>
      <c r="M554" s="5">
        <v>3191135865621</v>
      </c>
      <c r="N554" s="5">
        <v>2809724465721</v>
      </c>
    </row>
    <row r="555" spans="1:14" x14ac:dyDescent="0.3">
      <c r="A555" t="s">
        <v>231</v>
      </c>
      <c r="B555" t="s">
        <v>182</v>
      </c>
      <c r="C555" t="s">
        <v>31</v>
      </c>
      <c r="D555" t="s">
        <v>193</v>
      </c>
      <c r="E555" t="s">
        <v>194</v>
      </c>
      <c r="F555" t="s">
        <v>299</v>
      </c>
      <c r="G555" s="4">
        <v>43465</v>
      </c>
      <c r="H555" s="7">
        <f t="shared" si="8"/>
        <v>2018</v>
      </c>
      <c r="I555" t="s">
        <v>252</v>
      </c>
      <c r="J555" t="s">
        <v>186</v>
      </c>
      <c r="K555" t="s">
        <v>3</v>
      </c>
      <c r="L555" t="str">
        <f>_xlfn.XLOOKUP(K555,Sheet1!$A$2:$A$8,Sheet1!$B$2:$B$8)</f>
        <v>B</v>
      </c>
      <c r="M555" s="5">
        <v>1700705372471</v>
      </c>
      <c r="N555" s="5">
        <v>1480470792082</v>
      </c>
    </row>
    <row r="556" spans="1:14" x14ac:dyDescent="0.3">
      <c r="A556" t="s">
        <v>231</v>
      </c>
      <c r="B556" t="s">
        <v>182</v>
      </c>
      <c r="C556" t="s">
        <v>31</v>
      </c>
      <c r="D556" t="s">
        <v>193</v>
      </c>
      <c r="E556" t="s">
        <v>194</v>
      </c>
      <c r="F556" t="s">
        <v>299</v>
      </c>
      <c r="G556" s="4">
        <v>43465</v>
      </c>
      <c r="H556" s="7">
        <f t="shared" si="8"/>
        <v>2018</v>
      </c>
      <c r="I556" t="s">
        <v>252</v>
      </c>
      <c r="J556" t="s">
        <v>187</v>
      </c>
      <c r="K556" t="s">
        <v>5</v>
      </c>
      <c r="L556" t="str">
        <f>_xlfn.XLOOKUP(K556,Sheet1!$A$2:$A$8,Sheet1!$B$2:$B$8)</f>
        <v>C</v>
      </c>
      <c r="M556" s="5">
        <v>1490430493150</v>
      </c>
      <c r="N556" s="5">
        <v>1329253673639</v>
      </c>
    </row>
    <row r="557" spans="1:14" x14ac:dyDescent="0.3">
      <c r="A557" t="s">
        <v>231</v>
      </c>
      <c r="B557" t="s">
        <v>182</v>
      </c>
      <c r="C557" t="s">
        <v>31</v>
      </c>
      <c r="D557" t="s">
        <v>195</v>
      </c>
      <c r="E557" t="s">
        <v>191</v>
      </c>
      <c r="F557" t="s">
        <v>299</v>
      </c>
      <c r="G557" s="4">
        <v>43465</v>
      </c>
      <c r="H557" s="7">
        <f t="shared" si="8"/>
        <v>2018</v>
      </c>
      <c r="I557" t="s">
        <v>252</v>
      </c>
      <c r="J557" t="s">
        <v>185</v>
      </c>
      <c r="K557" t="s">
        <v>1</v>
      </c>
      <c r="L557" t="str">
        <f>_xlfn.XLOOKUP(K557,Sheet1!$A$2:$A$8,Sheet1!$B$2:$B$8)</f>
        <v>A</v>
      </c>
      <c r="M557" s="5">
        <v>6454453448516</v>
      </c>
      <c r="N557" s="5">
        <v>6304117204280</v>
      </c>
    </row>
    <row r="558" spans="1:14" x14ac:dyDescent="0.3">
      <c r="A558" t="s">
        <v>231</v>
      </c>
      <c r="B558" t="s">
        <v>182</v>
      </c>
      <c r="C558" t="s">
        <v>31</v>
      </c>
      <c r="D558" t="s">
        <v>195</v>
      </c>
      <c r="E558" t="s">
        <v>191</v>
      </c>
      <c r="F558" t="s">
        <v>299</v>
      </c>
      <c r="G558" s="4">
        <v>43465</v>
      </c>
      <c r="H558" s="7">
        <f t="shared" si="8"/>
        <v>2018</v>
      </c>
      <c r="I558" t="s">
        <v>252</v>
      </c>
      <c r="J558" t="s">
        <v>186</v>
      </c>
      <c r="K558" t="s">
        <v>3</v>
      </c>
      <c r="L558" t="str">
        <f>_xlfn.XLOOKUP(K558,Sheet1!$A$2:$A$8,Sheet1!$B$2:$B$8)</f>
        <v>B</v>
      </c>
      <c r="M558" s="5">
        <v>477098994291</v>
      </c>
      <c r="N558" s="5">
        <v>549709526888</v>
      </c>
    </row>
    <row r="559" spans="1:14" x14ac:dyDescent="0.3">
      <c r="A559" t="s">
        <v>231</v>
      </c>
      <c r="B559" t="s">
        <v>182</v>
      </c>
      <c r="C559" t="s">
        <v>31</v>
      </c>
      <c r="D559" t="s">
        <v>195</v>
      </c>
      <c r="E559" t="s">
        <v>191</v>
      </c>
      <c r="F559" t="s">
        <v>299</v>
      </c>
      <c r="G559" s="4">
        <v>43465</v>
      </c>
      <c r="H559" s="7">
        <f t="shared" si="8"/>
        <v>2018</v>
      </c>
      <c r="I559" t="s">
        <v>252</v>
      </c>
      <c r="J559" t="s">
        <v>187</v>
      </c>
      <c r="K559" t="s">
        <v>5</v>
      </c>
      <c r="L559" t="str">
        <f>_xlfn.XLOOKUP(K559,Sheet1!$A$2:$A$8,Sheet1!$B$2:$B$8)</f>
        <v>C</v>
      </c>
      <c r="M559" s="5">
        <v>5977354454225</v>
      </c>
      <c r="N559" s="5">
        <v>5754407677392</v>
      </c>
    </row>
    <row r="560" spans="1:14" x14ac:dyDescent="0.3">
      <c r="A560" t="s">
        <v>231</v>
      </c>
      <c r="B560" t="s">
        <v>182</v>
      </c>
      <c r="C560" t="s">
        <v>31</v>
      </c>
      <c r="D560" t="s">
        <v>196</v>
      </c>
      <c r="E560" t="s">
        <v>194</v>
      </c>
      <c r="F560" t="s">
        <v>299</v>
      </c>
      <c r="G560" s="4">
        <v>43465</v>
      </c>
      <c r="H560" s="7">
        <f t="shared" si="8"/>
        <v>2018</v>
      </c>
      <c r="I560" t="s">
        <v>252</v>
      </c>
      <c r="J560" t="s">
        <v>185</v>
      </c>
      <c r="K560" t="s">
        <v>1</v>
      </c>
      <c r="L560" t="str">
        <f>_xlfn.XLOOKUP(K560,Sheet1!$A$2:$A$8,Sheet1!$B$2:$B$8)</f>
        <v>A</v>
      </c>
      <c r="M560" s="5">
        <v>271487530181</v>
      </c>
      <c r="N560" s="5">
        <v>261352253203</v>
      </c>
    </row>
    <row r="561" spans="1:14" x14ac:dyDescent="0.3">
      <c r="A561" t="s">
        <v>231</v>
      </c>
      <c r="B561" t="s">
        <v>182</v>
      </c>
      <c r="C561" t="s">
        <v>31</v>
      </c>
      <c r="D561" t="s">
        <v>196</v>
      </c>
      <c r="E561" t="s">
        <v>194</v>
      </c>
      <c r="F561" t="s">
        <v>299</v>
      </c>
      <c r="G561" s="4">
        <v>43465</v>
      </c>
      <c r="H561" s="7">
        <f t="shared" si="8"/>
        <v>2018</v>
      </c>
      <c r="I561" t="s">
        <v>252</v>
      </c>
      <c r="J561" t="s">
        <v>186</v>
      </c>
      <c r="K561" t="s">
        <v>3</v>
      </c>
      <c r="L561" t="str">
        <f>_xlfn.XLOOKUP(K561,Sheet1!$A$2:$A$8,Sheet1!$B$2:$B$8)</f>
        <v>B</v>
      </c>
      <c r="M561" s="5">
        <v>114654834539</v>
      </c>
      <c r="N561" s="5">
        <v>113592560730</v>
      </c>
    </row>
    <row r="562" spans="1:14" x14ac:dyDescent="0.3">
      <c r="A562" t="s">
        <v>231</v>
      </c>
      <c r="B562" t="s">
        <v>182</v>
      </c>
      <c r="C562" t="s">
        <v>31</v>
      </c>
      <c r="D562" t="s">
        <v>196</v>
      </c>
      <c r="E562" t="s">
        <v>194</v>
      </c>
      <c r="F562" t="s">
        <v>299</v>
      </c>
      <c r="G562" s="4">
        <v>43465</v>
      </c>
      <c r="H562" s="7">
        <f t="shared" si="8"/>
        <v>2018</v>
      </c>
      <c r="I562" t="s">
        <v>252</v>
      </c>
      <c r="J562" t="s">
        <v>187</v>
      </c>
      <c r="K562" t="s">
        <v>5</v>
      </c>
      <c r="L562" t="str">
        <f>_xlfn.XLOOKUP(K562,Sheet1!$A$2:$A$8,Sheet1!$B$2:$B$8)</f>
        <v>C</v>
      </c>
      <c r="M562" s="5">
        <v>156832695642</v>
      </c>
      <c r="N562" s="5">
        <v>147759692473</v>
      </c>
    </row>
    <row r="563" spans="1:14" x14ac:dyDescent="0.3">
      <c r="A563" t="s">
        <v>231</v>
      </c>
      <c r="B563" t="s">
        <v>182</v>
      </c>
      <c r="C563" t="s">
        <v>31</v>
      </c>
      <c r="D563" t="s">
        <v>232</v>
      </c>
      <c r="E563" t="s">
        <v>191</v>
      </c>
      <c r="F563" t="s">
        <v>299</v>
      </c>
      <c r="G563" s="4">
        <v>43465</v>
      </c>
      <c r="H563" s="7">
        <f t="shared" si="8"/>
        <v>2018</v>
      </c>
      <c r="I563" t="s">
        <v>252</v>
      </c>
      <c r="J563" t="s">
        <v>185</v>
      </c>
      <c r="K563" t="s">
        <v>1</v>
      </c>
      <c r="L563" t="str">
        <f>_xlfn.XLOOKUP(K563,Sheet1!$A$2:$A$8,Sheet1!$B$2:$B$8)</f>
        <v>A</v>
      </c>
      <c r="M563" s="5">
        <v>1122348045899</v>
      </c>
      <c r="N563" s="5">
        <v>607099316074</v>
      </c>
    </row>
    <row r="564" spans="1:14" x14ac:dyDescent="0.3">
      <c r="A564" t="s">
        <v>231</v>
      </c>
      <c r="B564" t="s">
        <v>182</v>
      </c>
      <c r="C564" t="s">
        <v>31</v>
      </c>
      <c r="D564" t="s">
        <v>232</v>
      </c>
      <c r="E564" t="s">
        <v>191</v>
      </c>
      <c r="F564" t="s">
        <v>299</v>
      </c>
      <c r="G564" s="4">
        <v>43465</v>
      </c>
      <c r="H564" s="7">
        <f t="shared" si="8"/>
        <v>2018</v>
      </c>
      <c r="I564" t="s">
        <v>252</v>
      </c>
      <c r="J564" t="s">
        <v>186</v>
      </c>
      <c r="K564" t="s">
        <v>3</v>
      </c>
      <c r="L564" t="str">
        <f>_xlfn.XLOOKUP(K564,Sheet1!$A$2:$A$8,Sheet1!$B$2:$B$8)</f>
        <v>B</v>
      </c>
      <c r="M564" s="5">
        <v>142370701426</v>
      </c>
      <c r="N564" s="5">
        <v>87033442514</v>
      </c>
    </row>
    <row r="565" spans="1:14" x14ac:dyDescent="0.3">
      <c r="A565" t="s">
        <v>231</v>
      </c>
      <c r="B565" t="s">
        <v>182</v>
      </c>
      <c r="C565" t="s">
        <v>31</v>
      </c>
      <c r="D565" t="s">
        <v>232</v>
      </c>
      <c r="E565" t="s">
        <v>191</v>
      </c>
      <c r="F565" t="s">
        <v>299</v>
      </c>
      <c r="G565" s="4">
        <v>43465</v>
      </c>
      <c r="H565" s="7">
        <f t="shared" si="8"/>
        <v>2018</v>
      </c>
      <c r="I565" t="s">
        <v>252</v>
      </c>
      <c r="J565" t="s">
        <v>187</v>
      </c>
      <c r="K565" t="s">
        <v>5</v>
      </c>
      <c r="L565" t="str">
        <f>_xlfn.XLOOKUP(K565,Sheet1!$A$2:$A$8,Sheet1!$B$2:$B$8)</f>
        <v>C</v>
      </c>
      <c r="M565" s="5">
        <v>979977344473</v>
      </c>
      <c r="N565" s="5">
        <v>520065873560</v>
      </c>
    </row>
    <row r="566" spans="1:14" x14ac:dyDescent="0.3">
      <c r="A566" t="s">
        <v>231</v>
      </c>
      <c r="B566" t="s">
        <v>182</v>
      </c>
      <c r="C566" t="s">
        <v>31</v>
      </c>
      <c r="D566" t="s">
        <v>197</v>
      </c>
      <c r="E566" t="s">
        <v>198</v>
      </c>
      <c r="F566" t="s">
        <v>299</v>
      </c>
      <c r="G566" s="4">
        <v>43465</v>
      </c>
      <c r="H566" s="7">
        <f t="shared" si="8"/>
        <v>2018</v>
      </c>
      <c r="I566" t="s">
        <v>252</v>
      </c>
      <c r="J566" t="s">
        <v>185</v>
      </c>
      <c r="K566" t="s">
        <v>1</v>
      </c>
      <c r="L566" t="str">
        <f>_xlfn.XLOOKUP(K566,Sheet1!$A$2:$A$8,Sheet1!$B$2:$B$8)</f>
        <v>A</v>
      </c>
      <c r="M566" s="5">
        <v>1076308745882</v>
      </c>
      <c r="N566" s="5">
        <v>1053517341114</v>
      </c>
    </row>
    <row r="567" spans="1:14" x14ac:dyDescent="0.3">
      <c r="A567" t="s">
        <v>231</v>
      </c>
      <c r="B567" t="s">
        <v>182</v>
      </c>
      <c r="C567" t="s">
        <v>31</v>
      </c>
      <c r="D567" t="s">
        <v>197</v>
      </c>
      <c r="E567" t="s">
        <v>198</v>
      </c>
      <c r="F567" t="s">
        <v>299</v>
      </c>
      <c r="G567" s="4">
        <v>43465</v>
      </c>
      <c r="H567" s="7">
        <f t="shared" si="8"/>
        <v>2018</v>
      </c>
      <c r="I567" t="s">
        <v>252</v>
      </c>
      <c r="J567" t="s">
        <v>186</v>
      </c>
      <c r="K567" t="s">
        <v>3</v>
      </c>
      <c r="L567" t="str">
        <f>_xlfn.XLOOKUP(K567,Sheet1!$A$2:$A$8,Sheet1!$B$2:$B$8)</f>
        <v>B</v>
      </c>
      <c r="M567" s="5">
        <v>537937106868</v>
      </c>
      <c r="N567" s="5">
        <v>506177466198</v>
      </c>
    </row>
    <row r="568" spans="1:14" x14ac:dyDescent="0.3">
      <c r="A568" t="s">
        <v>231</v>
      </c>
      <c r="B568" t="s">
        <v>182</v>
      </c>
      <c r="C568" t="s">
        <v>31</v>
      </c>
      <c r="D568" t="s">
        <v>197</v>
      </c>
      <c r="E568" t="s">
        <v>198</v>
      </c>
      <c r="F568" t="s">
        <v>299</v>
      </c>
      <c r="G568" s="4">
        <v>43465</v>
      </c>
      <c r="H568" s="7">
        <f t="shared" si="8"/>
        <v>2018</v>
      </c>
      <c r="I568" t="s">
        <v>252</v>
      </c>
      <c r="J568" t="s">
        <v>187</v>
      </c>
      <c r="K568" t="s">
        <v>5</v>
      </c>
      <c r="L568" t="str">
        <f>_xlfn.XLOOKUP(K568,Sheet1!$A$2:$A$8,Sheet1!$B$2:$B$8)</f>
        <v>C</v>
      </c>
      <c r="M568" s="5">
        <v>538371639014</v>
      </c>
      <c r="N568" s="5">
        <v>547339874916</v>
      </c>
    </row>
    <row r="569" spans="1:14" x14ac:dyDescent="0.3">
      <c r="A569" t="s">
        <v>231</v>
      </c>
      <c r="B569" t="s">
        <v>182</v>
      </c>
      <c r="C569" t="s">
        <v>31</v>
      </c>
      <c r="D569" t="s">
        <v>199</v>
      </c>
      <c r="E569" t="s">
        <v>184</v>
      </c>
      <c r="F569" t="s">
        <v>299</v>
      </c>
      <c r="G569" s="4">
        <v>43465</v>
      </c>
      <c r="H569" s="7">
        <f t="shared" si="8"/>
        <v>2018</v>
      </c>
      <c r="I569" t="s">
        <v>252</v>
      </c>
      <c r="J569" t="s">
        <v>185</v>
      </c>
      <c r="K569" t="s">
        <v>1</v>
      </c>
      <c r="L569" t="str">
        <f>_xlfn.XLOOKUP(K569,Sheet1!$A$2:$A$8,Sheet1!$B$2:$B$8)</f>
        <v>A</v>
      </c>
      <c r="M569" s="5">
        <v>1485490629554</v>
      </c>
      <c r="N569" s="5">
        <v>1453430509990</v>
      </c>
    </row>
    <row r="570" spans="1:14" x14ac:dyDescent="0.3">
      <c r="A570" t="s">
        <v>231</v>
      </c>
      <c r="B570" t="s">
        <v>182</v>
      </c>
      <c r="C570" t="s">
        <v>31</v>
      </c>
      <c r="D570" t="s">
        <v>199</v>
      </c>
      <c r="E570" t="s">
        <v>184</v>
      </c>
      <c r="F570" t="s">
        <v>299</v>
      </c>
      <c r="G570" s="4">
        <v>43465</v>
      </c>
      <c r="H570" s="7">
        <f t="shared" si="8"/>
        <v>2018</v>
      </c>
      <c r="I570" t="s">
        <v>252</v>
      </c>
      <c r="J570" t="s">
        <v>186</v>
      </c>
      <c r="K570" t="s">
        <v>3</v>
      </c>
      <c r="L570" t="str">
        <f>_xlfn.XLOOKUP(K570,Sheet1!$A$2:$A$8,Sheet1!$B$2:$B$8)</f>
        <v>B</v>
      </c>
      <c r="M570" s="5">
        <v>805309662377</v>
      </c>
      <c r="N570" s="5">
        <v>805983520220</v>
      </c>
    </row>
    <row r="571" spans="1:14" x14ac:dyDescent="0.3">
      <c r="A571" t="s">
        <v>231</v>
      </c>
      <c r="B571" t="s">
        <v>182</v>
      </c>
      <c r="C571" t="s">
        <v>31</v>
      </c>
      <c r="D571" t="s">
        <v>199</v>
      </c>
      <c r="E571" t="s">
        <v>184</v>
      </c>
      <c r="F571" t="s">
        <v>299</v>
      </c>
      <c r="G571" s="4">
        <v>43465</v>
      </c>
      <c r="H571" s="7">
        <f t="shared" si="8"/>
        <v>2018</v>
      </c>
      <c r="I571" t="s">
        <v>252</v>
      </c>
      <c r="J571" t="s">
        <v>187</v>
      </c>
      <c r="K571" t="s">
        <v>5</v>
      </c>
      <c r="L571" t="str">
        <f>_xlfn.XLOOKUP(K571,Sheet1!$A$2:$A$8,Sheet1!$B$2:$B$8)</f>
        <v>C</v>
      </c>
      <c r="M571" s="5">
        <v>680180967177</v>
      </c>
      <c r="N571" s="5">
        <v>647446989770</v>
      </c>
    </row>
    <row r="572" spans="1:14" x14ac:dyDescent="0.3">
      <c r="A572" t="s">
        <v>231</v>
      </c>
      <c r="B572" t="s">
        <v>182</v>
      </c>
      <c r="C572" t="s">
        <v>31</v>
      </c>
      <c r="D572" t="s">
        <v>200</v>
      </c>
      <c r="E572" t="s">
        <v>191</v>
      </c>
      <c r="F572" t="s">
        <v>299</v>
      </c>
      <c r="G572" s="4">
        <v>43465</v>
      </c>
      <c r="H572" s="7">
        <f t="shared" si="8"/>
        <v>2018</v>
      </c>
      <c r="I572" t="s">
        <v>252</v>
      </c>
      <c r="J572" t="s">
        <v>185</v>
      </c>
      <c r="K572" t="s">
        <v>1</v>
      </c>
      <c r="L572" t="str">
        <f>_xlfn.XLOOKUP(K572,Sheet1!$A$2:$A$8,Sheet1!$B$2:$B$8)</f>
        <v>A</v>
      </c>
      <c r="M572" s="5">
        <v>15201889278985</v>
      </c>
      <c r="N572" s="5">
        <v>15269369483103</v>
      </c>
    </row>
    <row r="573" spans="1:14" x14ac:dyDescent="0.3">
      <c r="A573" t="s">
        <v>231</v>
      </c>
      <c r="B573" t="s">
        <v>182</v>
      </c>
      <c r="C573" t="s">
        <v>31</v>
      </c>
      <c r="D573" t="s">
        <v>200</v>
      </c>
      <c r="E573" t="s">
        <v>191</v>
      </c>
      <c r="F573" t="s">
        <v>299</v>
      </c>
      <c r="G573" s="4">
        <v>43465</v>
      </c>
      <c r="H573" s="7">
        <f t="shared" si="8"/>
        <v>2018</v>
      </c>
      <c r="I573" t="s">
        <v>252</v>
      </c>
      <c r="J573" t="s">
        <v>186</v>
      </c>
      <c r="K573" t="s">
        <v>3</v>
      </c>
      <c r="L573" t="str">
        <f>_xlfn.XLOOKUP(K573,Sheet1!$A$2:$A$8,Sheet1!$B$2:$B$8)</f>
        <v>B</v>
      </c>
      <c r="M573" s="5">
        <v>3771331034253</v>
      </c>
      <c r="N573" s="5">
        <v>4892088223664</v>
      </c>
    </row>
    <row r="574" spans="1:14" x14ac:dyDescent="0.3">
      <c r="A574" t="s">
        <v>231</v>
      </c>
      <c r="B574" t="s">
        <v>182</v>
      </c>
      <c r="C574" t="s">
        <v>31</v>
      </c>
      <c r="D574" t="s">
        <v>200</v>
      </c>
      <c r="E574" t="s">
        <v>191</v>
      </c>
      <c r="F574" t="s">
        <v>299</v>
      </c>
      <c r="G574" s="4">
        <v>43465</v>
      </c>
      <c r="H574" s="7">
        <f t="shared" si="8"/>
        <v>2018</v>
      </c>
      <c r="I574" t="s">
        <v>252</v>
      </c>
      <c r="J574" t="s">
        <v>187</v>
      </c>
      <c r="K574" t="s">
        <v>5</v>
      </c>
      <c r="L574" t="str">
        <f>_xlfn.XLOOKUP(K574,Sheet1!$A$2:$A$8,Sheet1!$B$2:$B$8)</f>
        <v>C</v>
      </c>
      <c r="M574" s="5">
        <v>11430558244732</v>
      </c>
      <c r="N574" s="5">
        <v>10377281259439</v>
      </c>
    </row>
    <row r="575" spans="1:14" x14ac:dyDescent="0.3">
      <c r="A575" t="s">
        <v>231</v>
      </c>
      <c r="B575" t="s">
        <v>182</v>
      </c>
      <c r="C575" t="s">
        <v>31</v>
      </c>
      <c r="D575" t="s">
        <v>233</v>
      </c>
      <c r="E575" t="s">
        <v>184</v>
      </c>
      <c r="F575" t="s">
        <v>299</v>
      </c>
      <c r="G575" s="4">
        <v>43465</v>
      </c>
      <c r="H575" s="7">
        <f t="shared" si="8"/>
        <v>2018</v>
      </c>
      <c r="I575" t="s">
        <v>252</v>
      </c>
      <c r="J575" t="s">
        <v>185</v>
      </c>
      <c r="K575" t="s">
        <v>1</v>
      </c>
      <c r="L575" t="str">
        <f>_xlfn.XLOOKUP(K575,Sheet1!$A$2:$A$8,Sheet1!$B$2:$B$8)</f>
        <v>A</v>
      </c>
      <c r="M575" s="5">
        <v>308290135501</v>
      </c>
      <c r="N575" s="5">
        <v>302399963163</v>
      </c>
    </row>
    <row r="576" spans="1:14" x14ac:dyDescent="0.3">
      <c r="A576" t="s">
        <v>231</v>
      </c>
      <c r="B576" t="s">
        <v>182</v>
      </c>
      <c r="C576" t="s">
        <v>31</v>
      </c>
      <c r="D576" t="s">
        <v>233</v>
      </c>
      <c r="E576" t="s">
        <v>184</v>
      </c>
      <c r="F576" t="s">
        <v>299</v>
      </c>
      <c r="G576" s="4">
        <v>43465</v>
      </c>
      <c r="H576" s="7">
        <f t="shared" si="8"/>
        <v>2018</v>
      </c>
      <c r="I576" t="s">
        <v>252</v>
      </c>
      <c r="J576" t="s">
        <v>186</v>
      </c>
      <c r="K576" t="s">
        <v>3</v>
      </c>
      <c r="L576" t="str">
        <f>_xlfn.XLOOKUP(K576,Sheet1!$A$2:$A$8,Sheet1!$B$2:$B$8)</f>
        <v>B</v>
      </c>
      <c r="M576" s="5">
        <v>152586146983</v>
      </c>
      <c r="N576" s="5">
        <v>153715083836</v>
      </c>
    </row>
    <row r="577" spans="1:14" x14ac:dyDescent="0.3">
      <c r="A577" t="s">
        <v>231</v>
      </c>
      <c r="B577" t="s">
        <v>182</v>
      </c>
      <c r="C577" t="s">
        <v>31</v>
      </c>
      <c r="D577" t="s">
        <v>233</v>
      </c>
      <c r="E577" t="s">
        <v>184</v>
      </c>
      <c r="F577" t="s">
        <v>299</v>
      </c>
      <c r="G577" s="4">
        <v>43465</v>
      </c>
      <c r="H577" s="7">
        <f t="shared" si="8"/>
        <v>2018</v>
      </c>
      <c r="I577" t="s">
        <v>252</v>
      </c>
      <c r="J577" t="s">
        <v>187</v>
      </c>
      <c r="K577" t="s">
        <v>5</v>
      </c>
      <c r="L577" t="str">
        <f>_xlfn.XLOOKUP(K577,Sheet1!$A$2:$A$8,Sheet1!$B$2:$B$8)</f>
        <v>C</v>
      </c>
      <c r="M577" s="5">
        <v>155703988518</v>
      </c>
      <c r="N577" s="5">
        <v>148684879327</v>
      </c>
    </row>
    <row r="578" spans="1:14" x14ac:dyDescent="0.3">
      <c r="A578" t="s">
        <v>231</v>
      </c>
      <c r="B578" t="s">
        <v>182</v>
      </c>
      <c r="C578" t="s">
        <v>31</v>
      </c>
      <c r="D578" t="s">
        <v>201</v>
      </c>
      <c r="E578" t="s">
        <v>184</v>
      </c>
      <c r="F578" t="s">
        <v>299</v>
      </c>
      <c r="G578" s="4">
        <v>43465</v>
      </c>
      <c r="H578" s="7">
        <f t="shared" si="8"/>
        <v>2018</v>
      </c>
      <c r="I578" t="s">
        <v>252</v>
      </c>
      <c r="J578" t="s">
        <v>185</v>
      </c>
      <c r="K578" t="s">
        <v>1</v>
      </c>
      <c r="L578" t="str">
        <f>_xlfn.XLOOKUP(K578,Sheet1!$A$2:$A$8,Sheet1!$B$2:$B$8)</f>
        <v>A</v>
      </c>
      <c r="M578" s="5">
        <v>15306118083143</v>
      </c>
      <c r="N578" s="5">
        <v>13134937701171</v>
      </c>
    </row>
    <row r="579" spans="1:14" x14ac:dyDescent="0.3">
      <c r="A579" t="s">
        <v>231</v>
      </c>
      <c r="B579" t="s">
        <v>182</v>
      </c>
      <c r="C579" t="s">
        <v>31</v>
      </c>
      <c r="D579" t="s">
        <v>201</v>
      </c>
      <c r="E579" t="s">
        <v>184</v>
      </c>
      <c r="F579" t="s">
        <v>299</v>
      </c>
      <c r="G579" s="4">
        <v>43465</v>
      </c>
      <c r="H579" s="7">
        <f t="shared" ref="H579:H642" si="9">YEAR(G579)</f>
        <v>2018</v>
      </c>
      <c r="I579" t="s">
        <v>252</v>
      </c>
      <c r="J579" t="s">
        <v>186</v>
      </c>
      <c r="K579" t="s">
        <v>3</v>
      </c>
      <c r="L579" t="str">
        <f>_xlfn.XLOOKUP(K579,Sheet1!$A$2:$A$8,Sheet1!$B$2:$B$8)</f>
        <v>B</v>
      </c>
      <c r="M579" s="5">
        <v>4545091478758</v>
      </c>
      <c r="N579" s="5">
        <v>2847559629251</v>
      </c>
    </row>
    <row r="580" spans="1:14" x14ac:dyDescent="0.3">
      <c r="A580" t="s">
        <v>231</v>
      </c>
      <c r="B580" t="s">
        <v>182</v>
      </c>
      <c r="C580" t="s">
        <v>31</v>
      </c>
      <c r="D580" t="s">
        <v>201</v>
      </c>
      <c r="E580" t="s">
        <v>184</v>
      </c>
      <c r="F580" t="s">
        <v>299</v>
      </c>
      <c r="G580" s="4">
        <v>43465</v>
      </c>
      <c r="H580" s="7">
        <f t="shared" si="9"/>
        <v>2018</v>
      </c>
      <c r="I580" t="s">
        <v>252</v>
      </c>
      <c r="J580" t="s">
        <v>187</v>
      </c>
      <c r="K580" t="s">
        <v>5</v>
      </c>
      <c r="L580" t="str">
        <f>_xlfn.XLOOKUP(K580,Sheet1!$A$2:$A$8,Sheet1!$B$2:$B$8)</f>
        <v>C</v>
      </c>
      <c r="M580" s="5">
        <v>10761026604385</v>
      </c>
      <c r="N580" s="5">
        <v>10287378071920</v>
      </c>
    </row>
    <row r="581" spans="1:14" x14ac:dyDescent="0.3">
      <c r="A581" t="s">
        <v>231</v>
      </c>
      <c r="B581" t="s">
        <v>182</v>
      </c>
      <c r="C581" t="s">
        <v>31</v>
      </c>
      <c r="D581" t="s">
        <v>202</v>
      </c>
      <c r="E581" t="s">
        <v>184</v>
      </c>
      <c r="F581" t="s">
        <v>299</v>
      </c>
      <c r="G581" s="4">
        <v>43465</v>
      </c>
      <c r="H581" s="7">
        <f t="shared" si="9"/>
        <v>2018</v>
      </c>
      <c r="I581" t="s">
        <v>252</v>
      </c>
      <c r="J581" t="s">
        <v>185</v>
      </c>
      <c r="K581" t="s">
        <v>1</v>
      </c>
      <c r="L581" t="str">
        <f>_xlfn.XLOOKUP(K581,Sheet1!$A$2:$A$8,Sheet1!$B$2:$B$8)</f>
        <v>A</v>
      </c>
      <c r="M581" s="5">
        <v>780044524332</v>
      </c>
      <c r="N581" s="5">
        <v>577742165610</v>
      </c>
    </row>
    <row r="582" spans="1:14" x14ac:dyDescent="0.3">
      <c r="A582" t="s">
        <v>231</v>
      </c>
      <c r="B582" t="s">
        <v>182</v>
      </c>
      <c r="C582" t="s">
        <v>31</v>
      </c>
      <c r="D582" t="s">
        <v>202</v>
      </c>
      <c r="E582" t="s">
        <v>184</v>
      </c>
      <c r="F582" t="s">
        <v>299</v>
      </c>
      <c r="G582" s="4">
        <v>43465</v>
      </c>
      <c r="H582" s="7">
        <f t="shared" si="9"/>
        <v>2018</v>
      </c>
      <c r="I582" t="s">
        <v>252</v>
      </c>
      <c r="J582" t="s">
        <v>186</v>
      </c>
      <c r="K582" t="s">
        <v>3</v>
      </c>
      <c r="L582" t="str">
        <f>_xlfn.XLOOKUP(K582,Sheet1!$A$2:$A$8,Sheet1!$B$2:$B$8)</f>
        <v>B</v>
      </c>
      <c r="M582" s="5">
        <v>430932847366</v>
      </c>
      <c r="N582" s="5">
        <v>239084636597</v>
      </c>
    </row>
    <row r="583" spans="1:14" x14ac:dyDescent="0.3">
      <c r="A583" t="s">
        <v>231</v>
      </c>
      <c r="B583" t="s">
        <v>182</v>
      </c>
      <c r="C583" t="s">
        <v>31</v>
      </c>
      <c r="D583" t="s">
        <v>202</v>
      </c>
      <c r="E583" t="s">
        <v>184</v>
      </c>
      <c r="F583" t="s">
        <v>299</v>
      </c>
      <c r="G583" s="4">
        <v>43465</v>
      </c>
      <c r="H583" s="7">
        <f t="shared" si="9"/>
        <v>2018</v>
      </c>
      <c r="I583" t="s">
        <v>252</v>
      </c>
      <c r="J583" t="s">
        <v>187</v>
      </c>
      <c r="K583" t="s">
        <v>5</v>
      </c>
      <c r="L583" t="str">
        <f>_xlfn.XLOOKUP(K583,Sheet1!$A$2:$A$8,Sheet1!$B$2:$B$8)</f>
        <v>C</v>
      </c>
      <c r="M583" s="5">
        <v>349111676966</v>
      </c>
      <c r="N583" s="5">
        <v>338657529013</v>
      </c>
    </row>
    <row r="584" spans="1:14" x14ac:dyDescent="0.3">
      <c r="A584" t="s">
        <v>231</v>
      </c>
      <c r="B584" t="s">
        <v>182</v>
      </c>
      <c r="C584" t="s">
        <v>31</v>
      </c>
      <c r="D584" t="s">
        <v>234</v>
      </c>
      <c r="E584" t="s">
        <v>225</v>
      </c>
      <c r="F584" t="s">
        <v>299</v>
      </c>
      <c r="G584" s="4">
        <v>43465</v>
      </c>
      <c r="H584" s="7">
        <f t="shared" si="9"/>
        <v>2018</v>
      </c>
      <c r="I584" t="s">
        <v>252</v>
      </c>
      <c r="J584" t="s">
        <v>185</v>
      </c>
      <c r="K584" t="s">
        <v>1</v>
      </c>
      <c r="L584" t="str">
        <f>_xlfn.XLOOKUP(K584,Sheet1!$A$2:$A$8,Sheet1!$B$2:$B$8)</f>
        <v>A</v>
      </c>
      <c r="M584" s="5">
        <v>757077428704</v>
      </c>
      <c r="N584" s="5">
        <v>678555969281</v>
      </c>
    </row>
    <row r="585" spans="1:14" x14ac:dyDescent="0.3">
      <c r="A585" t="s">
        <v>231</v>
      </c>
      <c r="B585" t="s">
        <v>182</v>
      </c>
      <c r="C585" t="s">
        <v>31</v>
      </c>
      <c r="D585" t="s">
        <v>234</v>
      </c>
      <c r="E585" t="s">
        <v>225</v>
      </c>
      <c r="F585" t="s">
        <v>299</v>
      </c>
      <c r="G585" s="4">
        <v>43465</v>
      </c>
      <c r="H585" s="7">
        <f t="shared" si="9"/>
        <v>2018</v>
      </c>
      <c r="I585" t="s">
        <v>252</v>
      </c>
      <c r="J585" t="s">
        <v>186</v>
      </c>
      <c r="K585" t="s">
        <v>3</v>
      </c>
      <c r="L585" t="str">
        <f>_xlfn.XLOOKUP(K585,Sheet1!$A$2:$A$8,Sheet1!$B$2:$B$8)</f>
        <v>B</v>
      </c>
      <c r="M585" s="5">
        <v>561427866800</v>
      </c>
      <c r="N585" s="5">
        <v>518882450910</v>
      </c>
    </row>
    <row r="586" spans="1:14" x14ac:dyDescent="0.3">
      <c r="A586" t="s">
        <v>231</v>
      </c>
      <c r="B586" t="s">
        <v>182</v>
      </c>
      <c r="C586" t="s">
        <v>31</v>
      </c>
      <c r="D586" t="s">
        <v>234</v>
      </c>
      <c r="E586" t="s">
        <v>225</v>
      </c>
      <c r="F586" t="s">
        <v>299</v>
      </c>
      <c r="G586" s="4">
        <v>43465</v>
      </c>
      <c r="H586" s="7">
        <f t="shared" si="9"/>
        <v>2018</v>
      </c>
      <c r="I586" t="s">
        <v>252</v>
      </c>
      <c r="J586" t="s">
        <v>187</v>
      </c>
      <c r="K586" t="s">
        <v>5</v>
      </c>
      <c r="L586" t="str">
        <f>_xlfn.XLOOKUP(K586,Sheet1!$A$2:$A$8,Sheet1!$B$2:$B$8)</f>
        <v>C</v>
      </c>
      <c r="M586" s="5">
        <v>195649561904</v>
      </c>
      <c r="N586" s="5">
        <v>159673518371</v>
      </c>
    </row>
    <row r="587" spans="1:14" x14ac:dyDescent="0.3">
      <c r="A587" t="s">
        <v>231</v>
      </c>
      <c r="B587" t="s">
        <v>182</v>
      </c>
      <c r="C587" t="s">
        <v>31</v>
      </c>
      <c r="D587" t="s">
        <v>203</v>
      </c>
      <c r="E587" t="s">
        <v>184</v>
      </c>
      <c r="F587" t="s">
        <v>299</v>
      </c>
      <c r="G587" s="4">
        <v>43465</v>
      </c>
      <c r="H587" s="7">
        <f t="shared" si="9"/>
        <v>2018</v>
      </c>
      <c r="I587" t="s">
        <v>252</v>
      </c>
      <c r="J587" t="s">
        <v>185</v>
      </c>
      <c r="K587" t="s">
        <v>1</v>
      </c>
      <c r="L587" t="str">
        <f>_xlfn.XLOOKUP(K587,Sheet1!$A$2:$A$8,Sheet1!$B$2:$B$8)</f>
        <v>A</v>
      </c>
      <c r="M587" s="5">
        <v>617578691333</v>
      </c>
      <c r="N587" s="5">
        <v>588037441077</v>
      </c>
    </row>
    <row r="588" spans="1:14" x14ac:dyDescent="0.3">
      <c r="A588" t="s">
        <v>231</v>
      </c>
      <c r="B588" t="s">
        <v>182</v>
      </c>
      <c r="C588" t="s">
        <v>31</v>
      </c>
      <c r="D588" t="s">
        <v>203</v>
      </c>
      <c r="E588" t="s">
        <v>184</v>
      </c>
      <c r="F588" t="s">
        <v>299</v>
      </c>
      <c r="G588" s="4">
        <v>43465</v>
      </c>
      <c r="H588" s="7">
        <f t="shared" si="9"/>
        <v>2018</v>
      </c>
      <c r="I588" t="s">
        <v>252</v>
      </c>
      <c r="J588" t="s">
        <v>186</v>
      </c>
      <c r="K588" t="s">
        <v>3</v>
      </c>
      <c r="L588" t="str">
        <f>_xlfn.XLOOKUP(K588,Sheet1!$A$2:$A$8,Sheet1!$B$2:$B$8)</f>
        <v>B</v>
      </c>
      <c r="M588" s="5">
        <v>299068924840</v>
      </c>
      <c r="N588" s="5">
        <v>270433672399</v>
      </c>
    </row>
    <row r="589" spans="1:14" x14ac:dyDescent="0.3">
      <c r="A589" t="s">
        <v>231</v>
      </c>
      <c r="B589" t="s">
        <v>182</v>
      </c>
      <c r="C589" t="s">
        <v>31</v>
      </c>
      <c r="D589" t="s">
        <v>203</v>
      </c>
      <c r="E589" t="s">
        <v>184</v>
      </c>
      <c r="F589" t="s">
        <v>299</v>
      </c>
      <c r="G589" s="4">
        <v>43465</v>
      </c>
      <c r="H589" s="7">
        <f t="shared" si="9"/>
        <v>2018</v>
      </c>
      <c r="I589" t="s">
        <v>252</v>
      </c>
      <c r="J589" t="s">
        <v>187</v>
      </c>
      <c r="K589" t="s">
        <v>5</v>
      </c>
      <c r="L589" t="str">
        <f>_xlfn.XLOOKUP(K589,Sheet1!$A$2:$A$8,Sheet1!$B$2:$B$8)</f>
        <v>C</v>
      </c>
      <c r="M589" s="5">
        <v>318509766493</v>
      </c>
      <c r="N589" s="5">
        <v>317603768678</v>
      </c>
    </row>
    <row r="590" spans="1:14" x14ac:dyDescent="0.3">
      <c r="A590" t="s">
        <v>231</v>
      </c>
      <c r="B590" t="s">
        <v>182</v>
      </c>
      <c r="C590" t="s">
        <v>31</v>
      </c>
      <c r="D590" t="s">
        <v>204</v>
      </c>
      <c r="E590" t="s">
        <v>191</v>
      </c>
      <c r="F590" t="s">
        <v>299</v>
      </c>
      <c r="G590" s="4">
        <v>43465</v>
      </c>
      <c r="H590" s="7">
        <f t="shared" si="9"/>
        <v>2018</v>
      </c>
      <c r="I590" t="s">
        <v>252</v>
      </c>
      <c r="J590" t="s">
        <v>185</v>
      </c>
      <c r="K590" t="s">
        <v>1</v>
      </c>
      <c r="L590" t="str">
        <f>_xlfn.XLOOKUP(K590,Sheet1!$A$2:$A$8,Sheet1!$B$2:$B$8)</f>
        <v>A</v>
      </c>
      <c r="M590" s="5">
        <v>1160995163283</v>
      </c>
      <c r="N590" s="5">
        <v>847935893699</v>
      </c>
    </row>
    <row r="591" spans="1:14" x14ac:dyDescent="0.3">
      <c r="A591" t="s">
        <v>231</v>
      </c>
      <c r="B591" t="s">
        <v>182</v>
      </c>
      <c r="C591" t="s">
        <v>31</v>
      </c>
      <c r="D591" t="s">
        <v>204</v>
      </c>
      <c r="E591" t="s">
        <v>191</v>
      </c>
      <c r="F591" t="s">
        <v>299</v>
      </c>
      <c r="G591" s="4">
        <v>43465</v>
      </c>
      <c r="H591" s="7">
        <f t="shared" si="9"/>
        <v>2018</v>
      </c>
      <c r="I591" t="s">
        <v>252</v>
      </c>
      <c r="J591" t="s">
        <v>186</v>
      </c>
      <c r="K591" t="s">
        <v>3</v>
      </c>
      <c r="L591" t="str">
        <f>_xlfn.XLOOKUP(K591,Sheet1!$A$2:$A$8,Sheet1!$B$2:$B$8)</f>
        <v>B</v>
      </c>
      <c r="M591" s="5">
        <v>427358930212</v>
      </c>
      <c r="N591" s="5">
        <v>191124695006</v>
      </c>
    </row>
    <row r="592" spans="1:14" x14ac:dyDescent="0.3">
      <c r="A592" t="s">
        <v>231</v>
      </c>
      <c r="B592" t="s">
        <v>182</v>
      </c>
      <c r="C592" t="s">
        <v>31</v>
      </c>
      <c r="D592" t="s">
        <v>204</v>
      </c>
      <c r="E592" t="s">
        <v>191</v>
      </c>
      <c r="F592" t="s">
        <v>299</v>
      </c>
      <c r="G592" s="4">
        <v>43465</v>
      </c>
      <c r="H592" s="7">
        <f t="shared" si="9"/>
        <v>2018</v>
      </c>
      <c r="I592" t="s">
        <v>252</v>
      </c>
      <c r="J592" t="s">
        <v>187</v>
      </c>
      <c r="K592" t="s">
        <v>5</v>
      </c>
      <c r="L592" t="str">
        <f>_xlfn.XLOOKUP(K592,Sheet1!$A$2:$A$8,Sheet1!$B$2:$B$8)</f>
        <v>C</v>
      </c>
      <c r="M592" s="5">
        <v>733636233071</v>
      </c>
      <c r="N592" s="5">
        <v>656811198693</v>
      </c>
    </row>
    <row r="593" spans="1:14" x14ac:dyDescent="0.3">
      <c r="A593" t="s">
        <v>231</v>
      </c>
      <c r="B593" t="s">
        <v>182</v>
      </c>
      <c r="C593" t="s">
        <v>31</v>
      </c>
      <c r="D593" t="s">
        <v>205</v>
      </c>
      <c r="E593" t="s">
        <v>189</v>
      </c>
      <c r="F593" t="s">
        <v>301</v>
      </c>
      <c r="G593" s="4">
        <v>43465</v>
      </c>
      <c r="H593" s="7">
        <f t="shared" si="9"/>
        <v>2018</v>
      </c>
      <c r="I593" t="s">
        <v>252</v>
      </c>
      <c r="J593" t="s">
        <v>185</v>
      </c>
      <c r="K593" t="s">
        <v>1</v>
      </c>
      <c r="L593" t="str">
        <f>_xlfn.XLOOKUP(K593,Sheet1!$A$2:$A$8,Sheet1!$B$2:$B$8)</f>
        <v>A</v>
      </c>
      <c r="M593" s="5">
        <v>534318732685</v>
      </c>
      <c r="N593" s="5">
        <v>436117975042</v>
      </c>
    </row>
    <row r="594" spans="1:14" x14ac:dyDescent="0.3">
      <c r="A594" t="s">
        <v>231</v>
      </c>
      <c r="B594" t="s">
        <v>182</v>
      </c>
      <c r="C594" t="s">
        <v>31</v>
      </c>
      <c r="D594" t="s">
        <v>205</v>
      </c>
      <c r="E594" t="s">
        <v>189</v>
      </c>
      <c r="F594" t="s">
        <v>301</v>
      </c>
      <c r="G594" s="4">
        <v>43465</v>
      </c>
      <c r="H594" s="7">
        <f t="shared" si="9"/>
        <v>2018</v>
      </c>
      <c r="I594" t="s">
        <v>252</v>
      </c>
      <c r="J594" t="s">
        <v>186</v>
      </c>
      <c r="K594" t="s">
        <v>3</v>
      </c>
      <c r="L594" t="str">
        <f>_xlfn.XLOOKUP(K594,Sheet1!$A$2:$A$8,Sheet1!$B$2:$B$8)</f>
        <v>B</v>
      </c>
      <c r="M594" s="5">
        <v>148804341900</v>
      </c>
      <c r="N594" s="5">
        <v>115637344139</v>
      </c>
    </row>
    <row r="595" spans="1:14" x14ac:dyDescent="0.3">
      <c r="A595" t="s">
        <v>231</v>
      </c>
      <c r="B595" t="s">
        <v>182</v>
      </c>
      <c r="C595" t="s">
        <v>31</v>
      </c>
      <c r="D595" t="s">
        <v>205</v>
      </c>
      <c r="E595" t="s">
        <v>189</v>
      </c>
      <c r="F595" t="s">
        <v>301</v>
      </c>
      <c r="G595" s="4">
        <v>43465</v>
      </c>
      <c r="H595" s="7">
        <f t="shared" si="9"/>
        <v>2018</v>
      </c>
      <c r="I595" t="s">
        <v>252</v>
      </c>
      <c r="J595" t="s">
        <v>187</v>
      </c>
      <c r="K595" t="s">
        <v>5</v>
      </c>
      <c r="L595" t="str">
        <f>_xlfn.XLOOKUP(K595,Sheet1!$A$2:$A$8,Sheet1!$B$2:$B$8)</f>
        <v>C</v>
      </c>
      <c r="M595" s="5">
        <v>385514390785</v>
      </c>
      <c r="N595" s="5">
        <v>320480630903</v>
      </c>
    </row>
    <row r="596" spans="1:14" x14ac:dyDescent="0.3">
      <c r="A596" t="s">
        <v>231</v>
      </c>
      <c r="B596" t="s">
        <v>182</v>
      </c>
      <c r="C596" t="s">
        <v>31</v>
      </c>
      <c r="D596" t="s">
        <v>206</v>
      </c>
      <c r="E596" t="s">
        <v>191</v>
      </c>
      <c r="F596" t="s">
        <v>299</v>
      </c>
      <c r="G596" s="4">
        <v>43465</v>
      </c>
      <c r="H596" s="7">
        <f t="shared" si="9"/>
        <v>2018</v>
      </c>
      <c r="I596" t="s">
        <v>252</v>
      </c>
      <c r="J596" t="s">
        <v>185</v>
      </c>
      <c r="K596" t="s">
        <v>1</v>
      </c>
      <c r="L596" t="str">
        <f>_xlfn.XLOOKUP(K596,Sheet1!$A$2:$A$8,Sheet1!$B$2:$B$8)</f>
        <v>A</v>
      </c>
      <c r="M596" s="5">
        <v>361826296059</v>
      </c>
      <c r="N596" s="5">
        <v>352666023281</v>
      </c>
    </row>
    <row r="597" spans="1:14" x14ac:dyDescent="0.3">
      <c r="A597" t="s">
        <v>231</v>
      </c>
      <c r="B597" t="s">
        <v>182</v>
      </c>
      <c r="C597" t="s">
        <v>31</v>
      </c>
      <c r="D597" t="s">
        <v>206</v>
      </c>
      <c r="E597" t="s">
        <v>191</v>
      </c>
      <c r="F597" t="s">
        <v>299</v>
      </c>
      <c r="G597" s="4">
        <v>43465</v>
      </c>
      <c r="H597" s="7">
        <f t="shared" si="9"/>
        <v>2018</v>
      </c>
      <c r="I597" t="s">
        <v>252</v>
      </c>
      <c r="J597" t="s">
        <v>186</v>
      </c>
      <c r="K597" t="s">
        <v>3</v>
      </c>
      <c r="L597" t="str">
        <f>_xlfn.XLOOKUP(K597,Sheet1!$A$2:$A$8,Sheet1!$B$2:$B$8)</f>
        <v>B</v>
      </c>
      <c r="M597" s="5">
        <v>56690975069</v>
      </c>
      <c r="N597" s="5">
        <v>63492795205</v>
      </c>
    </row>
    <row r="598" spans="1:14" x14ac:dyDescent="0.3">
      <c r="A598" t="s">
        <v>231</v>
      </c>
      <c r="B598" t="s">
        <v>182</v>
      </c>
      <c r="C598" t="s">
        <v>31</v>
      </c>
      <c r="D598" t="s">
        <v>206</v>
      </c>
      <c r="E598" t="s">
        <v>191</v>
      </c>
      <c r="F598" t="s">
        <v>299</v>
      </c>
      <c r="G598" s="4">
        <v>43465</v>
      </c>
      <c r="H598" s="7">
        <f t="shared" si="9"/>
        <v>2018</v>
      </c>
      <c r="I598" t="s">
        <v>252</v>
      </c>
      <c r="J598" t="s">
        <v>187</v>
      </c>
      <c r="K598" t="s">
        <v>5</v>
      </c>
      <c r="L598" t="str">
        <f>_xlfn.XLOOKUP(K598,Sheet1!$A$2:$A$8,Sheet1!$B$2:$B$8)</f>
        <v>C</v>
      </c>
      <c r="M598" s="5">
        <v>305135320990</v>
      </c>
      <c r="N598" s="5">
        <v>289173228076</v>
      </c>
    </row>
    <row r="599" spans="1:14" x14ac:dyDescent="0.3">
      <c r="A599" t="s">
        <v>231</v>
      </c>
      <c r="B599" t="s">
        <v>182</v>
      </c>
      <c r="C599" t="s">
        <v>31</v>
      </c>
      <c r="D599" t="s">
        <v>207</v>
      </c>
      <c r="E599" t="s">
        <v>191</v>
      </c>
      <c r="F599" t="s">
        <v>299</v>
      </c>
      <c r="G599" s="4">
        <v>43465</v>
      </c>
      <c r="H599" s="7">
        <f t="shared" si="9"/>
        <v>2018</v>
      </c>
      <c r="I599" t="s">
        <v>252</v>
      </c>
      <c r="J599" t="s">
        <v>185</v>
      </c>
      <c r="K599" t="s">
        <v>1</v>
      </c>
      <c r="L599" t="str">
        <f>_xlfn.XLOOKUP(K599,Sheet1!$A$2:$A$8,Sheet1!$B$2:$B$8)</f>
        <v>A</v>
      </c>
      <c r="M599" s="5">
        <v>933601362685</v>
      </c>
      <c r="N599" s="5">
        <v>903700664609</v>
      </c>
    </row>
    <row r="600" spans="1:14" x14ac:dyDescent="0.3">
      <c r="A600" t="s">
        <v>231</v>
      </c>
      <c r="B600" t="s">
        <v>182</v>
      </c>
      <c r="C600" t="s">
        <v>31</v>
      </c>
      <c r="D600" t="s">
        <v>207</v>
      </c>
      <c r="E600" t="s">
        <v>191</v>
      </c>
      <c r="F600" t="s">
        <v>299</v>
      </c>
      <c r="G600" s="4">
        <v>43465</v>
      </c>
      <c r="H600" s="7">
        <f t="shared" si="9"/>
        <v>2018</v>
      </c>
      <c r="I600" t="s">
        <v>252</v>
      </c>
      <c r="J600" t="s">
        <v>186</v>
      </c>
      <c r="K600" t="s">
        <v>3</v>
      </c>
      <c r="L600" t="str">
        <f>_xlfn.XLOOKUP(K600,Sheet1!$A$2:$A$8,Sheet1!$B$2:$B$8)</f>
        <v>B</v>
      </c>
      <c r="M600" s="5">
        <v>333102025250</v>
      </c>
      <c r="N600" s="5">
        <v>390045015981</v>
      </c>
    </row>
    <row r="601" spans="1:14" x14ac:dyDescent="0.3">
      <c r="A601" t="s">
        <v>231</v>
      </c>
      <c r="B601" t="s">
        <v>182</v>
      </c>
      <c r="C601" t="s">
        <v>31</v>
      </c>
      <c r="D601" t="s">
        <v>207</v>
      </c>
      <c r="E601" t="s">
        <v>191</v>
      </c>
      <c r="F601" t="s">
        <v>299</v>
      </c>
      <c r="G601" s="4">
        <v>43465</v>
      </c>
      <c r="H601" s="7">
        <f t="shared" si="9"/>
        <v>2018</v>
      </c>
      <c r="I601" t="s">
        <v>252</v>
      </c>
      <c r="J601" t="s">
        <v>187</v>
      </c>
      <c r="K601" t="s">
        <v>5</v>
      </c>
      <c r="L601" t="str">
        <f>_xlfn.XLOOKUP(K601,Sheet1!$A$2:$A$8,Sheet1!$B$2:$B$8)</f>
        <v>C</v>
      </c>
      <c r="M601" s="5">
        <v>600499337435</v>
      </c>
      <c r="N601" s="5">
        <v>513655648628</v>
      </c>
    </row>
    <row r="602" spans="1:14" x14ac:dyDescent="0.3">
      <c r="A602" t="s">
        <v>231</v>
      </c>
      <c r="B602" t="s">
        <v>182</v>
      </c>
      <c r="C602" t="s">
        <v>31</v>
      </c>
      <c r="D602" t="s">
        <v>208</v>
      </c>
      <c r="E602" t="s">
        <v>209</v>
      </c>
      <c r="F602" t="s">
        <v>301</v>
      </c>
      <c r="G602" s="4">
        <v>43465</v>
      </c>
      <c r="H602" s="7">
        <f t="shared" si="9"/>
        <v>2018</v>
      </c>
      <c r="I602" t="s">
        <v>252</v>
      </c>
      <c r="J602" t="s">
        <v>185</v>
      </c>
      <c r="K602" t="s">
        <v>1</v>
      </c>
      <c r="L602" t="str">
        <f>_xlfn.XLOOKUP(K602,Sheet1!$A$2:$A$8,Sheet1!$B$2:$B$8)</f>
        <v>A</v>
      </c>
      <c r="M602" s="5">
        <v>66515121485</v>
      </c>
      <c r="N602" s="5">
        <v>65650428221</v>
      </c>
    </row>
    <row r="603" spans="1:14" x14ac:dyDescent="0.3">
      <c r="A603" t="s">
        <v>231</v>
      </c>
      <c r="B603" t="s">
        <v>182</v>
      </c>
      <c r="C603" t="s">
        <v>31</v>
      </c>
      <c r="D603" t="s">
        <v>208</v>
      </c>
      <c r="E603" t="s">
        <v>209</v>
      </c>
      <c r="F603" t="s">
        <v>301</v>
      </c>
      <c r="G603" s="4">
        <v>43465</v>
      </c>
      <c r="H603" s="7">
        <f t="shared" si="9"/>
        <v>2018</v>
      </c>
      <c r="I603" t="s">
        <v>252</v>
      </c>
      <c r="J603" t="s">
        <v>186</v>
      </c>
      <c r="K603" t="s">
        <v>3</v>
      </c>
      <c r="L603" t="str">
        <f>_xlfn.XLOOKUP(K603,Sheet1!$A$2:$A$8,Sheet1!$B$2:$B$8)</f>
        <v>B</v>
      </c>
      <c r="M603" s="5">
        <v>14919533298</v>
      </c>
      <c r="N603" s="5">
        <v>14341652243</v>
      </c>
    </row>
    <row r="604" spans="1:14" x14ac:dyDescent="0.3">
      <c r="A604" t="s">
        <v>231</v>
      </c>
      <c r="B604" t="s">
        <v>182</v>
      </c>
      <c r="C604" t="s">
        <v>31</v>
      </c>
      <c r="D604" t="s">
        <v>208</v>
      </c>
      <c r="E604" t="s">
        <v>209</v>
      </c>
      <c r="F604" t="s">
        <v>301</v>
      </c>
      <c r="G604" s="4">
        <v>43465</v>
      </c>
      <c r="H604" s="7">
        <f t="shared" si="9"/>
        <v>2018</v>
      </c>
      <c r="I604" t="s">
        <v>252</v>
      </c>
      <c r="J604" t="s">
        <v>187</v>
      </c>
      <c r="K604" t="s">
        <v>5</v>
      </c>
      <c r="L604" t="str">
        <f>_xlfn.XLOOKUP(K604,Sheet1!$A$2:$A$8,Sheet1!$B$2:$B$8)</f>
        <v>C</v>
      </c>
      <c r="M604" s="5">
        <v>51595588187</v>
      </c>
      <c r="N604" s="5">
        <v>51308775978</v>
      </c>
    </row>
    <row r="605" spans="1:14" x14ac:dyDescent="0.3">
      <c r="A605" t="s">
        <v>231</v>
      </c>
      <c r="B605" t="s">
        <v>182</v>
      </c>
      <c r="C605" t="s">
        <v>31</v>
      </c>
      <c r="D605" t="s">
        <v>210</v>
      </c>
      <c r="E605" t="s">
        <v>198</v>
      </c>
      <c r="F605" t="s">
        <v>299</v>
      </c>
      <c r="G605" s="4">
        <v>43465</v>
      </c>
      <c r="H605" s="7">
        <f t="shared" si="9"/>
        <v>2018</v>
      </c>
      <c r="I605" t="s">
        <v>252</v>
      </c>
      <c r="J605" t="s">
        <v>185</v>
      </c>
      <c r="K605" t="s">
        <v>1</v>
      </c>
      <c r="L605" t="str">
        <f>_xlfn.XLOOKUP(K605,Sheet1!$A$2:$A$8,Sheet1!$B$2:$B$8)</f>
        <v>A</v>
      </c>
      <c r="M605" s="5">
        <v>562908655888</v>
      </c>
      <c r="N605" s="5">
        <v>562634980103</v>
      </c>
    </row>
    <row r="606" spans="1:14" x14ac:dyDescent="0.3">
      <c r="A606" t="s">
        <v>231</v>
      </c>
      <c r="B606" t="s">
        <v>182</v>
      </c>
      <c r="C606" t="s">
        <v>31</v>
      </c>
      <c r="D606" t="s">
        <v>210</v>
      </c>
      <c r="E606" t="s">
        <v>198</v>
      </c>
      <c r="F606" t="s">
        <v>299</v>
      </c>
      <c r="G606" s="4">
        <v>43465</v>
      </c>
      <c r="H606" s="7">
        <f t="shared" si="9"/>
        <v>2018</v>
      </c>
      <c r="I606" t="s">
        <v>252</v>
      </c>
      <c r="J606" t="s">
        <v>186</v>
      </c>
      <c r="K606" t="s">
        <v>3</v>
      </c>
      <c r="L606" t="str">
        <f>_xlfn.XLOOKUP(K606,Sheet1!$A$2:$A$8,Sheet1!$B$2:$B$8)</f>
        <v>B</v>
      </c>
      <c r="M606" s="5">
        <v>287047743389</v>
      </c>
      <c r="N606" s="5">
        <v>278727886762</v>
      </c>
    </row>
    <row r="607" spans="1:14" x14ac:dyDescent="0.3">
      <c r="A607" t="s">
        <v>231</v>
      </c>
      <c r="B607" t="s">
        <v>182</v>
      </c>
      <c r="C607" t="s">
        <v>31</v>
      </c>
      <c r="D607" t="s">
        <v>210</v>
      </c>
      <c r="E607" t="s">
        <v>198</v>
      </c>
      <c r="F607" t="s">
        <v>299</v>
      </c>
      <c r="G607" s="4">
        <v>43465</v>
      </c>
      <c r="H607" s="7">
        <f t="shared" si="9"/>
        <v>2018</v>
      </c>
      <c r="I607" t="s">
        <v>252</v>
      </c>
      <c r="J607" t="s">
        <v>187</v>
      </c>
      <c r="K607" t="s">
        <v>5</v>
      </c>
      <c r="L607" t="str">
        <f>_xlfn.XLOOKUP(K607,Sheet1!$A$2:$A$8,Sheet1!$B$2:$B$8)</f>
        <v>C</v>
      </c>
      <c r="M607" s="5">
        <v>275860912499</v>
      </c>
      <c r="N607" s="5">
        <v>283907093341</v>
      </c>
    </row>
    <row r="608" spans="1:14" x14ac:dyDescent="0.3">
      <c r="A608" t="s">
        <v>231</v>
      </c>
      <c r="B608" t="s">
        <v>182</v>
      </c>
      <c r="C608" t="s">
        <v>31</v>
      </c>
      <c r="D608" t="s">
        <v>211</v>
      </c>
      <c r="E608" t="s">
        <v>184</v>
      </c>
      <c r="F608" t="s">
        <v>299</v>
      </c>
      <c r="G608" s="4">
        <v>43465</v>
      </c>
      <c r="H608" s="7">
        <f t="shared" si="9"/>
        <v>2018</v>
      </c>
      <c r="I608" t="s">
        <v>252</v>
      </c>
      <c r="J608" t="s">
        <v>185</v>
      </c>
      <c r="K608" t="s">
        <v>1</v>
      </c>
      <c r="L608" t="str">
        <f>_xlfn.XLOOKUP(K608,Sheet1!$A$2:$A$8,Sheet1!$B$2:$B$8)</f>
        <v>A</v>
      </c>
      <c r="M608" s="5">
        <v>237028923157</v>
      </c>
      <c r="N608" s="5">
        <v>188078276407</v>
      </c>
    </row>
    <row r="609" spans="1:14" x14ac:dyDescent="0.3">
      <c r="A609" t="s">
        <v>231</v>
      </c>
      <c r="B609" t="s">
        <v>182</v>
      </c>
      <c r="C609" t="s">
        <v>31</v>
      </c>
      <c r="D609" t="s">
        <v>211</v>
      </c>
      <c r="E609" t="s">
        <v>184</v>
      </c>
      <c r="F609" t="s">
        <v>299</v>
      </c>
      <c r="G609" s="4">
        <v>43465</v>
      </c>
      <c r="H609" s="7">
        <f t="shared" si="9"/>
        <v>2018</v>
      </c>
      <c r="I609" t="s">
        <v>252</v>
      </c>
      <c r="J609" t="s">
        <v>186</v>
      </c>
      <c r="K609" t="s">
        <v>3</v>
      </c>
      <c r="L609" t="str">
        <f>_xlfn.XLOOKUP(K609,Sheet1!$A$2:$A$8,Sheet1!$B$2:$B$8)</f>
        <v>B</v>
      </c>
      <c r="M609" s="5">
        <v>27521234079</v>
      </c>
      <c r="N609" s="5">
        <v>1524818312</v>
      </c>
    </row>
    <row r="610" spans="1:14" x14ac:dyDescent="0.3">
      <c r="A610" t="s">
        <v>231</v>
      </c>
      <c r="B610" t="s">
        <v>182</v>
      </c>
      <c r="C610" t="s">
        <v>31</v>
      </c>
      <c r="D610" t="s">
        <v>211</v>
      </c>
      <c r="E610" t="s">
        <v>184</v>
      </c>
      <c r="F610" t="s">
        <v>299</v>
      </c>
      <c r="G610" s="4">
        <v>43465</v>
      </c>
      <c r="H610" s="7">
        <f t="shared" si="9"/>
        <v>2018</v>
      </c>
      <c r="I610" t="s">
        <v>252</v>
      </c>
      <c r="J610" t="s">
        <v>187</v>
      </c>
      <c r="K610" t="s">
        <v>5</v>
      </c>
      <c r="L610" t="str">
        <f>_xlfn.XLOOKUP(K610,Sheet1!$A$2:$A$8,Sheet1!$B$2:$B$8)</f>
        <v>C</v>
      </c>
      <c r="M610" s="5">
        <v>209507689078</v>
      </c>
      <c r="N610" s="5">
        <v>186553458095</v>
      </c>
    </row>
    <row r="611" spans="1:14" x14ac:dyDescent="0.3">
      <c r="A611" t="s">
        <v>231</v>
      </c>
      <c r="B611" t="s">
        <v>182</v>
      </c>
      <c r="C611" t="s">
        <v>31</v>
      </c>
      <c r="D611" t="s">
        <v>212</v>
      </c>
      <c r="E611" t="s">
        <v>213</v>
      </c>
      <c r="F611" t="s">
        <v>301</v>
      </c>
      <c r="G611" s="4">
        <v>43465</v>
      </c>
      <c r="H611" s="7">
        <f t="shared" si="9"/>
        <v>2018</v>
      </c>
      <c r="I611" t="s">
        <v>252</v>
      </c>
      <c r="J611" t="s">
        <v>185</v>
      </c>
      <c r="K611" t="s">
        <v>1</v>
      </c>
      <c r="L611" t="str">
        <f>_xlfn.XLOOKUP(K611,Sheet1!$A$2:$A$8,Sheet1!$B$2:$B$8)</f>
        <v>A</v>
      </c>
      <c r="M611" s="5">
        <v>6202838878843</v>
      </c>
      <c r="N611" s="5">
        <v>4956877856097</v>
      </c>
    </row>
    <row r="612" spans="1:14" x14ac:dyDescent="0.3">
      <c r="A612" t="s">
        <v>231</v>
      </c>
      <c r="B612" t="s">
        <v>182</v>
      </c>
      <c r="C612" t="s">
        <v>31</v>
      </c>
      <c r="D612" t="s">
        <v>212</v>
      </c>
      <c r="E612" t="s">
        <v>213</v>
      </c>
      <c r="F612" t="s">
        <v>301</v>
      </c>
      <c r="G612" s="4">
        <v>43465</v>
      </c>
      <c r="H612" s="7">
        <f t="shared" si="9"/>
        <v>2018</v>
      </c>
      <c r="I612" t="s">
        <v>252</v>
      </c>
      <c r="J612" t="s">
        <v>186</v>
      </c>
      <c r="K612" t="s">
        <v>3</v>
      </c>
      <c r="L612" t="str">
        <f>_xlfn.XLOOKUP(K612,Sheet1!$A$2:$A$8,Sheet1!$B$2:$B$8)</f>
        <v>B</v>
      </c>
      <c r="M612" s="5">
        <v>1451495628952</v>
      </c>
      <c r="N612" s="5">
        <v>1399168269786</v>
      </c>
    </row>
    <row r="613" spans="1:14" x14ac:dyDescent="0.3">
      <c r="A613" t="s">
        <v>231</v>
      </c>
      <c r="B613" t="s">
        <v>182</v>
      </c>
      <c r="C613" t="s">
        <v>31</v>
      </c>
      <c r="D613" t="s">
        <v>212</v>
      </c>
      <c r="E613" t="s">
        <v>213</v>
      </c>
      <c r="F613" t="s">
        <v>301</v>
      </c>
      <c r="G613" s="4">
        <v>43465</v>
      </c>
      <c r="H613" s="7">
        <f t="shared" si="9"/>
        <v>2018</v>
      </c>
      <c r="I613" t="s">
        <v>252</v>
      </c>
      <c r="J613" t="s">
        <v>187</v>
      </c>
      <c r="K613" t="s">
        <v>5</v>
      </c>
      <c r="L613" t="str">
        <f>_xlfn.XLOOKUP(K613,Sheet1!$A$2:$A$8,Sheet1!$B$2:$B$8)</f>
        <v>C</v>
      </c>
      <c r="M613" s="5">
        <v>4751343249891</v>
      </c>
      <c r="N613" s="5">
        <v>3557709586311</v>
      </c>
    </row>
    <row r="614" spans="1:14" x14ac:dyDescent="0.3">
      <c r="A614" t="s">
        <v>231</v>
      </c>
      <c r="B614" t="s">
        <v>182</v>
      </c>
      <c r="C614" t="s">
        <v>31</v>
      </c>
      <c r="D614" t="s">
        <v>214</v>
      </c>
      <c r="E614" t="s">
        <v>191</v>
      </c>
      <c r="F614" t="s">
        <v>299</v>
      </c>
      <c r="G614" s="4">
        <v>43465</v>
      </c>
      <c r="H614" s="7">
        <f t="shared" si="9"/>
        <v>2018</v>
      </c>
      <c r="I614" t="s">
        <v>252</v>
      </c>
      <c r="J614" t="s">
        <v>185</v>
      </c>
      <c r="K614" t="s">
        <v>1</v>
      </c>
      <c r="L614" t="str">
        <f>_xlfn.XLOOKUP(K614,Sheet1!$A$2:$A$8,Sheet1!$B$2:$B$8)</f>
        <v>A</v>
      </c>
      <c r="M614" s="5">
        <v>8659579067375</v>
      </c>
      <c r="N614" s="5">
        <v>9207335729496</v>
      </c>
    </row>
    <row r="615" spans="1:14" x14ac:dyDescent="0.3">
      <c r="A615" t="s">
        <v>231</v>
      </c>
      <c r="B615" t="s">
        <v>182</v>
      </c>
      <c r="C615" t="s">
        <v>31</v>
      </c>
      <c r="D615" t="s">
        <v>214</v>
      </c>
      <c r="E615" t="s">
        <v>191</v>
      </c>
      <c r="F615" t="s">
        <v>299</v>
      </c>
      <c r="G615" s="4">
        <v>43465</v>
      </c>
      <c r="H615" s="7">
        <f t="shared" si="9"/>
        <v>2018</v>
      </c>
      <c r="I615" t="s">
        <v>252</v>
      </c>
      <c r="J615" t="s">
        <v>186</v>
      </c>
      <c r="K615" t="s">
        <v>3</v>
      </c>
      <c r="L615" t="str">
        <f>_xlfn.XLOOKUP(K615,Sheet1!$A$2:$A$8,Sheet1!$B$2:$B$8)</f>
        <v>B</v>
      </c>
      <c r="M615" s="5">
        <v>3065027919662</v>
      </c>
      <c r="N615" s="5">
        <v>3497996720617</v>
      </c>
    </row>
    <row r="616" spans="1:14" x14ac:dyDescent="0.3">
      <c r="A616" t="s">
        <v>231</v>
      </c>
      <c r="B616" t="s">
        <v>182</v>
      </c>
      <c r="C616" t="s">
        <v>31</v>
      </c>
      <c r="D616" t="s">
        <v>214</v>
      </c>
      <c r="E616" t="s">
        <v>191</v>
      </c>
      <c r="F616" t="s">
        <v>299</v>
      </c>
      <c r="G616" s="4">
        <v>43465</v>
      </c>
      <c r="H616" s="7">
        <f t="shared" si="9"/>
        <v>2018</v>
      </c>
      <c r="I616" t="s">
        <v>252</v>
      </c>
      <c r="J616" t="s">
        <v>187</v>
      </c>
      <c r="K616" t="s">
        <v>5</v>
      </c>
      <c r="L616" t="str">
        <f>_xlfn.XLOOKUP(K616,Sheet1!$A$2:$A$8,Sheet1!$B$2:$B$8)</f>
        <v>C</v>
      </c>
      <c r="M616" s="5">
        <v>5594551147713</v>
      </c>
      <c r="N616" s="5">
        <v>5709339008879</v>
      </c>
    </row>
    <row r="617" spans="1:14" x14ac:dyDescent="0.3">
      <c r="A617" t="s">
        <v>231</v>
      </c>
      <c r="B617" t="s">
        <v>182</v>
      </c>
      <c r="C617" t="s">
        <v>31</v>
      </c>
      <c r="D617" t="s">
        <v>215</v>
      </c>
      <c r="E617" t="s">
        <v>213</v>
      </c>
      <c r="F617" t="s">
        <v>299</v>
      </c>
      <c r="G617" s="4">
        <v>43465</v>
      </c>
      <c r="H617" s="7">
        <f t="shared" si="9"/>
        <v>2018</v>
      </c>
      <c r="I617" t="s">
        <v>252</v>
      </c>
      <c r="J617" t="s">
        <v>185</v>
      </c>
      <c r="K617" t="s">
        <v>1</v>
      </c>
      <c r="L617" t="str">
        <f>_xlfn.XLOOKUP(K617,Sheet1!$A$2:$A$8,Sheet1!$B$2:$B$8)</f>
        <v>A</v>
      </c>
      <c r="M617" s="5">
        <v>313520780750</v>
      </c>
      <c r="N617" s="5">
        <v>266588204587</v>
      </c>
    </row>
    <row r="618" spans="1:14" x14ac:dyDescent="0.3">
      <c r="A618" t="s">
        <v>231</v>
      </c>
      <c r="B618" t="s">
        <v>182</v>
      </c>
      <c r="C618" t="s">
        <v>31</v>
      </c>
      <c r="D618" t="s">
        <v>215</v>
      </c>
      <c r="E618" t="s">
        <v>213</v>
      </c>
      <c r="F618" t="s">
        <v>299</v>
      </c>
      <c r="G618" s="4">
        <v>43465</v>
      </c>
      <c r="H618" s="7">
        <f t="shared" si="9"/>
        <v>2018</v>
      </c>
      <c r="I618" t="s">
        <v>252</v>
      </c>
      <c r="J618" t="s">
        <v>186</v>
      </c>
      <c r="K618" t="s">
        <v>3</v>
      </c>
      <c r="L618" t="str">
        <f>_xlfn.XLOOKUP(K618,Sheet1!$A$2:$A$8,Sheet1!$B$2:$B$8)</f>
        <v>B</v>
      </c>
      <c r="M618" s="5">
        <v>56551178518</v>
      </c>
      <c r="N618" s="5">
        <v>61631220406</v>
      </c>
    </row>
    <row r="619" spans="1:14" x14ac:dyDescent="0.3">
      <c r="A619" t="s">
        <v>231</v>
      </c>
      <c r="B619" t="s">
        <v>182</v>
      </c>
      <c r="C619" t="s">
        <v>31</v>
      </c>
      <c r="D619" t="s">
        <v>215</v>
      </c>
      <c r="E619" t="s">
        <v>213</v>
      </c>
      <c r="F619" t="s">
        <v>299</v>
      </c>
      <c r="G619" s="4">
        <v>43465</v>
      </c>
      <c r="H619" s="7">
        <f t="shared" si="9"/>
        <v>2018</v>
      </c>
      <c r="I619" t="s">
        <v>252</v>
      </c>
      <c r="J619" t="s">
        <v>187</v>
      </c>
      <c r="K619" t="s">
        <v>5</v>
      </c>
      <c r="L619" t="str">
        <f>_xlfn.XLOOKUP(K619,Sheet1!$A$2:$A$8,Sheet1!$B$2:$B$8)</f>
        <v>C</v>
      </c>
      <c r="M619" s="5">
        <v>256969602232</v>
      </c>
      <c r="N619" s="5">
        <v>204956984181</v>
      </c>
    </row>
    <row r="620" spans="1:14" x14ac:dyDescent="0.3">
      <c r="A620" t="s">
        <v>231</v>
      </c>
      <c r="B620" t="s">
        <v>182</v>
      </c>
      <c r="C620" t="s">
        <v>31</v>
      </c>
      <c r="D620" t="s">
        <v>235</v>
      </c>
      <c r="E620" t="s">
        <v>236</v>
      </c>
      <c r="F620" t="s">
        <v>299</v>
      </c>
      <c r="G620" s="4">
        <v>43465</v>
      </c>
      <c r="H620" s="7">
        <f t="shared" si="9"/>
        <v>2018</v>
      </c>
      <c r="I620" t="s">
        <v>252</v>
      </c>
      <c r="J620" t="s">
        <v>185</v>
      </c>
      <c r="K620" t="s">
        <v>1</v>
      </c>
      <c r="L620" t="str">
        <f>_xlfn.XLOOKUP(K620,Sheet1!$A$2:$A$8,Sheet1!$B$2:$B$8)</f>
        <v>A</v>
      </c>
      <c r="M620" s="5">
        <v>202204198811</v>
      </c>
      <c r="N620" s="5">
        <v>149016068455</v>
      </c>
    </row>
    <row r="621" spans="1:14" x14ac:dyDescent="0.3">
      <c r="A621" t="s">
        <v>231</v>
      </c>
      <c r="B621" t="s">
        <v>182</v>
      </c>
      <c r="C621" t="s">
        <v>31</v>
      </c>
      <c r="D621" t="s">
        <v>235</v>
      </c>
      <c r="E621" t="s">
        <v>236</v>
      </c>
      <c r="F621" t="s">
        <v>299</v>
      </c>
      <c r="G621" s="4">
        <v>43465</v>
      </c>
      <c r="H621" s="7">
        <f t="shared" si="9"/>
        <v>2018</v>
      </c>
      <c r="I621" t="s">
        <v>252</v>
      </c>
      <c r="J621" t="s">
        <v>186</v>
      </c>
      <c r="K621" t="s">
        <v>3</v>
      </c>
      <c r="L621" t="str">
        <f>_xlfn.XLOOKUP(K621,Sheet1!$A$2:$A$8,Sheet1!$B$2:$B$8)</f>
        <v>B</v>
      </c>
      <c r="M621" s="5">
        <v>138313503091</v>
      </c>
      <c r="N621" s="5">
        <v>87457934764</v>
      </c>
    </row>
    <row r="622" spans="1:14" x14ac:dyDescent="0.3">
      <c r="A622" t="s">
        <v>231</v>
      </c>
      <c r="B622" t="s">
        <v>182</v>
      </c>
      <c r="C622" t="s">
        <v>31</v>
      </c>
      <c r="D622" t="s">
        <v>235</v>
      </c>
      <c r="E622" t="s">
        <v>236</v>
      </c>
      <c r="F622" t="s">
        <v>299</v>
      </c>
      <c r="G622" s="4">
        <v>43465</v>
      </c>
      <c r="H622" s="7">
        <f t="shared" si="9"/>
        <v>2018</v>
      </c>
      <c r="I622" t="s">
        <v>252</v>
      </c>
      <c r="J622" t="s">
        <v>187</v>
      </c>
      <c r="K622" t="s">
        <v>5</v>
      </c>
      <c r="L622" t="str">
        <f>_xlfn.XLOOKUP(K622,Sheet1!$A$2:$A$8,Sheet1!$B$2:$B$8)</f>
        <v>C</v>
      </c>
      <c r="M622" s="5">
        <v>63890695720</v>
      </c>
      <c r="N622" s="5">
        <v>61558133691</v>
      </c>
    </row>
    <row r="623" spans="1:14" x14ac:dyDescent="0.3">
      <c r="A623" t="s">
        <v>231</v>
      </c>
      <c r="B623" t="s">
        <v>182</v>
      </c>
      <c r="C623" t="s">
        <v>31</v>
      </c>
      <c r="D623" t="s">
        <v>216</v>
      </c>
      <c r="E623" t="s">
        <v>184</v>
      </c>
      <c r="F623" t="s">
        <v>299</v>
      </c>
      <c r="G623" s="4">
        <v>43465</v>
      </c>
      <c r="H623" s="7">
        <f t="shared" si="9"/>
        <v>2018</v>
      </c>
      <c r="I623" t="s">
        <v>252</v>
      </c>
      <c r="J623" t="s">
        <v>185</v>
      </c>
      <c r="K623" t="s">
        <v>1</v>
      </c>
      <c r="L623" t="str">
        <f>_xlfn.XLOOKUP(K623,Sheet1!$A$2:$A$8,Sheet1!$B$2:$B$8)</f>
        <v>A</v>
      </c>
      <c r="M623" s="5">
        <v>1277774547523</v>
      </c>
      <c r="N623" s="5">
        <v>1247050373196</v>
      </c>
    </row>
    <row r="624" spans="1:14" x14ac:dyDescent="0.3">
      <c r="A624" t="s">
        <v>231</v>
      </c>
      <c r="B624" t="s">
        <v>182</v>
      </c>
      <c r="C624" t="s">
        <v>31</v>
      </c>
      <c r="D624" t="s">
        <v>216</v>
      </c>
      <c r="E624" t="s">
        <v>184</v>
      </c>
      <c r="F624" t="s">
        <v>299</v>
      </c>
      <c r="G624" s="4">
        <v>43465</v>
      </c>
      <c r="H624" s="7">
        <f t="shared" si="9"/>
        <v>2018</v>
      </c>
      <c r="I624" t="s">
        <v>252</v>
      </c>
      <c r="J624" t="s">
        <v>186</v>
      </c>
      <c r="K624" t="s">
        <v>3</v>
      </c>
      <c r="L624" t="str">
        <f>_xlfn.XLOOKUP(K624,Sheet1!$A$2:$A$8,Sheet1!$B$2:$B$8)</f>
        <v>B</v>
      </c>
      <c r="M624" s="5">
        <v>778662245818</v>
      </c>
      <c r="N624" s="5">
        <v>735010858807</v>
      </c>
    </row>
    <row r="625" spans="1:14" x14ac:dyDescent="0.3">
      <c r="A625" t="s">
        <v>231</v>
      </c>
      <c r="B625" t="s">
        <v>182</v>
      </c>
      <c r="C625" t="s">
        <v>31</v>
      </c>
      <c r="D625" t="s">
        <v>216</v>
      </c>
      <c r="E625" t="s">
        <v>184</v>
      </c>
      <c r="F625" t="s">
        <v>299</v>
      </c>
      <c r="G625" s="4">
        <v>43465</v>
      </c>
      <c r="H625" s="7">
        <f t="shared" si="9"/>
        <v>2018</v>
      </c>
      <c r="I625" t="s">
        <v>252</v>
      </c>
      <c r="J625" t="s">
        <v>187</v>
      </c>
      <c r="K625" t="s">
        <v>5</v>
      </c>
      <c r="L625" t="str">
        <f>_xlfn.XLOOKUP(K625,Sheet1!$A$2:$A$8,Sheet1!$B$2:$B$8)</f>
        <v>C</v>
      </c>
      <c r="M625" s="5">
        <v>499112301705</v>
      </c>
      <c r="N625" s="5">
        <v>512039514389</v>
      </c>
    </row>
    <row r="626" spans="1:14" x14ac:dyDescent="0.3">
      <c r="A626" t="s">
        <v>231</v>
      </c>
      <c r="B626" t="s">
        <v>182</v>
      </c>
      <c r="C626" t="s">
        <v>31</v>
      </c>
      <c r="D626" t="s">
        <v>217</v>
      </c>
      <c r="E626" t="s">
        <v>191</v>
      </c>
      <c r="F626" t="s">
        <v>299</v>
      </c>
      <c r="G626" s="4">
        <v>43465</v>
      </c>
      <c r="H626" s="7">
        <f t="shared" si="9"/>
        <v>2018</v>
      </c>
      <c r="I626" t="s">
        <v>252</v>
      </c>
      <c r="J626" t="s">
        <v>185</v>
      </c>
      <c r="K626" t="s">
        <v>1</v>
      </c>
      <c r="L626" t="str">
        <f>_xlfn.XLOOKUP(K626,Sheet1!$A$2:$A$8,Sheet1!$B$2:$B$8)</f>
        <v>A</v>
      </c>
      <c r="M626" s="5">
        <v>345241464651</v>
      </c>
      <c r="N626" s="5">
        <v>352922161265</v>
      </c>
    </row>
    <row r="627" spans="1:14" x14ac:dyDescent="0.3">
      <c r="A627" t="s">
        <v>231</v>
      </c>
      <c r="B627" t="s">
        <v>182</v>
      </c>
      <c r="C627" t="s">
        <v>31</v>
      </c>
      <c r="D627" t="s">
        <v>217</v>
      </c>
      <c r="E627" t="s">
        <v>191</v>
      </c>
      <c r="F627" t="s">
        <v>299</v>
      </c>
      <c r="G627" s="4">
        <v>43465</v>
      </c>
      <c r="H627" s="7">
        <f t="shared" si="9"/>
        <v>2018</v>
      </c>
      <c r="I627" t="s">
        <v>252</v>
      </c>
      <c r="J627" t="s">
        <v>186</v>
      </c>
      <c r="K627" t="s">
        <v>3</v>
      </c>
      <c r="L627" t="str">
        <f>_xlfn.XLOOKUP(K627,Sheet1!$A$2:$A$8,Sheet1!$B$2:$B$8)</f>
        <v>B</v>
      </c>
      <c r="M627" s="5">
        <v>141640316834</v>
      </c>
      <c r="N627" s="5">
        <v>157702376969</v>
      </c>
    </row>
    <row r="628" spans="1:14" x14ac:dyDescent="0.3">
      <c r="A628" t="s">
        <v>231</v>
      </c>
      <c r="B628" t="s">
        <v>182</v>
      </c>
      <c r="C628" t="s">
        <v>31</v>
      </c>
      <c r="D628" t="s">
        <v>217</v>
      </c>
      <c r="E628" t="s">
        <v>191</v>
      </c>
      <c r="F628" t="s">
        <v>299</v>
      </c>
      <c r="G628" s="4">
        <v>43465</v>
      </c>
      <c r="H628" s="7">
        <f t="shared" si="9"/>
        <v>2018</v>
      </c>
      <c r="I628" t="s">
        <v>252</v>
      </c>
      <c r="J628" t="s">
        <v>187</v>
      </c>
      <c r="K628" t="s">
        <v>5</v>
      </c>
      <c r="L628" t="str">
        <f>_xlfn.XLOOKUP(K628,Sheet1!$A$2:$A$8,Sheet1!$B$2:$B$8)</f>
        <v>C</v>
      </c>
      <c r="M628" s="5">
        <v>203601147817</v>
      </c>
      <c r="N628" s="5">
        <v>195219784296</v>
      </c>
    </row>
    <row r="629" spans="1:14" x14ac:dyDescent="0.3">
      <c r="A629" t="s">
        <v>231</v>
      </c>
      <c r="B629" t="s">
        <v>182</v>
      </c>
      <c r="C629" t="s">
        <v>31</v>
      </c>
      <c r="D629" t="s">
        <v>237</v>
      </c>
      <c r="E629" t="s">
        <v>184</v>
      </c>
      <c r="F629" t="s">
        <v>299</v>
      </c>
      <c r="G629" s="4">
        <v>43465</v>
      </c>
      <c r="H629" s="7">
        <f t="shared" si="9"/>
        <v>2018</v>
      </c>
      <c r="I629" t="s">
        <v>252</v>
      </c>
      <c r="J629" t="s">
        <v>185</v>
      </c>
      <c r="K629" t="s">
        <v>1</v>
      </c>
      <c r="L629" t="str">
        <f>_xlfn.XLOOKUP(K629,Sheet1!$A$2:$A$8,Sheet1!$B$2:$B$8)</f>
        <v>A</v>
      </c>
      <c r="M629" s="5">
        <v>332756097073</v>
      </c>
      <c r="N629" s="5">
        <v>328674241514</v>
      </c>
    </row>
    <row r="630" spans="1:14" x14ac:dyDescent="0.3">
      <c r="A630" t="s">
        <v>231</v>
      </c>
      <c r="B630" t="s">
        <v>182</v>
      </c>
      <c r="C630" t="s">
        <v>31</v>
      </c>
      <c r="D630" t="s">
        <v>237</v>
      </c>
      <c r="E630" t="s">
        <v>184</v>
      </c>
      <c r="F630" t="s">
        <v>299</v>
      </c>
      <c r="G630" s="4">
        <v>43465</v>
      </c>
      <c r="H630" s="7">
        <f t="shared" si="9"/>
        <v>2018</v>
      </c>
      <c r="I630" t="s">
        <v>252</v>
      </c>
      <c r="J630" t="s">
        <v>186</v>
      </c>
      <c r="K630" t="s">
        <v>3</v>
      </c>
      <c r="L630" t="str">
        <f>_xlfn.XLOOKUP(K630,Sheet1!$A$2:$A$8,Sheet1!$B$2:$B$8)</f>
        <v>B</v>
      </c>
      <c r="M630" s="5">
        <v>204574219413</v>
      </c>
      <c r="N630" s="5">
        <v>207888295025</v>
      </c>
    </row>
    <row r="631" spans="1:14" x14ac:dyDescent="0.3">
      <c r="A631" t="s">
        <v>231</v>
      </c>
      <c r="B631" t="s">
        <v>182</v>
      </c>
      <c r="C631" t="s">
        <v>31</v>
      </c>
      <c r="D631" t="s">
        <v>237</v>
      </c>
      <c r="E631" t="s">
        <v>184</v>
      </c>
      <c r="F631" t="s">
        <v>299</v>
      </c>
      <c r="G631" s="4">
        <v>43465</v>
      </c>
      <c r="H631" s="7">
        <f t="shared" si="9"/>
        <v>2018</v>
      </c>
      <c r="I631" t="s">
        <v>252</v>
      </c>
      <c r="J631" t="s">
        <v>187</v>
      </c>
      <c r="K631" t="s">
        <v>5</v>
      </c>
      <c r="L631" t="str">
        <f>_xlfn.XLOOKUP(K631,Sheet1!$A$2:$A$8,Sheet1!$B$2:$B$8)</f>
        <v>C</v>
      </c>
      <c r="M631" s="5">
        <v>128181877660</v>
      </c>
      <c r="N631" s="5">
        <v>120785946489</v>
      </c>
    </row>
    <row r="632" spans="1:14" x14ac:dyDescent="0.3">
      <c r="A632" t="s">
        <v>231</v>
      </c>
      <c r="B632" t="s">
        <v>182</v>
      </c>
      <c r="C632" t="s">
        <v>31</v>
      </c>
      <c r="D632" t="s">
        <v>218</v>
      </c>
      <c r="E632" t="s">
        <v>184</v>
      </c>
      <c r="F632" t="s">
        <v>299</v>
      </c>
      <c r="G632" s="4">
        <v>43465</v>
      </c>
      <c r="H632" s="7">
        <f t="shared" si="9"/>
        <v>2018</v>
      </c>
      <c r="I632" t="s">
        <v>252</v>
      </c>
      <c r="J632" t="s">
        <v>185</v>
      </c>
      <c r="K632" t="s">
        <v>1</v>
      </c>
      <c r="L632" t="str">
        <f>_xlfn.XLOOKUP(K632,Sheet1!$A$2:$A$8,Sheet1!$B$2:$B$8)</f>
        <v>A</v>
      </c>
      <c r="M632" s="5">
        <v>357022501149</v>
      </c>
      <c r="N632" s="5">
        <v>355141412098</v>
      </c>
    </row>
    <row r="633" spans="1:14" x14ac:dyDescent="0.3">
      <c r="A633" t="s">
        <v>231</v>
      </c>
      <c r="B633" t="s">
        <v>182</v>
      </c>
      <c r="C633" t="s">
        <v>31</v>
      </c>
      <c r="D633" t="s">
        <v>218</v>
      </c>
      <c r="E633" t="s">
        <v>184</v>
      </c>
      <c r="F633" t="s">
        <v>299</v>
      </c>
      <c r="G633" s="4">
        <v>43465</v>
      </c>
      <c r="H633" s="7">
        <f t="shared" si="9"/>
        <v>2018</v>
      </c>
      <c r="I633" t="s">
        <v>252</v>
      </c>
      <c r="J633" t="s">
        <v>186</v>
      </c>
      <c r="K633" t="s">
        <v>3</v>
      </c>
      <c r="L633" t="str">
        <f>_xlfn.XLOOKUP(K633,Sheet1!$A$2:$A$8,Sheet1!$B$2:$B$8)</f>
        <v>B</v>
      </c>
      <c r="M633" s="5">
        <v>59427556876</v>
      </c>
      <c r="N633" s="5">
        <v>61544381604</v>
      </c>
    </row>
    <row r="634" spans="1:14" x14ac:dyDescent="0.3">
      <c r="A634" t="s">
        <v>231</v>
      </c>
      <c r="B634" t="s">
        <v>182</v>
      </c>
      <c r="C634" t="s">
        <v>31</v>
      </c>
      <c r="D634" t="s">
        <v>218</v>
      </c>
      <c r="E634" t="s">
        <v>184</v>
      </c>
      <c r="F634" t="s">
        <v>299</v>
      </c>
      <c r="G634" s="4">
        <v>43465</v>
      </c>
      <c r="H634" s="7">
        <f t="shared" si="9"/>
        <v>2018</v>
      </c>
      <c r="I634" t="s">
        <v>252</v>
      </c>
      <c r="J634" t="s">
        <v>187</v>
      </c>
      <c r="K634" t="s">
        <v>5</v>
      </c>
      <c r="L634" t="str">
        <f>_xlfn.XLOOKUP(K634,Sheet1!$A$2:$A$8,Sheet1!$B$2:$B$8)</f>
        <v>C</v>
      </c>
      <c r="M634" s="5">
        <v>297594944273</v>
      </c>
      <c r="N634" s="5">
        <v>293597030494</v>
      </c>
    </row>
    <row r="635" spans="1:14" x14ac:dyDescent="0.3">
      <c r="A635" t="s">
        <v>231</v>
      </c>
      <c r="B635" t="s">
        <v>182</v>
      </c>
      <c r="C635" t="s">
        <v>31</v>
      </c>
      <c r="D635" t="s">
        <v>219</v>
      </c>
      <c r="E635" t="s">
        <v>184</v>
      </c>
      <c r="F635" t="s">
        <v>299</v>
      </c>
      <c r="G635" s="4">
        <v>43465</v>
      </c>
      <c r="H635" s="7">
        <f t="shared" si="9"/>
        <v>2018</v>
      </c>
      <c r="I635" t="s">
        <v>252</v>
      </c>
      <c r="J635" t="s">
        <v>185</v>
      </c>
      <c r="K635" t="s">
        <v>1</v>
      </c>
      <c r="L635" t="str">
        <f>_xlfn.XLOOKUP(K635,Sheet1!$A$2:$A$8,Sheet1!$B$2:$B$8)</f>
        <v>A</v>
      </c>
      <c r="M635" s="5">
        <v>797652567243</v>
      </c>
      <c r="N635" s="5">
        <v>661083857591</v>
      </c>
    </row>
    <row r="636" spans="1:14" x14ac:dyDescent="0.3">
      <c r="A636" t="s">
        <v>231</v>
      </c>
      <c r="B636" t="s">
        <v>182</v>
      </c>
      <c r="C636" t="s">
        <v>31</v>
      </c>
      <c r="D636" t="s">
        <v>219</v>
      </c>
      <c r="E636" t="s">
        <v>184</v>
      </c>
      <c r="F636" t="s">
        <v>299</v>
      </c>
      <c r="G636" s="4">
        <v>43465</v>
      </c>
      <c r="H636" s="7">
        <f t="shared" si="9"/>
        <v>2018</v>
      </c>
      <c r="I636" t="s">
        <v>252</v>
      </c>
      <c r="J636" t="s">
        <v>186</v>
      </c>
      <c r="K636" t="s">
        <v>3</v>
      </c>
      <c r="L636" t="str">
        <f>_xlfn.XLOOKUP(K636,Sheet1!$A$2:$A$8,Sheet1!$B$2:$B$8)</f>
        <v>B</v>
      </c>
      <c r="M636" s="5">
        <v>444624859464</v>
      </c>
      <c r="N636" s="5">
        <v>305588284972</v>
      </c>
    </row>
    <row r="637" spans="1:14" x14ac:dyDescent="0.3">
      <c r="A637" t="s">
        <v>231</v>
      </c>
      <c r="B637" t="s">
        <v>182</v>
      </c>
      <c r="C637" t="s">
        <v>31</v>
      </c>
      <c r="D637" t="s">
        <v>219</v>
      </c>
      <c r="E637" t="s">
        <v>184</v>
      </c>
      <c r="F637" t="s">
        <v>299</v>
      </c>
      <c r="G637" s="4">
        <v>43465</v>
      </c>
      <c r="H637" s="7">
        <f t="shared" si="9"/>
        <v>2018</v>
      </c>
      <c r="I637" t="s">
        <v>252</v>
      </c>
      <c r="J637" t="s">
        <v>187</v>
      </c>
      <c r="K637" t="s">
        <v>5</v>
      </c>
      <c r="L637" t="str">
        <f>_xlfn.XLOOKUP(K637,Sheet1!$A$2:$A$8,Sheet1!$B$2:$B$8)</f>
        <v>C</v>
      </c>
      <c r="M637" s="5">
        <v>353027707779</v>
      </c>
      <c r="N637" s="5">
        <v>355495572619</v>
      </c>
    </row>
    <row r="638" spans="1:14" x14ac:dyDescent="0.3">
      <c r="A638" t="s">
        <v>231</v>
      </c>
      <c r="B638" t="s">
        <v>182</v>
      </c>
      <c r="C638" t="s">
        <v>31</v>
      </c>
      <c r="D638" t="s">
        <v>220</v>
      </c>
      <c r="E638" t="s">
        <v>191</v>
      </c>
      <c r="F638" t="s">
        <v>299</v>
      </c>
      <c r="G638" s="4">
        <v>43465</v>
      </c>
      <c r="H638" s="7">
        <f t="shared" si="9"/>
        <v>2018</v>
      </c>
      <c r="I638" t="s">
        <v>252</v>
      </c>
      <c r="J638" t="s">
        <v>185</v>
      </c>
      <c r="K638" t="s">
        <v>1</v>
      </c>
      <c r="L638" t="str">
        <f>_xlfn.XLOOKUP(K638,Sheet1!$A$2:$A$8,Sheet1!$B$2:$B$8)</f>
        <v>A</v>
      </c>
      <c r="M638" s="5">
        <v>160686362424</v>
      </c>
      <c r="N638" s="5">
        <v>197157482482</v>
      </c>
    </row>
    <row r="639" spans="1:14" x14ac:dyDescent="0.3">
      <c r="A639" t="s">
        <v>231</v>
      </c>
      <c r="B639" t="s">
        <v>182</v>
      </c>
      <c r="C639" t="s">
        <v>31</v>
      </c>
      <c r="D639" t="s">
        <v>220</v>
      </c>
      <c r="E639" t="s">
        <v>191</v>
      </c>
      <c r="F639" t="s">
        <v>299</v>
      </c>
      <c r="G639" s="4">
        <v>43465</v>
      </c>
      <c r="H639" s="7">
        <f t="shared" si="9"/>
        <v>2018</v>
      </c>
      <c r="I639" t="s">
        <v>252</v>
      </c>
      <c r="J639" t="s">
        <v>186</v>
      </c>
      <c r="K639" t="s">
        <v>3</v>
      </c>
      <c r="L639" t="str">
        <f>_xlfn.XLOOKUP(K639,Sheet1!$A$2:$A$8,Sheet1!$B$2:$B$8)</f>
        <v>B</v>
      </c>
      <c r="M639" s="5">
        <v>121200509224</v>
      </c>
      <c r="N639" s="5">
        <v>116414692821</v>
      </c>
    </row>
    <row r="640" spans="1:14" x14ac:dyDescent="0.3">
      <c r="A640" t="s">
        <v>231</v>
      </c>
      <c r="B640" t="s">
        <v>182</v>
      </c>
      <c r="C640" t="s">
        <v>31</v>
      </c>
      <c r="D640" t="s">
        <v>220</v>
      </c>
      <c r="E640" t="s">
        <v>191</v>
      </c>
      <c r="F640" t="s">
        <v>299</v>
      </c>
      <c r="G640" s="4">
        <v>43465</v>
      </c>
      <c r="H640" s="7">
        <f t="shared" si="9"/>
        <v>2018</v>
      </c>
      <c r="I640" t="s">
        <v>252</v>
      </c>
      <c r="J640" t="s">
        <v>187</v>
      </c>
      <c r="K640" t="s">
        <v>5</v>
      </c>
      <c r="L640" t="str">
        <f>_xlfn.XLOOKUP(K640,Sheet1!$A$2:$A$8,Sheet1!$B$2:$B$8)</f>
        <v>C</v>
      </c>
      <c r="M640" s="5">
        <v>39485853200</v>
      </c>
      <c r="N640" s="5">
        <v>80742789661</v>
      </c>
    </row>
    <row r="641" spans="1:14" x14ac:dyDescent="0.3">
      <c r="A641" t="s">
        <v>231</v>
      </c>
      <c r="B641" t="s">
        <v>182</v>
      </c>
      <c r="C641" t="s">
        <v>31</v>
      </c>
      <c r="D641" t="s">
        <v>221</v>
      </c>
      <c r="E641" t="s">
        <v>191</v>
      </c>
      <c r="F641" t="s">
        <v>299</v>
      </c>
      <c r="G641" s="4">
        <v>43465</v>
      </c>
      <c r="H641" s="7">
        <f t="shared" si="9"/>
        <v>2018</v>
      </c>
      <c r="I641" t="s">
        <v>252</v>
      </c>
      <c r="J641" t="s">
        <v>185</v>
      </c>
      <c r="K641" t="s">
        <v>1</v>
      </c>
      <c r="L641" t="str">
        <f>_xlfn.XLOOKUP(K641,Sheet1!$A$2:$A$8,Sheet1!$B$2:$B$8)</f>
        <v>A</v>
      </c>
      <c r="M641" s="5">
        <v>54125979686154</v>
      </c>
      <c r="N641" s="5">
        <v>53692257509875</v>
      </c>
    </row>
    <row r="642" spans="1:14" x14ac:dyDescent="0.3">
      <c r="A642" t="s">
        <v>231</v>
      </c>
      <c r="B642" t="s">
        <v>182</v>
      </c>
      <c r="C642" t="s">
        <v>31</v>
      </c>
      <c r="D642" t="s">
        <v>221</v>
      </c>
      <c r="E642" t="s">
        <v>191</v>
      </c>
      <c r="F642" t="s">
        <v>299</v>
      </c>
      <c r="G642" s="4">
        <v>43465</v>
      </c>
      <c r="H642" s="7">
        <f t="shared" si="9"/>
        <v>2018</v>
      </c>
      <c r="I642" t="s">
        <v>252</v>
      </c>
      <c r="J642" t="s">
        <v>186</v>
      </c>
      <c r="K642" t="s">
        <v>3</v>
      </c>
      <c r="L642" t="str">
        <f>_xlfn.XLOOKUP(K642,Sheet1!$A$2:$A$8,Sheet1!$B$2:$B$8)</f>
        <v>B</v>
      </c>
      <c r="M642" s="5">
        <v>8853877911368</v>
      </c>
      <c r="N642" s="5">
        <v>7750802575899</v>
      </c>
    </row>
    <row r="643" spans="1:14" x14ac:dyDescent="0.3">
      <c r="A643" t="s">
        <v>231</v>
      </c>
      <c r="B643" t="s">
        <v>182</v>
      </c>
      <c r="C643" t="s">
        <v>31</v>
      </c>
      <c r="D643" t="s">
        <v>221</v>
      </c>
      <c r="E643" t="s">
        <v>191</v>
      </c>
      <c r="F643" t="s">
        <v>299</v>
      </c>
      <c r="G643" s="4">
        <v>43465</v>
      </c>
      <c r="H643" s="7">
        <f t="shared" ref="H643:H706" si="10">YEAR(G643)</f>
        <v>2018</v>
      </c>
      <c r="I643" t="s">
        <v>252</v>
      </c>
      <c r="J643" t="s">
        <v>187</v>
      </c>
      <c r="K643" t="s">
        <v>5</v>
      </c>
      <c r="L643" t="str">
        <f>_xlfn.XLOOKUP(K643,Sheet1!$A$2:$A$8,Sheet1!$B$2:$B$8)</f>
        <v>C</v>
      </c>
      <c r="M643" s="5">
        <v>45272101774786</v>
      </c>
      <c r="N643" s="5">
        <v>45941454933976</v>
      </c>
    </row>
    <row r="644" spans="1:14" x14ac:dyDescent="0.3">
      <c r="A644" t="s">
        <v>231</v>
      </c>
      <c r="B644" t="s">
        <v>182</v>
      </c>
      <c r="C644" t="s">
        <v>31</v>
      </c>
      <c r="D644" t="s">
        <v>222</v>
      </c>
      <c r="E644" t="s">
        <v>223</v>
      </c>
      <c r="F644" t="s">
        <v>299</v>
      </c>
      <c r="G644" s="4">
        <v>43465</v>
      </c>
      <c r="H644" s="7">
        <f t="shared" si="10"/>
        <v>2018</v>
      </c>
      <c r="I644" t="s">
        <v>252</v>
      </c>
      <c r="J644" t="s">
        <v>185</v>
      </c>
      <c r="K644" t="s">
        <v>1</v>
      </c>
      <c r="L644" t="str">
        <f>_xlfn.XLOOKUP(K644,Sheet1!$A$2:$A$8,Sheet1!$B$2:$B$8)</f>
        <v>A</v>
      </c>
      <c r="M644" s="5">
        <v>3735000646178</v>
      </c>
      <c r="N644" s="5">
        <v>3191781072161</v>
      </c>
    </row>
    <row r="645" spans="1:14" x14ac:dyDescent="0.3">
      <c r="A645" t="s">
        <v>231</v>
      </c>
      <c r="B645" t="s">
        <v>182</v>
      </c>
      <c r="C645" t="s">
        <v>31</v>
      </c>
      <c r="D645" t="s">
        <v>222</v>
      </c>
      <c r="E645" t="s">
        <v>223</v>
      </c>
      <c r="F645" t="s">
        <v>299</v>
      </c>
      <c r="G645" s="4">
        <v>43465</v>
      </c>
      <c r="H645" s="7">
        <f t="shared" si="10"/>
        <v>2018</v>
      </c>
      <c r="I645" t="s">
        <v>252</v>
      </c>
      <c r="J645" t="s">
        <v>186</v>
      </c>
      <c r="K645" t="s">
        <v>3</v>
      </c>
      <c r="L645" t="str">
        <f>_xlfn.XLOOKUP(K645,Sheet1!$A$2:$A$8,Sheet1!$B$2:$B$8)</f>
        <v>B</v>
      </c>
      <c r="M645" s="5">
        <v>2685687058718</v>
      </c>
      <c r="N645" s="5">
        <v>2052922905068</v>
      </c>
    </row>
    <row r="646" spans="1:14" x14ac:dyDescent="0.3">
      <c r="A646" t="s">
        <v>231</v>
      </c>
      <c r="B646" t="s">
        <v>182</v>
      </c>
      <c r="C646" t="s">
        <v>31</v>
      </c>
      <c r="D646" t="s">
        <v>222</v>
      </c>
      <c r="E646" t="s">
        <v>223</v>
      </c>
      <c r="F646" t="s">
        <v>299</v>
      </c>
      <c r="G646" s="4">
        <v>43465</v>
      </c>
      <c r="H646" s="7">
        <f t="shared" si="10"/>
        <v>2018</v>
      </c>
      <c r="I646" t="s">
        <v>252</v>
      </c>
      <c r="J646" t="s">
        <v>187</v>
      </c>
      <c r="K646" t="s">
        <v>5</v>
      </c>
      <c r="L646" t="str">
        <f>_xlfn.XLOOKUP(K646,Sheet1!$A$2:$A$8,Sheet1!$B$2:$B$8)</f>
        <v>C</v>
      </c>
      <c r="M646" s="5">
        <v>1049313587460</v>
      </c>
      <c r="N646" s="5">
        <v>1138858167093</v>
      </c>
    </row>
    <row r="647" spans="1:14" x14ac:dyDescent="0.3">
      <c r="A647" t="s">
        <v>231</v>
      </c>
      <c r="B647" t="s">
        <v>182</v>
      </c>
      <c r="C647" t="s">
        <v>31</v>
      </c>
      <c r="D647" t="s">
        <v>224</v>
      </c>
      <c r="E647" t="s">
        <v>225</v>
      </c>
      <c r="F647" t="s">
        <v>299</v>
      </c>
      <c r="G647" s="4">
        <v>43465</v>
      </c>
      <c r="H647" s="7">
        <f t="shared" si="10"/>
        <v>2018</v>
      </c>
      <c r="I647" t="s">
        <v>252</v>
      </c>
      <c r="J647" t="s">
        <v>185</v>
      </c>
      <c r="K647" t="s">
        <v>1</v>
      </c>
      <c r="L647" t="str">
        <f>_xlfn.XLOOKUP(K647,Sheet1!$A$2:$A$8,Sheet1!$B$2:$B$8)</f>
        <v>A</v>
      </c>
      <c r="M647" s="5">
        <v>1144647055879</v>
      </c>
      <c r="N647" s="5">
        <v>1117966320219</v>
      </c>
    </row>
    <row r="648" spans="1:14" x14ac:dyDescent="0.3">
      <c r="A648" t="s">
        <v>231</v>
      </c>
      <c r="B648" t="s">
        <v>182</v>
      </c>
      <c r="C648" t="s">
        <v>31</v>
      </c>
      <c r="D648" t="s">
        <v>224</v>
      </c>
      <c r="E648" t="s">
        <v>225</v>
      </c>
      <c r="F648" t="s">
        <v>299</v>
      </c>
      <c r="G648" s="4">
        <v>43465</v>
      </c>
      <c r="H648" s="7">
        <f t="shared" si="10"/>
        <v>2018</v>
      </c>
      <c r="I648" t="s">
        <v>252</v>
      </c>
      <c r="J648" t="s">
        <v>186</v>
      </c>
      <c r="K648" t="s">
        <v>3</v>
      </c>
      <c r="L648" t="str">
        <f>_xlfn.XLOOKUP(K648,Sheet1!$A$2:$A$8,Sheet1!$B$2:$B$8)</f>
        <v>B</v>
      </c>
      <c r="M648" s="5">
        <v>822936451940</v>
      </c>
      <c r="N648" s="5">
        <v>749866481314</v>
      </c>
    </row>
    <row r="649" spans="1:14" x14ac:dyDescent="0.3">
      <c r="A649" t="s">
        <v>231</v>
      </c>
      <c r="B649" t="s">
        <v>182</v>
      </c>
      <c r="C649" t="s">
        <v>31</v>
      </c>
      <c r="D649" t="s">
        <v>224</v>
      </c>
      <c r="E649" t="s">
        <v>225</v>
      </c>
      <c r="F649" t="s">
        <v>299</v>
      </c>
      <c r="G649" s="4">
        <v>43465</v>
      </c>
      <c r="H649" s="7">
        <f t="shared" si="10"/>
        <v>2018</v>
      </c>
      <c r="I649" t="s">
        <v>252</v>
      </c>
      <c r="J649" t="s">
        <v>187</v>
      </c>
      <c r="K649" t="s">
        <v>5</v>
      </c>
      <c r="L649" t="str">
        <f>_xlfn.XLOOKUP(K649,Sheet1!$A$2:$A$8,Sheet1!$B$2:$B$8)</f>
        <v>C</v>
      </c>
      <c r="M649" s="5">
        <v>321710603939</v>
      </c>
      <c r="N649" s="5">
        <v>368099838905</v>
      </c>
    </row>
    <row r="650" spans="1:14" x14ac:dyDescent="0.3">
      <c r="A650" t="s">
        <v>231</v>
      </c>
      <c r="B650" t="s">
        <v>182</v>
      </c>
      <c r="C650" t="s">
        <v>31</v>
      </c>
      <c r="D650" t="s">
        <v>226</v>
      </c>
      <c r="E650" t="s">
        <v>225</v>
      </c>
      <c r="F650" t="s">
        <v>299</v>
      </c>
      <c r="G650" s="4">
        <v>43465</v>
      </c>
      <c r="H650" s="7">
        <f t="shared" si="10"/>
        <v>2018</v>
      </c>
      <c r="I650" t="s">
        <v>252</v>
      </c>
      <c r="J650" t="s">
        <v>185</v>
      </c>
      <c r="K650" t="s">
        <v>1</v>
      </c>
      <c r="L650" t="str">
        <f>_xlfn.XLOOKUP(K650,Sheet1!$A$2:$A$8,Sheet1!$B$2:$B$8)</f>
        <v>A</v>
      </c>
      <c r="M650" s="5">
        <v>1633521638211</v>
      </c>
      <c r="N650" s="5">
        <v>1755817981107</v>
      </c>
    </row>
    <row r="651" spans="1:14" x14ac:dyDescent="0.3">
      <c r="A651" t="s">
        <v>231</v>
      </c>
      <c r="B651" t="s">
        <v>182</v>
      </c>
      <c r="C651" t="s">
        <v>31</v>
      </c>
      <c r="D651" t="s">
        <v>226</v>
      </c>
      <c r="E651" t="s">
        <v>225</v>
      </c>
      <c r="F651" t="s">
        <v>299</v>
      </c>
      <c r="G651" s="4">
        <v>43465</v>
      </c>
      <c r="H651" s="7">
        <f t="shared" si="10"/>
        <v>2018</v>
      </c>
      <c r="I651" t="s">
        <v>252</v>
      </c>
      <c r="J651" t="s">
        <v>186</v>
      </c>
      <c r="K651" t="s">
        <v>3</v>
      </c>
      <c r="L651" t="str">
        <f>_xlfn.XLOOKUP(K651,Sheet1!$A$2:$A$8,Sheet1!$B$2:$B$8)</f>
        <v>B</v>
      </c>
      <c r="M651" s="5">
        <v>1205736101143</v>
      </c>
      <c r="N651" s="5">
        <v>1397358758386</v>
      </c>
    </row>
    <row r="652" spans="1:14" x14ac:dyDescent="0.3">
      <c r="A652" t="s">
        <v>231</v>
      </c>
      <c r="B652" t="s">
        <v>182</v>
      </c>
      <c r="C652" t="s">
        <v>31</v>
      </c>
      <c r="D652" t="s">
        <v>226</v>
      </c>
      <c r="E652" t="s">
        <v>225</v>
      </c>
      <c r="F652" t="s">
        <v>299</v>
      </c>
      <c r="G652" s="4">
        <v>43465</v>
      </c>
      <c r="H652" s="7">
        <f t="shared" si="10"/>
        <v>2018</v>
      </c>
      <c r="I652" t="s">
        <v>252</v>
      </c>
      <c r="J652" t="s">
        <v>187</v>
      </c>
      <c r="K652" t="s">
        <v>5</v>
      </c>
      <c r="L652" t="str">
        <f>_xlfn.XLOOKUP(K652,Sheet1!$A$2:$A$8,Sheet1!$B$2:$B$8)</f>
        <v>C</v>
      </c>
      <c r="M652" s="5">
        <v>427785537068</v>
      </c>
      <c r="N652" s="5">
        <v>358459222721</v>
      </c>
    </row>
    <row r="653" spans="1:14" x14ac:dyDescent="0.3">
      <c r="A653" t="s">
        <v>231</v>
      </c>
      <c r="B653" t="s">
        <v>182</v>
      </c>
      <c r="C653" t="s">
        <v>31</v>
      </c>
      <c r="D653" t="s">
        <v>227</v>
      </c>
      <c r="E653" t="s">
        <v>198</v>
      </c>
      <c r="F653" t="s">
        <v>299</v>
      </c>
      <c r="G653" s="4">
        <v>43465</v>
      </c>
      <c r="H653" s="7">
        <f t="shared" si="10"/>
        <v>2018</v>
      </c>
      <c r="I653" t="s">
        <v>252</v>
      </c>
      <c r="J653" t="s">
        <v>185</v>
      </c>
      <c r="K653" t="s">
        <v>1</v>
      </c>
      <c r="L653" t="str">
        <f>_xlfn.XLOOKUP(K653,Sheet1!$A$2:$A$8,Sheet1!$B$2:$B$8)</f>
        <v>A</v>
      </c>
      <c r="M653" s="5">
        <v>162246981025</v>
      </c>
      <c r="N653" s="5">
        <v>168615342283</v>
      </c>
    </row>
    <row r="654" spans="1:14" x14ac:dyDescent="0.3">
      <c r="A654" t="s">
        <v>231</v>
      </c>
      <c r="B654" t="s">
        <v>182</v>
      </c>
      <c r="C654" t="s">
        <v>31</v>
      </c>
      <c r="D654" t="s">
        <v>227</v>
      </c>
      <c r="E654" t="s">
        <v>198</v>
      </c>
      <c r="F654" t="s">
        <v>299</v>
      </c>
      <c r="G654" s="4">
        <v>43465</v>
      </c>
      <c r="H654" s="7">
        <f t="shared" si="10"/>
        <v>2018</v>
      </c>
      <c r="I654" t="s">
        <v>252</v>
      </c>
      <c r="J654" t="s">
        <v>186</v>
      </c>
      <c r="K654" t="s">
        <v>3</v>
      </c>
      <c r="L654" t="str">
        <f>_xlfn.XLOOKUP(K654,Sheet1!$A$2:$A$8,Sheet1!$B$2:$B$8)</f>
        <v>B</v>
      </c>
      <c r="M654" s="5">
        <v>45373187071</v>
      </c>
      <c r="N654" s="5">
        <v>57488619826</v>
      </c>
    </row>
    <row r="655" spans="1:14" x14ac:dyDescent="0.3">
      <c r="A655" t="s">
        <v>231</v>
      </c>
      <c r="B655" t="s">
        <v>182</v>
      </c>
      <c r="C655" t="s">
        <v>31</v>
      </c>
      <c r="D655" t="s">
        <v>227</v>
      </c>
      <c r="E655" t="s">
        <v>198</v>
      </c>
      <c r="F655" t="s">
        <v>299</v>
      </c>
      <c r="G655" s="4">
        <v>43465</v>
      </c>
      <c r="H655" s="7">
        <f t="shared" si="10"/>
        <v>2018</v>
      </c>
      <c r="I655" t="s">
        <v>252</v>
      </c>
      <c r="J655" t="s">
        <v>187</v>
      </c>
      <c r="K655" t="s">
        <v>5</v>
      </c>
      <c r="L655" t="str">
        <f>_xlfn.XLOOKUP(K655,Sheet1!$A$2:$A$8,Sheet1!$B$2:$B$8)</f>
        <v>C</v>
      </c>
      <c r="M655" s="5">
        <v>116873793954</v>
      </c>
      <c r="N655" s="5">
        <v>111126722457</v>
      </c>
    </row>
    <row r="656" spans="1:14" x14ac:dyDescent="0.3">
      <c r="A656" t="s">
        <v>231</v>
      </c>
      <c r="B656" t="s">
        <v>182</v>
      </c>
      <c r="C656" t="s">
        <v>31</v>
      </c>
      <c r="D656" t="s">
        <v>247</v>
      </c>
      <c r="E656" t="s">
        <v>191</v>
      </c>
      <c r="F656" t="s">
        <v>299</v>
      </c>
      <c r="G656" s="4">
        <v>43465</v>
      </c>
      <c r="H656" s="7">
        <f t="shared" si="10"/>
        <v>2018</v>
      </c>
      <c r="I656" t="s">
        <v>252</v>
      </c>
      <c r="J656" t="s">
        <v>185</v>
      </c>
      <c r="K656" t="s">
        <v>1</v>
      </c>
      <c r="L656" t="str">
        <f>_xlfn.XLOOKUP(K656,Sheet1!$A$2:$A$8,Sheet1!$B$2:$B$8)</f>
        <v>A</v>
      </c>
      <c r="M656" s="5">
        <v>548944793682</v>
      </c>
      <c r="N656" s="5">
        <v>496107693613</v>
      </c>
    </row>
    <row r="657" spans="1:14" x14ac:dyDescent="0.3">
      <c r="A657" t="s">
        <v>231</v>
      </c>
      <c r="B657" t="s">
        <v>182</v>
      </c>
      <c r="C657" t="s">
        <v>31</v>
      </c>
      <c r="D657" t="s">
        <v>247</v>
      </c>
      <c r="E657" t="s">
        <v>191</v>
      </c>
      <c r="F657" t="s">
        <v>299</v>
      </c>
      <c r="G657" s="4">
        <v>43465</v>
      </c>
      <c r="H657" s="7">
        <f t="shared" si="10"/>
        <v>2018</v>
      </c>
      <c r="I657" t="s">
        <v>252</v>
      </c>
      <c r="J657" t="s">
        <v>186</v>
      </c>
      <c r="K657" t="s">
        <v>3</v>
      </c>
      <c r="L657" t="str">
        <f>_xlfn.XLOOKUP(K657,Sheet1!$A$2:$A$8,Sheet1!$B$2:$B$8)</f>
        <v>B</v>
      </c>
      <c r="M657" s="5">
        <v>372537171665</v>
      </c>
      <c r="N657" s="5">
        <v>286759600902</v>
      </c>
    </row>
    <row r="658" spans="1:14" x14ac:dyDescent="0.3">
      <c r="A658" t="s">
        <v>231</v>
      </c>
      <c r="B658" t="s">
        <v>182</v>
      </c>
      <c r="C658" t="s">
        <v>31</v>
      </c>
      <c r="D658" t="s">
        <v>247</v>
      </c>
      <c r="E658" t="s">
        <v>191</v>
      </c>
      <c r="F658" t="s">
        <v>299</v>
      </c>
      <c r="G658" s="4">
        <v>43465</v>
      </c>
      <c r="H658" s="7">
        <f t="shared" si="10"/>
        <v>2018</v>
      </c>
      <c r="I658" t="s">
        <v>252</v>
      </c>
      <c r="J658" t="s">
        <v>187</v>
      </c>
      <c r="K658" t="s">
        <v>5</v>
      </c>
      <c r="L658" t="str">
        <f>_xlfn.XLOOKUP(K658,Sheet1!$A$2:$A$8,Sheet1!$B$2:$B$8)</f>
        <v>C</v>
      </c>
      <c r="M658" s="5">
        <v>176407622017</v>
      </c>
      <c r="N658" s="5">
        <v>209348092711</v>
      </c>
    </row>
    <row r="659" spans="1:14" x14ac:dyDescent="0.3">
      <c r="A659" t="s">
        <v>231</v>
      </c>
      <c r="B659" t="s">
        <v>182</v>
      </c>
      <c r="C659" t="s">
        <v>31</v>
      </c>
      <c r="D659" t="s">
        <v>228</v>
      </c>
      <c r="E659" t="s">
        <v>229</v>
      </c>
      <c r="F659" t="s">
        <v>299</v>
      </c>
      <c r="G659" s="4">
        <v>43465</v>
      </c>
      <c r="H659" s="7">
        <f t="shared" si="10"/>
        <v>2018</v>
      </c>
      <c r="I659" t="s">
        <v>252</v>
      </c>
      <c r="J659" t="s">
        <v>185</v>
      </c>
      <c r="K659" t="s">
        <v>1</v>
      </c>
      <c r="L659" t="str">
        <f>_xlfn.XLOOKUP(K659,Sheet1!$A$2:$A$8,Sheet1!$B$2:$B$8)</f>
        <v>A</v>
      </c>
      <c r="M659" s="5">
        <v>2149511801002</v>
      </c>
      <c r="N659" s="5">
        <v>1921771771497</v>
      </c>
    </row>
    <row r="660" spans="1:14" x14ac:dyDescent="0.3">
      <c r="A660" t="s">
        <v>231</v>
      </c>
      <c r="B660" t="s">
        <v>182</v>
      </c>
      <c r="C660" t="s">
        <v>31</v>
      </c>
      <c r="D660" t="s">
        <v>228</v>
      </c>
      <c r="E660" t="s">
        <v>229</v>
      </c>
      <c r="F660" t="s">
        <v>299</v>
      </c>
      <c r="G660" s="4">
        <v>43465</v>
      </c>
      <c r="H660" s="7">
        <f t="shared" si="10"/>
        <v>2018</v>
      </c>
      <c r="I660" t="s">
        <v>252</v>
      </c>
      <c r="J660" t="s">
        <v>186</v>
      </c>
      <c r="K660" t="s">
        <v>3</v>
      </c>
      <c r="L660" t="str">
        <f>_xlfn.XLOOKUP(K660,Sheet1!$A$2:$A$8,Sheet1!$B$2:$B$8)</f>
        <v>B</v>
      </c>
      <c r="M660" s="5">
        <v>1108153486422</v>
      </c>
      <c r="N660" s="5">
        <v>1088458336575</v>
      </c>
    </row>
    <row r="661" spans="1:14" x14ac:dyDescent="0.3">
      <c r="A661" t="s">
        <v>231</v>
      </c>
      <c r="B661" t="s">
        <v>182</v>
      </c>
      <c r="C661" t="s">
        <v>31</v>
      </c>
      <c r="D661" t="s">
        <v>228</v>
      </c>
      <c r="E661" t="s">
        <v>229</v>
      </c>
      <c r="F661" t="s">
        <v>299</v>
      </c>
      <c r="G661" s="4">
        <v>43465</v>
      </c>
      <c r="H661" s="7">
        <f t="shared" si="10"/>
        <v>2018</v>
      </c>
      <c r="I661" t="s">
        <v>252</v>
      </c>
      <c r="J661" t="s">
        <v>187</v>
      </c>
      <c r="K661" t="s">
        <v>5</v>
      </c>
      <c r="L661" t="str">
        <f>_xlfn.XLOOKUP(K661,Sheet1!$A$2:$A$8,Sheet1!$B$2:$B$8)</f>
        <v>C</v>
      </c>
      <c r="M661" s="5">
        <v>1041358314580</v>
      </c>
      <c r="N661" s="5">
        <v>833313434922</v>
      </c>
    </row>
    <row r="662" spans="1:14" x14ac:dyDescent="0.3">
      <c r="A662" t="s">
        <v>231</v>
      </c>
      <c r="B662" t="s">
        <v>182</v>
      </c>
      <c r="C662" t="s">
        <v>31</v>
      </c>
      <c r="D662" t="s">
        <v>230</v>
      </c>
      <c r="E662" t="s">
        <v>191</v>
      </c>
      <c r="F662" t="s">
        <v>299</v>
      </c>
      <c r="G662" s="4">
        <v>43465</v>
      </c>
      <c r="H662" s="7">
        <f t="shared" si="10"/>
        <v>2018</v>
      </c>
      <c r="I662" t="s">
        <v>252</v>
      </c>
      <c r="J662" t="s">
        <v>185</v>
      </c>
      <c r="K662" t="s">
        <v>1</v>
      </c>
      <c r="L662" t="str">
        <f>_xlfn.XLOOKUP(K662,Sheet1!$A$2:$A$8,Sheet1!$B$2:$B$8)</f>
        <v>A</v>
      </c>
      <c r="M662" s="5">
        <v>19677950990000</v>
      </c>
      <c r="N662" s="5">
        <v>19930215070000</v>
      </c>
    </row>
    <row r="663" spans="1:14" x14ac:dyDescent="0.3">
      <c r="A663" t="s">
        <v>231</v>
      </c>
      <c r="B663" t="s">
        <v>182</v>
      </c>
      <c r="C663" t="s">
        <v>31</v>
      </c>
      <c r="D663" t="s">
        <v>230</v>
      </c>
      <c r="E663" t="s">
        <v>191</v>
      </c>
      <c r="F663" t="s">
        <v>299</v>
      </c>
      <c r="G663" s="4">
        <v>43465</v>
      </c>
      <c r="H663" s="7">
        <f t="shared" si="10"/>
        <v>2018</v>
      </c>
      <c r="I663" t="s">
        <v>252</v>
      </c>
      <c r="J663" t="s">
        <v>186</v>
      </c>
      <c r="K663" t="s">
        <v>3</v>
      </c>
      <c r="L663" t="str">
        <f>_xlfn.XLOOKUP(K663,Sheet1!$A$2:$A$8,Sheet1!$B$2:$B$8)</f>
        <v>B</v>
      </c>
      <c r="M663" s="5">
        <v>8279413066000</v>
      </c>
      <c r="N663" s="5">
        <v>9434840320000</v>
      </c>
    </row>
    <row r="664" spans="1:14" x14ac:dyDescent="0.3">
      <c r="A664" t="s">
        <v>231</v>
      </c>
      <c r="B664" t="s">
        <v>182</v>
      </c>
      <c r="C664" t="s">
        <v>31</v>
      </c>
      <c r="D664" t="s">
        <v>230</v>
      </c>
      <c r="E664" t="s">
        <v>191</v>
      </c>
      <c r="F664" t="s">
        <v>299</v>
      </c>
      <c r="G664" s="4">
        <v>43465</v>
      </c>
      <c r="H664" s="7">
        <f t="shared" si="10"/>
        <v>2018</v>
      </c>
      <c r="I664" t="s">
        <v>252</v>
      </c>
      <c r="J664" t="s">
        <v>187</v>
      </c>
      <c r="K664" t="s">
        <v>5</v>
      </c>
      <c r="L664" t="str">
        <f>_xlfn.XLOOKUP(K664,Sheet1!$A$2:$A$8,Sheet1!$B$2:$B$8)</f>
        <v>C</v>
      </c>
      <c r="M664" s="5">
        <v>11398537924000</v>
      </c>
      <c r="N664" s="5">
        <v>10495374750000</v>
      </c>
    </row>
    <row r="665" spans="1:14" x14ac:dyDescent="0.3">
      <c r="A665" t="s">
        <v>181</v>
      </c>
      <c r="B665" t="s">
        <v>182</v>
      </c>
      <c r="C665" t="s">
        <v>34</v>
      </c>
      <c r="D665" t="s">
        <v>183</v>
      </c>
      <c r="E665" t="s">
        <v>184</v>
      </c>
      <c r="F665" t="s">
        <v>299</v>
      </c>
      <c r="G665" s="4">
        <v>43465</v>
      </c>
      <c r="H665" s="7">
        <f t="shared" si="10"/>
        <v>2018</v>
      </c>
      <c r="I665" t="s">
        <v>252</v>
      </c>
      <c r="J665" t="s">
        <v>185</v>
      </c>
      <c r="K665" t="s">
        <v>1</v>
      </c>
      <c r="L665" t="str">
        <f>_xlfn.XLOOKUP(K665,Sheet1!$A$2:$A$8,Sheet1!$B$2:$B$8)</f>
        <v>A</v>
      </c>
      <c r="M665" s="5">
        <v>1482568536572</v>
      </c>
      <c r="N665" s="5">
        <v>1277349524088</v>
      </c>
    </row>
    <row r="666" spans="1:14" x14ac:dyDescent="0.3">
      <c r="A666" t="s">
        <v>181</v>
      </c>
      <c r="B666" t="s">
        <v>182</v>
      </c>
      <c r="C666" t="s">
        <v>34</v>
      </c>
      <c r="D666" t="s">
        <v>183</v>
      </c>
      <c r="E666" t="s">
        <v>184</v>
      </c>
      <c r="F666" t="s">
        <v>299</v>
      </c>
      <c r="G666" s="4">
        <v>43465</v>
      </c>
      <c r="H666" s="7">
        <f t="shared" si="10"/>
        <v>2018</v>
      </c>
      <c r="I666" t="s">
        <v>252</v>
      </c>
      <c r="J666" t="s">
        <v>186</v>
      </c>
      <c r="K666" t="s">
        <v>3</v>
      </c>
      <c r="L666" t="str">
        <f>_xlfn.XLOOKUP(K666,Sheet1!$A$2:$A$8,Sheet1!$B$2:$B$8)</f>
        <v>B</v>
      </c>
      <c r="M666" s="5">
        <v>960905506895</v>
      </c>
      <c r="N666" s="5">
        <v>888705326553</v>
      </c>
    </row>
    <row r="667" spans="1:14" x14ac:dyDescent="0.3">
      <c r="A667" t="s">
        <v>181</v>
      </c>
      <c r="B667" t="s">
        <v>182</v>
      </c>
      <c r="C667" t="s">
        <v>34</v>
      </c>
      <c r="D667" t="s">
        <v>183</v>
      </c>
      <c r="E667" t="s">
        <v>184</v>
      </c>
      <c r="F667" t="s">
        <v>299</v>
      </c>
      <c r="G667" s="4">
        <v>43465</v>
      </c>
      <c r="H667" s="7">
        <f t="shared" si="10"/>
        <v>2018</v>
      </c>
      <c r="I667" t="s">
        <v>252</v>
      </c>
      <c r="J667" t="s">
        <v>187</v>
      </c>
      <c r="K667" t="s">
        <v>5</v>
      </c>
      <c r="L667" t="str">
        <f>_xlfn.XLOOKUP(K667,Sheet1!$A$2:$A$8,Sheet1!$B$2:$B$8)</f>
        <v>C</v>
      </c>
      <c r="M667" s="5">
        <v>521663029677</v>
      </c>
      <c r="N667" s="5">
        <v>388644197535</v>
      </c>
    </row>
    <row r="668" spans="1:14" x14ac:dyDescent="0.3">
      <c r="A668" t="s">
        <v>181</v>
      </c>
      <c r="B668" t="s">
        <v>182</v>
      </c>
      <c r="C668" t="s">
        <v>34</v>
      </c>
      <c r="D668" t="s">
        <v>188</v>
      </c>
      <c r="E668" t="s">
        <v>189</v>
      </c>
      <c r="F668" t="s">
        <v>299</v>
      </c>
      <c r="G668" s="4">
        <v>43465</v>
      </c>
      <c r="H668" s="7">
        <f t="shared" si="10"/>
        <v>2018</v>
      </c>
      <c r="I668" t="s">
        <v>252</v>
      </c>
      <c r="J668" t="s">
        <v>185</v>
      </c>
      <c r="K668" t="s">
        <v>1</v>
      </c>
      <c r="L668" t="str">
        <f>_xlfn.XLOOKUP(K668,Sheet1!$A$2:$A$8,Sheet1!$B$2:$B$8)</f>
        <v>A</v>
      </c>
      <c r="M668" s="5">
        <v>2234185992506</v>
      </c>
      <c r="N668" s="5">
        <v>2460100845901</v>
      </c>
    </row>
    <row r="669" spans="1:14" x14ac:dyDescent="0.3">
      <c r="A669" t="s">
        <v>181</v>
      </c>
      <c r="B669" t="s">
        <v>182</v>
      </c>
      <c r="C669" t="s">
        <v>34</v>
      </c>
      <c r="D669" t="s">
        <v>188</v>
      </c>
      <c r="E669" t="s">
        <v>189</v>
      </c>
      <c r="F669" t="s">
        <v>299</v>
      </c>
      <c r="G669" s="4">
        <v>43465</v>
      </c>
      <c r="H669" s="7">
        <f t="shared" si="10"/>
        <v>2018</v>
      </c>
      <c r="I669" t="s">
        <v>252</v>
      </c>
      <c r="J669" t="s">
        <v>186</v>
      </c>
      <c r="K669" t="s">
        <v>3</v>
      </c>
      <c r="L669" t="str">
        <f>_xlfn.XLOOKUP(K669,Sheet1!$A$2:$A$8,Sheet1!$B$2:$B$8)</f>
        <v>B</v>
      </c>
      <c r="M669" s="5">
        <v>1683905312410</v>
      </c>
      <c r="N669" s="5">
        <v>1682438284658</v>
      </c>
    </row>
    <row r="670" spans="1:14" x14ac:dyDescent="0.3">
      <c r="A670" t="s">
        <v>181</v>
      </c>
      <c r="B670" t="s">
        <v>182</v>
      </c>
      <c r="C670" t="s">
        <v>34</v>
      </c>
      <c r="D670" t="s">
        <v>188</v>
      </c>
      <c r="E670" t="s">
        <v>189</v>
      </c>
      <c r="F670" t="s">
        <v>299</v>
      </c>
      <c r="G670" s="4">
        <v>43465</v>
      </c>
      <c r="H670" s="7">
        <f t="shared" si="10"/>
        <v>2018</v>
      </c>
      <c r="I670" t="s">
        <v>252</v>
      </c>
      <c r="J670" t="s">
        <v>187</v>
      </c>
      <c r="K670" t="s">
        <v>5</v>
      </c>
      <c r="L670" t="str">
        <f>_xlfn.XLOOKUP(K670,Sheet1!$A$2:$A$8,Sheet1!$B$2:$B$8)</f>
        <v>C</v>
      </c>
      <c r="M670" s="5">
        <v>550280680096</v>
      </c>
      <c r="N670" s="5">
        <v>777662561243</v>
      </c>
    </row>
    <row r="671" spans="1:14" x14ac:dyDescent="0.3">
      <c r="A671" t="s">
        <v>181</v>
      </c>
      <c r="B671" t="s">
        <v>182</v>
      </c>
      <c r="C671" t="s">
        <v>34</v>
      </c>
      <c r="D671" t="s">
        <v>192</v>
      </c>
      <c r="E671" t="s">
        <v>191</v>
      </c>
      <c r="F671" t="s">
        <v>299</v>
      </c>
      <c r="G671" s="4">
        <v>43465</v>
      </c>
      <c r="H671" s="7">
        <f t="shared" si="10"/>
        <v>2018</v>
      </c>
      <c r="I671" t="s">
        <v>252</v>
      </c>
      <c r="J671" t="s">
        <v>185</v>
      </c>
      <c r="K671" t="s">
        <v>1</v>
      </c>
      <c r="L671" t="str">
        <f>_xlfn.XLOOKUP(K671,Sheet1!$A$2:$A$8,Sheet1!$B$2:$B$8)</f>
        <v>A</v>
      </c>
      <c r="M671" s="5">
        <v>681750819286</v>
      </c>
      <c r="N671" s="5">
        <v>381158251375</v>
      </c>
    </row>
    <row r="672" spans="1:14" x14ac:dyDescent="0.3">
      <c r="A672" t="s">
        <v>181</v>
      </c>
      <c r="B672" t="s">
        <v>182</v>
      </c>
      <c r="C672" t="s">
        <v>34</v>
      </c>
      <c r="D672" t="s">
        <v>192</v>
      </c>
      <c r="E672" t="s">
        <v>191</v>
      </c>
      <c r="F672" t="s">
        <v>299</v>
      </c>
      <c r="G672" s="4">
        <v>43465</v>
      </c>
      <c r="H672" s="7">
        <f t="shared" si="10"/>
        <v>2018</v>
      </c>
      <c r="I672" t="s">
        <v>252</v>
      </c>
      <c r="J672" t="s">
        <v>186</v>
      </c>
      <c r="K672" t="s">
        <v>3</v>
      </c>
      <c r="L672" t="str">
        <f>_xlfn.XLOOKUP(K672,Sheet1!$A$2:$A$8,Sheet1!$B$2:$B$8)</f>
        <v>B</v>
      </c>
      <c r="M672" s="5">
        <v>246717950405</v>
      </c>
      <c r="N672" s="5">
        <v>140332151710</v>
      </c>
    </row>
    <row r="673" spans="1:14" x14ac:dyDescent="0.3">
      <c r="A673" t="s">
        <v>181</v>
      </c>
      <c r="B673" t="s">
        <v>182</v>
      </c>
      <c r="C673" t="s">
        <v>34</v>
      </c>
      <c r="D673" t="s">
        <v>192</v>
      </c>
      <c r="E673" t="s">
        <v>191</v>
      </c>
      <c r="F673" t="s">
        <v>299</v>
      </c>
      <c r="G673" s="4">
        <v>43465</v>
      </c>
      <c r="H673" s="7">
        <f t="shared" si="10"/>
        <v>2018</v>
      </c>
      <c r="I673" t="s">
        <v>252</v>
      </c>
      <c r="J673" t="s">
        <v>187</v>
      </c>
      <c r="K673" t="s">
        <v>5</v>
      </c>
      <c r="L673" t="str">
        <f>_xlfn.XLOOKUP(K673,Sheet1!$A$2:$A$8,Sheet1!$B$2:$B$8)</f>
        <v>C</v>
      </c>
      <c r="M673" s="5">
        <v>435032868881</v>
      </c>
      <c r="N673" s="5">
        <v>240826099665</v>
      </c>
    </row>
    <row r="674" spans="1:14" x14ac:dyDescent="0.3">
      <c r="A674" t="s">
        <v>181</v>
      </c>
      <c r="B674" t="s">
        <v>182</v>
      </c>
      <c r="C674" t="s">
        <v>34</v>
      </c>
      <c r="D674" t="s">
        <v>193</v>
      </c>
      <c r="E674" t="s">
        <v>194</v>
      </c>
      <c r="F674" t="s">
        <v>299</v>
      </c>
      <c r="G674" s="4">
        <v>43465</v>
      </c>
      <c r="H674" s="7">
        <f t="shared" si="10"/>
        <v>2018</v>
      </c>
      <c r="I674" t="s">
        <v>252</v>
      </c>
      <c r="J674" t="s">
        <v>185</v>
      </c>
      <c r="K674" t="s">
        <v>1</v>
      </c>
      <c r="L674" t="str">
        <f>_xlfn.XLOOKUP(K674,Sheet1!$A$2:$A$8,Sheet1!$B$2:$B$8)</f>
        <v>A</v>
      </c>
      <c r="M674" s="5">
        <v>3755607241785</v>
      </c>
      <c r="N674" s="5">
        <v>4351747561273</v>
      </c>
    </row>
    <row r="675" spans="1:14" x14ac:dyDescent="0.3">
      <c r="A675" t="s">
        <v>181</v>
      </c>
      <c r="B675" t="s">
        <v>182</v>
      </c>
      <c r="C675" t="s">
        <v>34</v>
      </c>
      <c r="D675" t="s">
        <v>193</v>
      </c>
      <c r="E675" t="s">
        <v>194</v>
      </c>
      <c r="F675" t="s">
        <v>299</v>
      </c>
      <c r="G675" s="4">
        <v>43465</v>
      </c>
      <c r="H675" s="7">
        <f t="shared" si="10"/>
        <v>2018</v>
      </c>
      <c r="I675" t="s">
        <v>252</v>
      </c>
      <c r="J675" t="s">
        <v>186</v>
      </c>
      <c r="K675" t="s">
        <v>3</v>
      </c>
      <c r="L675" t="str">
        <f>_xlfn.XLOOKUP(K675,Sheet1!$A$2:$A$8,Sheet1!$B$2:$B$8)</f>
        <v>B</v>
      </c>
      <c r="M675" s="5">
        <v>2112825033442</v>
      </c>
      <c r="N675" s="5">
        <v>2568305687438</v>
      </c>
    </row>
    <row r="676" spans="1:14" x14ac:dyDescent="0.3">
      <c r="A676" t="s">
        <v>181</v>
      </c>
      <c r="B676" t="s">
        <v>182</v>
      </c>
      <c r="C676" t="s">
        <v>34</v>
      </c>
      <c r="D676" t="s">
        <v>193</v>
      </c>
      <c r="E676" t="s">
        <v>194</v>
      </c>
      <c r="F676" t="s">
        <v>299</v>
      </c>
      <c r="G676" s="4">
        <v>43465</v>
      </c>
      <c r="H676" s="7">
        <f t="shared" si="10"/>
        <v>2018</v>
      </c>
      <c r="I676" t="s">
        <v>252</v>
      </c>
      <c r="J676" t="s">
        <v>187</v>
      </c>
      <c r="K676" t="s">
        <v>5</v>
      </c>
      <c r="L676" t="str">
        <f>_xlfn.XLOOKUP(K676,Sheet1!$A$2:$A$8,Sheet1!$B$2:$B$8)</f>
        <v>C</v>
      </c>
      <c r="M676" s="5">
        <v>1642782208343</v>
      </c>
      <c r="N676" s="5">
        <v>1783441873835</v>
      </c>
    </row>
    <row r="677" spans="1:14" x14ac:dyDescent="0.3">
      <c r="A677" t="s">
        <v>181</v>
      </c>
      <c r="B677" t="s">
        <v>182</v>
      </c>
      <c r="C677" t="s">
        <v>34</v>
      </c>
      <c r="D677" t="s">
        <v>195</v>
      </c>
      <c r="E677" t="s">
        <v>191</v>
      </c>
      <c r="F677" t="s">
        <v>299</v>
      </c>
      <c r="G677" s="4">
        <v>43465</v>
      </c>
      <c r="H677" s="7">
        <f t="shared" si="10"/>
        <v>2018</v>
      </c>
      <c r="I677" t="s">
        <v>252</v>
      </c>
      <c r="J677" t="s">
        <v>185</v>
      </c>
      <c r="K677" t="s">
        <v>1</v>
      </c>
      <c r="L677" t="str">
        <f>_xlfn.XLOOKUP(K677,Sheet1!$A$2:$A$8,Sheet1!$B$2:$B$8)</f>
        <v>A</v>
      </c>
      <c r="M677" s="5">
        <v>7225894143698</v>
      </c>
      <c r="N677" s="5">
        <v>7038142272799</v>
      </c>
    </row>
    <row r="678" spans="1:14" x14ac:dyDescent="0.3">
      <c r="A678" t="s">
        <v>181</v>
      </c>
      <c r="B678" t="s">
        <v>182</v>
      </c>
      <c r="C678" t="s">
        <v>34</v>
      </c>
      <c r="D678" t="s">
        <v>195</v>
      </c>
      <c r="E678" t="s">
        <v>191</v>
      </c>
      <c r="F678" t="s">
        <v>299</v>
      </c>
      <c r="G678" s="4">
        <v>43465</v>
      </c>
      <c r="H678" s="7">
        <f t="shared" si="10"/>
        <v>2018</v>
      </c>
      <c r="I678" t="s">
        <v>252</v>
      </c>
      <c r="J678" t="s">
        <v>186</v>
      </c>
      <c r="K678" t="s">
        <v>3</v>
      </c>
      <c r="L678" t="str">
        <f>_xlfn.XLOOKUP(K678,Sheet1!$A$2:$A$8,Sheet1!$B$2:$B$8)</f>
        <v>B</v>
      </c>
      <c r="M678" s="5">
        <v>851366368823</v>
      </c>
      <c r="N678" s="5">
        <v>932491517423</v>
      </c>
    </row>
    <row r="679" spans="1:14" x14ac:dyDescent="0.3">
      <c r="A679" t="s">
        <v>181</v>
      </c>
      <c r="B679" t="s">
        <v>182</v>
      </c>
      <c r="C679" t="s">
        <v>34</v>
      </c>
      <c r="D679" t="s">
        <v>195</v>
      </c>
      <c r="E679" t="s">
        <v>191</v>
      </c>
      <c r="F679" t="s">
        <v>299</v>
      </c>
      <c r="G679" s="4">
        <v>43465</v>
      </c>
      <c r="H679" s="7">
        <f t="shared" si="10"/>
        <v>2018</v>
      </c>
      <c r="I679" t="s">
        <v>252</v>
      </c>
      <c r="J679" t="s">
        <v>187</v>
      </c>
      <c r="K679" t="s">
        <v>5</v>
      </c>
      <c r="L679" t="str">
        <f>_xlfn.XLOOKUP(K679,Sheet1!$A$2:$A$8,Sheet1!$B$2:$B$8)</f>
        <v>C</v>
      </c>
      <c r="M679" s="5">
        <v>6374527774875</v>
      </c>
      <c r="N679" s="5">
        <v>6105650755376</v>
      </c>
    </row>
    <row r="680" spans="1:14" x14ac:dyDescent="0.3">
      <c r="A680" t="s">
        <v>181</v>
      </c>
      <c r="B680" t="s">
        <v>182</v>
      </c>
      <c r="C680" t="s">
        <v>34</v>
      </c>
      <c r="D680" t="s">
        <v>196</v>
      </c>
      <c r="E680" t="s">
        <v>194</v>
      </c>
      <c r="F680" t="s">
        <v>299</v>
      </c>
      <c r="G680" s="4">
        <v>43465</v>
      </c>
      <c r="H680" s="7">
        <f t="shared" si="10"/>
        <v>2018</v>
      </c>
      <c r="I680" t="s">
        <v>252</v>
      </c>
      <c r="J680" t="s">
        <v>185</v>
      </c>
      <c r="K680" t="s">
        <v>1</v>
      </c>
      <c r="L680" t="str">
        <f>_xlfn.XLOOKUP(K680,Sheet1!$A$2:$A$8,Sheet1!$B$2:$B$8)</f>
        <v>A</v>
      </c>
      <c r="M680" s="5">
        <v>280142460192</v>
      </c>
      <c r="N680" s="5">
        <v>268503820517</v>
      </c>
    </row>
    <row r="681" spans="1:14" x14ac:dyDescent="0.3">
      <c r="A681" t="s">
        <v>181</v>
      </c>
      <c r="B681" t="s">
        <v>182</v>
      </c>
      <c r="C681" t="s">
        <v>34</v>
      </c>
      <c r="D681" t="s">
        <v>196</v>
      </c>
      <c r="E681" t="s">
        <v>194</v>
      </c>
      <c r="F681" t="s">
        <v>299</v>
      </c>
      <c r="G681" s="4">
        <v>43465</v>
      </c>
      <c r="H681" s="7">
        <f t="shared" si="10"/>
        <v>2018</v>
      </c>
      <c r="I681" t="s">
        <v>252</v>
      </c>
      <c r="J681" t="s">
        <v>186</v>
      </c>
      <c r="K681" t="s">
        <v>3</v>
      </c>
      <c r="L681" t="str">
        <f>_xlfn.XLOOKUP(K681,Sheet1!$A$2:$A$8,Sheet1!$B$2:$B$8)</f>
        <v>B</v>
      </c>
      <c r="M681" s="5">
        <v>120212239300</v>
      </c>
      <c r="N681" s="5">
        <v>120112874434</v>
      </c>
    </row>
    <row r="682" spans="1:14" x14ac:dyDescent="0.3">
      <c r="A682" t="s">
        <v>181</v>
      </c>
      <c r="B682" t="s">
        <v>182</v>
      </c>
      <c r="C682" t="s">
        <v>34</v>
      </c>
      <c r="D682" t="s">
        <v>196</v>
      </c>
      <c r="E682" t="s">
        <v>194</v>
      </c>
      <c r="F682" t="s">
        <v>299</v>
      </c>
      <c r="G682" s="4">
        <v>43465</v>
      </c>
      <c r="H682" s="7">
        <f t="shared" si="10"/>
        <v>2018</v>
      </c>
      <c r="I682" t="s">
        <v>252</v>
      </c>
      <c r="J682" t="s">
        <v>187</v>
      </c>
      <c r="K682" t="s">
        <v>5</v>
      </c>
      <c r="L682" t="str">
        <f>_xlfn.XLOOKUP(K682,Sheet1!$A$2:$A$8,Sheet1!$B$2:$B$8)</f>
        <v>C</v>
      </c>
      <c r="M682" s="5">
        <v>159930220892</v>
      </c>
      <c r="N682" s="5">
        <v>148390946083</v>
      </c>
    </row>
    <row r="683" spans="1:14" x14ac:dyDescent="0.3">
      <c r="A683" t="s">
        <v>181</v>
      </c>
      <c r="B683" t="s">
        <v>182</v>
      </c>
      <c r="C683" t="s">
        <v>34</v>
      </c>
      <c r="D683" t="s">
        <v>232</v>
      </c>
      <c r="E683" t="s">
        <v>191</v>
      </c>
      <c r="F683" t="s">
        <v>299</v>
      </c>
      <c r="G683" s="4">
        <v>43465</v>
      </c>
      <c r="H683" s="7">
        <f t="shared" si="10"/>
        <v>2018</v>
      </c>
      <c r="I683" t="s">
        <v>252</v>
      </c>
      <c r="J683" t="s">
        <v>185</v>
      </c>
      <c r="K683" t="s">
        <v>1</v>
      </c>
      <c r="L683" t="str">
        <f>_xlfn.XLOOKUP(K683,Sheet1!$A$2:$A$8,Sheet1!$B$2:$B$8)</f>
        <v>A</v>
      </c>
      <c r="M683" s="5">
        <v>1136921457348</v>
      </c>
      <c r="N683" s="5">
        <v>607099316074</v>
      </c>
    </row>
    <row r="684" spans="1:14" x14ac:dyDescent="0.3">
      <c r="A684" t="s">
        <v>181</v>
      </c>
      <c r="B684" t="s">
        <v>182</v>
      </c>
      <c r="C684" t="s">
        <v>34</v>
      </c>
      <c r="D684" t="s">
        <v>232</v>
      </c>
      <c r="E684" t="s">
        <v>191</v>
      </c>
      <c r="F684" t="s">
        <v>299</v>
      </c>
      <c r="G684" s="4">
        <v>43465</v>
      </c>
      <c r="H684" s="7">
        <f t="shared" si="10"/>
        <v>2018</v>
      </c>
      <c r="I684" t="s">
        <v>252</v>
      </c>
      <c r="J684" t="s">
        <v>186</v>
      </c>
      <c r="K684" t="s">
        <v>3</v>
      </c>
      <c r="L684" t="str">
        <f>_xlfn.XLOOKUP(K684,Sheet1!$A$2:$A$8,Sheet1!$B$2:$B$8)</f>
        <v>B</v>
      </c>
      <c r="M684" s="5">
        <v>152995020332</v>
      </c>
      <c r="N684" s="5">
        <v>87033442514</v>
      </c>
    </row>
    <row r="685" spans="1:14" x14ac:dyDescent="0.3">
      <c r="A685" t="s">
        <v>181</v>
      </c>
      <c r="B685" t="s">
        <v>182</v>
      </c>
      <c r="C685" t="s">
        <v>34</v>
      </c>
      <c r="D685" t="s">
        <v>232</v>
      </c>
      <c r="E685" t="s">
        <v>191</v>
      </c>
      <c r="F685" t="s">
        <v>299</v>
      </c>
      <c r="G685" s="4">
        <v>43465</v>
      </c>
      <c r="H685" s="7">
        <f t="shared" si="10"/>
        <v>2018</v>
      </c>
      <c r="I685" t="s">
        <v>252</v>
      </c>
      <c r="J685" t="s">
        <v>187</v>
      </c>
      <c r="K685" t="s">
        <v>5</v>
      </c>
      <c r="L685" t="str">
        <f>_xlfn.XLOOKUP(K685,Sheet1!$A$2:$A$8,Sheet1!$B$2:$B$8)</f>
        <v>C</v>
      </c>
      <c r="M685" s="5">
        <v>983926437016</v>
      </c>
      <c r="N685" s="5">
        <v>520065873560</v>
      </c>
    </row>
    <row r="686" spans="1:14" x14ac:dyDescent="0.3">
      <c r="A686" t="s">
        <v>181</v>
      </c>
      <c r="B686" t="s">
        <v>182</v>
      </c>
      <c r="C686" t="s">
        <v>34</v>
      </c>
      <c r="D686" t="s">
        <v>197</v>
      </c>
      <c r="E686" t="s">
        <v>198</v>
      </c>
      <c r="F686" t="s">
        <v>299</v>
      </c>
      <c r="G686" s="4">
        <v>43465</v>
      </c>
      <c r="H686" s="7">
        <f t="shared" si="10"/>
        <v>2018</v>
      </c>
      <c r="I686" t="s">
        <v>252</v>
      </c>
      <c r="J686" t="s">
        <v>185</v>
      </c>
      <c r="K686" t="s">
        <v>1</v>
      </c>
      <c r="L686" t="str">
        <f>_xlfn.XLOOKUP(K686,Sheet1!$A$2:$A$8,Sheet1!$B$2:$B$8)</f>
        <v>A</v>
      </c>
      <c r="M686" s="5">
        <v>1207846351694</v>
      </c>
      <c r="N686" s="5">
        <v>1213524544321</v>
      </c>
    </row>
    <row r="687" spans="1:14" x14ac:dyDescent="0.3">
      <c r="A687" t="s">
        <v>181</v>
      </c>
      <c r="B687" t="s">
        <v>182</v>
      </c>
      <c r="C687" t="s">
        <v>34</v>
      </c>
      <c r="D687" t="s">
        <v>197</v>
      </c>
      <c r="E687" t="s">
        <v>198</v>
      </c>
      <c r="F687" t="s">
        <v>299</v>
      </c>
      <c r="G687" s="4">
        <v>43465</v>
      </c>
      <c r="H687" s="7">
        <f t="shared" si="10"/>
        <v>2018</v>
      </c>
      <c r="I687" t="s">
        <v>252</v>
      </c>
      <c r="J687" t="s">
        <v>186</v>
      </c>
      <c r="K687" t="s">
        <v>3</v>
      </c>
      <c r="L687" t="str">
        <f>_xlfn.XLOOKUP(K687,Sheet1!$A$2:$A$8,Sheet1!$B$2:$B$8)</f>
        <v>B</v>
      </c>
      <c r="M687" s="5">
        <v>600036901763</v>
      </c>
      <c r="N687" s="5">
        <v>581987524927</v>
      </c>
    </row>
    <row r="688" spans="1:14" x14ac:dyDescent="0.3">
      <c r="A688" t="s">
        <v>181</v>
      </c>
      <c r="B688" t="s">
        <v>182</v>
      </c>
      <c r="C688" t="s">
        <v>34</v>
      </c>
      <c r="D688" t="s">
        <v>197</v>
      </c>
      <c r="E688" t="s">
        <v>198</v>
      </c>
      <c r="F688" t="s">
        <v>299</v>
      </c>
      <c r="G688" s="4">
        <v>43465</v>
      </c>
      <c r="H688" s="7">
        <f t="shared" si="10"/>
        <v>2018</v>
      </c>
      <c r="I688" t="s">
        <v>252</v>
      </c>
      <c r="J688" t="s">
        <v>187</v>
      </c>
      <c r="K688" t="s">
        <v>5</v>
      </c>
      <c r="L688" t="str">
        <f>_xlfn.XLOOKUP(K688,Sheet1!$A$2:$A$8,Sheet1!$B$2:$B$8)</f>
        <v>C</v>
      </c>
      <c r="M688" s="5">
        <v>607809449931</v>
      </c>
      <c r="N688" s="5">
        <v>631537019394</v>
      </c>
    </row>
    <row r="689" spans="1:14" x14ac:dyDescent="0.3">
      <c r="A689" t="s">
        <v>181</v>
      </c>
      <c r="B689" t="s">
        <v>182</v>
      </c>
      <c r="C689" t="s">
        <v>34</v>
      </c>
      <c r="D689" t="s">
        <v>199</v>
      </c>
      <c r="E689" t="s">
        <v>184</v>
      </c>
      <c r="F689" t="s">
        <v>299</v>
      </c>
      <c r="G689" s="4">
        <v>43465</v>
      </c>
      <c r="H689" s="7">
        <f t="shared" si="10"/>
        <v>2018</v>
      </c>
      <c r="I689" t="s">
        <v>252</v>
      </c>
      <c r="J689" t="s">
        <v>185</v>
      </c>
      <c r="K689" t="s">
        <v>1</v>
      </c>
      <c r="L689" t="str">
        <f>_xlfn.XLOOKUP(K689,Sheet1!$A$2:$A$8,Sheet1!$B$2:$B$8)</f>
        <v>A</v>
      </c>
      <c r="M689" s="5">
        <v>2592198630801</v>
      </c>
      <c r="N689" s="5">
        <v>2560347465777</v>
      </c>
    </row>
    <row r="690" spans="1:14" x14ac:dyDescent="0.3">
      <c r="A690" t="s">
        <v>181</v>
      </c>
      <c r="B690" t="s">
        <v>182</v>
      </c>
      <c r="C690" t="s">
        <v>34</v>
      </c>
      <c r="D690" t="s">
        <v>199</v>
      </c>
      <c r="E690" t="s">
        <v>184</v>
      </c>
      <c r="F690" t="s">
        <v>299</v>
      </c>
      <c r="G690" s="4">
        <v>43465</v>
      </c>
      <c r="H690" s="7">
        <f t="shared" si="10"/>
        <v>2018</v>
      </c>
      <c r="I690" t="s">
        <v>252</v>
      </c>
      <c r="J690" t="s">
        <v>186</v>
      </c>
      <c r="K690" t="s">
        <v>3</v>
      </c>
      <c r="L690" t="str">
        <f>_xlfn.XLOOKUP(K690,Sheet1!$A$2:$A$8,Sheet1!$B$2:$B$8)</f>
        <v>B</v>
      </c>
      <c r="M690" s="5">
        <v>1618593244368</v>
      </c>
      <c r="N690" s="5">
        <v>1656608546893</v>
      </c>
    </row>
    <row r="691" spans="1:14" x14ac:dyDescent="0.3">
      <c r="A691" t="s">
        <v>181</v>
      </c>
      <c r="B691" t="s">
        <v>182</v>
      </c>
      <c r="C691" t="s">
        <v>34</v>
      </c>
      <c r="D691" t="s">
        <v>199</v>
      </c>
      <c r="E691" t="s">
        <v>184</v>
      </c>
      <c r="F691" t="s">
        <v>299</v>
      </c>
      <c r="G691" s="4">
        <v>43465</v>
      </c>
      <c r="H691" s="7">
        <f t="shared" si="10"/>
        <v>2018</v>
      </c>
      <c r="I691" t="s">
        <v>252</v>
      </c>
      <c r="J691" t="s">
        <v>187</v>
      </c>
      <c r="K691" t="s">
        <v>5</v>
      </c>
      <c r="L691" t="str">
        <f>_xlfn.XLOOKUP(K691,Sheet1!$A$2:$A$8,Sheet1!$B$2:$B$8)</f>
        <v>C</v>
      </c>
      <c r="M691" s="5">
        <v>973605386433</v>
      </c>
      <c r="N691" s="5">
        <v>903738918884</v>
      </c>
    </row>
    <row r="692" spans="1:14" x14ac:dyDescent="0.3">
      <c r="A692" t="s">
        <v>181</v>
      </c>
      <c r="B692" t="s">
        <v>182</v>
      </c>
      <c r="C692" t="s">
        <v>34</v>
      </c>
      <c r="D692" t="s">
        <v>200</v>
      </c>
      <c r="E692" t="s">
        <v>191</v>
      </c>
      <c r="F692" t="s">
        <v>299</v>
      </c>
      <c r="G692" s="4">
        <v>43465</v>
      </c>
      <c r="H692" s="7">
        <f t="shared" si="10"/>
        <v>2018</v>
      </c>
      <c r="I692" t="s">
        <v>252</v>
      </c>
      <c r="J692" t="s">
        <v>185</v>
      </c>
      <c r="K692" t="s">
        <v>1</v>
      </c>
      <c r="L692" t="str">
        <f>_xlfn.XLOOKUP(K692,Sheet1!$A$2:$A$8,Sheet1!$B$2:$B$8)</f>
        <v>A</v>
      </c>
      <c r="M692" s="5">
        <v>20799138833104</v>
      </c>
      <c r="N692" s="5">
        <v>19550971100650</v>
      </c>
    </row>
    <row r="693" spans="1:14" x14ac:dyDescent="0.3">
      <c r="A693" t="s">
        <v>181</v>
      </c>
      <c r="B693" t="s">
        <v>182</v>
      </c>
      <c r="C693" t="s">
        <v>34</v>
      </c>
      <c r="D693" t="s">
        <v>200</v>
      </c>
      <c r="E693" t="s">
        <v>191</v>
      </c>
      <c r="F693" t="s">
        <v>299</v>
      </c>
      <c r="G693" s="4">
        <v>43465</v>
      </c>
      <c r="H693" s="7">
        <f t="shared" si="10"/>
        <v>2018</v>
      </c>
      <c r="I693" t="s">
        <v>252</v>
      </c>
      <c r="J693" t="s">
        <v>186</v>
      </c>
      <c r="K693" t="s">
        <v>3</v>
      </c>
      <c r="L693" t="str">
        <f>_xlfn.XLOOKUP(K693,Sheet1!$A$2:$A$8,Sheet1!$B$2:$B$8)</f>
        <v>B</v>
      </c>
      <c r="M693" s="5">
        <v>7254811592591</v>
      </c>
      <c r="N693" s="5">
        <v>7296204039219</v>
      </c>
    </row>
    <row r="694" spans="1:14" x14ac:dyDescent="0.3">
      <c r="A694" t="s">
        <v>181</v>
      </c>
      <c r="B694" t="s">
        <v>182</v>
      </c>
      <c r="C694" t="s">
        <v>34</v>
      </c>
      <c r="D694" t="s">
        <v>200</v>
      </c>
      <c r="E694" t="s">
        <v>191</v>
      </c>
      <c r="F694" t="s">
        <v>299</v>
      </c>
      <c r="G694" s="4">
        <v>43465</v>
      </c>
      <c r="H694" s="7">
        <f t="shared" si="10"/>
        <v>2018</v>
      </c>
      <c r="I694" t="s">
        <v>252</v>
      </c>
      <c r="J694" t="s">
        <v>187</v>
      </c>
      <c r="K694" t="s">
        <v>5</v>
      </c>
      <c r="L694" t="str">
        <f>_xlfn.XLOOKUP(K694,Sheet1!$A$2:$A$8,Sheet1!$B$2:$B$8)</f>
        <v>C</v>
      </c>
      <c r="M694" s="5">
        <v>13544327240513</v>
      </c>
      <c r="N694" s="5">
        <v>12254767061431</v>
      </c>
    </row>
    <row r="695" spans="1:14" x14ac:dyDescent="0.3">
      <c r="A695" t="s">
        <v>181</v>
      </c>
      <c r="B695" t="s">
        <v>182</v>
      </c>
      <c r="C695" t="s">
        <v>34</v>
      </c>
      <c r="D695" t="s">
        <v>201</v>
      </c>
      <c r="E695" t="s">
        <v>184</v>
      </c>
      <c r="F695" t="s">
        <v>299</v>
      </c>
      <c r="G695" s="4">
        <v>43465</v>
      </c>
      <c r="H695" s="7">
        <f t="shared" si="10"/>
        <v>2018</v>
      </c>
      <c r="I695" t="s">
        <v>252</v>
      </c>
      <c r="J695" t="s">
        <v>185</v>
      </c>
      <c r="K695" t="s">
        <v>1</v>
      </c>
      <c r="L695" t="str">
        <f>_xlfn.XLOOKUP(K695,Sheet1!$A$2:$A$8,Sheet1!$B$2:$B$8)</f>
        <v>A</v>
      </c>
      <c r="M695" s="5">
        <v>19349721183929</v>
      </c>
      <c r="N695" s="5">
        <v>15741705378257</v>
      </c>
    </row>
    <row r="696" spans="1:14" x14ac:dyDescent="0.3">
      <c r="A696" t="s">
        <v>181</v>
      </c>
      <c r="B696" t="s">
        <v>182</v>
      </c>
      <c r="C696" t="s">
        <v>34</v>
      </c>
      <c r="D696" t="s">
        <v>201</v>
      </c>
      <c r="E696" t="s">
        <v>184</v>
      </c>
      <c r="F696" t="s">
        <v>299</v>
      </c>
      <c r="G696" s="4">
        <v>43465</v>
      </c>
      <c r="H696" s="7">
        <f t="shared" si="10"/>
        <v>2018</v>
      </c>
      <c r="I696" t="s">
        <v>252</v>
      </c>
      <c r="J696" t="s">
        <v>186</v>
      </c>
      <c r="K696" t="s">
        <v>3</v>
      </c>
      <c r="L696" t="str">
        <f>_xlfn.XLOOKUP(K696,Sheet1!$A$2:$A$8,Sheet1!$B$2:$B$8)</f>
        <v>B</v>
      </c>
      <c r="M696" s="5">
        <v>7124501967739</v>
      </c>
      <c r="N696" s="5">
        <v>4289705880815</v>
      </c>
    </row>
    <row r="697" spans="1:14" x14ac:dyDescent="0.3">
      <c r="A697" t="s">
        <v>181</v>
      </c>
      <c r="B697" t="s">
        <v>182</v>
      </c>
      <c r="C697" t="s">
        <v>34</v>
      </c>
      <c r="D697" t="s">
        <v>201</v>
      </c>
      <c r="E697" t="s">
        <v>184</v>
      </c>
      <c r="F697" t="s">
        <v>299</v>
      </c>
      <c r="G697" s="4">
        <v>43465</v>
      </c>
      <c r="H697" s="7">
        <f t="shared" si="10"/>
        <v>2018</v>
      </c>
      <c r="I697" t="s">
        <v>252</v>
      </c>
      <c r="J697" t="s">
        <v>187</v>
      </c>
      <c r="K697" t="s">
        <v>5</v>
      </c>
      <c r="L697" t="str">
        <f>_xlfn.XLOOKUP(K697,Sheet1!$A$2:$A$8,Sheet1!$B$2:$B$8)</f>
        <v>C</v>
      </c>
      <c r="M697" s="5">
        <v>12225219216190</v>
      </c>
      <c r="N697" s="5">
        <v>11451999497442</v>
      </c>
    </row>
    <row r="698" spans="1:14" x14ac:dyDescent="0.3">
      <c r="A698" t="s">
        <v>181</v>
      </c>
      <c r="B698" t="s">
        <v>182</v>
      </c>
      <c r="C698" t="s">
        <v>34</v>
      </c>
      <c r="D698" t="s">
        <v>202</v>
      </c>
      <c r="E698" t="s">
        <v>184</v>
      </c>
      <c r="F698" t="s">
        <v>299</v>
      </c>
      <c r="G698" s="4">
        <v>43465</v>
      </c>
      <c r="H698" s="7">
        <f t="shared" si="10"/>
        <v>2018</v>
      </c>
      <c r="I698" t="s">
        <v>252</v>
      </c>
      <c r="J698" t="s">
        <v>185</v>
      </c>
      <c r="K698" t="s">
        <v>1</v>
      </c>
      <c r="L698" t="str">
        <f>_xlfn.XLOOKUP(K698,Sheet1!$A$2:$A$8,Sheet1!$B$2:$B$8)</f>
        <v>A</v>
      </c>
      <c r="M698" s="5">
        <v>917160519320</v>
      </c>
      <c r="N698" s="5">
        <v>686844123544</v>
      </c>
    </row>
    <row r="699" spans="1:14" x14ac:dyDescent="0.3">
      <c r="A699" t="s">
        <v>181</v>
      </c>
      <c r="B699" t="s">
        <v>182</v>
      </c>
      <c r="C699" t="s">
        <v>34</v>
      </c>
      <c r="D699" t="s">
        <v>202</v>
      </c>
      <c r="E699" t="s">
        <v>184</v>
      </c>
      <c r="F699" t="s">
        <v>299</v>
      </c>
      <c r="G699" s="4">
        <v>43465</v>
      </c>
      <c r="H699" s="7">
        <f t="shared" si="10"/>
        <v>2018</v>
      </c>
      <c r="I699" t="s">
        <v>252</v>
      </c>
      <c r="J699" t="s">
        <v>186</v>
      </c>
      <c r="K699" t="s">
        <v>3</v>
      </c>
      <c r="L699" t="str">
        <f>_xlfn.XLOOKUP(K699,Sheet1!$A$2:$A$8,Sheet1!$B$2:$B$8)</f>
        <v>B</v>
      </c>
      <c r="M699" s="5">
        <v>586037999760</v>
      </c>
      <c r="N699" s="5">
        <v>352023111956</v>
      </c>
    </row>
    <row r="700" spans="1:14" x14ac:dyDescent="0.3">
      <c r="A700" t="s">
        <v>181</v>
      </c>
      <c r="B700" t="s">
        <v>182</v>
      </c>
      <c r="C700" t="s">
        <v>34</v>
      </c>
      <c r="D700" t="s">
        <v>202</v>
      </c>
      <c r="E700" t="s">
        <v>184</v>
      </c>
      <c r="F700" t="s">
        <v>299</v>
      </c>
      <c r="G700" s="4">
        <v>43465</v>
      </c>
      <c r="H700" s="7">
        <f t="shared" si="10"/>
        <v>2018</v>
      </c>
      <c r="I700" t="s">
        <v>252</v>
      </c>
      <c r="J700" t="s">
        <v>187</v>
      </c>
      <c r="K700" t="s">
        <v>5</v>
      </c>
      <c r="L700" t="str">
        <f>_xlfn.XLOOKUP(K700,Sheet1!$A$2:$A$8,Sheet1!$B$2:$B$8)</f>
        <v>C</v>
      </c>
      <c r="M700" s="5">
        <v>331122519560</v>
      </c>
      <c r="N700" s="5">
        <v>334821011588</v>
      </c>
    </row>
    <row r="701" spans="1:14" x14ac:dyDescent="0.3">
      <c r="A701" t="s">
        <v>181</v>
      </c>
      <c r="B701" t="s">
        <v>182</v>
      </c>
      <c r="C701" t="s">
        <v>34</v>
      </c>
      <c r="D701" t="s">
        <v>203</v>
      </c>
      <c r="E701" t="s">
        <v>184</v>
      </c>
      <c r="F701" t="s">
        <v>299</v>
      </c>
      <c r="G701" s="4">
        <v>43465</v>
      </c>
      <c r="H701" s="7">
        <f t="shared" si="10"/>
        <v>2018</v>
      </c>
      <c r="I701" t="s">
        <v>252</v>
      </c>
      <c r="J701" t="s">
        <v>185</v>
      </c>
      <c r="K701" t="s">
        <v>1</v>
      </c>
      <c r="L701" t="str">
        <f>_xlfn.XLOOKUP(K701,Sheet1!$A$2:$A$8,Sheet1!$B$2:$B$8)</f>
        <v>A</v>
      </c>
      <c r="M701" s="5">
        <v>624958687019</v>
      </c>
      <c r="N701" s="5">
        <v>595365659035</v>
      </c>
    </row>
    <row r="702" spans="1:14" x14ac:dyDescent="0.3">
      <c r="A702" t="s">
        <v>181</v>
      </c>
      <c r="B702" t="s">
        <v>182</v>
      </c>
      <c r="C702" t="s">
        <v>34</v>
      </c>
      <c r="D702" t="s">
        <v>203</v>
      </c>
      <c r="E702" t="s">
        <v>184</v>
      </c>
      <c r="F702" t="s">
        <v>299</v>
      </c>
      <c r="G702" s="4">
        <v>43465</v>
      </c>
      <c r="H702" s="7">
        <f t="shared" si="10"/>
        <v>2018</v>
      </c>
      <c r="I702" t="s">
        <v>252</v>
      </c>
      <c r="J702" t="s">
        <v>186</v>
      </c>
      <c r="K702" t="s">
        <v>3</v>
      </c>
      <c r="L702" t="str">
        <f>_xlfn.XLOOKUP(K702,Sheet1!$A$2:$A$8,Sheet1!$B$2:$B$8)</f>
        <v>B</v>
      </c>
      <c r="M702" s="5">
        <v>308053517743</v>
      </c>
      <c r="N702" s="5">
        <v>280302074753</v>
      </c>
    </row>
    <row r="703" spans="1:14" x14ac:dyDescent="0.3">
      <c r="A703" t="s">
        <v>181</v>
      </c>
      <c r="B703" t="s">
        <v>182</v>
      </c>
      <c r="C703" t="s">
        <v>34</v>
      </c>
      <c r="D703" t="s">
        <v>203</v>
      </c>
      <c r="E703" t="s">
        <v>184</v>
      </c>
      <c r="F703" t="s">
        <v>299</v>
      </c>
      <c r="G703" s="4">
        <v>43465</v>
      </c>
      <c r="H703" s="7">
        <f t="shared" si="10"/>
        <v>2018</v>
      </c>
      <c r="I703" t="s">
        <v>252</v>
      </c>
      <c r="J703" t="s">
        <v>187</v>
      </c>
      <c r="K703" t="s">
        <v>5</v>
      </c>
      <c r="L703" t="str">
        <f>_xlfn.XLOOKUP(K703,Sheet1!$A$2:$A$8,Sheet1!$B$2:$B$8)</f>
        <v>C</v>
      </c>
      <c r="M703" s="5">
        <v>316905169276</v>
      </c>
      <c r="N703" s="5">
        <v>315063584282</v>
      </c>
    </row>
    <row r="704" spans="1:14" x14ac:dyDescent="0.3">
      <c r="A704" t="s">
        <v>181</v>
      </c>
      <c r="B704" t="s">
        <v>182</v>
      </c>
      <c r="C704" t="s">
        <v>34</v>
      </c>
      <c r="D704" t="s">
        <v>204</v>
      </c>
      <c r="E704" t="s">
        <v>191</v>
      </c>
      <c r="F704" t="s">
        <v>299</v>
      </c>
      <c r="G704" s="4">
        <v>43465</v>
      </c>
      <c r="H704" s="7">
        <f t="shared" si="10"/>
        <v>2018</v>
      </c>
      <c r="I704" t="s">
        <v>252</v>
      </c>
      <c r="J704" t="s">
        <v>185</v>
      </c>
      <c r="K704" t="s">
        <v>1</v>
      </c>
      <c r="L704" t="str">
        <f>_xlfn.XLOOKUP(K704,Sheet1!$A$2:$A$8,Sheet1!$B$2:$B$8)</f>
        <v>A</v>
      </c>
      <c r="M704" s="5">
        <v>1928711184462</v>
      </c>
      <c r="N704" s="5">
        <v>906380756339</v>
      </c>
    </row>
    <row r="705" spans="1:14" x14ac:dyDescent="0.3">
      <c r="A705" t="s">
        <v>181</v>
      </c>
      <c r="B705" t="s">
        <v>182</v>
      </c>
      <c r="C705" t="s">
        <v>34</v>
      </c>
      <c r="D705" t="s">
        <v>204</v>
      </c>
      <c r="E705" t="s">
        <v>191</v>
      </c>
      <c r="F705" t="s">
        <v>299</v>
      </c>
      <c r="G705" s="4">
        <v>43465</v>
      </c>
      <c r="H705" s="7">
        <f t="shared" si="10"/>
        <v>2018</v>
      </c>
      <c r="I705" t="s">
        <v>252</v>
      </c>
      <c r="J705" t="s">
        <v>186</v>
      </c>
      <c r="K705" t="s">
        <v>3</v>
      </c>
      <c r="L705" t="str">
        <f>_xlfn.XLOOKUP(K705,Sheet1!$A$2:$A$8,Sheet1!$B$2:$B$8)</f>
        <v>B</v>
      </c>
      <c r="M705" s="5">
        <v>1142768344342</v>
      </c>
      <c r="N705" s="5">
        <v>209074122364</v>
      </c>
    </row>
    <row r="706" spans="1:14" x14ac:dyDescent="0.3">
      <c r="A706" t="s">
        <v>181</v>
      </c>
      <c r="B706" t="s">
        <v>182</v>
      </c>
      <c r="C706" t="s">
        <v>34</v>
      </c>
      <c r="D706" t="s">
        <v>204</v>
      </c>
      <c r="E706" t="s">
        <v>191</v>
      </c>
      <c r="F706" t="s">
        <v>299</v>
      </c>
      <c r="G706" s="4">
        <v>43465</v>
      </c>
      <c r="H706" s="7">
        <f t="shared" si="10"/>
        <v>2018</v>
      </c>
      <c r="I706" t="s">
        <v>252</v>
      </c>
      <c r="J706" t="s">
        <v>187</v>
      </c>
      <c r="K706" t="s">
        <v>5</v>
      </c>
      <c r="L706" t="str">
        <f>_xlfn.XLOOKUP(K706,Sheet1!$A$2:$A$8,Sheet1!$B$2:$B$8)</f>
        <v>C</v>
      </c>
      <c r="M706" s="5">
        <v>785942840120</v>
      </c>
      <c r="N706" s="5">
        <v>697306633975</v>
      </c>
    </row>
    <row r="707" spans="1:14" x14ac:dyDescent="0.3">
      <c r="A707" t="s">
        <v>181</v>
      </c>
      <c r="B707" t="s">
        <v>182</v>
      </c>
      <c r="C707" t="s">
        <v>34</v>
      </c>
      <c r="D707" t="s">
        <v>205</v>
      </c>
      <c r="E707" t="s">
        <v>189</v>
      </c>
      <c r="F707" t="s">
        <v>301</v>
      </c>
      <c r="G707" s="4">
        <v>43465</v>
      </c>
      <c r="H707" s="7">
        <f t="shared" ref="H707:H770" si="11">YEAR(G707)</f>
        <v>2018</v>
      </c>
      <c r="I707" t="s">
        <v>252</v>
      </c>
      <c r="J707" t="s">
        <v>185</v>
      </c>
      <c r="K707" t="s">
        <v>1</v>
      </c>
      <c r="L707" t="str">
        <f>_xlfn.XLOOKUP(K707,Sheet1!$A$2:$A$8,Sheet1!$B$2:$B$8)</f>
        <v>A</v>
      </c>
      <c r="M707" s="5">
        <v>1002473549711</v>
      </c>
      <c r="N707" s="5">
        <v>797509023895</v>
      </c>
    </row>
    <row r="708" spans="1:14" x14ac:dyDescent="0.3">
      <c r="A708" t="s">
        <v>181</v>
      </c>
      <c r="B708" t="s">
        <v>182</v>
      </c>
      <c r="C708" t="s">
        <v>34</v>
      </c>
      <c r="D708" t="s">
        <v>205</v>
      </c>
      <c r="E708" t="s">
        <v>189</v>
      </c>
      <c r="F708" t="s">
        <v>301</v>
      </c>
      <c r="G708" s="4">
        <v>43465</v>
      </c>
      <c r="H708" s="7">
        <f t="shared" si="11"/>
        <v>2018</v>
      </c>
      <c r="I708" t="s">
        <v>252</v>
      </c>
      <c r="J708" t="s">
        <v>186</v>
      </c>
      <c r="K708" t="s">
        <v>3</v>
      </c>
      <c r="L708" t="str">
        <f>_xlfn.XLOOKUP(K708,Sheet1!$A$2:$A$8,Sheet1!$B$2:$B$8)</f>
        <v>B</v>
      </c>
      <c r="M708" s="5">
        <v>426345966340</v>
      </c>
      <c r="N708" s="5">
        <v>361878090412</v>
      </c>
    </row>
    <row r="709" spans="1:14" x14ac:dyDescent="0.3">
      <c r="A709" t="s">
        <v>181</v>
      </c>
      <c r="B709" t="s">
        <v>182</v>
      </c>
      <c r="C709" t="s">
        <v>34</v>
      </c>
      <c r="D709" t="s">
        <v>205</v>
      </c>
      <c r="E709" t="s">
        <v>189</v>
      </c>
      <c r="F709" t="s">
        <v>301</v>
      </c>
      <c r="G709" s="4">
        <v>43465</v>
      </c>
      <c r="H709" s="7">
        <f t="shared" si="11"/>
        <v>2018</v>
      </c>
      <c r="I709" t="s">
        <v>252</v>
      </c>
      <c r="J709" t="s">
        <v>187</v>
      </c>
      <c r="K709" t="s">
        <v>5</v>
      </c>
      <c r="L709" t="str">
        <f>_xlfn.XLOOKUP(K709,Sheet1!$A$2:$A$8,Sheet1!$B$2:$B$8)</f>
        <v>C</v>
      </c>
      <c r="M709" s="5">
        <v>576127583371</v>
      </c>
      <c r="N709" s="5">
        <v>435630933483</v>
      </c>
    </row>
    <row r="710" spans="1:14" x14ac:dyDescent="0.3">
      <c r="A710" t="s">
        <v>181</v>
      </c>
      <c r="B710" t="s">
        <v>182</v>
      </c>
      <c r="C710" t="s">
        <v>34</v>
      </c>
      <c r="D710" t="s">
        <v>206</v>
      </c>
      <c r="E710" t="s">
        <v>191</v>
      </c>
      <c r="F710" t="s">
        <v>299</v>
      </c>
      <c r="G710" s="4">
        <v>43465</v>
      </c>
      <c r="H710" s="7">
        <f t="shared" si="11"/>
        <v>2018</v>
      </c>
      <c r="I710" t="s">
        <v>252</v>
      </c>
      <c r="J710" t="s">
        <v>185</v>
      </c>
      <c r="K710" t="s">
        <v>1</v>
      </c>
      <c r="L710" t="str">
        <f>_xlfn.XLOOKUP(K710,Sheet1!$A$2:$A$8,Sheet1!$B$2:$B$8)</f>
        <v>A</v>
      </c>
      <c r="M710" s="5">
        <v>388078220561</v>
      </c>
      <c r="N710" s="5">
        <v>372155583631</v>
      </c>
    </row>
    <row r="711" spans="1:14" x14ac:dyDescent="0.3">
      <c r="A711" t="s">
        <v>181</v>
      </c>
      <c r="B711" t="s">
        <v>182</v>
      </c>
      <c r="C711" t="s">
        <v>34</v>
      </c>
      <c r="D711" t="s">
        <v>206</v>
      </c>
      <c r="E711" t="s">
        <v>191</v>
      </c>
      <c r="F711" t="s">
        <v>299</v>
      </c>
      <c r="G711" s="4">
        <v>43465</v>
      </c>
      <c r="H711" s="7">
        <f t="shared" si="11"/>
        <v>2018</v>
      </c>
      <c r="I711" t="s">
        <v>252</v>
      </c>
      <c r="J711" t="s">
        <v>186</v>
      </c>
      <c r="K711" t="s">
        <v>3</v>
      </c>
      <c r="L711" t="str">
        <f>_xlfn.XLOOKUP(K711,Sheet1!$A$2:$A$8,Sheet1!$B$2:$B$8)</f>
        <v>B</v>
      </c>
      <c r="M711" s="5">
        <v>69265328179</v>
      </c>
      <c r="N711" s="5">
        <v>67639507418</v>
      </c>
    </row>
    <row r="712" spans="1:14" x14ac:dyDescent="0.3">
      <c r="A712" t="s">
        <v>181</v>
      </c>
      <c r="B712" t="s">
        <v>182</v>
      </c>
      <c r="C712" t="s">
        <v>34</v>
      </c>
      <c r="D712" t="s">
        <v>206</v>
      </c>
      <c r="E712" t="s">
        <v>191</v>
      </c>
      <c r="F712" t="s">
        <v>299</v>
      </c>
      <c r="G712" s="4">
        <v>43465</v>
      </c>
      <c r="H712" s="7">
        <f t="shared" si="11"/>
        <v>2018</v>
      </c>
      <c r="I712" t="s">
        <v>252</v>
      </c>
      <c r="J712" t="s">
        <v>187</v>
      </c>
      <c r="K712" t="s">
        <v>5</v>
      </c>
      <c r="L712" t="str">
        <f>_xlfn.XLOOKUP(K712,Sheet1!$A$2:$A$8,Sheet1!$B$2:$B$8)</f>
        <v>C</v>
      </c>
      <c r="M712" s="5">
        <v>318812892382</v>
      </c>
      <c r="N712" s="5">
        <v>304516076213</v>
      </c>
    </row>
    <row r="713" spans="1:14" x14ac:dyDescent="0.3">
      <c r="A713" t="s">
        <v>181</v>
      </c>
      <c r="B713" t="s">
        <v>182</v>
      </c>
      <c r="C713" t="s">
        <v>34</v>
      </c>
      <c r="D713" t="s">
        <v>207</v>
      </c>
      <c r="E713" t="s">
        <v>191</v>
      </c>
      <c r="F713" t="s">
        <v>299</v>
      </c>
      <c r="G713" s="4">
        <v>43465</v>
      </c>
      <c r="H713" s="7">
        <f t="shared" si="11"/>
        <v>2018</v>
      </c>
      <c r="I713" t="s">
        <v>252</v>
      </c>
      <c r="J713" t="s">
        <v>185</v>
      </c>
      <c r="K713" t="s">
        <v>1</v>
      </c>
      <c r="L713" t="str">
        <f>_xlfn.XLOOKUP(K713,Sheet1!$A$2:$A$8,Sheet1!$B$2:$B$8)</f>
        <v>A</v>
      </c>
      <c r="M713" s="5">
        <v>935654739558</v>
      </c>
      <c r="N713" s="5">
        <v>999536231883</v>
      </c>
    </row>
    <row r="714" spans="1:14" x14ac:dyDescent="0.3">
      <c r="A714" t="s">
        <v>181</v>
      </c>
      <c r="B714" t="s">
        <v>182</v>
      </c>
      <c r="C714" t="s">
        <v>34</v>
      </c>
      <c r="D714" t="s">
        <v>207</v>
      </c>
      <c r="E714" t="s">
        <v>191</v>
      </c>
      <c r="F714" t="s">
        <v>299</v>
      </c>
      <c r="G714" s="4">
        <v>43465</v>
      </c>
      <c r="H714" s="7">
        <f t="shared" si="11"/>
        <v>2018</v>
      </c>
      <c r="I714" t="s">
        <v>252</v>
      </c>
      <c r="J714" t="s">
        <v>186</v>
      </c>
      <c r="K714" t="s">
        <v>3</v>
      </c>
      <c r="L714" t="str">
        <f>_xlfn.XLOOKUP(K714,Sheet1!$A$2:$A$8,Sheet1!$B$2:$B$8)</f>
        <v>B</v>
      </c>
      <c r="M714" s="5">
        <v>533232413459</v>
      </c>
      <c r="N714" s="5">
        <v>655384282277</v>
      </c>
    </row>
    <row r="715" spans="1:14" x14ac:dyDescent="0.3">
      <c r="A715" t="s">
        <v>181</v>
      </c>
      <c r="B715" t="s">
        <v>182</v>
      </c>
      <c r="C715" t="s">
        <v>34</v>
      </c>
      <c r="D715" t="s">
        <v>207</v>
      </c>
      <c r="E715" t="s">
        <v>191</v>
      </c>
      <c r="F715" t="s">
        <v>299</v>
      </c>
      <c r="G715" s="4">
        <v>43465</v>
      </c>
      <c r="H715" s="7">
        <f t="shared" si="11"/>
        <v>2018</v>
      </c>
      <c r="I715" t="s">
        <v>252</v>
      </c>
      <c r="J715" t="s">
        <v>187</v>
      </c>
      <c r="K715" t="s">
        <v>5</v>
      </c>
      <c r="L715" t="str">
        <f>_xlfn.XLOOKUP(K715,Sheet1!$A$2:$A$8,Sheet1!$B$2:$B$8)</f>
        <v>C</v>
      </c>
      <c r="M715" s="5">
        <v>402422326099</v>
      </c>
      <c r="N715" s="5">
        <v>344151949606</v>
      </c>
    </row>
    <row r="716" spans="1:14" x14ac:dyDescent="0.3">
      <c r="A716" t="s">
        <v>181</v>
      </c>
      <c r="B716" t="s">
        <v>182</v>
      </c>
      <c r="C716" t="s">
        <v>34</v>
      </c>
      <c r="D716" t="s">
        <v>208</v>
      </c>
      <c r="E716" t="s">
        <v>209</v>
      </c>
      <c r="F716" t="s">
        <v>301</v>
      </c>
      <c r="G716" s="4">
        <v>43465</v>
      </c>
      <c r="H716" s="7">
        <f t="shared" si="11"/>
        <v>2018</v>
      </c>
      <c r="I716" t="s">
        <v>252</v>
      </c>
      <c r="J716" t="s">
        <v>185</v>
      </c>
      <c r="K716" t="s">
        <v>1</v>
      </c>
      <c r="L716" t="str">
        <f>_xlfn.XLOOKUP(K716,Sheet1!$A$2:$A$8,Sheet1!$B$2:$B$8)</f>
        <v>A</v>
      </c>
      <c r="M716" s="5">
        <v>74993734789</v>
      </c>
      <c r="N716" s="5">
        <v>73379877050</v>
      </c>
    </row>
    <row r="717" spans="1:14" x14ac:dyDescent="0.3">
      <c r="A717" t="s">
        <v>181</v>
      </c>
      <c r="B717" t="s">
        <v>182</v>
      </c>
      <c r="C717" t="s">
        <v>34</v>
      </c>
      <c r="D717" t="s">
        <v>208</v>
      </c>
      <c r="E717" t="s">
        <v>209</v>
      </c>
      <c r="F717" t="s">
        <v>301</v>
      </c>
      <c r="G717" s="4">
        <v>43465</v>
      </c>
      <c r="H717" s="7">
        <f t="shared" si="11"/>
        <v>2018</v>
      </c>
      <c r="I717" t="s">
        <v>252</v>
      </c>
      <c r="J717" t="s">
        <v>186</v>
      </c>
      <c r="K717" t="s">
        <v>3</v>
      </c>
      <c r="L717" t="str">
        <f>_xlfn.XLOOKUP(K717,Sheet1!$A$2:$A$8,Sheet1!$B$2:$B$8)</f>
        <v>B</v>
      </c>
      <c r="M717" s="5">
        <v>19276208561</v>
      </c>
      <c r="N717" s="5">
        <v>18497166611</v>
      </c>
    </row>
    <row r="718" spans="1:14" x14ac:dyDescent="0.3">
      <c r="A718" t="s">
        <v>181</v>
      </c>
      <c r="B718" t="s">
        <v>182</v>
      </c>
      <c r="C718" t="s">
        <v>34</v>
      </c>
      <c r="D718" t="s">
        <v>208</v>
      </c>
      <c r="E718" t="s">
        <v>209</v>
      </c>
      <c r="F718" t="s">
        <v>301</v>
      </c>
      <c r="G718" s="4">
        <v>43465</v>
      </c>
      <c r="H718" s="7">
        <f t="shared" si="11"/>
        <v>2018</v>
      </c>
      <c r="I718" t="s">
        <v>252</v>
      </c>
      <c r="J718" t="s">
        <v>187</v>
      </c>
      <c r="K718" t="s">
        <v>5</v>
      </c>
      <c r="L718" t="str">
        <f>_xlfn.XLOOKUP(K718,Sheet1!$A$2:$A$8,Sheet1!$B$2:$B$8)</f>
        <v>C</v>
      </c>
      <c r="M718" s="5">
        <v>55717526228</v>
      </c>
      <c r="N718" s="5">
        <v>54882710439</v>
      </c>
    </row>
    <row r="719" spans="1:14" x14ac:dyDescent="0.3">
      <c r="A719" t="s">
        <v>181</v>
      </c>
      <c r="B719" t="s">
        <v>182</v>
      </c>
      <c r="C719" t="s">
        <v>34</v>
      </c>
      <c r="D719" t="s">
        <v>210</v>
      </c>
      <c r="E719" t="s">
        <v>198</v>
      </c>
      <c r="F719" t="s">
        <v>299</v>
      </c>
      <c r="G719" s="4">
        <v>43465</v>
      </c>
      <c r="H719" s="7">
        <f t="shared" si="11"/>
        <v>2018</v>
      </c>
      <c r="I719" t="s">
        <v>252</v>
      </c>
      <c r="J719" t="s">
        <v>185</v>
      </c>
      <c r="K719" t="s">
        <v>1</v>
      </c>
      <c r="L719" t="str">
        <f>_xlfn.XLOOKUP(K719,Sheet1!$A$2:$A$8,Sheet1!$B$2:$B$8)</f>
        <v>A</v>
      </c>
      <c r="M719" s="5">
        <v>564669362855</v>
      </c>
      <c r="N719" s="5">
        <v>563855569803</v>
      </c>
    </row>
    <row r="720" spans="1:14" x14ac:dyDescent="0.3">
      <c r="A720" t="s">
        <v>181</v>
      </c>
      <c r="B720" t="s">
        <v>182</v>
      </c>
      <c r="C720" t="s">
        <v>34</v>
      </c>
      <c r="D720" t="s">
        <v>210</v>
      </c>
      <c r="E720" t="s">
        <v>198</v>
      </c>
      <c r="F720" t="s">
        <v>299</v>
      </c>
      <c r="G720" s="4">
        <v>43465</v>
      </c>
      <c r="H720" s="7">
        <f t="shared" si="11"/>
        <v>2018</v>
      </c>
      <c r="I720" t="s">
        <v>252</v>
      </c>
      <c r="J720" t="s">
        <v>186</v>
      </c>
      <c r="K720" t="s">
        <v>3</v>
      </c>
      <c r="L720" t="str">
        <f>_xlfn.XLOOKUP(K720,Sheet1!$A$2:$A$8,Sheet1!$B$2:$B$8)</f>
        <v>B</v>
      </c>
      <c r="M720" s="5">
        <v>287844535306</v>
      </c>
      <c r="N720" s="5">
        <v>279554651928</v>
      </c>
    </row>
    <row r="721" spans="1:14" x14ac:dyDescent="0.3">
      <c r="A721" t="s">
        <v>181</v>
      </c>
      <c r="B721" t="s">
        <v>182</v>
      </c>
      <c r="C721" t="s">
        <v>34</v>
      </c>
      <c r="D721" t="s">
        <v>210</v>
      </c>
      <c r="E721" t="s">
        <v>198</v>
      </c>
      <c r="F721" t="s">
        <v>299</v>
      </c>
      <c r="G721" s="4">
        <v>43465</v>
      </c>
      <c r="H721" s="7">
        <f t="shared" si="11"/>
        <v>2018</v>
      </c>
      <c r="I721" t="s">
        <v>252</v>
      </c>
      <c r="J721" t="s">
        <v>187</v>
      </c>
      <c r="K721" t="s">
        <v>5</v>
      </c>
      <c r="L721" t="str">
        <f>_xlfn.XLOOKUP(K721,Sheet1!$A$2:$A$8,Sheet1!$B$2:$B$8)</f>
        <v>C</v>
      </c>
      <c r="M721" s="5">
        <v>276824827549</v>
      </c>
      <c r="N721" s="5">
        <v>284300917875</v>
      </c>
    </row>
    <row r="722" spans="1:14" x14ac:dyDescent="0.3">
      <c r="A722" t="s">
        <v>181</v>
      </c>
      <c r="B722" t="s">
        <v>182</v>
      </c>
      <c r="C722" t="s">
        <v>34</v>
      </c>
      <c r="D722" t="s">
        <v>211</v>
      </c>
      <c r="E722" t="s">
        <v>184</v>
      </c>
      <c r="F722" t="s">
        <v>299</v>
      </c>
      <c r="G722" s="4">
        <v>43465</v>
      </c>
      <c r="H722" s="7">
        <f t="shared" si="11"/>
        <v>2018</v>
      </c>
      <c r="I722" t="s">
        <v>252</v>
      </c>
      <c r="J722" t="s">
        <v>185</v>
      </c>
      <c r="K722" t="s">
        <v>1</v>
      </c>
      <c r="L722" t="str">
        <f>_xlfn.XLOOKUP(K722,Sheet1!$A$2:$A$8,Sheet1!$B$2:$B$8)</f>
        <v>A</v>
      </c>
      <c r="M722" s="5">
        <v>496161912829</v>
      </c>
      <c r="N722" s="5">
        <v>552714839553</v>
      </c>
    </row>
    <row r="723" spans="1:14" x14ac:dyDescent="0.3">
      <c r="A723" t="s">
        <v>181</v>
      </c>
      <c r="B723" t="s">
        <v>182</v>
      </c>
      <c r="C723" t="s">
        <v>34</v>
      </c>
      <c r="D723" t="s">
        <v>211</v>
      </c>
      <c r="E723" t="s">
        <v>184</v>
      </c>
      <c r="F723" t="s">
        <v>299</v>
      </c>
      <c r="G723" s="4">
        <v>43465</v>
      </c>
      <c r="H723" s="7">
        <f t="shared" si="11"/>
        <v>2018</v>
      </c>
      <c r="I723" t="s">
        <v>252</v>
      </c>
      <c r="J723" t="s">
        <v>186</v>
      </c>
      <c r="K723" t="s">
        <v>3</v>
      </c>
      <c r="L723" t="str">
        <f>_xlfn.XLOOKUP(K723,Sheet1!$A$2:$A$8,Sheet1!$B$2:$B$8)</f>
        <v>B</v>
      </c>
      <c r="M723" s="5">
        <v>137075457828</v>
      </c>
      <c r="N723" s="5">
        <v>152403271844</v>
      </c>
    </row>
    <row r="724" spans="1:14" x14ac:dyDescent="0.3">
      <c r="A724" t="s">
        <v>181</v>
      </c>
      <c r="B724" t="s">
        <v>182</v>
      </c>
      <c r="C724" t="s">
        <v>34</v>
      </c>
      <c r="D724" t="s">
        <v>211</v>
      </c>
      <c r="E724" t="s">
        <v>184</v>
      </c>
      <c r="F724" t="s">
        <v>299</v>
      </c>
      <c r="G724" s="4">
        <v>43465</v>
      </c>
      <c r="H724" s="7">
        <f t="shared" si="11"/>
        <v>2018</v>
      </c>
      <c r="I724" t="s">
        <v>252</v>
      </c>
      <c r="J724" t="s">
        <v>187</v>
      </c>
      <c r="K724" t="s">
        <v>5</v>
      </c>
      <c r="L724" t="str">
        <f>_xlfn.XLOOKUP(K724,Sheet1!$A$2:$A$8,Sheet1!$B$2:$B$8)</f>
        <v>C</v>
      </c>
      <c r="M724" s="5">
        <v>359086455001</v>
      </c>
      <c r="N724" s="5">
        <v>400311567709</v>
      </c>
    </row>
    <row r="725" spans="1:14" x14ac:dyDescent="0.3">
      <c r="A725" t="s">
        <v>181</v>
      </c>
      <c r="B725" t="s">
        <v>182</v>
      </c>
      <c r="C725" t="s">
        <v>34</v>
      </c>
      <c r="D725" t="s">
        <v>212</v>
      </c>
      <c r="E725" t="s">
        <v>213</v>
      </c>
      <c r="F725" t="s">
        <v>301</v>
      </c>
      <c r="G725" s="4">
        <v>43465</v>
      </c>
      <c r="H725" s="7">
        <f t="shared" si="11"/>
        <v>2018</v>
      </c>
      <c r="I725" t="s">
        <v>252</v>
      </c>
      <c r="J725" t="s">
        <v>185</v>
      </c>
      <c r="K725" t="s">
        <v>1</v>
      </c>
      <c r="L725" t="str">
        <f>_xlfn.XLOOKUP(K725,Sheet1!$A$2:$A$8,Sheet1!$B$2:$B$8)</f>
        <v>A</v>
      </c>
      <c r="M725" s="5">
        <v>7959542105267</v>
      </c>
      <c r="N725" s="5">
        <v>6349428454887</v>
      </c>
    </row>
    <row r="726" spans="1:14" x14ac:dyDescent="0.3">
      <c r="A726" t="s">
        <v>181</v>
      </c>
      <c r="B726" t="s">
        <v>182</v>
      </c>
      <c r="C726" t="s">
        <v>34</v>
      </c>
      <c r="D726" t="s">
        <v>212</v>
      </c>
      <c r="E726" t="s">
        <v>213</v>
      </c>
      <c r="F726" t="s">
        <v>301</v>
      </c>
      <c r="G726" s="4">
        <v>43465</v>
      </c>
      <c r="H726" s="7">
        <f t="shared" si="11"/>
        <v>2018</v>
      </c>
      <c r="I726" t="s">
        <v>252</v>
      </c>
      <c r="J726" t="s">
        <v>186</v>
      </c>
      <c r="K726" t="s">
        <v>3</v>
      </c>
      <c r="L726" t="str">
        <f>_xlfn.XLOOKUP(K726,Sheet1!$A$2:$A$8,Sheet1!$B$2:$B$8)</f>
        <v>B</v>
      </c>
      <c r="M726" s="5">
        <v>2332384540899</v>
      </c>
      <c r="N726" s="5">
        <v>1886505682591</v>
      </c>
    </row>
    <row r="727" spans="1:14" x14ac:dyDescent="0.3">
      <c r="A727" t="s">
        <v>181</v>
      </c>
      <c r="B727" t="s">
        <v>182</v>
      </c>
      <c r="C727" t="s">
        <v>34</v>
      </c>
      <c r="D727" t="s">
        <v>212</v>
      </c>
      <c r="E727" t="s">
        <v>213</v>
      </c>
      <c r="F727" t="s">
        <v>301</v>
      </c>
      <c r="G727" s="4">
        <v>43465</v>
      </c>
      <c r="H727" s="7">
        <f t="shared" si="11"/>
        <v>2018</v>
      </c>
      <c r="I727" t="s">
        <v>252</v>
      </c>
      <c r="J727" t="s">
        <v>187</v>
      </c>
      <c r="K727" t="s">
        <v>5</v>
      </c>
      <c r="L727" t="str">
        <f>_xlfn.XLOOKUP(K727,Sheet1!$A$2:$A$8,Sheet1!$B$2:$B$8)</f>
        <v>C</v>
      </c>
      <c r="M727" s="5">
        <v>5627157564368</v>
      </c>
      <c r="N727" s="5">
        <v>4462922772296</v>
      </c>
    </row>
    <row r="728" spans="1:14" x14ac:dyDescent="0.3">
      <c r="A728" t="s">
        <v>181</v>
      </c>
      <c r="B728" t="s">
        <v>182</v>
      </c>
      <c r="C728" t="s">
        <v>34</v>
      </c>
      <c r="D728" t="s">
        <v>214</v>
      </c>
      <c r="E728" t="s">
        <v>191</v>
      </c>
      <c r="F728" t="s">
        <v>299</v>
      </c>
      <c r="G728" s="4">
        <v>43465</v>
      </c>
      <c r="H728" s="7">
        <f t="shared" si="11"/>
        <v>2018</v>
      </c>
      <c r="I728" t="s">
        <v>252</v>
      </c>
      <c r="J728" t="s">
        <v>185</v>
      </c>
      <c r="K728" t="s">
        <v>1</v>
      </c>
      <c r="L728" t="str">
        <f>_xlfn.XLOOKUP(K728,Sheet1!$A$2:$A$8,Sheet1!$B$2:$B$8)</f>
        <v>A</v>
      </c>
      <c r="M728" s="5">
        <v>8965418419357</v>
      </c>
      <c r="N728" s="5">
        <v>9543776838218</v>
      </c>
    </row>
    <row r="729" spans="1:14" x14ac:dyDescent="0.3">
      <c r="A729" t="s">
        <v>181</v>
      </c>
      <c r="B729" t="s">
        <v>182</v>
      </c>
      <c r="C729" t="s">
        <v>34</v>
      </c>
      <c r="D729" t="s">
        <v>214</v>
      </c>
      <c r="E729" t="s">
        <v>191</v>
      </c>
      <c r="F729" t="s">
        <v>299</v>
      </c>
      <c r="G729" s="4">
        <v>43465</v>
      </c>
      <c r="H729" s="7">
        <f t="shared" si="11"/>
        <v>2018</v>
      </c>
      <c r="I729" t="s">
        <v>252</v>
      </c>
      <c r="J729" t="s">
        <v>186</v>
      </c>
      <c r="K729" t="s">
        <v>3</v>
      </c>
      <c r="L729" t="str">
        <f>_xlfn.XLOOKUP(K729,Sheet1!$A$2:$A$8,Sheet1!$B$2:$B$8)</f>
        <v>B</v>
      </c>
      <c r="M729" s="5">
        <v>3224071784111</v>
      </c>
      <c r="N729" s="5">
        <v>3677520039826</v>
      </c>
    </row>
    <row r="730" spans="1:14" x14ac:dyDescent="0.3">
      <c r="A730" t="s">
        <v>181</v>
      </c>
      <c r="B730" t="s">
        <v>182</v>
      </c>
      <c r="C730" t="s">
        <v>34</v>
      </c>
      <c r="D730" t="s">
        <v>214</v>
      </c>
      <c r="E730" t="s">
        <v>191</v>
      </c>
      <c r="F730" t="s">
        <v>299</v>
      </c>
      <c r="G730" s="4">
        <v>43465</v>
      </c>
      <c r="H730" s="7">
        <f t="shared" si="11"/>
        <v>2018</v>
      </c>
      <c r="I730" t="s">
        <v>252</v>
      </c>
      <c r="J730" t="s">
        <v>187</v>
      </c>
      <c r="K730" t="s">
        <v>5</v>
      </c>
      <c r="L730" t="str">
        <f>_xlfn.XLOOKUP(K730,Sheet1!$A$2:$A$8,Sheet1!$B$2:$B$8)</f>
        <v>C</v>
      </c>
      <c r="M730" s="5">
        <v>5741346635246</v>
      </c>
      <c r="N730" s="5">
        <v>5866256798392</v>
      </c>
    </row>
    <row r="731" spans="1:14" x14ac:dyDescent="0.3">
      <c r="A731" t="s">
        <v>181</v>
      </c>
      <c r="B731" t="s">
        <v>182</v>
      </c>
      <c r="C731" t="s">
        <v>34</v>
      </c>
      <c r="D731" t="s">
        <v>216</v>
      </c>
      <c r="E731" t="s">
        <v>184</v>
      </c>
      <c r="F731" t="s">
        <v>299</v>
      </c>
      <c r="G731" s="4">
        <v>43465</v>
      </c>
      <c r="H731" s="7">
        <f t="shared" si="11"/>
        <v>2018</v>
      </c>
      <c r="I731" t="s">
        <v>252</v>
      </c>
      <c r="J731" t="s">
        <v>185</v>
      </c>
      <c r="K731" t="s">
        <v>1</v>
      </c>
      <c r="L731" t="str">
        <f>_xlfn.XLOOKUP(K731,Sheet1!$A$2:$A$8,Sheet1!$B$2:$B$8)</f>
        <v>A</v>
      </c>
      <c r="M731" s="5">
        <v>3480352008852</v>
      </c>
      <c r="N731" s="5">
        <v>3688369201800</v>
      </c>
    </row>
    <row r="732" spans="1:14" x14ac:dyDescent="0.3">
      <c r="A732" t="s">
        <v>181</v>
      </c>
      <c r="B732" t="s">
        <v>182</v>
      </c>
      <c r="C732" t="s">
        <v>34</v>
      </c>
      <c r="D732" t="s">
        <v>216</v>
      </c>
      <c r="E732" t="s">
        <v>184</v>
      </c>
      <c r="F732" t="s">
        <v>299</v>
      </c>
      <c r="G732" s="4">
        <v>43465</v>
      </c>
      <c r="H732" s="7">
        <f t="shared" si="11"/>
        <v>2018</v>
      </c>
      <c r="I732" t="s">
        <v>252</v>
      </c>
      <c r="J732" t="s">
        <v>186</v>
      </c>
      <c r="K732" t="s">
        <v>3</v>
      </c>
      <c r="L732" t="str">
        <f>_xlfn.XLOOKUP(K732,Sheet1!$A$2:$A$8,Sheet1!$B$2:$B$8)</f>
        <v>B</v>
      </c>
      <c r="M732" s="5">
        <v>2644984811156</v>
      </c>
      <c r="N732" s="5">
        <v>2785427604213</v>
      </c>
    </row>
    <row r="733" spans="1:14" x14ac:dyDescent="0.3">
      <c r="A733" t="s">
        <v>181</v>
      </c>
      <c r="B733" t="s">
        <v>182</v>
      </c>
      <c r="C733" t="s">
        <v>34</v>
      </c>
      <c r="D733" t="s">
        <v>216</v>
      </c>
      <c r="E733" t="s">
        <v>184</v>
      </c>
      <c r="F733" t="s">
        <v>299</v>
      </c>
      <c r="G733" s="4">
        <v>43465</v>
      </c>
      <c r="H733" s="7">
        <f t="shared" si="11"/>
        <v>2018</v>
      </c>
      <c r="I733" t="s">
        <v>252</v>
      </c>
      <c r="J733" t="s">
        <v>187</v>
      </c>
      <c r="K733" t="s">
        <v>5</v>
      </c>
      <c r="L733" t="str">
        <f>_xlfn.XLOOKUP(K733,Sheet1!$A$2:$A$8,Sheet1!$B$2:$B$8)</f>
        <v>C</v>
      </c>
      <c r="M733" s="5">
        <v>835367197696</v>
      </c>
      <c r="N733" s="5">
        <v>902941597587</v>
      </c>
    </row>
    <row r="734" spans="1:14" x14ac:dyDescent="0.3">
      <c r="A734" t="s">
        <v>181</v>
      </c>
      <c r="B734" t="s">
        <v>182</v>
      </c>
      <c r="C734" t="s">
        <v>34</v>
      </c>
      <c r="D734" t="s">
        <v>217</v>
      </c>
      <c r="E734" t="s">
        <v>191</v>
      </c>
      <c r="F734" t="s">
        <v>299</v>
      </c>
      <c r="G734" s="4">
        <v>43465</v>
      </c>
      <c r="H734" s="7">
        <f t="shared" si="11"/>
        <v>2018</v>
      </c>
      <c r="I734" t="s">
        <v>252</v>
      </c>
      <c r="J734" t="s">
        <v>185</v>
      </c>
      <c r="K734" t="s">
        <v>1</v>
      </c>
      <c r="L734" t="str">
        <f>_xlfn.XLOOKUP(K734,Sheet1!$A$2:$A$8,Sheet1!$B$2:$B$8)</f>
        <v>A</v>
      </c>
      <c r="M734" s="5">
        <v>340974552820</v>
      </c>
      <c r="N734" s="5">
        <v>353840136974</v>
      </c>
    </row>
    <row r="735" spans="1:14" x14ac:dyDescent="0.3">
      <c r="A735" t="s">
        <v>181</v>
      </c>
      <c r="B735" t="s">
        <v>182</v>
      </c>
      <c r="C735" t="s">
        <v>34</v>
      </c>
      <c r="D735" t="s">
        <v>217</v>
      </c>
      <c r="E735" t="s">
        <v>191</v>
      </c>
      <c r="F735" t="s">
        <v>299</v>
      </c>
      <c r="G735" s="4">
        <v>43465</v>
      </c>
      <c r="H735" s="7">
        <f t="shared" si="11"/>
        <v>2018</v>
      </c>
      <c r="I735" t="s">
        <v>252</v>
      </c>
      <c r="J735" t="s">
        <v>186</v>
      </c>
      <c r="K735" t="s">
        <v>3</v>
      </c>
      <c r="L735" t="str">
        <f>_xlfn.XLOOKUP(K735,Sheet1!$A$2:$A$8,Sheet1!$B$2:$B$8)</f>
        <v>B</v>
      </c>
      <c r="M735" s="5">
        <v>143626863066</v>
      </c>
      <c r="N735" s="5">
        <v>159308059466</v>
      </c>
    </row>
    <row r="736" spans="1:14" x14ac:dyDescent="0.3">
      <c r="A736" t="s">
        <v>181</v>
      </c>
      <c r="B736" t="s">
        <v>182</v>
      </c>
      <c r="C736" t="s">
        <v>34</v>
      </c>
      <c r="D736" t="s">
        <v>217</v>
      </c>
      <c r="E736" t="s">
        <v>191</v>
      </c>
      <c r="F736" t="s">
        <v>299</v>
      </c>
      <c r="G736" s="4">
        <v>43465</v>
      </c>
      <c r="H736" s="7">
        <f t="shared" si="11"/>
        <v>2018</v>
      </c>
      <c r="I736" t="s">
        <v>252</v>
      </c>
      <c r="J736" t="s">
        <v>187</v>
      </c>
      <c r="K736" t="s">
        <v>5</v>
      </c>
      <c r="L736" t="str">
        <f>_xlfn.XLOOKUP(K736,Sheet1!$A$2:$A$8,Sheet1!$B$2:$B$8)</f>
        <v>C</v>
      </c>
      <c r="M736" s="5">
        <v>197347689754</v>
      </c>
      <c r="N736" s="5">
        <v>194532077508</v>
      </c>
    </row>
    <row r="737" spans="1:14" x14ac:dyDescent="0.3">
      <c r="A737" t="s">
        <v>181</v>
      </c>
      <c r="B737" t="s">
        <v>182</v>
      </c>
      <c r="C737" t="s">
        <v>34</v>
      </c>
      <c r="D737" t="s">
        <v>218</v>
      </c>
      <c r="E737" t="s">
        <v>184</v>
      </c>
      <c r="F737" t="s">
        <v>299</v>
      </c>
      <c r="G737" s="4">
        <v>43465</v>
      </c>
      <c r="H737" s="7">
        <f t="shared" si="11"/>
        <v>2018</v>
      </c>
      <c r="I737" t="s">
        <v>252</v>
      </c>
      <c r="J737" t="s">
        <v>185</v>
      </c>
      <c r="K737" t="s">
        <v>1</v>
      </c>
      <c r="L737" t="str">
        <f>_xlfn.XLOOKUP(K737,Sheet1!$A$2:$A$8,Sheet1!$B$2:$B$8)</f>
        <v>A</v>
      </c>
      <c r="M737" s="5">
        <v>1286504595536</v>
      </c>
      <c r="N737" s="5">
        <v>1311341477303</v>
      </c>
    </row>
    <row r="738" spans="1:14" x14ac:dyDescent="0.3">
      <c r="A738" t="s">
        <v>181</v>
      </c>
      <c r="B738" t="s">
        <v>182</v>
      </c>
      <c r="C738" t="s">
        <v>34</v>
      </c>
      <c r="D738" t="s">
        <v>218</v>
      </c>
      <c r="E738" t="s">
        <v>184</v>
      </c>
      <c r="F738" t="s">
        <v>299</v>
      </c>
      <c r="G738" s="4">
        <v>43465</v>
      </c>
      <c r="H738" s="7">
        <f t="shared" si="11"/>
        <v>2018</v>
      </c>
      <c r="I738" t="s">
        <v>252</v>
      </c>
      <c r="J738" t="s">
        <v>186</v>
      </c>
      <c r="K738" t="s">
        <v>3</v>
      </c>
      <c r="L738" t="str">
        <f>_xlfn.XLOOKUP(K738,Sheet1!$A$2:$A$8,Sheet1!$B$2:$B$8)</f>
        <v>B</v>
      </c>
      <c r="M738" s="5">
        <v>792811177211</v>
      </c>
      <c r="N738" s="5">
        <v>818364713392</v>
      </c>
    </row>
    <row r="739" spans="1:14" x14ac:dyDescent="0.3">
      <c r="A739" t="s">
        <v>181</v>
      </c>
      <c r="B739" t="s">
        <v>182</v>
      </c>
      <c r="C739" t="s">
        <v>34</v>
      </c>
      <c r="D739" t="s">
        <v>218</v>
      </c>
      <c r="E739" t="s">
        <v>184</v>
      </c>
      <c r="F739" t="s">
        <v>299</v>
      </c>
      <c r="G739" s="4">
        <v>43465</v>
      </c>
      <c r="H739" s="7">
        <f t="shared" si="11"/>
        <v>2018</v>
      </c>
      <c r="I739" t="s">
        <v>252</v>
      </c>
      <c r="J739" t="s">
        <v>187</v>
      </c>
      <c r="K739" t="s">
        <v>5</v>
      </c>
      <c r="L739" t="str">
        <f>_xlfn.XLOOKUP(K739,Sheet1!$A$2:$A$8,Sheet1!$B$2:$B$8)</f>
        <v>C</v>
      </c>
      <c r="M739" s="5">
        <v>493693418325</v>
      </c>
      <c r="N739" s="5">
        <v>492976763911</v>
      </c>
    </row>
    <row r="740" spans="1:14" x14ac:dyDescent="0.3">
      <c r="A740" t="s">
        <v>181</v>
      </c>
      <c r="B740" t="s">
        <v>182</v>
      </c>
      <c r="C740" t="s">
        <v>34</v>
      </c>
      <c r="D740" t="s">
        <v>219</v>
      </c>
      <c r="E740" t="s">
        <v>184</v>
      </c>
      <c r="F740" t="s">
        <v>299</v>
      </c>
      <c r="G740" s="4">
        <v>43465</v>
      </c>
      <c r="H740" s="7">
        <f t="shared" si="11"/>
        <v>2018</v>
      </c>
      <c r="I740" t="s">
        <v>252</v>
      </c>
      <c r="J740" t="s">
        <v>185</v>
      </c>
      <c r="K740" t="s">
        <v>1</v>
      </c>
      <c r="L740" t="str">
        <f>_xlfn.XLOOKUP(K740,Sheet1!$A$2:$A$8,Sheet1!$B$2:$B$8)</f>
        <v>A</v>
      </c>
      <c r="M740" s="5">
        <v>883155287429</v>
      </c>
      <c r="N740" s="5">
        <v>725316559560</v>
      </c>
    </row>
    <row r="741" spans="1:14" x14ac:dyDescent="0.3">
      <c r="A741" t="s">
        <v>181</v>
      </c>
      <c r="B741" t="s">
        <v>182</v>
      </c>
      <c r="C741" t="s">
        <v>34</v>
      </c>
      <c r="D741" t="s">
        <v>219</v>
      </c>
      <c r="E741" t="s">
        <v>184</v>
      </c>
      <c r="F741" t="s">
        <v>299</v>
      </c>
      <c r="G741" s="4">
        <v>43465</v>
      </c>
      <c r="H741" s="7">
        <f t="shared" si="11"/>
        <v>2018</v>
      </c>
      <c r="I741" t="s">
        <v>252</v>
      </c>
      <c r="J741" t="s">
        <v>186</v>
      </c>
      <c r="K741" t="s">
        <v>3</v>
      </c>
      <c r="L741" t="str">
        <f>_xlfn.XLOOKUP(K741,Sheet1!$A$2:$A$8,Sheet1!$B$2:$B$8)</f>
        <v>B</v>
      </c>
      <c r="M741" s="5">
        <v>573333148686</v>
      </c>
      <c r="N741" s="5">
        <v>404798032588</v>
      </c>
    </row>
    <row r="742" spans="1:14" x14ac:dyDescent="0.3">
      <c r="A742" t="s">
        <v>181</v>
      </c>
      <c r="B742" t="s">
        <v>182</v>
      </c>
      <c r="C742" t="s">
        <v>34</v>
      </c>
      <c r="D742" t="s">
        <v>219</v>
      </c>
      <c r="E742" t="s">
        <v>184</v>
      </c>
      <c r="F742" t="s">
        <v>299</v>
      </c>
      <c r="G742" s="4">
        <v>43465</v>
      </c>
      <c r="H742" s="7">
        <f t="shared" si="11"/>
        <v>2018</v>
      </c>
      <c r="I742" t="s">
        <v>252</v>
      </c>
      <c r="J742" t="s">
        <v>187</v>
      </c>
      <c r="K742" t="s">
        <v>5</v>
      </c>
      <c r="L742" t="str">
        <f>_xlfn.XLOOKUP(K742,Sheet1!$A$2:$A$8,Sheet1!$B$2:$B$8)</f>
        <v>C</v>
      </c>
      <c r="M742" s="5">
        <v>309822138743</v>
      </c>
      <c r="N742" s="5">
        <v>320518526972</v>
      </c>
    </row>
    <row r="743" spans="1:14" x14ac:dyDescent="0.3">
      <c r="A743" t="s">
        <v>181</v>
      </c>
      <c r="B743" t="s">
        <v>182</v>
      </c>
      <c r="C743" t="s">
        <v>34</v>
      </c>
      <c r="D743" t="s">
        <v>221</v>
      </c>
      <c r="E743" t="s">
        <v>191</v>
      </c>
      <c r="F743" t="s">
        <v>299</v>
      </c>
      <c r="G743" s="4">
        <v>43465</v>
      </c>
      <c r="H743" s="7">
        <f t="shared" si="11"/>
        <v>2018</v>
      </c>
      <c r="I743" t="s">
        <v>252</v>
      </c>
      <c r="J743" t="s">
        <v>185</v>
      </c>
      <c r="K743" t="s">
        <v>1</v>
      </c>
      <c r="L743" t="str">
        <f>_xlfn.XLOOKUP(K743,Sheet1!$A$2:$A$8,Sheet1!$B$2:$B$8)</f>
        <v>A</v>
      </c>
      <c r="M743" s="5">
        <v>78248265216732</v>
      </c>
      <c r="N743" s="5">
        <v>79024959079531</v>
      </c>
    </row>
    <row r="744" spans="1:14" x14ac:dyDescent="0.3">
      <c r="A744" t="s">
        <v>181</v>
      </c>
      <c r="B744" t="s">
        <v>182</v>
      </c>
      <c r="C744" t="s">
        <v>34</v>
      </c>
      <c r="D744" t="s">
        <v>221</v>
      </c>
      <c r="E744" t="s">
        <v>191</v>
      </c>
      <c r="F744" t="s">
        <v>299</v>
      </c>
      <c r="G744" s="4">
        <v>43465</v>
      </c>
      <c r="H744" s="7">
        <f t="shared" si="11"/>
        <v>2018</v>
      </c>
      <c r="I744" t="s">
        <v>252</v>
      </c>
      <c r="J744" t="s">
        <v>186</v>
      </c>
      <c r="K744" t="s">
        <v>3</v>
      </c>
      <c r="L744" t="str">
        <f>_xlfn.XLOOKUP(K744,Sheet1!$A$2:$A$8,Sheet1!$B$2:$B$8)</f>
        <v>B</v>
      </c>
      <c r="M744" s="5">
        <v>31488714346325</v>
      </c>
      <c r="N744" s="5">
        <v>31560950538891</v>
      </c>
    </row>
    <row r="745" spans="1:14" x14ac:dyDescent="0.3">
      <c r="A745" t="s">
        <v>181</v>
      </c>
      <c r="B745" t="s">
        <v>182</v>
      </c>
      <c r="C745" t="s">
        <v>34</v>
      </c>
      <c r="D745" t="s">
        <v>221</v>
      </c>
      <c r="E745" t="s">
        <v>191</v>
      </c>
      <c r="F745" t="s">
        <v>299</v>
      </c>
      <c r="G745" s="4">
        <v>43465</v>
      </c>
      <c r="H745" s="7">
        <f t="shared" si="11"/>
        <v>2018</v>
      </c>
      <c r="I745" t="s">
        <v>252</v>
      </c>
      <c r="J745" t="s">
        <v>187</v>
      </c>
      <c r="K745" t="s">
        <v>5</v>
      </c>
      <c r="L745" t="str">
        <f>_xlfn.XLOOKUP(K745,Sheet1!$A$2:$A$8,Sheet1!$B$2:$B$8)</f>
        <v>C</v>
      </c>
      <c r="M745" s="5">
        <v>46759550870407</v>
      </c>
      <c r="N745" s="5">
        <v>47464008540640</v>
      </c>
    </row>
    <row r="746" spans="1:14" x14ac:dyDescent="0.3">
      <c r="A746" t="s">
        <v>181</v>
      </c>
      <c r="B746" t="s">
        <v>182</v>
      </c>
      <c r="C746" t="s">
        <v>34</v>
      </c>
      <c r="D746" t="s">
        <v>222</v>
      </c>
      <c r="E746" t="s">
        <v>223</v>
      </c>
      <c r="F746" t="s">
        <v>299</v>
      </c>
      <c r="G746" s="4">
        <v>43465</v>
      </c>
      <c r="H746" s="7">
        <f t="shared" si="11"/>
        <v>2018</v>
      </c>
      <c r="I746" t="s">
        <v>252</v>
      </c>
      <c r="J746" t="s">
        <v>185</v>
      </c>
      <c r="K746" t="s">
        <v>1</v>
      </c>
      <c r="L746" t="str">
        <f>_xlfn.XLOOKUP(K746,Sheet1!$A$2:$A$8,Sheet1!$B$2:$B$8)</f>
        <v>A</v>
      </c>
      <c r="M746" s="5">
        <v>3755863511022</v>
      </c>
      <c r="N746" s="5">
        <v>3193402965183</v>
      </c>
    </row>
    <row r="747" spans="1:14" x14ac:dyDescent="0.3">
      <c r="A747" t="s">
        <v>181</v>
      </c>
      <c r="B747" t="s">
        <v>182</v>
      </c>
      <c r="C747" t="s">
        <v>34</v>
      </c>
      <c r="D747" t="s">
        <v>222</v>
      </c>
      <c r="E747" t="s">
        <v>223</v>
      </c>
      <c r="F747" t="s">
        <v>299</v>
      </c>
      <c r="G747" s="4">
        <v>43465</v>
      </c>
      <c r="H747" s="7">
        <f t="shared" si="11"/>
        <v>2018</v>
      </c>
      <c r="I747" t="s">
        <v>252</v>
      </c>
      <c r="J747" t="s">
        <v>186</v>
      </c>
      <c r="K747" t="s">
        <v>3</v>
      </c>
      <c r="L747" t="str">
        <f>_xlfn.XLOOKUP(K747,Sheet1!$A$2:$A$8,Sheet1!$B$2:$B$8)</f>
        <v>B</v>
      </c>
      <c r="M747" s="5">
        <v>2702957417629</v>
      </c>
      <c r="N747" s="5">
        <v>2052997808344</v>
      </c>
    </row>
    <row r="748" spans="1:14" x14ac:dyDescent="0.3">
      <c r="A748" t="s">
        <v>181</v>
      </c>
      <c r="B748" t="s">
        <v>182</v>
      </c>
      <c r="C748" t="s">
        <v>34</v>
      </c>
      <c r="D748" t="s">
        <v>222</v>
      </c>
      <c r="E748" t="s">
        <v>223</v>
      </c>
      <c r="F748" t="s">
        <v>299</v>
      </c>
      <c r="G748" s="4">
        <v>43465</v>
      </c>
      <c r="H748" s="7">
        <f t="shared" si="11"/>
        <v>2018</v>
      </c>
      <c r="I748" t="s">
        <v>252</v>
      </c>
      <c r="J748" t="s">
        <v>187</v>
      </c>
      <c r="K748" t="s">
        <v>5</v>
      </c>
      <c r="L748" t="str">
        <f>_xlfn.XLOOKUP(K748,Sheet1!$A$2:$A$8,Sheet1!$B$2:$B$8)</f>
        <v>C</v>
      </c>
      <c r="M748" s="5">
        <v>1052906093393</v>
      </c>
      <c r="N748" s="5">
        <v>1140405156839</v>
      </c>
    </row>
    <row r="749" spans="1:14" x14ac:dyDescent="0.3">
      <c r="A749" t="s">
        <v>181</v>
      </c>
      <c r="B749" t="s">
        <v>182</v>
      </c>
      <c r="C749" t="s">
        <v>34</v>
      </c>
      <c r="D749" t="s">
        <v>224</v>
      </c>
      <c r="E749" t="s">
        <v>225</v>
      </c>
      <c r="F749" t="s">
        <v>299</v>
      </c>
      <c r="G749" s="4">
        <v>43465</v>
      </c>
      <c r="H749" s="7">
        <f t="shared" si="11"/>
        <v>2018</v>
      </c>
      <c r="I749" t="s">
        <v>252</v>
      </c>
      <c r="J749" t="s">
        <v>185</v>
      </c>
      <c r="K749" t="s">
        <v>1</v>
      </c>
      <c r="L749" t="str">
        <f>_xlfn.XLOOKUP(K749,Sheet1!$A$2:$A$8,Sheet1!$B$2:$B$8)</f>
        <v>A</v>
      </c>
      <c r="M749" s="5">
        <v>1793753460658</v>
      </c>
      <c r="N749" s="5">
        <v>2214101549468</v>
      </c>
    </row>
    <row r="750" spans="1:14" x14ac:dyDescent="0.3">
      <c r="A750" t="s">
        <v>181</v>
      </c>
      <c r="B750" t="s">
        <v>182</v>
      </c>
      <c r="C750" t="s">
        <v>34</v>
      </c>
      <c r="D750" t="s">
        <v>224</v>
      </c>
      <c r="E750" t="s">
        <v>225</v>
      </c>
      <c r="F750" t="s">
        <v>299</v>
      </c>
      <c r="G750" s="4">
        <v>43465</v>
      </c>
      <c r="H750" s="7">
        <f t="shared" si="11"/>
        <v>2018</v>
      </c>
      <c r="I750" t="s">
        <v>252</v>
      </c>
      <c r="J750" t="s">
        <v>186</v>
      </c>
      <c r="K750" t="s">
        <v>3</v>
      </c>
      <c r="L750" t="str">
        <f>_xlfn.XLOOKUP(K750,Sheet1!$A$2:$A$8,Sheet1!$B$2:$B$8)</f>
        <v>B</v>
      </c>
      <c r="M750" s="5">
        <v>1528092996691</v>
      </c>
      <c r="N750" s="5">
        <v>1821470362230</v>
      </c>
    </row>
    <row r="751" spans="1:14" x14ac:dyDescent="0.3">
      <c r="A751" t="s">
        <v>181</v>
      </c>
      <c r="B751" t="s">
        <v>182</v>
      </c>
      <c r="C751" t="s">
        <v>34</v>
      </c>
      <c r="D751" t="s">
        <v>224</v>
      </c>
      <c r="E751" t="s">
        <v>225</v>
      </c>
      <c r="F751" t="s">
        <v>299</v>
      </c>
      <c r="G751" s="4">
        <v>43465</v>
      </c>
      <c r="H751" s="7">
        <f t="shared" si="11"/>
        <v>2018</v>
      </c>
      <c r="I751" t="s">
        <v>252</v>
      </c>
      <c r="J751" t="s">
        <v>187</v>
      </c>
      <c r="K751" t="s">
        <v>5</v>
      </c>
      <c r="L751" t="str">
        <f>_xlfn.XLOOKUP(K751,Sheet1!$A$2:$A$8,Sheet1!$B$2:$B$8)</f>
        <v>C</v>
      </c>
      <c r="M751" s="5">
        <v>265660463967</v>
      </c>
      <c r="N751" s="5">
        <v>392631187238</v>
      </c>
    </row>
    <row r="752" spans="1:14" x14ac:dyDescent="0.3">
      <c r="A752" t="s">
        <v>181</v>
      </c>
      <c r="B752" t="s">
        <v>182</v>
      </c>
      <c r="C752" t="s">
        <v>34</v>
      </c>
      <c r="D752" t="s">
        <v>226</v>
      </c>
      <c r="E752" t="s">
        <v>225</v>
      </c>
      <c r="F752" t="s">
        <v>299</v>
      </c>
      <c r="G752" s="4">
        <v>43465</v>
      </c>
      <c r="H752" s="7">
        <f t="shared" si="11"/>
        <v>2018</v>
      </c>
      <c r="I752" t="s">
        <v>252</v>
      </c>
      <c r="J752" t="s">
        <v>185</v>
      </c>
      <c r="K752" t="s">
        <v>1</v>
      </c>
      <c r="L752" t="str">
        <f>_xlfn.XLOOKUP(K752,Sheet1!$A$2:$A$8,Sheet1!$B$2:$B$8)</f>
        <v>A</v>
      </c>
      <c r="M752" s="5">
        <v>1778426426064</v>
      </c>
      <c r="N752" s="5">
        <v>1905386490632</v>
      </c>
    </row>
    <row r="753" spans="1:14" x14ac:dyDescent="0.3">
      <c r="A753" t="s">
        <v>181</v>
      </c>
      <c r="B753" t="s">
        <v>182</v>
      </c>
      <c r="C753" t="s">
        <v>34</v>
      </c>
      <c r="D753" t="s">
        <v>226</v>
      </c>
      <c r="E753" t="s">
        <v>225</v>
      </c>
      <c r="F753" t="s">
        <v>299</v>
      </c>
      <c r="G753" s="4">
        <v>43465</v>
      </c>
      <c r="H753" s="7">
        <f t="shared" si="11"/>
        <v>2018</v>
      </c>
      <c r="I753" t="s">
        <v>252</v>
      </c>
      <c r="J753" t="s">
        <v>186</v>
      </c>
      <c r="K753" t="s">
        <v>3</v>
      </c>
      <c r="L753" t="str">
        <f>_xlfn.XLOOKUP(K753,Sheet1!$A$2:$A$8,Sheet1!$B$2:$B$8)</f>
        <v>B</v>
      </c>
      <c r="M753" s="5">
        <v>1332389642502</v>
      </c>
      <c r="N753" s="5">
        <v>1554102190007</v>
      </c>
    </row>
    <row r="754" spans="1:14" x14ac:dyDescent="0.3">
      <c r="A754" t="s">
        <v>181</v>
      </c>
      <c r="B754" t="s">
        <v>182</v>
      </c>
      <c r="C754" t="s">
        <v>34</v>
      </c>
      <c r="D754" t="s">
        <v>226</v>
      </c>
      <c r="E754" t="s">
        <v>225</v>
      </c>
      <c r="F754" t="s">
        <v>299</v>
      </c>
      <c r="G754" s="4">
        <v>43465</v>
      </c>
      <c r="H754" s="7">
        <f t="shared" si="11"/>
        <v>2018</v>
      </c>
      <c r="I754" t="s">
        <v>252</v>
      </c>
      <c r="J754" t="s">
        <v>187</v>
      </c>
      <c r="K754" t="s">
        <v>5</v>
      </c>
      <c r="L754" t="str">
        <f>_xlfn.XLOOKUP(K754,Sheet1!$A$2:$A$8,Sheet1!$B$2:$B$8)</f>
        <v>C</v>
      </c>
      <c r="M754" s="5">
        <v>446036783562</v>
      </c>
      <c r="N754" s="5">
        <v>351284300625</v>
      </c>
    </row>
    <row r="755" spans="1:14" x14ac:dyDescent="0.3">
      <c r="A755" t="s">
        <v>181</v>
      </c>
      <c r="B755" t="s">
        <v>182</v>
      </c>
      <c r="C755" t="s">
        <v>34</v>
      </c>
      <c r="D755" t="s">
        <v>227</v>
      </c>
      <c r="E755" t="s">
        <v>198</v>
      </c>
      <c r="F755" t="s">
        <v>299</v>
      </c>
      <c r="G755" s="4">
        <v>43465</v>
      </c>
      <c r="H755" s="7">
        <f t="shared" si="11"/>
        <v>2018</v>
      </c>
      <c r="I755" t="s">
        <v>252</v>
      </c>
      <c r="J755" t="s">
        <v>185</v>
      </c>
      <c r="K755" t="s">
        <v>1</v>
      </c>
      <c r="L755" t="str">
        <f>_xlfn.XLOOKUP(K755,Sheet1!$A$2:$A$8,Sheet1!$B$2:$B$8)</f>
        <v>A</v>
      </c>
      <c r="M755" s="5">
        <v>162304333363</v>
      </c>
      <c r="N755" s="5">
        <v>168695546893</v>
      </c>
    </row>
    <row r="756" spans="1:14" x14ac:dyDescent="0.3">
      <c r="A756" t="s">
        <v>181</v>
      </c>
      <c r="B756" t="s">
        <v>182</v>
      </c>
      <c r="C756" t="s">
        <v>34</v>
      </c>
      <c r="D756" t="s">
        <v>227</v>
      </c>
      <c r="E756" t="s">
        <v>198</v>
      </c>
      <c r="F756" t="s">
        <v>299</v>
      </c>
      <c r="G756" s="4">
        <v>43465</v>
      </c>
      <c r="H756" s="7">
        <f t="shared" si="11"/>
        <v>2018</v>
      </c>
      <c r="I756" t="s">
        <v>252</v>
      </c>
      <c r="J756" t="s">
        <v>186</v>
      </c>
      <c r="K756" t="s">
        <v>3</v>
      </c>
      <c r="L756" t="str">
        <f>_xlfn.XLOOKUP(K756,Sheet1!$A$2:$A$8,Sheet1!$B$2:$B$8)</f>
        <v>B</v>
      </c>
      <c r="M756" s="5">
        <v>45386080654</v>
      </c>
      <c r="N756" s="5">
        <v>57497660963</v>
      </c>
    </row>
    <row r="757" spans="1:14" x14ac:dyDescent="0.3">
      <c r="A757" t="s">
        <v>181</v>
      </c>
      <c r="B757" t="s">
        <v>182</v>
      </c>
      <c r="C757" t="s">
        <v>34</v>
      </c>
      <c r="D757" t="s">
        <v>227</v>
      </c>
      <c r="E757" t="s">
        <v>198</v>
      </c>
      <c r="F757" t="s">
        <v>299</v>
      </c>
      <c r="G757" s="4">
        <v>43465</v>
      </c>
      <c r="H757" s="7">
        <f t="shared" si="11"/>
        <v>2018</v>
      </c>
      <c r="I757" t="s">
        <v>252</v>
      </c>
      <c r="J757" t="s">
        <v>187</v>
      </c>
      <c r="K757" t="s">
        <v>5</v>
      </c>
      <c r="L757" t="str">
        <f>_xlfn.XLOOKUP(K757,Sheet1!$A$2:$A$8,Sheet1!$B$2:$B$8)</f>
        <v>C</v>
      </c>
      <c r="M757" s="5">
        <v>116918252709</v>
      </c>
      <c r="N757" s="5">
        <v>111197885930</v>
      </c>
    </row>
    <row r="758" spans="1:14" x14ac:dyDescent="0.3">
      <c r="A758" t="s">
        <v>181</v>
      </c>
      <c r="B758" t="s">
        <v>182</v>
      </c>
      <c r="C758" t="s">
        <v>34</v>
      </c>
      <c r="D758" t="s">
        <v>228</v>
      </c>
      <c r="E758" t="s">
        <v>229</v>
      </c>
      <c r="F758" t="s">
        <v>299</v>
      </c>
      <c r="G758" s="4">
        <v>43465</v>
      </c>
      <c r="H758" s="7">
        <f t="shared" si="11"/>
        <v>2018</v>
      </c>
      <c r="I758" t="s">
        <v>252</v>
      </c>
      <c r="J758" t="s">
        <v>185</v>
      </c>
      <c r="K758" t="s">
        <v>1</v>
      </c>
      <c r="L758" t="str">
        <f>_xlfn.XLOOKUP(K758,Sheet1!$A$2:$A$8,Sheet1!$B$2:$B$8)</f>
        <v>A</v>
      </c>
      <c r="M758" s="5">
        <v>2661425066541</v>
      </c>
      <c r="N758" s="5">
        <v>2453809753318</v>
      </c>
    </row>
    <row r="759" spans="1:14" x14ac:dyDescent="0.3">
      <c r="A759" t="s">
        <v>181</v>
      </c>
      <c r="B759" t="s">
        <v>182</v>
      </c>
      <c r="C759" t="s">
        <v>34</v>
      </c>
      <c r="D759" t="s">
        <v>228</v>
      </c>
      <c r="E759" t="s">
        <v>229</v>
      </c>
      <c r="F759" t="s">
        <v>299</v>
      </c>
      <c r="G759" s="4">
        <v>43465</v>
      </c>
      <c r="H759" s="7">
        <f t="shared" si="11"/>
        <v>2018</v>
      </c>
      <c r="I759" t="s">
        <v>252</v>
      </c>
      <c r="J759" t="s">
        <v>186</v>
      </c>
      <c r="K759" t="s">
        <v>3</v>
      </c>
      <c r="L759" t="str">
        <f>_xlfn.XLOOKUP(K759,Sheet1!$A$2:$A$8,Sheet1!$B$2:$B$8)</f>
        <v>B</v>
      </c>
      <c r="M759" s="5">
        <v>1594297339628</v>
      </c>
      <c r="N759" s="5">
        <v>1584586386444</v>
      </c>
    </row>
    <row r="760" spans="1:14" x14ac:dyDescent="0.3">
      <c r="A760" t="s">
        <v>181</v>
      </c>
      <c r="B760" t="s">
        <v>182</v>
      </c>
      <c r="C760" t="s">
        <v>34</v>
      </c>
      <c r="D760" t="s">
        <v>228</v>
      </c>
      <c r="E760" t="s">
        <v>229</v>
      </c>
      <c r="F760" t="s">
        <v>299</v>
      </c>
      <c r="G760" s="4">
        <v>43465</v>
      </c>
      <c r="H760" s="7">
        <f t="shared" si="11"/>
        <v>2018</v>
      </c>
      <c r="I760" t="s">
        <v>252</v>
      </c>
      <c r="J760" t="s">
        <v>187</v>
      </c>
      <c r="K760" t="s">
        <v>5</v>
      </c>
      <c r="L760" t="str">
        <f>_xlfn.XLOOKUP(K760,Sheet1!$A$2:$A$8,Sheet1!$B$2:$B$8)</f>
        <v>C</v>
      </c>
      <c r="M760" s="5">
        <v>1067127726913</v>
      </c>
      <c r="N760" s="5">
        <v>869223366874</v>
      </c>
    </row>
    <row r="761" spans="1:14" x14ac:dyDescent="0.3">
      <c r="A761" t="s">
        <v>181</v>
      </c>
      <c r="B761" t="s">
        <v>182</v>
      </c>
      <c r="C761" t="s">
        <v>34</v>
      </c>
      <c r="D761" t="s">
        <v>230</v>
      </c>
      <c r="E761" t="s">
        <v>191</v>
      </c>
      <c r="F761" t="s">
        <v>299</v>
      </c>
      <c r="G761" s="4">
        <v>43465</v>
      </c>
      <c r="H761" s="7">
        <f t="shared" si="11"/>
        <v>2018</v>
      </c>
      <c r="I761" t="s">
        <v>252</v>
      </c>
      <c r="J761" t="s">
        <v>185</v>
      </c>
      <c r="K761" t="s">
        <v>1</v>
      </c>
      <c r="L761" t="str">
        <f>_xlfn.XLOOKUP(K761,Sheet1!$A$2:$A$8,Sheet1!$B$2:$B$8)</f>
        <v>A</v>
      </c>
      <c r="M761" s="5">
        <v>24729898792000</v>
      </c>
      <c r="N761" s="5">
        <v>30408847507000</v>
      </c>
    </row>
    <row r="762" spans="1:14" x14ac:dyDescent="0.3">
      <c r="A762" t="s">
        <v>181</v>
      </c>
      <c r="B762" t="s">
        <v>182</v>
      </c>
      <c r="C762" t="s">
        <v>34</v>
      </c>
      <c r="D762" t="s">
        <v>230</v>
      </c>
      <c r="E762" t="s">
        <v>191</v>
      </c>
      <c r="F762" t="s">
        <v>299</v>
      </c>
      <c r="G762" s="4">
        <v>43465</v>
      </c>
      <c r="H762" s="7">
        <f t="shared" si="11"/>
        <v>2018</v>
      </c>
      <c r="I762" t="s">
        <v>252</v>
      </c>
      <c r="J762" t="s">
        <v>186</v>
      </c>
      <c r="K762" t="s">
        <v>3</v>
      </c>
      <c r="L762" t="str">
        <f>_xlfn.XLOOKUP(K762,Sheet1!$A$2:$A$8,Sheet1!$B$2:$B$8)</f>
        <v>B</v>
      </c>
      <c r="M762" s="5">
        <v>11618935420000</v>
      </c>
      <c r="N762" s="5">
        <v>18036809525000</v>
      </c>
    </row>
    <row r="763" spans="1:14" x14ac:dyDescent="0.3">
      <c r="A763" t="s">
        <v>181</v>
      </c>
      <c r="B763" t="s">
        <v>182</v>
      </c>
      <c r="C763" t="s">
        <v>34</v>
      </c>
      <c r="D763" t="s">
        <v>230</v>
      </c>
      <c r="E763" t="s">
        <v>191</v>
      </c>
      <c r="F763" t="s">
        <v>299</v>
      </c>
      <c r="G763" s="4">
        <v>43465</v>
      </c>
      <c r="H763" s="7">
        <f t="shared" si="11"/>
        <v>2018</v>
      </c>
      <c r="I763" t="s">
        <v>252</v>
      </c>
      <c r="J763" t="s">
        <v>187</v>
      </c>
      <c r="K763" t="s">
        <v>5</v>
      </c>
      <c r="L763" t="str">
        <f>_xlfn.XLOOKUP(K763,Sheet1!$A$2:$A$8,Sheet1!$B$2:$B$8)</f>
        <v>C</v>
      </c>
      <c r="M763" s="5">
        <v>13110963372000</v>
      </c>
      <c r="N763" s="5">
        <v>12372037982000</v>
      </c>
    </row>
    <row r="764" spans="1:14" x14ac:dyDescent="0.3">
      <c r="A764" t="s">
        <v>181</v>
      </c>
      <c r="B764" t="s">
        <v>182</v>
      </c>
      <c r="C764" t="s">
        <v>34</v>
      </c>
      <c r="D764" t="s">
        <v>183</v>
      </c>
      <c r="E764" t="s">
        <v>184</v>
      </c>
      <c r="F764" t="s">
        <v>299</v>
      </c>
      <c r="G764" s="4">
        <v>43100</v>
      </c>
      <c r="H764" s="7">
        <f t="shared" si="11"/>
        <v>2017</v>
      </c>
      <c r="I764" t="s">
        <v>252</v>
      </c>
      <c r="J764" t="s">
        <v>185</v>
      </c>
      <c r="K764" t="s">
        <v>1</v>
      </c>
      <c r="L764" t="str">
        <f>_xlfn.XLOOKUP(K764,Sheet1!$A$2:$A$8,Sheet1!$B$2:$B$8)</f>
        <v>A</v>
      </c>
      <c r="M764" s="5">
        <v>1277349524088</v>
      </c>
      <c r="N764" s="5"/>
    </row>
    <row r="765" spans="1:14" x14ac:dyDescent="0.3">
      <c r="A765" t="s">
        <v>181</v>
      </c>
      <c r="B765" t="s">
        <v>182</v>
      </c>
      <c r="C765" t="s">
        <v>34</v>
      </c>
      <c r="D765" t="s">
        <v>183</v>
      </c>
      <c r="E765" t="s">
        <v>184</v>
      </c>
      <c r="F765" t="s">
        <v>299</v>
      </c>
      <c r="G765" s="4">
        <v>43100</v>
      </c>
      <c r="H765" s="7">
        <f t="shared" si="11"/>
        <v>2017</v>
      </c>
      <c r="I765" t="s">
        <v>252</v>
      </c>
      <c r="J765" t="s">
        <v>186</v>
      </c>
      <c r="K765" t="s">
        <v>3</v>
      </c>
      <c r="L765" t="str">
        <f>_xlfn.XLOOKUP(K765,Sheet1!$A$2:$A$8,Sheet1!$B$2:$B$8)</f>
        <v>B</v>
      </c>
      <c r="M765" s="5">
        <v>888705326553</v>
      </c>
      <c r="N765" s="5"/>
    </row>
    <row r="766" spans="1:14" x14ac:dyDescent="0.3">
      <c r="A766" t="s">
        <v>181</v>
      </c>
      <c r="B766" t="s">
        <v>182</v>
      </c>
      <c r="C766" t="s">
        <v>34</v>
      </c>
      <c r="D766" t="s">
        <v>183</v>
      </c>
      <c r="E766" t="s">
        <v>184</v>
      </c>
      <c r="F766" t="s">
        <v>299</v>
      </c>
      <c r="G766" s="4">
        <v>43100</v>
      </c>
      <c r="H766" s="7">
        <f t="shared" si="11"/>
        <v>2017</v>
      </c>
      <c r="I766" t="s">
        <v>252</v>
      </c>
      <c r="J766" t="s">
        <v>187</v>
      </c>
      <c r="K766" t="s">
        <v>5</v>
      </c>
      <c r="L766" t="str">
        <f>_xlfn.XLOOKUP(K766,Sheet1!$A$2:$A$8,Sheet1!$B$2:$B$8)</f>
        <v>C</v>
      </c>
      <c r="M766" s="5">
        <v>388644197535</v>
      </c>
      <c r="N766" s="5"/>
    </row>
    <row r="767" spans="1:14" x14ac:dyDescent="0.3">
      <c r="A767" t="s">
        <v>181</v>
      </c>
      <c r="B767" t="s">
        <v>182</v>
      </c>
      <c r="C767" t="s">
        <v>34</v>
      </c>
      <c r="D767" t="s">
        <v>188</v>
      </c>
      <c r="E767" t="s">
        <v>189</v>
      </c>
      <c r="F767" t="s">
        <v>299</v>
      </c>
      <c r="G767" s="4">
        <v>43100</v>
      </c>
      <c r="H767" s="7">
        <f t="shared" si="11"/>
        <v>2017</v>
      </c>
      <c r="I767" t="s">
        <v>252</v>
      </c>
      <c r="J767" t="s">
        <v>185</v>
      </c>
      <c r="K767" t="s">
        <v>1</v>
      </c>
      <c r="L767" t="str">
        <f>_xlfn.XLOOKUP(K767,Sheet1!$A$2:$A$8,Sheet1!$B$2:$B$8)</f>
        <v>A</v>
      </c>
      <c r="M767" s="5">
        <v>2460100845901</v>
      </c>
      <c r="N767" s="5">
        <v>2541773013510</v>
      </c>
    </row>
    <row r="768" spans="1:14" x14ac:dyDescent="0.3">
      <c r="A768" t="s">
        <v>181</v>
      </c>
      <c r="B768" t="s">
        <v>182</v>
      </c>
      <c r="C768" t="s">
        <v>34</v>
      </c>
      <c r="D768" t="s">
        <v>188</v>
      </c>
      <c r="E768" t="s">
        <v>189</v>
      </c>
      <c r="F768" t="s">
        <v>299</v>
      </c>
      <c r="G768" s="4">
        <v>43100</v>
      </c>
      <c r="H768" s="7">
        <f t="shared" si="11"/>
        <v>2017</v>
      </c>
      <c r="I768" t="s">
        <v>252</v>
      </c>
      <c r="J768" t="s">
        <v>186</v>
      </c>
      <c r="K768" t="s">
        <v>3</v>
      </c>
      <c r="L768" t="str">
        <f>_xlfn.XLOOKUP(K768,Sheet1!$A$2:$A$8,Sheet1!$B$2:$B$8)</f>
        <v>B</v>
      </c>
      <c r="M768" s="5">
        <v>1682438284658</v>
      </c>
      <c r="N768" s="5">
        <v>1621292084258</v>
      </c>
    </row>
    <row r="769" spans="1:14" x14ac:dyDescent="0.3">
      <c r="A769" t="s">
        <v>181</v>
      </c>
      <c r="B769" t="s">
        <v>182</v>
      </c>
      <c r="C769" t="s">
        <v>34</v>
      </c>
      <c r="D769" t="s">
        <v>188</v>
      </c>
      <c r="E769" t="s">
        <v>189</v>
      </c>
      <c r="F769" t="s">
        <v>299</v>
      </c>
      <c r="G769" s="4">
        <v>43100</v>
      </c>
      <c r="H769" s="7">
        <f t="shared" si="11"/>
        <v>2017</v>
      </c>
      <c r="I769" t="s">
        <v>252</v>
      </c>
      <c r="J769" t="s">
        <v>187</v>
      </c>
      <c r="K769" t="s">
        <v>5</v>
      </c>
      <c r="L769" t="str">
        <f>_xlfn.XLOOKUP(K769,Sheet1!$A$2:$A$8,Sheet1!$B$2:$B$8)</f>
        <v>C</v>
      </c>
      <c r="M769" s="5">
        <v>777662561243</v>
      </c>
      <c r="N769" s="5">
        <v>920480929252</v>
      </c>
    </row>
    <row r="770" spans="1:14" x14ac:dyDescent="0.3">
      <c r="A770" t="s">
        <v>181</v>
      </c>
      <c r="B770" t="s">
        <v>182</v>
      </c>
      <c r="C770" t="s">
        <v>34</v>
      </c>
      <c r="D770" t="s">
        <v>190</v>
      </c>
      <c r="E770" t="s">
        <v>191</v>
      </c>
      <c r="F770" t="s">
        <v>299</v>
      </c>
      <c r="G770" s="4">
        <v>43100</v>
      </c>
      <c r="H770" s="7">
        <f t="shared" si="11"/>
        <v>2017</v>
      </c>
      <c r="I770" t="s">
        <v>252</v>
      </c>
      <c r="J770" t="s">
        <v>185</v>
      </c>
      <c r="K770" t="s">
        <v>1</v>
      </c>
      <c r="L770" t="str">
        <f>_xlfn.XLOOKUP(K770,Sheet1!$A$2:$A$8,Sheet1!$B$2:$B$8)</f>
        <v>A</v>
      </c>
      <c r="M770" s="5">
        <v>2006761323222</v>
      </c>
      <c r="N770" s="5">
        <v>1791479110121</v>
      </c>
    </row>
    <row r="771" spans="1:14" x14ac:dyDescent="0.3">
      <c r="A771" t="s">
        <v>181</v>
      </c>
      <c r="B771" t="s">
        <v>182</v>
      </c>
      <c r="C771" t="s">
        <v>34</v>
      </c>
      <c r="D771" t="s">
        <v>190</v>
      </c>
      <c r="E771" t="s">
        <v>191</v>
      </c>
      <c r="F771" t="s">
        <v>299</v>
      </c>
      <c r="G771" s="4">
        <v>43100</v>
      </c>
      <c r="H771" s="7">
        <f t="shared" ref="H771:H834" si="12">YEAR(G771)</f>
        <v>2017</v>
      </c>
      <c r="I771" t="s">
        <v>252</v>
      </c>
      <c r="J771" t="s">
        <v>186</v>
      </c>
      <c r="K771" t="s">
        <v>3</v>
      </c>
      <c r="L771" t="str">
        <f>_xlfn.XLOOKUP(K771,Sheet1!$A$2:$A$8,Sheet1!$B$2:$B$8)</f>
        <v>B</v>
      </c>
      <c r="M771" s="5">
        <v>1402782860745</v>
      </c>
      <c r="N771" s="5">
        <v>1159829999680</v>
      </c>
    </row>
    <row r="772" spans="1:14" x14ac:dyDescent="0.3">
      <c r="A772" t="s">
        <v>181</v>
      </c>
      <c r="B772" t="s">
        <v>182</v>
      </c>
      <c r="C772" t="s">
        <v>34</v>
      </c>
      <c r="D772" t="s">
        <v>190</v>
      </c>
      <c r="E772" t="s">
        <v>191</v>
      </c>
      <c r="F772" t="s">
        <v>299</v>
      </c>
      <c r="G772" s="4">
        <v>43100</v>
      </c>
      <c r="H772" s="7">
        <f t="shared" si="12"/>
        <v>2017</v>
      </c>
      <c r="I772" t="s">
        <v>252</v>
      </c>
      <c r="J772" t="s">
        <v>187</v>
      </c>
      <c r="K772" t="s">
        <v>5</v>
      </c>
      <c r="L772" t="str">
        <f>_xlfn.XLOOKUP(K772,Sheet1!$A$2:$A$8,Sheet1!$B$2:$B$8)</f>
        <v>C</v>
      </c>
      <c r="M772" s="5">
        <v>603978462477</v>
      </c>
      <c r="N772" s="5">
        <v>631649110441</v>
      </c>
    </row>
    <row r="773" spans="1:14" x14ac:dyDescent="0.3">
      <c r="A773" t="s">
        <v>181</v>
      </c>
      <c r="B773" t="s">
        <v>182</v>
      </c>
      <c r="C773" t="s">
        <v>34</v>
      </c>
      <c r="D773" t="s">
        <v>192</v>
      </c>
      <c r="E773" t="s">
        <v>191</v>
      </c>
      <c r="F773" t="s">
        <v>299</v>
      </c>
      <c r="G773" s="4">
        <v>43100</v>
      </c>
      <c r="H773" s="7">
        <f t="shared" si="12"/>
        <v>2017</v>
      </c>
      <c r="I773" t="s">
        <v>252</v>
      </c>
      <c r="J773" t="s">
        <v>185</v>
      </c>
      <c r="K773" t="s">
        <v>1</v>
      </c>
      <c r="L773" t="str">
        <f>_xlfn.XLOOKUP(K773,Sheet1!$A$2:$A$8,Sheet1!$B$2:$B$8)</f>
        <v>A</v>
      </c>
      <c r="M773" s="5">
        <v>381158251375</v>
      </c>
      <c r="N773" s="5">
        <v>417865468143</v>
      </c>
    </row>
    <row r="774" spans="1:14" x14ac:dyDescent="0.3">
      <c r="A774" t="s">
        <v>181</v>
      </c>
      <c r="B774" t="s">
        <v>182</v>
      </c>
      <c r="C774" t="s">
        <v>34</v>
      </c>
      <c r="D774" t="s">
        <v>192</v>
      </c>
      <c r="E774" t="s">
        <v>191</v>
      </c>
      <c r="F774" t="s">
        <v>299</v>
      </c>
      <c r="G774" s="4">
        <v>43100</v>
      </c>
      <c r="H774" s="7">
        <f t="shared" si="12"/>
        <v>2017</v>
      </c>
      <c r="I774" t="s">
        <v>252</v>
      </c>
      <c r="J774" t="s">
        <v>186</v>
      </c>
      <c r="K774" t="s">
        <v>3</v>
      </c>
      <c r="L774" t="str">
        <f>_xlfn.XLOOKUP(K774,Sheet1!$A$2:$A$8,Sheet1!$B$2:$B$8)</f>
        <v>B</v>
      </c>
      <c r="M774" s="5">
        <v>140332151710</v>
      </c>
      <c r="N774" s="5">
        <v>177448938525</v>
      </c>
    </row>
    <row r="775" spans="1:14" x14ac:dyDescent="0.3">
      <c r="A775" t="s">
        <v>181</v>
      </c>
      <c r="B775" t="s">
        <v>182</v>
      </c>
      <c r="C775" t="s">
        <v>34</v>
      </c>
      <c r="D775" t="s">
        <v>192</v>
      </c>
      <c r="E775" t="s">
        <v>191</v>
      </c>
      <c r="F775" t="s">
        <v>299</v>
      </c>
      <c r="G775" s="4">
        <v>43100</v>
      </c>
      <c r="H775" s="7">
        <f t="shared" si="12"/>
        <v>2017</v>
      </c>
      <c r="I775" t="s">
        <v>252</v>
      </c>
      <c r="J775" t="s">
        <v>187</v>
      </c>
      <c r="K775" t="s">
        <v>5</v>
      </c>
      <c r="L775" t="str">
        <f>_xlfn.XLOOKUP(K775,Sheet1!$A$2:$A$8,Sheet1!$B$2:$B$8)</f>
        <v>C</v>
      </c>
      <c r="M775" s="5">
        <v>240826099665</v>
      </c>
      <c r="N775" s="5">
        <v>240416529618</v>
      </c>
    </row>
    <row r="776" spans="1:14" x14ac:dyDescent="0.3">
      <c r="A776" t="s">
        <v>181</v>
      </c>
      <c r="B776" t="s">
        <v>182</v>
      </c>
      <c r="C776" t="s">
        <v>34</v>
      </c>
      <c r="D776" t="s">
        <v>193</v>
      </c>
      <c r="E776" t="s">
        <v>194</v>
      </c>
      <c r="F776" t="s">
        <v>299</v>
      </c>
      <c r="G776" s="4">
        <v>43100</v>
      </c>
      <c r="H776" s="7">
        <f t="shared" si="12"/>
        <v>2017</v>
      </c>
      <c r="I776" t="s">
        <v>252</v>
      </c>
      <c r="J776" t="s">
        <v>185</v>
      </c>
      <c r="K776" t="s">
        <v>1</v>
      </c>
      <c r="L776" t="str">
        <f>_xlfn.XLOOKUP(K776,Sheet1!$A$2:$A$8,Sheet1!$B$2:$B$8)</f>
        <v>A</v>
      </c>
      <c r="M776" s="5">
        <v>4351747561273</v>
      </c>
      <c r="N776" s="5">
        <v>4070915648349</v>
      </c>
    </row>
    <row r="777" spans="1:14" x14ac:dyDescent="0.3">
      <c r="A777" t="s">
        <v>181</v>
      </c>
      <c r="B777" t="s">
        <v>182</v>
      </c>
      <c r="C777" t="s">
        <v>34</v>
      </c>
      <c r="D777" t="s">
        <v>193</v>
      </c>
      <c r="E777" t="s">
        <v>194</v>
      </c>
      <c r="F777" t="s">
        <v>299</v>
      </c>
      <c r="G777" s="4">
        <v>43100</v>
      </c>
      <c r="H777" s="7">
        <f t="shared" si="12"/>
        <v>2017</v>
      </c>
      <c r="I777" t="s">
        <v>252</v>
      </c>
      <c r="J777" t="s">
        <v>186</v>
      </c>
      <c r="K777" t="s">
        <v>3</v>
      </c>
      <c r="L777" t="str">
        <f>_xlfn.XLOOKUP(K777,Sheet1!$A$2:$A$8,Sheet1!$B$2:$B$8)</f>
        <v>B</v>
      </c>
      <c r="M777" s="5">
        <v>2568305687438</v>
      </c>
      <c r="N777" s="5">
        <v>2359619397619</v>
      </c>
    </row>
    <row r="778" spans="1:14" x14ac:dyDescent="0.3">
      <c r="A778" t="s">
        <v>181</v>
      </c>
      <c r="B778" t="s">
        <v>182</v>
      </c>
      <c r="C778" t="s">
        <v>34</v>
      </c>
      <c r="D778" t="s">
        <v>193</v>
      </c>
      <c r="E778" t="s">
        <v>194</v>
      </c>
      <c r="F778" t="s">
        <v>299</v>
      </c>
      <c r="G778" s="4">
        <v>43100</v>
      </c>
      <c r="H778" s="7">
        <f t="shared" si="12"/>
        <v>2017</v>
      </c>
      <c r="I778" t="s">
        <v>252</v>
      </c>
      <c r="J778" t="s">
        <v>187</v>
      </c>
      <c r="K778" t="s">
        <v>5</v>
      </c>
      <c r="L778" t="str">
        <f>_xlfn.XLOOKUP(K778,Sheet1!$A$2:$A$8,Sheet1!$B$2:$B$8)</f>
        <v>C</v>
      </c>
      <c r="M778" s="5">
        <v>1783441873835</v>
      </c>
      <c r="N778" s="5">
        <v>1711296250730</v>
      </c>
    </row>
    <row r="779" spans="1:14" x14ac:dyDescent="0.3">
      <c r="A779" t="s">
        <v>181</v>
      </c>
      <c r="B779" t="s">
        <v>182</v>
      </c>
      <c r="C779" t="s">
        <v>34</v>
      </c>
      <c r="D779" t="s">
        <v>195</v>
      </c>
      <c r="E779" t="s">
        <v>191</v>
      </c>
      <c r="F779" t="s">
        <v>299</v>
      </c>
      <c r="G779" s="4">
        <v>43100</v>
      </c>
      <c r="H779" s="7">
        <f t="shared" si="12"/>
        <v>2017</v>
      </c>
      <c r="I779" t="s">
        <v>252</v>
      </c>
      <c r="J779" t="s">
        <v>185</v>
      </c>
      <c r="K779" t="s">
        <v>1</v>
      </c>
      <c r="L779" t="str">
        <f>_xlfn.XLOOKUP(K779,Sheet1!$A$2:$A$8,Sheet1!$B$2:$B$8)</f>
        <v>A</v>
      </c>
      <c r="M779" s="5">
        <v>7038142272799</v>
      </c>
      <c r="N779" s="5">
        <v>6482637891567</v>
      </c>
    </row>
    <row r="780" spans="1:14" x14ac:dyDescent="0.3">
      <c r="A780" t="s">
        <v>181</v>
      </c>
      <c r="B780" t="s">
        <v>182</v>
      </c>
      <c r="C780" t="s">
        <v>34</v>
      </c>
      <c r="D780" t="s">
        <v>195</v>
      </c>
      <c r="E780" t="s">
        <v>191</v>
      </c>
      <c r="F780" t="s">
        <v>299</v>
      </c>
      <c r="G780" s="4">
        <v>43100</v>
      </c>
      <c r="H780" s="7">
        <f t="shared" si="12"/>
        <v>2017</v>
      </c>
      <c r="I780" t="s">
        <v>252</v>
      </c>
      <c r="J780" t="s">
        <v>186</v>
      </c>
      <c r="K780" t="s">
        <v>3</v>
      </c>
      <c r="L780" t="str">
        <f>_xlfn.XLOOKUP(K780,Sheet1!$A$2:$A$8,Sheet1!$B$2:$B$8)</f>
        <v>B</v>
      </c>
      <c r="M780" s="5">
        <v>932491517423</v>
      </c>
      <c r="N780" s="5">
        <v>819933197199</v>
      </c>
    </row>
    <row r="781" spans="1:14" x14ac:dyDescent="0.3">
      <c r="A781" t="s">
        <v>181</v>
      </c>
      <c r="B781" t="s">
        <v>182</v>
      </c>
      <c r="C781" t="s">
        <v>34</v>
      </c>
      <c r="D781" t="s">
        <v>195</v>
      </c>
      <c r="E781" t="s">
        <v>191</v>
      </c>
      <c r="F781" t="s">
        <v>299</v>
      </c>
      <c r="G781" s="4">
        <v>43100</v>
      </c>
      <c r="H781" s="7">
        <f t="shared" si="12"/>
        <v>2017</v>
      </c>
      <c r="I781" t="s">
        <v>252</v>
      </c>
      <c r="J781" t="s">
        <v>187</v>
      </c>
      <c r="K781" t="s">
        <v>5</v>
      </c>
      <c r="L781" t="str">
        <f>_xlfn.XLOOKUP(K781,Sheet1!$A$2:$A$8,Sheet1!$B$2:$B$8)</f>
        <v>C</v>
      </c>
      <c r="M781" s="5">
        <v>6105650755376</v>
      </c>
      <c r="N781" s="5">
        <v>5662704694368</v>
      </c>
    </row>
    <row r="782" spans="1:14" x14ac:dyDescent="0.3">
      <c r="A782" t="s">
        <v>181</v>
      </c>
      <c r="B782" t="s">
        <v>182</v>
      </c>
      <c r="C782" t="s">
        <v>34</v>
      </c>
      <c r="D782" t="s">
        <v>196</v>
      </c>
      <c r="E782" t="s">
        <v>194</v>
      </c>
      <c r="F782" t="s">
        <v>299</v>
      </c>
      <c r="G782" s="4">
        <v>43100</v>
      </c>
      <c r="H782" s="7">
        <f t="shared" si="12"/>
        <v>2017</v>
      </c>
      <c r="I782" t="s">
        <v>252</v>
      </c>
      <c r="J782" t="s">
        <v>185</v>
      </c>
      <c r="K782" t="s">
        <v>1</v>
      </c>
      <c r="L782" t="str">
        <f>_xlfn.XLOOKUP(K782,Sheet1!$A$2:$A$8,Sheet1!$B$2:$B$8)</f>
        <v>A</v>
      </c>
      <c r="M782" s="5">
        <v>268503820517</v>
      </c>
      <c r="N782" s="5">
        <v>191718876568</v>
      </c>
    </row>
    <row r="783" spans="1:14" x14ac:dyDescent="0.3">
      <c r="A783" t="s">
        <v>181</v>
      </c>
      <c r="B783" t="s">
        <v>182</v>
      </c>
      <c r="C783" t="s">
        <v>34</v>
      </c>
      <c r="D783" t="s">
        <v>196</v>
      </c>
      <c r="E783" t="s">
        <v>194</v>
      </c>
      <c r="F783" t="s">
        <v>299</v>
      </c>
      <c r="G783" s="4">
        <v>43100</v>
      </c>
      <c r="H783" s="7">
        <f t="shared" si="12"/>
        <v>2017</v>
      </c>
      <c r="I783" t="s">
        <v>252</v>
      </c>
      <c r="J783" t="s">
        <v>186</v>
      </c>
      <c r="K783" t="s">
        <v>3</v>
      </c>
      <c r="L783" t="str">
        <f>_xlfn.XLOOKUP(K783,Sheet1!$A$2:$A$8,Sheet1!$B$2:$B$8)</f>
        <v>B</v>
      </c>
      <c r="M783" s="5">
        <v>120112874434</v>
      </c>
      <c r="N783" s="5">
        <v>51837900224</v>
      </c>
    </row>
    <row r="784" spans="1:14" x14ac:dyDescent="0.3">
      <c r="A784" t="s">
        <v>181</v>
      </c>
      <c r="B784" t="s">
        <v>182</v>
      </c>
      <c r="C784" t="s">
        <v>34</v>
      </c>
      <c r="D784" t="s">
        <v>196</v>
      </c>
      <c r="E784" t="s">
        <v>194</v>
      </c>
      <c r="F784" t="s">
        <v>299</v>
      </c>
      <c r="G784" s="4">
        <v>43100</v>
      </c>
      <c r="H784" s="7">
        <f t="shared" si="12"/>
        <v>2017</v>
      </c>
      <c r="I784" t="s">
        <v>252</v>
      </c>
      <c r="J784" t="s">
        <v>187</v>
      </c>
      <c r="K784" t="s">
        <v>5</v>
      </c>
      <c r="L784" t="str">
        <f>_xlfn.XLOOKUP(K784,Sheet1!$A$2:$A$8,Sheet1!$B$2:$B$8)</f>
        <v>C</v>
      </c>
      <c r="M784" s="5">
        <v>148390946083</v>
      </c>
      <c r="N784" s="5">
        <v>139880976344</v>
      </c>
    </row>
    <row r="785" spans="1:14" x14ac:dyDescent="0.3">
      <c r="A785" t="s">
        <v>181</v>
      </c>
      <c r="B785" t="s">
        <v>182</v>
      </c>
      <c r="C785" t="s">
        <v>34</v>
      </c>
      <c r="D785" t="s">
        <v>197</v>
      </c>
      <c r="E785" t="s">
        <v>198</v>
      </c>
      <c r="F785" t="s">
        <v>299</v>
      </c>
      <c r="G785" s="4">
        <v>43100</v>
      </c>
      <c r="H785" s="7">
        <f t="shared" si="12"/>
        <v>2017</v>
      </c>
      <c r="I785" t="s">
        <v>252</v>
      </c>
      <c r="J785" t="s">
        <v>185</v>
      </c>
      <c r="K785" t="s">
        <v>1</v>
      </c>
      <c r="L785" t="str">
        <f>_xlfn.XLOOKUP(K785,Sheet1!$A$2:$A$8,Sheet1!$B$2:$B$8)</f>
        <v>A</v>
      </c>
      <c r="M785" s="5">
        <v>1213524544321</v>
      </c>
      <c r="N785" s="5">
        <v>1144699985944</v>
      </c>
    </row>
    <row r="786" spans="1:14" x14ac:dyDescent="0.3">
      <c r="A786" t="s">
        <v>181</v>
      </c>
      <c r="B786" t="s">
        <v>182</v>
      </c>
      <c r="C786" t="s">
        <v>34</v>
      </c>
      <c r="D786" t="s">
        <v>197</v>
      </c>
      <c r="E786" t="s">
        <v>198</v>
      </c>
      <c r="F786" t="s">
        <v>299</v>
      </c>
      <c r="G786" s="4">
        <v>43100</v>
      </c>
      <c r="H786" s="7">
        <f t="shared" si="12"/>
        <v>2017</v>
      </c>
      <c r="I786" t="s">
        <v>252</v>
      </c>
      <c r="J786" t="s">
        <v>186</v>
      </c>
      <c r="K786" t="s">
        <v>3</v>
      </c>
      <c r="L786" t="str">
        <f>_xlfn.XLOOKUP(K786,Sheet1!$A$2:$A$8,Sheet1!$B$2:$B$8)</f>
        <v>B</v>
      </c>
      <c r="M786" s="5">
        <v>581987524927</v>
      </c>
      <c r="N786" s="5">
        <v>540148894700</v>
      </c>
    </row>
    <row r="787" spans="1:14" x14ac:dyDescent="0.3">
      <c r="A787" t="s">
        <v>181</v>
      </c>
      <c r="B787" t="s">
        <v>182</v>
      </c>
      <c r="C787" t="s">
        <v>34</v>
      </c>
      <c r="D787" t="s">
        <v>197</v>
      </c>
      <c r="E787" t="s">
        <v>198</v>
      </c>
      <c r="F787" t="s">
        <v>299</v>
      </c>
      <c r="G787" s="4">
        <v>43100</v>
      </c>
      <c r="H787" s="7">
        <f t="shared" si="12"/>
        <v>2017</v>
      </c>
      <c r="I787" t="s">
        <v>252</v>
      </c>
      <c r="J787" t="s">
        <v>187</v>
      </c>
      <c r="K787" t="s">
        <v>5</v>
      </c>
      <c r="L787" t="str">
        <f>_xlfn.XLOOKUP(K787,Sheet1!$A$2:$A$8,Sheet1!$B$2:$B$8)</f>
        <v>C</v>
      </c>
      <c r="M787" s="5">
        <v>631537019394</v>
      </c>
      <c r="N787" s="5">
        <v>604551091244</v>
      </c>
    </row>
    <row r="788" spans="1:14" x14ac:dyDescent="0.3">
      <c r="A788" t="s">
        <v>181</v>
      </c>
      <c r="B788" t="s">
        <v>182</v>
      </c>
      <c r="C788" t="s">
        <v>34</v>
      </c>
      <c r="D788" t="s">
        <v>199</v>
      </c>
      <c r="E788" t="s">
        <v>184</v>
      </c>
      <c r="F788" t="s">
        <v>299</v>
      </c>
      <c r="G788" s="4">
        <v>43100</v>
      </c>
      <c r="H788" s="7">
        <f t="shared" si="12"/>
        <v>2017</v>
      </c>
      <c r="I788" t="s">
        <v>252</v>
      </c>
      <c r="J788" t="s">
        <v>185</v>
      </c>
      <c r="K788" t="s">
        <v>1</v>
      </c>
      <c r="L788" t="str">
        <f>_xlfn.XLOOKUP(K788,Sheet1!$A$2:$A$8,Sheet1!$B$2:$B$8)</f>
        <v>A</v>
      </c>
      <c r="M788" s="5">
        <v>2560347465777</v>
      </c>
      <c r="N788" s="5">
        <v>1900330096554</v>
      </c>
    </row>
    <row r="789" spans="1:14" x14ac:dyDescent="0.3">
      <c r="A789" t="s">
        <v>181</v>
      </c>
      <c r="B789" t="s">
        <v>182</v>
      </c>
      <c r="C789" t="s">
        <v>34</v>
      </c>
      <c r="D789" t="s">
        <v>199</v>
      </c>
      <c r="E789" t="s">
        <v>184</v>
      </c>
      <c r="F789" t="s">
        <v>299</v>
      </c>
      <c r="G789" s="4">
        <v>43100</v>
      </c>
      <c r="H789" s="7">
        <f t="shared" si="12"/>
        <v>2017</v>
      </c>
      <c r="I789" t="s">
        <v>252</v>
      </c>
      <c r="J789" t="s">
        <v>186</v>
      </c>
      <c r="K789" t="s">
        <v>3</v>
      </c>
      <c r="L789" t="str">
        <f>_xlfn.XLOOKUP(K789,Sheet1!$A$2:$A$8,Sheet1!$B$2:$B$8)</f>
        <v>B</v>
      </c>
      <c r="M789" s="5">
        <v>1656608546893</v>
      </c>
      <c r="N789" s="5">
        <v>1109218295434</v>
      </c>
    </row>
    <row r="790" spans="1:14" x14ac:dyDescent="0.3">
      <c r="A790" t="s">
        <v>181</v>
      </c>
      <c r="B790" t="s">
        <v>182</v>
      </c>
      <c r="C790" t="s">
        <v>34</v>
      </c>
      <c r="D790" t="s">
        <v>199</v>
      </c>
      <c r="E790" t="s">
        <v>184</v>
      </c>
      <c r="F790" t="s">
        <v>299</v>
      </c>
      <c r="G790" s="4">
        <v>43100</v>
      </c>
      <c r="H790" s="7">
        <f t="shared" si="12"/>
        <v>2017</v>
      </c>
      <c r="I790" t="s">
        <v>252</v>
      </c>
      <c r="J790" t="s">
        <v>187</v>
      </c>
      <c r="K790" t="s">
        <v>5</v>
      </c>
      <c r="L790" t="str">
        <f>_xlfn.XLOOKUP(K790,Sheet1!$A$2:$A$8,Sheet1!$B$2:$B$8)</f>
        <v>C</v>
      </c>
      <c r="M790" s="5">
        <v>903738918884</v>
      </c>
      <c r="N790" s="5">
        <v>791111801120</v>
      </c>
    </row>
    <row r="791" spans="1:14" x14ac:dyDescent="0.3">
      <c r="A791" t="s">
        <v>181</v>
      </c>
      <c r="B791" t="s">
        <v>182</v>
      </c>
      <c r="C791" t="s">
        <v>34</v>
      </c>
      <c r="D791" t="s">
        <v>200</v>
      </c>
      <c r="E791" t="s">
        <v>191</v>
      </c>
      <c r="F791" t="s">
        <v>299</v>
      </c>
      <c r="G791" s="4">
        <v>43100</v>
      </c>
      <c r="H791" s="7">
        <f t="shared" si="12"/>
        <v>2017</v>
      </c>
      <c r="I791" t="s">
        <v>252</v>
      </c>
      <c r="J791" t="s">
        <v>185</v>
      </c>
      <c r="K791" t="s">
        <v>1</v>
      </c>
      <c r="L791" t="str">
        <f>_xlfn.XLOOKUP(K791,Sheet1!$A$2:$A$8,Sheet1!$B$2:$B$8)</f>
        <v>A</v>
      </c>
      <c r="M791" s="5">
        <v>19550971100650</v>
      </c>
      <c r="N791" s="5">
        <v>15866834169901</v>
      </c>
    </row>
    <row r="792" spans="1:14" x14ac:dyDescent="0.3">
      <c r="A792" t="s">
        <v>181</v>
      </c>
      <c r="B792" t="s">
        <v>182</v>
      </c>
      <c r="C792" t="s">
        <v>34</v>
      </c>
      <c r="D792" t="s">
        <v>200</v>
      </c>
      <c r="E792" t="s">
        <v>191</v>
      </c>
      <c r="F792" t="s">
        <v>299</v>
      </c>
      <c r="G792" s="4">
        <v>43100</v>
      </c>
      <c r="H792" s="7">
        <f t="shared" si="12"/>
        <v>2017</v>
      </c>
      <c r="I792" t="s">
        <v>252</v>
      </c>
      <c r="J792" t="s">
        <v>186</v>
      </c>
      <c r="K792" t="s">
        <v>3</v>
      </c>
      <c r="L792" t="str">
        <f>_xlfn.XLOOKUP(K792,Sheet1!$A$2:$A$8,Sheet1!$B$2:$B$8)</f>
        <v>B</v>
      </c>
      <c r="M792" s="5">
        <v>7296204039219</v>
      </c>
      <c r="N792" s="5">
        <v>6466016999469</v>
      </c>
    </row>
    <row r="793" spans="1:14" x14ac:dyDescent="0.3">
      <c r="A793" t="s">
        <v>181</v>
      </c>
      <c r="B793" t="s">
        <v>182</v>
      </c>
      <c r="C793" t="s">
        <v>34</v>
      </c>
      <c r="D793" t="s">
        <v>200</v>
      </c>
      <c r="E793" t="s">
        <v>191</v>
      </c>
      <c r="F793" t="s">
        <v>299</v>
      </c>
      <c r="G793" s="4">
        <v>43100</v>
      </c>
      <c r="H793" s="7">
        <f t="shared" si="12"/>
        <v>2017</v>
      </c>
      <c r="I793" t="s">
        <v>252</v>
      </c>
      <c r="J793" t="s">
        <v>187</v>
      </c>
      <c r="K793" t="s">
        <v>5</v>
      </c>
      <c r="L793" t="str">
        <f>_xlfn.XLOOKUP(K793,Sheet1!$A$2:$A$8,Sheet1!$B$2:$B$8)</f>
        <v>C</v>
      </c>
      <c r="M793" s="5">
        <v>12254767061431</v>
      </c>
      <c r="N793" s="5">
        <v>9400817170432</v>
      </c>
    </row>
    <row r="794" spans="1:14" x14ac:dyDescent="0.3">
      <c r="A794" t="s">
        <v>181</v>
      </c>
      <c r="B794" t="s">
        <v>182</v>
      </c>
      <c r="C794" t="s">
        <v>34</v>
      </c>
      <c r="D794" t="s">
        <v>201</v>
      </c>
      <c r="E794" t="s">
        <v>184</v>
      </c>
      <c r="F794" t="s">
        <v>299</v>
      </c>
      <c r="G794" s="4">
        <v>43100</v>
      </c>
      <c r="H794" s="7">
        <f t="shared" si="12"/>
        <v>2017</v>
      </c>
      <c r="I794" t="s">
        <v>252</v>
      </c>
      <c r="J794" t="s">
        <v>185</v>
      </c>
      <c r="K794" t="s">
        <v>1</v>
      </c>
      <c r="L794" t="str">
        <f>_xlfn.XLOOKUP(K794,Sheet1!$A$2:$A$8,Sheet1!$B$2:$B$8)</f>
        <v>A</v>
      </c>
      <c r="M794" s="5">
        <v>15751476329733</v>
      </c>
      <c r="N794" s="5">
        <v>14900311234207</v>
      </c>
    </row>
    <row r="795" spans="1:14" x14ac:dyDescent="0.3">
      <c r="A795" t="s">
        <v>181</v>
      </c>
      <c r="B795" t="s">
        <v>182</v>
      </c>
      <c r="C795" t="s">
        <v>34</v>
      </c>
      <c r="D795" t="s">
        <v>201</v>
      </c>
      <c r="E795" t="s">
        <v>184</v>
      </c>
      <c r="F795" t="s">
        <v>299</v>
      </c>
      <c r="G795" s="4">
        <v>43100</v>
      </c>
      <c r="H795" s="7">
        <f t="shared" si="12"/>
        <v>2017</v>
      </c>
      <c r="I795" t="s">
        <v>252</v>
      </c>
      <c r="J795" t="s">
        <v>186</v>
      </c>
      <c r="K795" t="s">
        <v>3</v>
      </c>
      <c r="L795" t="str">
        <f>_xlfn.XLOOKUP(K795,Sheet1!$A$2:$A$8,Sheet1!$B$2:$B$8)</f>
        <v>B</v>
      </c>
      <c r="M795" s="5">
        <v>4299476832291</v>
      </c>
      <c r="N795" s="5">
        <v>3936201007249</v>
      </c>
    </row>
    <row r="796" spans="1:14" x14ac:dyDescent="0.3">
      <c r="A796" t="s">
        <v>181</v>
      </c>
      <c r="B796" t="s">
        <v>182</v>
      </c>
      <c r="C796" t="s">
        <v>34</v>
      </c>
      <c r="D796" t="s">
        <v>201</v>
      </c>
      <c r="E796" t="s">
        <v>184</v>
      </c>
      <c r="F796" t="s">
        <v>299</v>
      </c>
      <c r="G796" s="4">
        <v>43100</v>
      </c>
      <c r="H796" s="7">
        <f t="shared" si="12"/>
        <v>2017</v>
      </c>
      <c r="I796" t="s">
        <v>252</v>
      </c>
      <c r="J796" t="s">
        <v>187</v>
      </c>
      <c r="K796" t="s">
        <v>5</v>
      </c>
      <c r="L796" t="str">
        <f>_xlfn.XLOOKUP(K796,Sheet1!$A$2:$A$8,Sheet1!$B$2:$B$8)</f>
        <v>C</v>
      </c>
      <c r="M796" s="5">
        <v>11451999497442</v>
      </c>
      <c r="N796" s="5">
        <v>10964110226958</v>
      </c>
    </row>
    <row r="797" spans="1:14" x14ac:dyDescent="0.3">
      <c r="A797" t="s">
        <v>181</v>
      </c>
      <c r="B797" t="s">
        <v>182</v>
      </c>
      <c r="C797" t="s">
        <v>34</v>
      </c>
      <c r="D797" t="s">
        <v>202</v>
      </c>
      <c r="E797" t="s">
        <v>184</v>
      </c>
      <c r="F797" t="s">
        <v>299</v>
      </c>
      <c r="G797" s="4">
        <v>43100</v>
      </c>
      <c r="H797" s="7">
        <f t="shared" si="12"/>
        <v>2017</v>
      </c>
      <c r="I797" t="s">
        <v>252</v>
      </c>
      <c r="J797" t="s">
        <v>185</v>
      </c>
      <c r="K797" t="s">
        <v>1</v>
      </c>
      <c r="L797" t="str">
        <f>_xlfn.XLOOKUP(K797,Sheet1!$A$2:$A$8,Sheet1!$B$2:$B$8)</f>
        <v>A</v>
      </c>
      <c r="M797" s="5">
        <v>686844123544</v>
      </c>
      <c r="N797" s="5">
        <v>543650884728</v>
      </c>
    </row>
    <row r="798" spans="1:14" x14ac:dyDescent="0.3">
      <c r="A798" t="s">
        <v>181</v>
      </c>
      <c r="B798" t="s">
        <v>182</v>
      </c>
      <c r="C798" t="s">
        <v>34</v>
      </c>
      <c r="D798" t="s">
        <v>202</v>
      </c>
      <c r="E798" t="s">
        <v>184</v>
      </c>
      <c r="F798" t="s">
        <v>299</v>
      </c>
      <c r="G798" s="4">
        <v>43100</v>
      </c>
      <c r="H798" s="7">
        <f t="shared" si="12"/>
        <v>2017</v>
      </c>
      <c r="I798" t="s">
        <v>252</v>
      </c>
      <c r="J798" t="s">
        <v>186</v>
      </c>
      <c r="K798" t="s">
        <v>3</v>
      </c>
      <c r="L798" t="str">
        <f>_xlfn.XLOOKUP(K798,Sheet1!$A$2:$A$8,Sheet1!$B$2:$B$8)</f>
        <v>B</v>
      </c>
      <c r="M798" s="5">
        <v>352023111956</v>
      </c>
      <c r="N798" s="5">
        <v>348834726730</v>
      </c>
    </row>
    <row r="799" spans="1:14" x14ac:dyDescent="0.3">
      <c r="A799" t="s">
        <v>181</v>
      </c>
      <c r="B799" t="s">
        <v>182</v>
      </c>
      <c r="C799" t="s">
        <v>34</v>
      </c>
      <c r="D799" t="s">
        <v>202</v>
      </c>
      <c r="E799" t="s">
        <v>184</v>
      </c>
      <c r="F799" t="s">
        <v>299</v>
      </c>
      <c r="G799" s="4">
        <v>43100</v>
      </c>
      <c r="H799" s="7">
        <f t="shared" si="12"/>
        <v>2017</v>
      </c>
      <c r="I799" t="s">
        <v>252</v>
      </c>
      <c r="J799" t="s">
        <v>187</v>
      </c>
      <c r="K799" t="s">
        <v>5</v>
      </c>
      <c r="L799" t="str">
        <f>_xlfn.XLOOKUP(K799,Sheet1!$A$2:$A$8,Sheet1!$B$2:$B$8)</f>
        <v>C</v>
      </c>
      <c r="M799" s="5">
        <v>334821011588</v>
      </c>
      <c r="N799" s="5">
        <v>194816157998</v>
      </c>
    </row>
    <row r="800" spans="1:14" x14ac:dyDescent="0.3">
      <c r="A800" t="s">
        <v>181</v>
      </c>
      <c r="B800" t="s">
        <v>182</v>
      </c>
      <c r="C800" t="s">
        <v>34</v>
      </c>
      <c r="D800" t="s">
        <v>203</v>
      </c>
      <c r="E800" t="s">
        <v>184</v>
      </c>
      <c r="F800" t="s">
        <v>299</v>
      </c>
      <c r="G800" s="4">
        <v>43100</v>
      </c>
      <c r="H800" s="7">
        <f t="shared" si="12"/>
        <v>2017</v>
      </c>
      <c r="I800" t="s">
        <v>252</v>
      </c>
      <c r="J800" t="s">
        <v>185</v>
      </c>
      <c r="K800" t="s">
        <v>1</v>
      </c>
      <c r="L800" t="str">
        <f>_xlfn.XLOOKUP(K800,Sheet1!$A$2:$A$8,Sheet1!$B$2:$B$8)</f>
        <v>A</v>
      </c>
      <c r="M800" s="5">
        <v>595365659035</v>
      </c>
      <c r="N800" s="5">
        <v>556151052069</v>
      </c>
    </row>
    <row r="801" spans="1:14" x14ac:dyDescent="0.3">
      <c r="A801" t="s">
        <v>181</v>
      </c>
      <c r="B801" t="s">
        <v>182</v>
      </c>
      <c r="C801" t="s">
        <v>34</v>
      </c>
      <c r="D801" t="s">
        <v>203</v>
      </c>
      <c r="E801" t="s">
        <v>184</v>
      </c>
      <c r="F801" t="s">
        <v>299</v>
      </c>
      <c r="G801" s="4">
        <v>43100</v>
      </c>
      <c r="H801" s="7">
        <f t="shared" si="12"/>
        <v>2017</v>
      </c>
      <c r="I801" t="s">
        <v>252</v>
      </c>
      <c r="J801" t="s">
        <v>186</v>
      </c>
      <c r="K801" t="s">
        <v>3</v>
      </c>
      <c r="L801" t="str">
        <f>_xlfn.XLOOKUP(K801,Sheet1!$A$2:$A$8,Sheet1!$B$2:$B$8)</f>
        <v>B</v>
      </c>
      <c r="M801" s="5">
        <v>280302074753</v>
      </c>
      <c r="N801" s="5">
        <v>258971549765</v>
      </c>
    </row>
    <row r="802" spans="1:14" x14ac:dyDescent="0.3">
      <c r="A802" t="s">
        <v>181</v>
      </c>
      <c r="B802" t="s">
        <v>182</v>
      </c>
      <c r="C802" t="s">
        <v>34</v>
      </c>
      <c r="D802" t="s">
        <v>203</v>
      </c>
      <c r="E802" t="s">
        <v>184</v>
      </c>
      <c r="F802" t="s">
        <v>299</v>
      </c>
      <c r="G802" s="4">
        <v>43100</v>
      </c>
      <c r="H802" s="7">
        <f t="shared" si="12"/>
        <v>2017</v>
      </c>
      <c r="I802" t="s">
        <v>252</v>
      </c>
      <c r="J802" t="s">
        <v>187</v>
      </c>
      <c r="K802" t="s">
        <v>5</v>
      </c>
      <c r="L802" t="str">
        <f>_xlfn.XLOOKUP(K802,Sheet1!$A$2:$A$8,Sheet1!$B$2:$B$8)</f>
        <v>C</v>
      </c>
      <c r="M802" s="5">
        <v>315063584282</v>
      </c>
      <c r="N802" s="5">
        <v>297179502304</v>
      </c>
    </row>
    <row r="803" spans="1:14" x14ac:dyDescent="0.3">
      <c r="A803" t="s">
        <v>181</v>
      </c>
      <c r="B803" t="s">
        <v>182</v>
      </c>
      <c r="C803" t="s">
        <v>34</v>
      </c>
      <c r="D803" t="s">
        <v>204</v>
      </c>
      <c r="E803" t="s">
        <v>191</v>
      </c>
      <c r="F803" t="s">
        <v>299</v>
      </c>
      <c r="G803" s="4">
        <v>43100</v>
      </c>
      <c r="H803" s="7">
        <f t="shared" si="12"/>
        <v>2017</v>
      </c>
      <c r="I803" t="s">
        <v>252</v>
      </c>
      <c r="J803" t="s">
        <v>185</v>
      </c>
      <c r="K803" t="s">
        <v>1</v>
      </c>
      <c r="L803" t="str">
        <f>_xlfn.XLOOKUP(K803,Sheet1!$A$2:$A$8,Sheet1!$B$2:$B$8)</f>
        <v>A</v>
      </c>
      <c r="M803" s="5">
        <v>906380756339</v>
      </c>
      <c r="N803" s="5">
        <v>850532588855</v>
      </c>
    </row>
    <row r="804" spans="1:14" x14ac:dyDescent="0.3">
      <c r="A804" t="s">
        <v>181</v>
      </c>
      <c r="B804" t="s">
        <v>182</v>
      </c>
      <c r="C804" t="s">
        <v>34</v>
      </c>
      <c r="D804" t="s">
        <v>204</v>
      </c>
      <c r="E804" t="s">
        <v>191</v>
      </c>
      <c r="F804" t="s">
        <v>299</v>
      </c>
      <c r="G804" s="4">
        <v>43100</v>
      </c>
      <c r="H804" s="7">
        <f t="shared" si="12"/>
        <v>2017</v>
      </c>
      <c r="I804" t="s">
        <v>252</v>
      </c>
      <c r="J804" t="s">
        <v>186</v>
      </c>
      <c r="K804" t="s">
        <v>3</v>
      </c>
      <c r="L804" t="str">
        <f>_xlfn.XLOOKUP(K804,Sheet1!$A$2:$A$8,Sheet1!$B$2:$B$8)</f>
        <v>B</v>
      </c>
      <c r="M804" s="5">
        <v>209074122364</v>
      </c>
      <c r="N804" s="5">
        <v>185690325523</v>
      </c>
    </row>
    <row r="805" spans="1:14" x14ac:dyDescent="0.3">
      <c r="A805" t="s">
        <v>181</v>
      </c>
      <c r="B805" t="s">
        <v>182</v>
      </c>
      <c r="C805" t="s">
        <v>34</v>
      </c>
      <c r="D805" t="s">
        <v>204</v>
      </c>
      <c r="E805" t="s">
        <v>191</v>
      </c>
      <c r="F805" t="s">
        <v>299</v>
      </c>
      <c r="G805" s="4">
        <v>43100</v>
      </c>
      <c r="H805" s="7">
        <f t="shared" si="12"/>
        <v>2017</v>
      </c>
      <c r="I805" t="s">
        <v>252</v>
      </c>
      <c r="J805" t="s">
        <v>187</v>
      </c>
      <c r="K805" t="s">
        <v>5</v>
      </c>
      <c r="L805" t="str">
        <f>_xlfn.XLOOKUP(K805,Sheet1!$A$2:$A$8,Sheet1!$B$2:$B$8)</f>
        <v>C</v>
      </c>
      <c r="M805" s="5">
        <v>697306633975</v>
      </c>
      <c r="N805" s="5">
        <v>664842263332</v>
      </c>
    </row>
    <row r="806" spans="1:14" x14ac:dyDescent="0.3">
      <c r="A806" t="s">
        <v>181</v>
      </c>
      <c r="B806" t="s">
        <v>182</v>
      </c>
      <c r="C806" t="s">
        <v>34</v>
      </c>
      <c r="D806" t="s">
        <v>205</v>
      </c>
      <c r="E806" t="s">
        <v>189</v>
      </c>
      <c r="F806" t="s">
        <v>301</v>
      </c>
      <c r="G806" s="4">
        <v>43100</v>
      </c>
      <c r="H806" s="7">
        <f t="shared" si="12"/>
        <v>2017</v>
      </c>
      <c r="I806" t="s">
        <v>252</v>
      </c>
      <c r="J806" t="s">
        <v>185</v>
      </c>
      <c r="K806" t="s">
        <v>1</v>
      </c>
      <c r="L806" t="str">
        <f>_xlfn.XLOOKUP(K806,Sheet1!$A$2:$A$8,Sheet1!$B$2:$B$8)</f>
        <v>A</v>
      </c>
      <c r="M806" s="5">
        <v>797509023895</v>
      </c>
      <c r="N806" s="5">
        <v>525082697414</v>
      </c>
    </row>
    <row r="807" spans="1:14" x14ac:dyDescent="0.3">
      <c r="A807" t="s">
        <v>181</v>
      </c>
      <c r="B807" t="s">
        <v>182</v>
      </c>
      <c r="C807" t="s">
        <v>34</v>
      </c>
      <c r="D807" t="s">
        <v>205</v>
      </c>
      <c r="E807" t="s">
        <v>189</v>
      </c>
      <c r="F807" t="s">
        <v>301</v>
      </c>
      <c r="G807" s="4">
        <v>43100</v>
      </c>
      <c r="H807" s="7">
        <f t="shared" si="12"/>
        <v>2017</v>
      </c>
      <c r="I807" t="s">
        <v>252</v>
      </c>
      <c r="J807" t="s">
        <v>186</v>
      </c>
      <c r="K807" t="s">
        <v>3</v>
      </c>
      <c r="L807" t="str">
        <f>_xlfn.XLOOKUP(K807,Sheet1!$A$2:$A$8,Sheet1!$B$2:$B$8)</f>
        <v>B</v>
      </c>
      <c r="M807" s="5">
        <v>361878090412</v>
      </c>
      <c r="N807" s="5">
        <v>149536301555</v>
      </c>
    </row>
    <row r="808" spans="1:14" x14ac:dyDescent="0.3">
      <c r="A808" t="s">
        <v>181</v>
      </c>
      <c r="B808" t="s">
        <v>182</v>
      </c>
      <c r="C808" t="s">
        <v>34</v>
      </c>
      <c r="D808" t="s">
        <v>205</v>
      </c>
      <c r="E808" t="s">
        <v>189</v>
      </c>
      <c r="F808" t="s">
        <v>301</v>
      </c>
      <c r="G808" s="4">
        <v>43100</v>
      </c>
      <c r="H808" s="7">
        <f t="shared" si="12"/>
        <v>2017</v>
      </c>
      <c r="I808" t="s">
        <v>252</v>
      </c>
      <c r="J808" t="s">
        <v>187</v>
      </c>
      <c r="K808" t="s">
        <v>5</v>
      </c>
      <c r="L808" t="str">
        <f>_xlfn.XLOOKUP(K808,Sheet1!$A$2:$A$8,Sheet1!$B$2:$B$8)</f>
        <v>C</v>
      </c>
      <c r="M808" s="5">
        <v>435630933483</v>
      </c>
      <c r="N808" s="5">
        <v>375546395859</v>
      </c>
    </row>
    <row r="809" spans="1:14" x14ac:dyDescent="0.3">
      <c r="A809" t="s">
        <v>181</v>
      </c>
      <c r="B809" t="s">
        <v>182</v>
      </c>
      <c r="C809" t="s">
        <v>34</v>
      </c>
      <c r="D809" t="s">
        <v>206</v>
      </c>
      <c r="E809" t="s">
        <v>191</v>
      </c>
      <c r="F809" t="s">
        <v>299</v>
      </c>
      <c r="G809" s="4">
        <v>43100</v>
      </c>
      <c r="H809" s="7">
        <f t="shared" si="12"/>
        <v>2017</v>
      </c>
      <c r="I809" t="s">
        <v>252</v>
      </c>
      <c r="J809" t="s">
        <v>185</v>
      </c>
      <c r="K809" t="s">
        <v>1</v>
      </c>
      <c r="L809" t="str">
        <f>_xlfn.XLOOKUP(K809,Sheet1!$A$2:$A$8,Sheet1!$B$2:$B$8)</f>
        <v>A</v>
      </c>
      <c r="M809" s="5">
        <v>372641583631</v>
      </c>
      <c r="N809" s="5">
        <v>278595818143</v>
      </c>
    </row>
    <row r="810" spans="1:14" x14ac:dyDescent="0.3">
      <c r="A810" t="s">
        <v>181</v>
      </c>
      <c r="B810" t="s">
        <v>182</v>
      </c>
      <c r="C810" t="s">
        <v>34</v>
      </c>
      <c r="D810" t="s">
        <v>206</v>
      </c>
      <c r="E810" t="s">
        <v>191</v>
      </c>
      <c r="F810" t="s">
        <v>299</v>
      </c>
      <c r="G810" s="4">
        <v>43100</v>
      </c>
      <c r="H810" s="7">
        <f t="shared" si="12"/>
        <v>2017</v>
      </c>
      <c r="I810" t="s">
        <v>252</v>
      </c>
      <c r="J810" t="s">
        <v>186</v>
      </c>
      <c r="K810" t="s">
        <v>3</v>
      </c>
      <c r="L810" t="str">
        <f>_xlfn.XLOOKUP(K810,Sheet1!$A$2:$A$8,Sheet1!$B$2:$B$8)</f>
        <v>B</v>
      </c>
      <c r="M810" s="5">
        <v>67639507418</v>
      </c>
      <c r="N810" s="5">
        <v>79749075370</v>
      </c>
    </row>
    <row r="811" spans="1:14" x14ac:dyDescent="0.3">
      <c r="A811" t="s">
        <v>181</v>
      </c>
      <c r="B811" t="s">
        <v>182</v>
      </c>
      <c r="C811" t="s">
        <v>34</v>
      </c>
      <c r="D811" t="s">
        <v>206</v>
      </c>
      <c r="E811" t="s">
        <v>191</v>
      </c>
      <c r="F811" t="s">
        <v>299</v>
      </c>
      <c r="G811" s="4">
        <v>43100</v>
      </c>
      <c r="H811" s="7">
        <f t="shared" si="12"/>
        <v>2017</v>
      </c>
      <c r="I811" t="s">
        <v>252</v>
      </c>
      <c r="J811" t="s">
        <v>187</v>
      </c>
      <c r="K811" t="s">
        <v>5</v>
      </c>
      <c r="L811" t="str">
        <f>_xlfn.XLOOKUP(K811,Sheet1!$A$2:$A$8,Sheet1!$B$2:$B$8)</f>
        <v>C</v>
      </c>
      <c r="M811" s="5">
        <v>305002076213</v>
      </c>
      <c r="N811" s="5">
        <v>198846742773</v>
      </c>
    </row>
    <row r="812" spans="1:14" x14ac:dyDescent="0.3">
      <c r="A812" t="s">
        <v>181</v>
      </c>
      <c r="B812" t="s">
        <v>182</v>
      </c>
      <c r="C812" t="s">
        <v>34</v>
      </c>
      <c r="D812" t="s">
        <v>207</v>
      </c>
      <c r="E812" t="s">
        <v>191</v>
      </c>
      <c r="F812" t="s">
        <v>299</v>
      </c>
      <c r="G812" s="4">
        <v>43100</v>
      </c>
      <c r="H812" s="7">
        <f t="shared" si="12"/>
        <v>2017</v>
      </c>
      <c r="I812" t="s">
        <v>252</v>
      </c>
      <c r="J812" t="s">
        <v>185</v>
      </c>
      <c r="K812" t="s">
        <v>1</v>
      </c>
      <c r="L812" t="str">
        <f>_xlfn.XLOOKUP(K812,Sheet1!$A$2:$A$8,Sheet1!$B$2:$B$8)</f>
        <v>A</v>
      </c>
      <c r="M812" s="5">
        <v>999536231883</v>
      </c>
      <c r="N812" s="5">
        <v>1097878605413</v>
      </c>
    </row>
    <row r="813" spans="1:14" x14ac:dyDescent="0.3">
      <c r="A813" t="s">
        <v>181</v>
      </c>
      <c r="B813" t="s">
        <v>182</v>
      </c>
      <c r="C813" t="s">
        <v>34</v>
      </c>
      <c r="D813" t="s">
        <v>207</v>
      </c>
      <c r="E813" t="s">
        <v>191</v>
      </c>
      <c r="F813" t="s">
        <v>299</v>
      </c>
      <c r="G813" s="4">
        <v>43100</v>
      </c>
      <c r="H813" s="7">
        <f t="shared" si="12"/>
        <v>2017</v>
      </c>
      <c r="I813" t="s">
        <v>252</v>
      </c>
      <c r="J813" t="s">
        <v>186</v>
      </c>
      <c r="K813" t="s">
        <v>3</v>
      </c>
      <c r="L813" t="str">
        <f>_xlfn.XLOOKUP(K813,Sheet1!$A$2:$A$8,Sheet1!$B$2:$B$8)</f>
        <v>B</v>
      </c>
      <c r="M813" s="5">
        <v>655384282277</v>
      </c>
      <c r="N813" s="5">
        <v>753761047076</v>
      </c>
    </row>
    <row r="814" spans="1:14" x14ac:dyDescent="0.3">
      <c r="A814" t="s">
        <v>181</v>
      </c>
      <c r="B814" t="s">
        <v>182</v>
      </c>
      <c r="C814" t="s">
        <v>34</v>
      </c>
      <c r="D814" t="s">
        <v>207</v>
      </c>
      <c r="E814" t="s">
        <v>191</v>
      </c>
      <c r="F814" t="s">
        <v>299</v>
      </c>
      <c r="G814" s="4">
        <v>43100</v>
      </c>
      <c r="H814" s="7">
        <f t="shared" si="12"/>
        <v>2017</v>
      </c>
      <c r="I814" t="s">
        <v>252</v>
      </c>
      <c r="J814" t="s">
        <v>187</v>
      </c>
      <c r="K814" t="s">
        <v>5</v>
      </c>
      <c r="L814" t="str">
        <f>_xlfn.XLOOKUP(K814,Sheet1!$A$2:$A$8,Sheet1!$B$2:$B$8)</f>
        <v>C</v>
      </c>
      <c r="M814" s="5">
        <v>344151949606</v>
      </c>
      <c r="N814" s="5">
        <v>344117558337</v>
      </c>
    </row>
    <row r="815" spans="1:14" x14ac:dyDescent="0.3">
      <c r="A815" t="s">
        <v>181</v>
      </c>
      <c r="B815" t="s">
        <v>182</v>
      </c>
      <c r="C815" t="s">
        <v>34</v>
      </c>
      <c r="D815" t="s">
        <v>208</v>
      </c>
      <c r="E815" t="s">
        <v>209</v>
      </c>
      <c r="F815" t="s">
        <v>301</v>
      </c>
      <c r="G815" s="4">
        <v>43100</v>
      </c>
      <c r="H815" s="7">
        <f t="shared" si="12"/>
        <v>2017</v>
      </c>
      <c r="I815" t="s">
        <v>252</v>
      </c>
      <c r="J815" t="s">
        <v>185</v>
      </c>
      <c r="K815" t="s">
        <v>1</v>
      </c>
      <c r="L815" t="str">
        <f>_xlfn.XLOOKUP(K815,Sheet1!$A$2:$A$8,Sheet1!$B$2:$B$8)</f>
        <v>A</v>
      </c>
      <c r="M815" s="5">
        <v>73379877050</v>
      </c>
      <c r="N815" s="5">
        <v>72611165393</v>
      </c>
    </row>
    <row r="816" spans="1:14" x14ac:dyDescent="0.3">
      <c r="A816" t="s">
        <v>181</v>
      </c>
      <c r="B816" t="s">
        <v>182</v>
      </c>
      <c r="C816" t="s">
        <v>34</v>
      </c>
      <c r="D816" t="s">
        <v>208</v>
      </c>
      <c r="E816" t="s">
        <v>209</v>
      </c>
      <c r="F816" t="s">
        <v>301</v>
      </c>
      <c r="G816" s="4">
        <v>43100</v>
      </c>
      <c r="H816" s="7">
        <f t="shared" si="12"/>
        <v>2017</v>
      </c>
      <c r="I816" t="s">
        <v>252</v>
      </c>
      <c r="J816" t="s">
        <v>186</v>
      </c>
      <c r="K816" t="s">
        <v>3</v>
      </c>
      <c r="L816" t="str">
        <f>_xlfn.XLOOKUP(K816,Sheet1!$A$2:$A$8,Sheet1!$B$2:$B$8)</f>
        <v>B</v>
      </c>
      <c r="M816" s="5">
        <v>18497166611</v>
      </c>
      <c r="N816" s="5">
        <v>20291552327</v>
      </c>
    </row>
    <row r="817" spans="1:14" x14ac:dyDescent="0.3">
      <c r="A817" t="s">
        <v>181</v>
      </c>
      <c r="B817" t="s">
        <v>182</v>
      </c>
      <c r="C817" t="s">
        <v>34</v>
      </c>
      <c r="D817" t="s">
        <v>208</v>
      </c>
      <c r="E817" t="s">
        <v>209</v>
      </c>
      <c r="F817" t="s">
        <v>301</v>
      </c>
      <c r="G817" s="4">
        <v>43100</v>
      </c>
      <c r="H817" s="7">
        <f t="shared" si="12"/>
        <v>2017</v>
      </c>
      <c r="I817" t="s">
        <v>252</v>
      </c>
      <c r="J817" t="s">
        <v>187</v>
      </c>
      <c r="K817" t="s">
        <v>5</v>
      </c>
      <c r="L817" t="str">
        <f>_xlfn.XLOOKUP(K817,Sheet1!$A$2:$A$8,Sheet1!$B$2:$B$8)</f>
        <v>C</v>
      </c>
      <c r="M817" s="5">
        <v>54882710439</v>
      </c>
      <c r="N817" s="5">
        <v>52319613066</v>
      </c>
    </row>
    <row r="818" spans="1:14" x14ac:dyDescent="0.3">
      <c r="A818" t="s">
        <v>181</v>
      </c>
      <c r="B818" t="s">
        <v>182</v>
      </c>
      <c r="C818" t="s">
        <v>34</v>
      </c>
      <c r="D818" t="s">
        <v>210</v>
      </c>
      <c r="E818" t="s">
        <v>198</v>
      </c>
      <c r="F818" t="s">
        <v>299</v>
      </c>
      <c r="G818" s="4">
        <v>43100</v>
      </c>
      <c r="H818" s="7">
        <f t="shared" si="12"/>
        <v>2017</v>
      </c>
      <c r="I818" t="s">
        <v>252</v>
      </c>
      <c r="J818" t="s">
        <v>185</v>
      </c>
      <c r="K818" t="s">
        <v>1</v>
      </c>
      <c r="L818" t="str">
        <f>_xlfn.XLOOKUP(K818,Sheet1!$A$2:$A$8,Sheet1!$B$2:$B$8)</f>
        <v>A</v>
      </c>
      <c r="M818" s="5">
        <v>564627273965</v>
      </c>
      <c r="N818" s="5">
        <v>550353831904</v>
      </c>
    </row>
    <row r="819" spans="1:14" x14ac:dyDescent="0.3">
      <c r="A819" t="s">
        <v>181</v>
      </c>
      <c r="B819" t="s">
        <v>182</v>
      </c>
      <c r="C819" t="s">
        <v>34</v>
      </c>
      <c r="D819" t="s">
        <v>210</v>
      </c>
      <c r="E819" t="s">
        <v>198</v>
      </c>
      <c r="F819" t="s">
        <v>299</v>
      </c>
      <c r="G819" s="4">
        <v>43100</v>
      </c>
      <c r="H819" s="7">
        <f t="shared" si="12"/>
        <v>2017</v>
      </c>
      <c r="I819" t="s">
        <v>252</v>
      </c>
      <c r="J819" t="s">
        <v>186</v>
      </c>
      <c r="K819" t="s">
        <v>3</v>
      </c>
      <c r="L819" t="str">
        <f>_xlfn.XLOOKUP(K819,Sheet1!$A$2:$A$8,Sheet1!$B$2:$B$8)</f>
        <v>B</v>
      </c>
      <c r="M819" s="5">
        <v>279554651928</v>
      </c>
      <c r="N819" s="5">
        <v>281940120475</v>
      </c>
    </row>
    <row r="820" spans="1:14" x14ac:dyDescent="0.3">
      <c r="A820" t="s">
        <v>181</v>
      </c>
      <c r="B820" t="s">
        <v>182</v>
      </c>
      <c r="C820" t="s">
        <v>34</v>
      </c>
      <c r="D820" t="s">
        <v>210</v>
      </c>
      <c r="E820" t="s">
        <v>198</v>
      </c>
      <c r="F820" t="s">
        <v>299</v>
      </c>
      <c r="G820" s="4">
        <v>43100</v>
      </c>
      <c r="H820" s="7">
        <f t="shared" si="12"/>
        <v>2017</v>
      </c>
      <c r="I820" t="s">
        <v>252</v>
      </c>
      <c r="J820" t="s">
        <v>187</v>
      </c>
      <c r="K820" t="s">
        <v>5</v>
      </c>
      <c r="L820" t="str">
        <f>_xlfn.XLOOKUP(K820,Sheet1!$A$2:$A$8,Sheet1!$B$2:$B$8)</f>
        <v>C</v>
      </c>
      <c r="M820" s="5">
        <v>285072622037</v>
      </c>
      <c r="N820" s="5">
        <v>268413711429</v>
      </c>
    </row>
    <row r="821" spans="1:14" x14ac:dyDescent="0.3">
      <c r="A821" t="s">
        <v>181</v>
      </c>
      <c r="B821" t="s">
        <v>182</v>
      </c>
      <c r="C821" t="s">
        <v>34</v>
      </c>
      <c r="D821" t="s">
        <v>211</v>
      </c>
      <c r="E821" t="s">
        <v>184</v>
      </c>
      <c r="F821" t="s">
        <v>299</v>
      </c>
      <c r="G821" s="4">
        <v>43100</v>
      </c>
      <c r="H821" s="7">
        <f t="shared" si="12"/>
        <v>2017</v>
      </c>
      <c r="I821" t="s">
        <v>252</v>
      </c>
      <c r="J821" t="s">
        <v>185</v>
      </c>
      <c r="K821" t="s">
        <v>1</v>
      </c>
      <c r="L821" t="str">
        <f>_xlfn.XLOOKUP(K821,Sheet1!$A$2:$A$8,Sheet1!$B$2:$B$8)</f>
        <v>A</v>
      </c>
      <c r="M821" s="5">
        <v>552714839553</v>
      </c>
      <c r="N821" s="5">
        <v>554262856713</v>
      </c>
    </row>
    <row r="822" spans="1:14" x14ac:dyDescent="0.3">
      <c r="A822" t="s">
        <v>181</v>
      </c>
      <c r="B822" t="s">
        <v>182</v>
      </c>
      <c r="C822" t="s">
        <v>34</v>
      </c>
      <c r="D822" t="s">
        <v>211</v>
      </c>
      <c r="E822" t="s">
        <v>184</v>
      </c>
      <c r="F822" t="s">
        <v>299</v>
      </c>
      <c r="G822" s="4">
        <v>43100</v>
      </c>
      <c r="H822" s="7">
        <f t="shared" si="12"/>
        <v>2017</v>
      </c>
      <c r="I822" t="s">
        <v>252</v>
      </c>
      <c r="J822" t="s">
        <v>186</v>
      </c>
      <c r="K822" t="s">
        <v>3</v>
      </c>
      <c r="L822" t="str">
        <f>_xlfn.XLOOKUP(K822,Sheet1!$A$2:$A$8,Sheet1!$B$2:$B$8)</f>
        <v>B</v>
      </c>
      <c r="M822" s="5">
        <v>152403271844</v>
      </c>
      <c r="N822" s="5">
        <v>160489409937</v>
      </c>
    </row>
    <row r="823" spans="1:14" x14ac:dyDescent="0.3">
      <c r="A823" t="s">
        <v>181</v>
      </c>
      <c r="B823" t="s">
        <v>182</v>
      </c>
      <c r="C823" t="s">
        <v>34</v>
      </c>
      <c r="D823" t="s">
        <v>211</v>
      </c>
      <c r="E823" t="s">
        <v>184</v>
      </c>
      <c r="F823" t="s">
        <v>299</v>
      </c>
      <c r="G823" s="4">
        <v>43100</v>
      </c>
      <c r="H823" s="7">
        <f t="shared" si="12"/>
        <v>2017</v>
      </c>
      <c r="I823" t="s">
        <v>252</v>
      </c>
      <c r="J823" t="s">
        <v>187</v>
      </c>
      <c r="K823" t="s">
        <v>5</v>
      </c>
      <c r="L823" t="str">
        <f>_xlfn.XLOOKUP(K823,Sheet1!$A$2:$A$8,Sheet1!$B$2:$B$8)</f>
        <v>C</v>
      </c>
      <c r="M823" s="5">
        <v>400311567709</v>
      </c>
      <c r="N823" s="5">
        <v>393773446776</v>
      </c>
    </row>
    <row r="824" spans="1:14" x14ac:dyDescent="0.3">
      <c r="A824" t="s">
        <v>181</v>
      </c>
      <c r="B824" t="s">
        <v>182</v>
      </c>
      <c r="C824" t="s">
        <v>34</v>
      </c>
      <c r="D824" t="s">
        <v>212</v>
      </c>
      <c r="E824" t="s">
        <v>213</v>
      </c>
      <c r="F824" t="s">
        <v>301</v>
      </c>
      <c r="G824" s="4">
        <v>43100</v>
      </c>
      <c r="H824" s="7">
        <f t="shared" si="12"/>
        <v>2017</v>
      </c>
      <c r="I824" t="s">
        <v>252</v>
      </c>
      <c r="J824" t="s">
        <v>185</v>
      </c>
      <c r="K824" t="s">
        <v>1</v>
      </c>
      <c r="L824" t="str">
        <f>_xlfn.XLOOKUP(K824,Sheet1!$A$2:$A$8,Sheet1!$B$2:$B$8)</f>
        <v>A</v>
      </c>
      <c r="M824" s="5">
        <v>6349428454887</v>
      </c>
      <c r="N824" s="5">
        <v>5484117180416</v>
      </c>
    </row>
    <row r="825" spans="1:14" x14ac:dyDescent="0.3">
      <c r="A825" t="s">
        <v>181</v>
      </c>
      <c r="B825" t="s">
        <v>182</v>
      </c>
      <c r="C825" t="s">
        <v>34</v>
      </c>
      <c r="D825" t="s">
        <v>212</v>
      </c>
      <c r="E825" t="s">
        <v>213</v>
      </c>
      <c r="F825" t="s">
        <v>301</v>
      </c>
      <c r="G825" s="4">
        <v>43100</v>
      </c>
      <c r="H825" s="7">
        <f t="shared" si="12"/>
        <v>2017</v>
      </c>
      <c r="I825" t="s">
        <v>252</v>
      </c>
      <c r="J825" t="s">
        <v>186</v>
      </c>
      <c r="K825" t="s">
        <v>3</v>
      </c>
      <c r="L825" t="str">
        <f>_xlfn.XLOOKUP(K825,Sheet1!$A$2:$A$8,Sheet1!$B$2:$B$8)</f>
        <v>B</v>
      </c>
      <c r="M825" s="5">
        <v>1841608649520</v>
      </c>
      <c r="N825" s="5">
        <v>1781173329468</v>
      </c>
    </row>
    <row r="826" spans="1:14" x14ac:dyDescent="0.3">
      <c r="A826" t="s">
        <v>181</v>
      </c>
      <c r="B826" t="s">
        <v>182</v>
      </c>
      <c r="C826" t="s">
        <v>34</v>
      </c>
      <c r="D826" t="s">
        <v>212</v>
      </c>
      <c r="E826" t="s">
        <v>213</v>
      </c>
      <c r="F826" t="s">
        <v>301</v>
      </c>
      <c r="G826" s="4">
        <v>43100</v>
      </c>
      <c r="H826" s="7">
        <f t="shared" si="12"/>
        <v>2017</v>
      </c>
      <c r="I826" t="s">
        <v>252</v>
      </c>
      <c r="J826" t="s">
        <v>187</v>
      </c>
      <c r="K826" t="s">
        <v>5</v>
      </c>
      <c r="L826" t="str">
        <f>_xlfn.XLOOKUP(K826,Sheet1!$A$2:$A$8,Sheet1!$B$2:$B$8)</f>
        <v>C</v>
      </c>
      <c r="M826" s="5">
        <v>4507819805367</v>
      </c>
      <c r="N826" s="5">
        <v>3702943850948</v>
      </c>
    </row>
    <row r="827" spans="1:14" x14ac:dyDescent="0.3">
      <c r="A827" t="s">
        <v>181</v>
      </c>
      <c r="B827" t="s">
        <v>182</v>
      </c>
      <c r="C827" t="s">
        <v>34</v>
      </c>
      <c r="D827" t="s">
        <v>214</v>
      </c>
      <c r="E827" t="s">
        <v>191</v>
      </c>
      <c r="F827" t="s">
        <v>299</v>
      </c>
      <c r="G827" s="4">
        <v>43100</v>
      </c>
      <c r="H827" s="7">
        <f t="shared" si="12"/>
        <v>2017</v>
      </c>
      <c r="I827" t="s">
        <v>252</v>
      </c>
      <c r="J827" t="s">
        <v>185</v>
      </c>
      <c r="K827" t="s">
        <v>1</v>
      </c>
      <c r="L827" t="str">
        <f>_xlfn.XLOOKUP(K827,Sheet1!$A$2:$A$8,Sheet1!$B$2:$B$8)</f>
        <v>A</v>
      </c>
      <c r="M827" s="5">
        <v>9543776838218</v>
      </c>
      <c r="N827" s="5">
        <v>9162368431781</v>
      </c>
    </row>
    <row r="828" spans="1:14" x14ac:dyDescent="0.3">
      <c r="A828" t="s">
        <v>181</v>
      </c>
      <c r="B828" t="s">
        <v>182</v>
      </c>
      <c r="C828" t="s">
        <v>34</v>
      </c>
      <c r="D828" t="s">
        <v>214</v>
      </c>
      <c r="E828" t="s">
        <v>191</v>
      </c>
      <c r="F828" t="s">
        <v>299</v>
      </c>
      <c r="G828" s="4">
        <v>43100</v>
      </c>
      <c r="H828" s="7">
        <f t="shared" si="12"/>
        <v>2017</v>
      </c>
      <c r="I828" t="s">
        <v>252</v>
      </c>
      <c r="J828" t="s">
        <v>186</v>
      </c>
      <c r="K828" t="s">
        <v>3</v>
      </c>
      <c r="L828" t="str">
        <f>_xlfn.XLOOKUP(K828,Sheet1!$A$2:$A$8,Sheet1!$B$2:$B$8)</f>
        <v>B</v>
      </c>
      <c r="M828" s="5">
        <v>3677520039826</v>
      </c>
      <c r="N828" s="5">
        <v>3195442999478</v>
      </c>
    </row>
    <row r="829" spans="1:14" x14ac:dyDescent="0.3">
      <c r="A829" t="s">
        <v>181</v>
      </c>
      <c r="B829" t="s">
        <v>182</v>
      </c>
      <c r="C829" t="s">
        <v>34</v>
      </c>
      <c r="D829" t="s">
        <v>214</v>
      </c>
      <c r="E829" t="s">
        <v>191</v>
      </c>
      <c r="F829" t="s">
        <v>299</v>
      </c>
      <c r="G829" s="4">
        <v>43100</v>
      </c>
      <c r="H829" s="7">
        <f t="shared" si="12"/>
        <v>2017</v>
      </c>
      <c r="I829" t="s">
        <v>252</v>
      </c>
      <c r="J829" t="s">
        <v>187</v>
      </c>
      <c r="K829" t="s">
        <v>5</v>
      </c>
      <c r="L829" t="str">
        <f>_xlfn.XLOOKUP(K829,Sheet1!$A$2:$A$8,Sheet1!$B$2:$B$8)</f>
        <v>C</v>
      </c>
      <c r="M829" s="5">
        <v>5866256798392</v>
      </c>
      <c r="N829" s="5">
        <v>5966925432303</v>
      </c>
    </row>
    <row r="830" spans="1:14" x14ac:dyDescent="0.3">
      <c r="A830" t="s">
        <v>181</v>
      </c>
      <c r="B830" t="s">
        <v>182</v>
      </c>
      <c r="C830" t="s">
        <v>34</v>
      </c>
      <c r="D830" t="s">
        <v>216</v>
      </c>
      <c r="E830" t="s">
        <v>184</v>
      </c>
      <c r="F830" t="s">
        <v>299</v>
      </c>
      <c r="G830" s="4">
        <v>43100</v>
      </c>
      <c r="H830" s="7">
        <f t="shared" si="12"/>
        <v>2017</v>
      </c>
      <c r="I830" t="s">
        <v>252</v>
      </c>
      <c r="J830" t="s">
        <v>185</v>
      </c>
      <c r="K830" t="s">
        <v>1</v>
      </c>
      <c r="L830" t="str">
        <f>_xlfn.XLOOKUP(K830,Sheet1!$A$2:$A$8,Sheet1!$B$2:$B$8)</f>
        <v>A</v>
      </c>
      <c r="M830" s="5">
        <v>3699363238041</v>
      </c>
      <c r="N830" s="5">
        <v>3333623695266</v>
      </c>
    </row>
    <row r="831" spans="1:14" x14ac:dyDescent="0.3">
      <c r="A831" t="s">
        <v>181</v>
      </c>
      <c r="B831" t="s">
        <v>182</v>
      </c>
      <c r="C831" t="s">
        <v>34</v>
      </c>
      <c r="D831" t="s">
        <v>216</v>
      </c>
      <c r="E831" t="s">
        <v>184</v>
      </c>
      <c r="F831" t="s">
        <v>299</v>
      </c>
      <c r="G831" s="4">
        <v>43100</v>
      </c>
      <c r="H831" s="7">
        <f t="shared" si="12"/>
        <v>2017</v>
      </c>
      <c r="I831" t="s">
        <v>252</v>
      </c>
      <c r="J831" t="s">
        <v>186</v>
      </c>
      <c r="K831" t="s">
        <v>3</v>
      </c>
      <c r="L831" t="str">
        <f>_xlfn.XLOOKUP(K831,Sheet1!$A$2:$A$8,Sheet1!$B$2:$B$8)</f>
        <v>B</v>
      </c>
      <c r="M831" s="5">
        <v>2785427604213</v>
      </c>
      <c r="N831" s="5">
        <v>2502328965456</v>
      </c>
    </row>
    <row r="832" spans="1:14" x14ac:dyDescent="0.3">
      <c r="A832" t="s">
        <v>181</v>
      </c>
      <c r="B832" t="s">
        <v>182</v>
      </c>
      <c r="C832" t="s">
        <v>34</v>
      </c>
      <c r="D832" t="s">
        <v>216</v>
      </c>
      <c r="E832" t="s">
        <v>184</v>
      </c>
      <c r="F832" t="s">
        <v>299</v>
      </c>
      <c r="G832" s="4">
        <v>43100</v>
      </c>
      <c r="H832" s="7">
        <f t="shared" si="12"/>
        <v>2017</v>
      </c>
      <c r="I832" t="s">
        <v>252</v>
      </c>
      <c r="J832" t="s">
        <v>187</v>
      </c>
      <c r="K832" t="s">
        <v>5</v>
      </c>
      <c r="L832" t="str">
        <f>_xlfn.XLOOKUP(K832,Sheet1!$A$2:$A$8,Sheet1!$B$2:$B$8)</f>
        <v>C</v>
      </c>
      <c r="M832" s="5">
        <v>913935633828</v>
      </c>
      <c r="N832" s="5">
        <v>831294729810</v>
      </c>
    </row>
    <row r="833" spans="1:14" x14ac:dyDescent="0.3">
      <c r="A833" t="s">
        <v>181</v>
      </c>
      <c r="B833" t="s">
        <v>182</v>
      </c>
      <c r="C833" t="s">
        <v>34</v>
      </c>
      <c r="D833" t="s">
        <v>217</v>
      </c>
      <c r="E833" t="s">
        <v>191</v>
      </c>
      <c r="F833" t="s">
        <v>299</v>
      </c>
      <c r="G833" s="4">
        <v>43100</v>
      </c>
      <c r="H833" s="7">
        <f t="shared" si="12"/>
        <v>2017</v>
      </c>
      <c r="I833" t="s">
        <v>252</v>
      </c>
      <c r="J833" t="s">
        <v>185</v>
      </c>
      <c r="K833" t="s">
        <v>1</v>
      </c>
      <c r="L833" t="str">
        <f>_xlfn.XLOOKUP(K833,Sheet1!$A$2:$A$8,Sheet1!$B$2:$B$8)</f>
        <v>A</v>
      </c>
      <c r="M833" s="5">
        <v>353840136974</v>
      </c>
      <c r="N833" s="5">
        <v>308309317666</v>
      </c>
    </row>
    <row r="834" spans="1:14" x14ac:dyDescent="0.3">
      <c r="A834" t="s">
        <v>181</v>
      </c>
      <c r="B834" t="s">
        <v>182</v>
      </c>
      <c r="C834" t="s">
        <v>34</v>
      </c>
      <c r="D834" t="s">
        <v>217</v>
      </c>
      <c r="E834" t="s">
        <v>191</v>
      </c>
      <c r="F834" t="s">
        <v>299</v>
      </c>
      <c r="G834" s="4">
        <v>43100</v>
      </c>
      <c r="H834" s="7">
        <f t="shared" si="12"/>
        <v>2017</v>
      </c>
      <c r="I834" t="s">
        <v>252</v>
      </c>
      <c r="J834" t="s">
        <v>186</v>
      </c>
      <c r="K834" t="s">
        <v>3</v>
      </c>
      <c r="L834" t="str">
        <f>_xlfn.XLOOKUP(K834,Sheet1!$A$2:$A$8,Sheet1!$B$2:$B$8)</f>
        <v>B</v>
      </c>
      <c r="M834" s="5">
        <v>159308059466</v>
      </c>
      <c r="N834" s="5">
        <v>133480132648</v>
      </c>
    </row>
    <row r="835" spans="1:14" x14ac:dyDescent="0.3">
      <c r="A835" t="s">
        <v>181</v>
      </c>
      <c r="B835" t="s">
        <v>182</v>
      </c>
      <c r="C835" t="s">
        <v>34</v>
      </c>
      <c r="D835" t="s">
        <v>217</v>
      </c>
      <c r="E835" t="s">
        <v>191</v>
      </c>
      <c r="F835" t="s">
        <v>299</v>
      </c>
      <c r="G835" s="4">
        <v>43100</v>
      </c>
      <c r="H835" s="7">
        <f t="shared" ref="H835:H898" si="13">YEAR(G835)</f>
        <v>2017</v>
      </c>
      <c r="I835" t="s">
        <v>252</v>
      </c>
      <c r="J835" t="s">
        <v>187</v>
      </c>
      <c r="K835" t="s">
        <v>5</v>
      </c>
      <c r="L835" t="str">
        <f>_xlfn.XLOOKUP(K835,Sheet1!$A$2:$A$8,Sheet1!$B$2:$B$8)</f>
        <v>C</v>
      </c>
      <c r="M835" s="5">
        <v>194532077508</v>
      </c>
      <c r="N835" s="5">
        <v>174829185018</v>
      </c>
    </row>
    <row r="836" spans="1:14" x14ac:dyDescent="0.3">
      <c r="A836" t="s">
        <v>181</v>
      </c>
      <c r="B836" t="s">
        <v>182</v>
      </c>
      <c r="C836" t="s">
        <v>34</v>
      </c>
      <c r="D836" t="s">
        <v>218</v>
      </c>
      <c r="E836" t="s">
        <v>184</v>
      </c>
      <c r="F836" t="s">
        <v>299</v>
      </c>
      <c r="G836" s="4">
        <v>43100</v>
      </c>
      <c r="H836" s="7">
        <f t="shared" si="13"/>
        <v>2017</v>
      </c>
      <c r="I836" t="s">
        <v>252</v>
      </c>
      <c r="J836" t="s">
        <v>185</v>
      </c>
      <c r="K836" t="s">
        <v>1</v>
      </c>
      <c r="L836" t="str">
        <f>_xlfn.XLOOKUP(K836,Sheet1!$A$2:$A$8,Sheet1!$B$2:$B$8)</f>
        <v>A</v>
      </c>
      <c r="M836" s="5">
        <v>1311341477303</v>
      </c>
      <c r="N836" s="5">
        <v>1177800258435</v>
      </c>
    </row>
    <row r="837" spans="1:14" x14ac:dyDescent="0.3">
      <c r="A837" t="s">
        <v>181</v>
      </c>
      <c r="B837" t="s">
        <v>182</v>
      </c>
      <c r="C837" t="s">
        <v>34</v>
      </c>
      <c r="D837" t="s">
        <v>218</v>
      </c>
      <c r="E837" t="s">
        <v>184</v>
      </c>
      <c r="F837" t="s">
        <v>299</v>
      </c>
      <c r="G837" s="4">
        <v>43100</v>
      </c>
      <c r="H837" s="7">
        <f t="shared" si="13"/>
        <v>2017</v>
      </c>
      <c r="I837" t="s">
        <v>252</v>
      </c>
      <c r="J837" t="s">
        <v>186</v>
      </c>
      <c r="K837" t="s">
        <v>3</v>
      </c>
      <c r="L837" t="str">
        <f>_xlfn.XLOOKUP(K837,Sheet1!$A$2:$A$8,Sheet1!$B$2:$B$8)</f>
        <v>B</v>
      </c>
      <c r="M837" s="5">
        <v>818364713392</v>
      </c>
      <c r="N837" s="5">
        <v>772938940948</v>
      </c>
    </row>
    <row r="838" spans="1:14" x14ac:dyDescent="0.3">
      <c r="A838" t="s">
        <v>181</v>
      </c>
      <c r="B838" t="s">
        <v>182</v>
      </c>
      <c r="C838" t="s">
        <v>34</v>
      </c>
      <c r="D838" t="s">
        <v>218</v>
      </c>
      <c r="E838" t="s">
        <v>184</v>
      </c>
      <c r="F838" t="s">
        <v>299</v>
      </c>
      <c r="G838" s="4">
        <v>43100</v>
      </c>
      <c r="H838" s="7">
        <f t="shared" si="13"/>
        <v>2017</v>
      </c>
      <c r="I838" t="s">
        <v>252</v>
      </c>
      <c r="J838" t="s">
        <v>187</v>
      </c>
      <c r="K838" t="s">
        <v>5</v>
      </c>
      <c r="L838" t="str">
        <f>_xlfn.XLOOKUP(K838,Sheet1!$A$2:$A$8,Sheet1!$B$2:$B$8)</f>
        <v>C</v>
      </c>
      <c r="M838" s="5">
        <v>492976763911</v>
      </c>
      <c r="N838" s="5">
        <v>404861317487</v>
      </c>
    </row>
    <row r="839" spans="1:14" x14ac:dyDescent="0.3">
      <c r="A839" t="s">
        <v>181</v>
      </c>
      <c r="B839" t="s">
        <v>182</v>
      </c>
      <c r="C839" t="s">
        <v>34</v>
      </c>
      <c r="D839" t="s">
        <v>219</v>
      </c>
      <c r="E839" t="s">
        <v>184</v>
      </c>
      <c r="F839" t="s">
        <v>299</v>
      </c>
      <c r="G839" s="4">
        <v>43100</v>
      </c>
      <c r="H839" s="7">
        <f t="shared" si="13"/>
        <v>2017</v>
      </c>
      <c r="I839" t="s">
        <v>252</v>
      </c>
      <c r="J839" t="s">
        <v>185</v>
      </c>
      <c r="K839" t="s">
        <v>1</v>
      </c>
      <c r="L839" t="str">
        <f>_xlfn.XLOOKUP(K839,Sheet1!$A$2:$A$8,Sheet1!$B$2:$B$8)</f>
        <v>A</v>
      </c>
      <c r="M839" s="5">
        <v>725316559560</v>
      </c>
      <c r="N839" s="5">
        <v>663075904080</v>
      </c>
    </row>
    <row r="840" spans="1:14" x14ac:dyDescent="0.3">
      <c r="A840" t="s">
        <v>181</v>
      </c>
      <c r="B840" t="s">
        <v>182</v>
      </c>
      <c r="C840" t="s">
        <v>34</v>
      </c>
      <c r="D840" t="s">
        <v>219</v>
      </c>
      <c r="E840" t="s">
        <v>184</v>
      </c>
      <c r="F840" t="s">
        <v>299</v>
      </c>
      <c r="G840" s="4">
        <v>43100</v>
      </c>
      <c r="H840" s="7">
        <f t="shared" si="13"/>
        <v>2017</v>
      </c>
      <c r="I840" t="s">
        <v>252</v>
      </c>
      <c r="J840" t="s">
        <v>186</v>
      </c>
      <c r="K840" t="s">
        <v>3</v>
      </c>
      <c r="L840" t="str">
        <f>_xlfn.XLOOKUP(K840,Sheet1!$A$2:$A$8,Sheet1!$B$2:$B$8)</f>
        <v>B</v>
      </c>
      <c r="M840" s="5">
        <v>404798032588</v>
      </c>
      <c r="N840" s="5">
        <v>369060055801</v>
      </c>
    </row>
    <row r="841" spans="1:14" x14ac:dyDescent="0.3">
      <c r="A841" t="s">
        <v>181</v>
      </c>
      <c r="B841" t="s">
        <v>182</v>
      </c>
      <c r="C841" t="s">
        <v>34</v>
      </c>
      <c r="D841" t="s">
        <v>219</v>
      </c>
      <c r="E841" t="s">
        <v>184</v>
      </c>
      <c r="F841" t="s">
        <v>299</v>
      </c>
      <c r="G841" s="4">
        <v>43100</v>
      </c>
      <c r="H841" s="7">
        <f t="shared" si="13"/>
        <v>2017</v>
      </c>
      <c r="I841" t="s">
        <v>252</v>
      </c>
      <c r="J841" t="s">
        <v>187</v>
      </c>
      <c r="K841" t="s">
        <v>5</v>
      </c>
      <c r="L841" t="str">
        <f>_xlfn.XLOOKUP(K841,Sheet1!$A$2:$A$8,Sheet1!$B$2:$B$8)</f>
        <v>C</v>
      </c>
      <c r="M841" s="5">
        <v>320518526972</v>
      </c>
      <c r="N841" s="5">
        <v>294015848279</v>
      </c>
    </row>
    <row r="842" spans="1:14" x14ac:dyDescent="0.3">
      <c r="A842" t="s">
        <v>181</v>
      </c>
      <c r="B842" t="s">
        <v>182</v>
      </c>
      <c r="C842" t="s">
        <v>34</v>
      </c>
      <c r="D842" t="s">
        <v>220</v>
      </c>
      <c r="E842" t="s">
        <v>191</v>
      </c>
      <c r="F842" t="s">
        <v>299</v>
      </c>
      <c r="G842" s="4">
        <v>43100</v>
      </c>
      <c r="H842" s="7">
        <f t="shared" si="13"/>
        <v>2017</v>
      </c>
      <c r="I842" t="s">
        <v>252</v>
      </c>
      <c r="J842" t="s">
        <v>185</v>
      </c>
      <c r="K842" t="s">
        <v>1</v>
      </c>
      <c r="L842" t="str">
        <f>_xlfn.XLOOKUP(K842,Sheet1!$A$2:$A$8,Sheet1!$B$2:$B$8)</f>
        <v>A</v>
      </c>
      <c r="M842" s="5">
        <v>197157482482</v>
      </c>
      <c r="N842" s="5">
        <v>202340678327</v>
      </c>
    </row>
    <row r="843" spans="1:14" x14ac:dyDescent="0.3">
      <c r="A843" t="s">
        <v>181</v>
      </c>
      <c r="B843" t="s">
        <v>182</v>
      </c>
      <c r="C843" t="s">
        <v>34</v>
      </c>
      <c r="D843" t="s">
        <v>220</v>
      </c>
      <c r="E843" t="s">
        <v>191</v>
      </c>
      <c r="F843" t="s">
        <v>299</v>
      </c>
      <c r="G843" s="4">
        <v>43100</v>
      </c>
      <c r="H843" s="7">
        <f t="shared" si="13"/>
        <v>2017</v>
      </c>
      <c r="I843" t="s">
        <v>252</v>
      </c>
      <c r="J843" t="s">
        <v>186</v>
      </c>
      <c r="K843" t="s">
        <v>3</v>
      </c>
      <c r="L843" t="str">
        <f>_xlfn.XLOOKUP(K843,Sheet1!$A$2:$A$8,Sheet1!$B$2:$B$8)</f>
        <v>B</v>
      </c>
      <c r="M843" s="5">
        <v>116414692821</v>
      </c>
      <c r="N843" s="5">
        <v>127651976350</v>
      </c>
    </row>
    <row r="844" spans="1:14" x14ac:dyDescent="0.3">
      <c r="A844" t="s">
        <v>181</v>
      </c>
      <c r="B844" t="s">
        <v>182</v>
      </c>
      <c r="C844" t="s">
        <v>34</v>
      </c>
      <c r="D844" t="s">
        <v>220</v>
      </c>
      <c r="E844" t="s">
        <v>191</v>
      </c>
      <c r="F844" t="s">
        <v>299</v>
      </c>
      <c r="G844" s="4">
        <v>43100</v>
      </c>
      <c r="H844" s="7">
        <f t="shared" si="13"/>
        <v>2017</v>
      </c>
      <c r="I844" t="s">
        <v>252</v>
      </c>
      <c r="J844" t="s">
        <v>187</v>
      </c>
      <c r="K844" t="s">
        <v>5</v>
      </c>
      <c r="L844" t="str">
        <f>_xlfn.XLOOKUP(K844,Sheet1!$A$2:$A$8,Sheet1!$B$2:$B$8)</f>
        <v>C</v>
      </c>
      <c r="M844" s="5">
        <v>80742789661</v>
      </c>
      <c r="N844" s="5">
        <v>74688701977</v>
      </c>
    </row>
    <row r="845" spans="1:14" x14ac:dyDescent="0.3">
      <c r="A845" t="s">
        <v>181</v>
      </c>
      <c r="B845" t="s">
        <v>182</v>
      </c>
      <c r="C845" t="s">
        <v>34</v>
      </c>
      <c r="D845" t="s">
        <v>221</v>
      </c>
      <c r="E845" t="s">
        <v>191</v>
      </c>
      <c r="F845" t="s">
        <v>299</v>
      </c>
      <c r="G845" s="4">
        <v>43100</v>
      </c>
      <c r="H845" s="7">
        <f t="shared" si="13"/>
        <v>2017</v>
      </c>
      <c r="I845" t="s">
        <v>252</v>
      </c>
      <c r="J845" t="s">
        <v>185</v>
      </c>
      <c r="K845" t="s">
        <v>1</v>
      </c>
      <c r="L845" t="str">
        <f>_xlfn.XLOOKUP(K845,Sheet1!$A$2:$A$8,Sheet1!$B$2:$B$8)</f>
        <v>A</v>
      </c>
      <c r="M845" s="5">
        <v>79024959079531</v>
      </c>
      <c r="N845" s="5">
        <v>79762994519614</v>
      </c>
    </row>
    <row r="846" spans="1:14" x14ac:dyDescent="0.3">
      <c r="A846" t="s">
        <v>181</v>
      </c>
      <c r="B846" t="s">
        <v>182</v>
      </c>
      <c r="C846" t="s">
        <v>34</v>
      </c>
      <c r="D846" t="s">
        <v>221</v>
      </c>
      <c r="E846" t="s">
        <v>191</v>
      </c>
      <c r="F846" t="s">
        <v>299</v>
      </c>
      <c r="G846" s="4">
        <v>43100</v>
      </c>
      <c r="H846" s="7">
        <f t="shared" si="13"/>
        <v>2017</v>
      </c>
      <c r="I846" t="s">
        <v>252</v>
      </c>
      <c r="J846" t="s">
        <v>186</v>
      </c>
      <c r="K846" t="s">
        <v>3</v>
      </c>
      <c r="L846" t="str">
        <f>_xlfn.XLOOKUP(K846,Sheet1!$A$2:$A$8,Sheet1!$B$2:$B$8)</f>
        <v>B</v>
      </c>
      <c r="M846" s="5">
        <v>31560950538891</v>
      </c>
      <c r="N846" s="5">
        <v>33924600214018</v>
      </c>
    </row>
    <row r="847" spans="1:14" x14ac:dyDescent="0.3">
      <c r="A847" t="s">
        <v>181</v>
      </c>
      <c r="B847" t="s">
        <v>182</v>
      </c>
      <c r="C847" t="s">
        <v>34</v>
      </c>
      <c r="D847" t="s">
        <v>221</v>
      </c>
      <c r="E847" t="s">
        <v>191</v>
      </c>
      <c r="F847" t="s">
        <v>299</v>
      </c>
      <c r="G847" s="4">
        <v>43100</v>
      </c>
      <c r="H847" s="7">
        <f t="shared" si="13"/>
        <v>2017</v>
      </c>
      <c r="I847" t="s">
        <v>252</v>
      </c>
      <c r="J847" t="s">
        <v>187</v>
      </c>
      <c r="K847" t="s">
        <v>5</v>
      </c>
      <c r="L847" t="str">
        <f>_xlfn.XLOOKUP(K847,Sheet1!$A$2:$A$8,Sheet1!$B$2:$B$8)</f>
        <v>C</v>
      </c>
      <c r="M847" s="5">
        <v>47464008540640</v>
      </c>
      <c r="N847" s="5">
        <v>45838394305596</v>
      </c>
    </row>
    <row r="848" spans="1:14" x14ac:dyDescent="0.3">
      <c r="A848" t="s">
        <v>181</v>
      </c>
      <c r="B848" t="s">
        <v>182</v>
      </c>
      <c r="C848" t="s">
        <v>34</v>
      </c>
      <c r="D848" t="s">
        <v>222</v>
      </c>
      <c r="E848" t="s">
        <v>223</v>
      </c>
      <c r="F848" t="s">
        <v>299</v>
      </c>
      <c r="G848" s="4">
        <v>43100</v>
      </c>
      <c r="H848" s="7">
        <f t="shared" si="13"/>
        <v>2017</v>
      </c>
      <c r="I848" t="s">
        <v>252</v>
      </c>
      <c r="J848" t="s">
        <v>185</v>
      </c>
      <c r="K848" t="s">
        <v>1</v>
      </c>
      <c r="L848" t="str">
        <f>_xlfn.XLOOKUP(K848,Sheet1!$A$2:$A$8,Sheet1!$B$2:$B$8)</f>
        <v>A</v>
      </c>
      <c r="M848" s="5">
        <v>3166223008512</v>
      </c>
      <c r="N848" s="5">
        <v>2980840123007</v>
      </c>
    </row>
    <row r="849" spans="1:14" x14ac:dyDescent="0.3">
      <c r="A849" t="s">
        <v>181</v>
      </c>
      <c r="B849" t="s">
        <v>182</v>
      </c>
      <c r="C849" t="s">
        <v>34</v>
      </c>
      <c r="D849" t="s">
        <v>222</v>
      </c>
      <c r="E849" t="s">
        <v>223</v>
      </c>
      <c r="F849" t="s">
        <v>299</v>
      </c>
      <c r="G849" s="4">
        <v>43100</v>
      </c>
      <c r="H849" s="7">
        <f t="shared" si="13"/>
        <v>2017</v>
      </c>
      <c r="I849" t="s">
        <v>252</v>
      </c>
      <c r="J849" t="s">
        <v>186</v>
      </c>
      <c r="K849" t="s">
        <v>3</v>
      </c>
      <c r="L849" t="str">
        <f>_xlfn.XLOOKUP(K849,Sheet1!$A$2:$A$8,Sheet1!$B$2:$B$8)</f>
        <v>B</v>
      </c>
      <c r="M849" s="5">
        <v>2025817851673</v>
      </c>
      <c r="N849" s="5">
        <v>1535264519849</v>
      </c>
    </row>
    <row r="850" spans="1:14" x14ac:dyDescent="0.3">
      <c r="A850" t="s">
        <v>181</v>
      </c>
      <c r="B850" t="s">
        <v>182</v>
      </c>
      <c r="C850" t="s">
        <v>34</v>
      </c>
      <c r="D850" t="s">
        <v>222</v>
      </c>
      <c r="E850" t="s">
        <v>223</v>
      </c>
      <c r="F850" t="s">
        <v>299</v>
      </c>
      <c r="G850" s="4">
        <v>43100</v>
      </c>
      <c r="H850" s="7">
        <f t="shared" si="13"/>
        <v>2017</v>
      </c>
      <c r="I850" t="s">
        <v>252</v>
      </c>
      <c r="J850" t="s">
        <v>187</v>
      </c>
      <c r="K850" t="s">
        <v>5</v>
      </c>
      <c r="L850" t="str">
        <f>_xlfn.XLOOKUP(K850,Sheet1!$A$2:$A$8,Sheet1!$B$2:$B$8)</f>
        <v>C</v>
      </c>
      <c r="M850" s="5">
        <v>1140405156839</v>
      </c>
      <c r="N850" s="5">
        <v>1445575603158</v>
      </c>
    </row>
    <row r="851" spans="1:14" x14ac:dyDescent="0.3">
      <c r="A851" t="s">
        <v>181</v>
      </c>
      <c r="B851" t="s">
        <v>182</v>
      </c>
      <c r="C851" t="s">
        <v>34</v>
      </c>
      <c r="D851" t="s">
        <v>224</v>
      </c>
      <c r="E851" t="s">
        <v>225</v>
      </c>
      <c r="F851" t="s">
        <v>299</v>
      </c>
      <c r="G851" s="4">
        <v>43100</v>
      </c>
      <c r="H851" s="7">
        <f t="shared" si="13"/>
        <v>2017</v>
      </c>
      <c r="I851" t="s">
        <v>252</v>
      </c>
      <c r="J851" t="s">
        <v>185</v>
      </c>
      <c r="K851" t="s">
        <v>1</v>
      </c>
      <c r="L851" t="str">
        <f>_xlfn.XLOOKUP(K851,Sheet1!$A$2:$A$8,Sheet1!$B$2:$B$8)</f>
        <v>A</v>
      </c>
      <c r="M851" s="5">
        <v>2214101549468</v>
      </c>
      <c r="N851" s="5">
        <v>2073883264030</v>
      </c>
    </row>
    <row r="852" spans="1:14" x14ac:dyDescent="0.3">
      <c r="A852" t="s">
        <v>181</v>
      </c>
      <c r="B852" t="s">
        <v>182</v>
      </c>
      <c r="C852" t="s">
        <v>34</v>
      </c>
      <c r="D852" t="s">
        <v>224</v>
      </c>
      <c r="E852" t="s">
        <v>225</v>
      </c>
      <c r="F852" t="s">
        <v>299</v>
      </c>
      <c r="G852" s="4">
        <v>43100</v>
      </c>
      <c r="H852" s="7">
        <f t="shared" si="13"/>
        <v>2017</v>
      </c>
      <c r="I852" t="s">
        <v>252</v>
      </c>
      <c r="J852" t="s">
        <v>186</v>
      </c>
      <c r="K852" t="s">
        <v>3</v>
      </c>
      <c r="L852" t="str">
        <f>_xlfn.XLOOKUP(K852,Sheet1!$A$2:$A$8,Sheet1!$B$2:$B$8)</f>
        <v>B</v>
      </c>
      <c r="M852" s="5">
        <v>1821470362230</v>
      </c>
      <c r="N852" s="5">
        <v>1722096337881</v>
      </c>
    </row>
    <row r="853" spans="1:14" x14ac:dyDescent="0.3">
      <c r="A853" t="s">
        <v>181</v>
      </c>
      <c r="B853" t="s">
        <v>182</v>
      </c>
      <c r="C853" t="s">
        <v>34</v>
      </c>
      <c r="D853" t="s">
        <v>224</v>
      </c>
      <c r="E853" t="s">
        <v>225</v>
      </c>
      <c r="F853" t="s">
        <v>299</v>
      </c>
      <c r="G853" s="4">
        <v>43100</v>
      </c>
      <c r="H853" s="7">
        <f t="shared" si="13"/>
        <v>2017</v>
      </c>
      <c r="I853" t="s">
        <v>252</v>
      </c>
      <c r="J853" t="s">
        <v>187</v>
      </c>
      <c r="K853" t="s">
        <v>5</v>
      </c>
      <c r="L853" t="str">
        <f>_xlfn.XLOOKUP(K853,Sheet1!$A$2:$A$8,Sheet1!$B$2:$B$8)</f>
        <v>C</v>
      </c>
      <c r="M853" s="5">
        <v>392631187238</v>
      </c>
      <c r="N853" s="5">
        <v>351786926149</v>
      </c>
    </row>
    <row r="854" spans="1:14" x14ac:dyDescent="0.3">
      <c r="A854" t="s">
        <v>181</v>
      </c>
      <c r="B854" t="s">
        <v>182</v>
      </c>
      <c r="C854" t="s">
        <v>34</v>
      </c>
      <c r="D854" t="s">
        <v>226</v>
      </c>
      <c r="E854" t="s">
        <v>225</v>
      </c>
      <c r="F854" t="s">
        <v>299</v>
      </c>
      <c r="G854" s="4">
        <v>43100</v>
      </c>
      <c r="H854" s="7">
        <f t="shared" si="13"/>
        <v>2017</v>
      </c>
      <c r="I854" t="s">
        <v>252</v>
      </c>
      <c r="J854" t="s">
        <v>185</v>
      </c>
      <c r="K854" t="s">
        <v>1</v>
      </c>
      <c r="L854" t="str">
        <f>_xlfn.XLOOKUP(K854,Sheet1!$A$2:$A$8,Sheet1!$B$2:$B$8)</f>
        <v>A</v>
      </c>
      <c r="M854" s="5">
        <v>1905386490632</v>
      </c>
      <c r="N854" s="5">
        <v>1553395800367</v>
      </c>
    </row>
    <row r="855" spans="1:14" x14ac:dyDescent="0.3">
      <c r="A855" t="s">
        <v>181</v>
      </c>
      <c r="B855" t="s">
        <v>182</v>
      </c>
      <c r="C855" t="s">
        <v>34</v>
      </c>
      <c r="D855" t="s">
        <v>226</v>
      </c>
      <c r="E855" t="s">
        <v>225</v>
      </c>
      <c r="F855" t="s">
        <v>299</v>
      </c>
      <c r="G855" s="4">
        <v>43100</v>
      </c>
      <c r="H855" s="7">
        <f t="shared" si="13"/>
        <v>2017</v>
      </c>
      <c r="I855" t="s">
        <v>252</v>
      </c>
      <c r="J855" t="s">
        <v>186</v>
      </c>
      <c r="K855" t="s">
        <v>3</v>
      </c>
      <c r="L855" t="str">
        <f>_xlfn.XLOOKUP(K855,Sheet1!$A$2:$A$8,Sheet1!$B$2:$B$8)</f>
        <v>B</v>
      </c>
      <c r="M855" s="5">
        <v>1554102190007</v>
      </c>
      <c r="N855" s="5">
        <v>1285281487057</v>
      </c>
    </row>
    <row r="856" spans="1:14" x14ac:dyDescent="0.3">
      <c r="A856" t="s">
        <v>181</v>
      </c>
      <c r="B856" t="s">
        <v>182</v>
      </c>
      <c r="C856" t="s">
        <v>34</v>
      </c>
      <c r="D856" t="s">
        <v>226</v>
      </c>
      <c r="E856" t="s">
        <v>225</v>
      </c>
      <c r="F856" t="s">
        <v>299</v>
      </c>
      <c r="G856" s="4">
        <v>43100</v>
      </c>
      <c r="H856" s="7">
        <f t="shared" si="13"/>
        <v>2017</v>
      </c>
      <c r="I856" t="s">
        <v>252</v>
      </c>
      <c r="J856" t="s">
        <v>187</v>
      </c>
      <c r="K856" t="s">
        <v>5</v>
      </c>
      <c r="L856" t="str">
        <f>_xlfn.XLOOKUP(K856,Sheet1!$A$2:$A$8,Sheet1!$B$2:$B$8)</f>
        <v>C</v>
      </c>
      <c r="M856" s="5">
        <v>351284300625</v>
      </c>
      <c r="N856" s="5">
        <v>268114313310</v>
      </c>
    </row>
    <row r="857" spans="1:14" x14ac:dyDescent="0.3">
      <c r="A857" t="s">
        <v>181</v>
      </c>
      <c r="B857" t="s">
        <v>182</v>
      </c>
      <c r="C857" t="s">
        <v>34</v>
      </c>
      <c r="D857" t="s">
        <v>227</v>
      </c>
      <c r="E857" t="s">
        <v>198</v>
      </c>
      <c r="F857" t="s">
        <v>299</v>
      </c>
      <c r="G857" s="4">
        <v>43100</v>
      </c>
      <c r="H857" s="7">
        <f t="shared" si="13"/>
        <v>2017</v>
      </c>
      <c r="I857" t="s">
        <v>252</v>
      </c>
      <c r="J857" t="s">
        <v>185</v>
      </c>
      <c r="K857" t="s">
        <v>1</v>
      </c>
      <c r="L857" t="str">
        <f>_xlfn.XLOOKUP(K857,Sheet1!$A$2:$A$8,Sheet1!$B$2:$B$8)</f>
        <v>A</v>
      </c>
      <c r="M857" s="5">
        <v>168695546893</v>
      </c>
      <c r="N857" s="5">
        <v>124730823162</v>
      </c>
    </row>
    <row r="858" spans="1:14" x14ac:dyDescent="0.3">
      <c r="A858" t="s">
        <v>181</v>
      </c>
      <c r="B858" t="s">
        <v>182</v>
      </c>
      <c r="C858" t="s">
        <v>34</v>
      </c>
      <c r="D858" t="s">
        <v>227</v>
      </c>
      <c r="E858" t="s">
        <v>198</v>
      </c>
      <c r="F858" t="s">
        <v>299</v>
      </c>
      <c r="G858" s="4">
        <v>43100</v>
      </c>
      <c r="H858" s="7">
        <f t="shared" si="13"/>
        <v>2017</v>
      </c>
      <c r="I858" t="s">
        <v>252</v>
      </c>
      <c r="J858" t="s">
        <v>186</v>
      </c>
      <c r="K858" t="s">
        <v>3</v>
      </c>
      <c r="L858" t="str">
        <f>_xlfn.XLOOKUP(K858,Sheet1!$A$2:$A$8,Sheet1!$B$2:$B$8)</f>
        <v>B</v>
      </c>
      <c r="M858" s="5">
        <v>57497660963</v>
      </c>
      <c r="N858" s="5">
        <v>20373365518</v>
      </c>
    </row>
    <row r="859" spans="1:14" x14ac:dyDescent="0.3">
      <c r="A859" t="s">
        <v>181</v>
      </c>
      <c r="B859" t="s">
        <v>182</v>
      </c>
      <c r="C859" t="s">
        <v>34</v>
      </c>
      <c r="D859" t="s">
        <v>227</v>
      </c>
      <c r="E859" t="s">
        <v>198</v>
      </c>
      <c r="F859" t="s">
        <v>299</v>
      </c>
      <c r="G859" s="4">
        <v>43100</v>
      </c>
      <c r="H859" s="7">
        <f t="shared" si="13"/>
        <v>2017</v>
      </c>
      <c r="I859" t="s">
        <v>252</v>
      </c>
      <c r="J859" t="s">
        <v>187</v>
      </c>
      <c r="K859" t="s">
        <v>5</v>
      </c>
      <c r="L859" t="str">
        <f>_xlfn.XLOOKUP(K859,Sheet1!$A$2:$A$8,Sheet1!$B$2:$B$8)</f>
        <v>C</v>
      </c>
      <c r="M859" s="5">
        <v>111197885930</v>
      </c>
      <c r="N859" s="5">
        <v>104357457644</v>
      </c>
    </row>
    <row r="860" spans="1:14" x14ac:dyDescent="0.3">
      <c r="A860" t="s">
        <v>181</v>
      </c>
      <c r="B860" t="s">
        <v>182</v>
      </c>
      <c r="C860" t="s">
        <v>34</v>
      </c>
      <c r="D860" t="s">
        <v>228</v>
      </c>
      <c r="E860" t="s">
        <v>229</v>
      </c>
      <c r="F860" t="s">
        <v>299</v>
      </c>
      <c r="G860" s="4">
        <v>43100</v>
      </c>
      <c r="H860" s="7">
        <f t="shared" si="13"/>
        <v>2017</v>
      </c>
      <c r="I860" t="s">
        <v>252</v>
      </c>
      <c r="J860" t="s">
        <v>185</v>
      </c>
      <c r="K860" t="s">
        <v>1</v>
      </c>
      <c r="L860" t="str">
        <f>_xlfn.XLOOKUP(K860,Sheet1!$A$2:$A$8,Sheet1!$B$2:$B$8)</f>
        <v>A</v>
      </c>
      <c r="M860" s="5">
        <v>2453809753318</v>
      </c>
      <c r="N860" s="5">
        <v>2537558489435</v>
      </c>
    </row>
    <row r="861" spans="1:14" x14ac:dyDescent="0.3">
      <c r="A861" t="s">
        <v>181</v>
      </c>
      <c r="B861" t="s">
        <v>182</v>
      </c>
      <c r="C861" t="s">
        <v>34</v>
      </c>
      <c r="D861" t="s">
        <v>228</v>
      </c>
      <c r="E861" t="s">
        <v>229</v>
      </c>
      <c r="F861" t="s">
        <v>299</v>
      </c>
      <c r="G861" s="4">
        <v>43100</v>
      </c>
      <c r="H861" s="7">
        <f t="shared" si="13"/>
        <v>2017</v>
      </c>
      <c r="I861" t="s">
        <v>252</v>
      </c>
      <c r="J861" t="s">
        <v>186</v>
      </c>
      <c r="K861" t="s">
        <v>3</v>
      </c>
      <c r="L861" t="str">
        <f>_xlfn.XLOOKUP(K861,Sheet1!$A$2:$A$8,Sheet1!$B$2:$B$8)</f>
        <v>B</v>
      </c>
      <c r="M861" s="5">
        <v>1584586386444</v>
      </c>
      <c r="N861" s="5">
        <v>1767294290989</v>
      </c>
    </row>
    <row r="862" spans="1:14" x14ac:dyDescent="0.3">
      <c r="A862" t="s">
        <v>181</v>
      </c>
      <c r="B862" t="s">
        <v>182</v>
      </c>
      <c r="C862" t="s">
        <v>34</v>
      </c>
      <c r="D862" t="s">
        <v>228</v>
      </c>
      <c r="E862" t="s">
        <v>229</v>
      </c>
      <c r="F862" t="s">
        <v>299</v>
      </c>
      <c r="G862" s="4">
        <v>43100</v>
      </c>
      <c r="H862" s="7">
        <f t="shared" si="13"/>
        <v>2017</v>
      </c>
      <c r="I862" t="s">
        <v>252</v>
      </c>
      <c r="J862" t="s">
        <v>187</v>
      </c>
      <c r="K862" t="s">
        <v>5</v>
      </c>
      <c r="L862" t="str">
        <f>_xlfn.XLOOKUP(K862,Sheet1!$A$2:$A$8,Sheet1!$B$2:$B$8)</f>
        <v>C</v>
      </c>
      <c r="M862" s="5">
        <v>869223366874</v>
      </c>
      <c r="N862" s="5">
        <v>770264198446</v>
      </c>
    </row>
    <row r="863" spans="1:14" x14ac:dyDescent="0.3">
      <c r="A863" t="s">
        <v>181</v>
      </c>
      <c r="B863" t="s">
        <v>182</v>
      </c>
      <c r="C863" t="s">
        <v>34</v>
      </c>
      <c r="D863" t="s">
        <v>230</v>
      </c>
      <c r="E863" t="s">
        <v>191</v>
      </c>
      <c r="F863" t="s">
        <v>299</v>
      </c>
      <c r="G863" s="4">
        <v>43100</v>
      </c>
      <c r="H863" s="7">
        <f t="shared" si="13"/>
        <v>2017</v>
      </c>
      <c r="I863" t="s">
        <v>252</v>
      </c>
      <c r="J863" t="s">
        <v>185</v>
      </c>
      <c r="K863" t="s">
        <v>1</v>
      </c>
      <c r="L863" t="str">
        <f>_xlfn.XLOOKUP(K863,Sheet1!$A$2:$A$8,Sheet1!$B$2:$B$8)</f>
        <v>A</v>
      </c>
      <c r="M863" s="5">
        <v>30408847507000</v>
      </c>
      <c r="N863" s="5">
        <v>48949259814000</v>
      </c>
    </row>
    <row r="864" spans="1:14" x14ac:dyDescent="0.3">
      <c r="A864" t="s">
        <v>181</v>
      </c>
      <c r="B864" t="s">
        <v>182</v>
      </c>
      <c r="C864" t="s">
        <v>34</v>
      </c>
      <c r="D864" t="s">
        <v>230</v>
      </c>
      <c r="E864" t="s">
        <v>191</v>
      </c>
      <c r="F864" t="s">
        <v>299</v>
      </c>
      <c r="G864" s="4">
        <v>43100</v>
      </c>
      <c r="H864" s="7">
        <f t="shared" si="13"/>
        <v>2017</v>
      </c>
      <c r="I864" t="s">
        <v>252</v>
      </c>
      <c r="J864" t="s">
        <v>186</v>
      </c>
      <c r="K864" t="s">
        <v>3</v>
      </c>
      <c r="L864" t="str">
        <f>_xlfn.XLOOKUP(K864,Sheet1!$A$2:$A$8,Sheet1!$B$2:$B$8)</f>
        <v>B</v>
      </c>
      <c r="M864" s="5">
        <v>18036809525000</v>
      </c>
      <c r="N864" s="5">
        <v>31162698165000</v>
      </c>
    </row>
    <row r="865" spans="1:14" x14ac:dyDescent="0.3">
      <c r="A865" t="s">
        <v>181</v>
      </c>
      <c r="B865" t="s">
        <v>182</v>
      </c>
      <c r="C865" t="s">
        <v>34</v>
      </c>
      <c r="D865" t="s">
        <v>230</v>
      </c>
      <c r="E865" t="s">
        <v>191</v>
      </c>
      <c r="F865" t="s">
        <v>299</v>
      </c>
      <c r="G865" s="4">
        <v>43100</v>
      </c>
      <c r="H865" s="7">
        <f t="shared" si="13"/>
        <v>2017</v>
      </c>
      <c r="I865" t="s">
        <v>252</v>
      </c>
      <c r="J865" t="s">
        <v>187</v>
      </c>
      <c r="K865" t="s">
        <v>5</v>
      </c>
      <c r="L865" t="str">
        <f>_xlfn.XLOOKUP(K865,Sheet1!$A$2:$A$8,Sheet1!$B$2:$B$8)</f>
        <v>C</v>
      </c>
      <c r="M865" s="5">
        <v>12372037982000</v>
      </c>
      <c r="N865" s="5">
        <v>17786561649000</v>
      </c>
    </row>
    <row r="866" spans="1:14" x14ac:dyDescent="0.3">
      <c r="A866" t="s">
        <v>231</v>
      </c>
      <c r="B866" t="s">
        <v>182</v>
      </c>
      <c r="C866" t="s">
        <v>31</v>
      </c>
      <c r="D866" t="s">
        <v>183</v>
      </c>
      <c r="E866" t="s">
        <v>184</v>
      </c>
      <c r="F866" t="s">
        <v>299</v>
      </c>
      <c r="G866" s="4">
        <v>43100</v>
      </c>
      <c r="H866" s="7">
        <f t="shared" si="13"/>
        <v>2017</v>
      </c>
      <c r="I866" t="s">
        <v>252</v>
      </c>
      <c r="J866" t="s">
        <v>185</v>
      </c>
      <c r="K866" t="s">
        <v>1</v>
      </c>
      <c r="L866" t="str">
        <f>_xlfn.XLOOKUP(K866,Sheet1!$A$2:$A$8,Sheet1!$B$2:$B$8)</f>
        <v>A</v>
      </c>
      <c r="M866" s="5">
        <v>1231046501300</v>
      </c>
      <c r="N866" s="5"/>
    </row>
    <row r="867" spans="1:14" x14ac:dyDescent="0.3">
      <c r="A867" t="s">
        <v>231</v>
      </c>
      <c r="B867" t="s">
        <v>182</v>
      </c>
      <c r="C867" t="s">
        <v>31</v>
      </c>
      <c r="D867" t="s">
        <v>183</v>
      </c>
      <c r="E867" t="s">
        <v>184</v>
      </c>
      <c r="F867" t="s">
        <v>299</v>
      </c>
      <c r="G867" s="4">
        <v>43100</v>
      </c>
      <c r="H867" s="7">
        <f t="shared" si="13"/>
        <v>2017</v>
      </c>
      <c r="I867" t="s">
        <v>252</v>
      </c>
      <c r="J867" t="s">
        <v>186</v>
      </c>
      <c r="K867" t="s">
        <v>3</v>
      </c>
      <c r="L867" t="str">
        <f>_xlfn.XLOOKUP(K867,Sheet1!$A$2:$A$8,Sheet1!$B$2:$B$8)</f>
        <v>B</v>
      </c>
      <c r="M867" s="5">
        <v>869876343373</v>
      </c>
      <c r="N867" s="5"/>
    </row>
    <row r="868" spans="1:14" x14ac:dyDescent="0.3">
      <c r="A868" t="s">
        <v>231</v>
      </c>
      <c r="B868" t="s">
        <v>182</v>
      </c>
      <c r="C868" t="s">
        <v>31</v>
      </c>
      <c r="D868" t="s">
        <v>183</v>
      </c>
      <c r="E868" t="s">
        <v>184</v>
      </c>
      <c r="F868" t="s">
        <v>299</v>
      </c>
      <c r="G868" s="4">
        <v>43100</v>
      </c>
      <c r="H868" s="7">
        <f t="shared" si="13"/>
        <v>2017</v>
      </c>
      <c r="I868" t="s">
        <v>252</v>
      </c>
      <c r="J868" t="s">
        <v>187</v>
      </c>
      <c r="K868" t="s">
        <v>5</v>
      </c>
      <c r="L868" t="str">
        <f>_xlfn.XLOOKUP(K868,Sheet1!$A$2:$A$8,Sheet1!$B$2:$B$8)</f>
        <v>C</v>
      </c>
      <c r="M868" s="5">
        <v>361170157927</v>
      </c>
      <c r="N868" s="5"/>
    </row>
    <row r="869" spans="1:14" x14ac:dyDescent="0.3">
      <c r="A869" t="s">
        <v>231</v>
      </c>
      <c r="B869" t="s">
        <v>182</v>
      </c>
      <c r="C869" t="s">
        <v>31</v>
      </c>
      <c r="D869" t="s">
        <v>188</v>
      </c>
      <c r="E869" t="s">
        <v>189</v>
      </c>
      <c r="F869" t="s">
        <v>299</v>
      </c>
      <c r="G869" s="4">
        <v>43100</v>
      </c>
      <c r="H869" s="7">
        <f t="shared" si="13"/>
        <v>2017</v>
      </c>
      <c r="I869" t="s">
        <v>252</v>
      </c>
      <c r="J869" t="s">
        <v>185</v>
      </c>
      <c r="K869" t="s">
        <v>1</v>
      </c>
      <c r="L869" t="str">
        <f>_xlfn.XLOOKUP(K869,Sheet1!$A$2:$A$8,Sheet1!$B$2:$B$8)</f>
        <v>A</v>
      </c>
      <c r="M869" s="5">
        <v>1595658672070</v>
      </c>
      <c r="N869" s="5">
        <v>1639618758645</v>
      </c>
    </row>
    <row r="870" spans="1:14" x14ac:dyDescent="0.3">
      <c r="A870" t="s">
        <v>231</v>
      </c>
      <c r="B870" t="s">
        <v>182</v>
      </c>
      <c r="C870" t="s">
        <v>31</v>
      </c>
      <c r="D870" t="s">
        <v>188</v>
      </c>
      <c r="E870" t="s">
        <v>189</v>
      </c>
      <c r="F870" t="s">
        <v>299</v>
      </c>
      <c r="G870" s="4">
        <v>43100</v>
      </c>
      <c r="H870" s="7">
        <f t="shared" si="13"/>
        <v>2017</v>
      </c>
      <c r="I870" t="s">
        <v>252</v>
      </c>
      <c r="J870" t="s">
        <v>186</v>
      </c>
      <c r="K870" t="s">
        <v>3</v>
      </c>
      <c r="L870" t="str">
        <f>_xlfn.XLOOKUP(K870,Sheet1!$A$2:$A$8,Sheet1!$B$2:$B$8)</f>
        <v>B</v>
      </c>
      <c r="M870" s="5">
        <v>1068224551632</v>
      </c>
      <c r="N870" s="5">
        <v>1090591462901</v>
      </c>
    </row>
    <row r="871" spans="1:14" x14ac:dyDescent="0.3">
      <c r="A871" t="s">
        <v>231</v>
      </c>
      <c r="B871" t="s">
        <v>182</v>
      </c>
      <c r="C871" t="s">
        <v>31</v>
      </c>
      <c r="D871" t="s">
        <v>188</v>
      </c>
      <c r="E871" t="s">
        <v>189</v>
      </c>
      <c r="F871" t="s">
        <v>299</v>
      </c>
      <c r="G871" s="4">
        <v>43100</v>
      </c>
      <c r="H871" s="7">
        <f t="shared" si="13"/>
        <v>2017</v>
      </c>
      <c r="I871" t="s">
        <v>252</v>
      </c>
      <c r="J871" t="s">
        <v>187</v>
      </c>
      <c r="K871" t="s">
        <v>5</v>
      </c>
      <c r="L871" t="str">
        <f>_xlfn.XLOOKUP(K871,Sheet1!$A$2:$A$8,Sheet1!$B$2:$B$8)</f>
        <v>C</v>
      </c>
      <c r="M871" s="5">
        <v>527434120438</v>
      </c>
      <c r="N871" s="5">
        <v>549027295744</v>
      </c>
    </row>
    <row r="872" spans="1:14" x14ac:dyDescent="0.3">
      <c r="A872" t="s">
        <v>231</v>
      </c>
      <c r="B872" t="s">
        <v>182</v>
      </c>
      <c r="C872" t="s">
        <v>31</v>
      </c>
      <c r="D872" t="s">
        <v>190</v>
      </c>
      <c r="E872" t="s">
        <v>191</v>
      </c>
      <c r="F872" t="s">
        <v>299</v>
      </c>
      <c r="G872" s="4">
        <v>43100</v>
      </c>
      <c r="H872" s="7">
        <f t="shared" si="13"/>
        <v>2017</v>
      </c>
      <c r="I872" t="s">
        <v>252</v>
      </c>
      <c r="J872" t="s">
        <v>185</v>
      </c>
      <c r="K872" t="s">
        <v>1</v>
      </c>
      <c r="L872" t="str">
        <f>_xlfn.XLOOKUP(K872,Sheet1!$A$2:$A$8,Sheet1!$B$2:$B$8)</f>
        <v>A</v>
      </c>
      <c r="M872" s="5">
        <v>2006861012899</v>
      </c>
      <c r="N872" s="5">
        <v>1791303249684</v>
      </c>
    </row>
    <row r="873" spans="1:14" x14ac:dyDescent="0.3">
      <c r="A873" t="s">
        <v>231</v>
      </c>
      <c r="B873" t="s">
        <v>182</v>
      </c>
      <c r="C873" t="s">
        <v>31</v>
      </c>
      <c r="D873" t="s">
        <v>190</v>
      </c>
      <c r="E873" t="s">
        <v>191</v>
      </c>
      <c r="F873" t="s">
        <v>299</v>
      </c>
      <c r="G873" s="4">
        <v>43100</v>
      </c>
      <c r="H873" s="7">
        <f t="shared" si="13"/>
        <v>2017</v>
      </c>
      <c r="I873" t="s">
        <v>252</v>
      </c>
      <c r="J873" t="s">
        <v>186</v>
      </c>
      <c r="K873" t="s">
        <v>3</v>
      </c>
      <c r="L873" t="str">
        <f>_xlfn.XLOOKUP(K873,Sheet1!$A$2:$A$8,Sheet1!$B$2:$B$8)</f>
        <v>B</v>
      </c>
      <c r="M873" s="5">
        <v>1402882550422</v>
      </c>
      <c r="N873" s="5">
        <v>1159654139243</v>
      </c>
    </row>
    <row r="874" spans="1:14" x14ac:dyDescent="0.3">
      <c r="A874" t="s">
        <v>231</v>
      </c>
      <c r="B874" t="s">
        <v>182</v>
      </c>
      <c r="C874" t="s">
        <v>31</v>
      </c>
      <c r="D874" t="s">
        <v>190</v>
      </c>
      <c r="E874" t="s">
        <v>191</v>
      </c>
      <c r="F874" t="s">
        <v>299</v>
      </c>
      <c r="G874" s="4">
        <v>43100</v>
      </c>
      <c r="H874" s="7">
        <f t="shared" si="13"/>
        <v>2017</v>
      </c>
      <c r="I874" t="s">
        <v>252</v>
      </c>
      <c r="J874" t="s">
        <v>187</v>
      </c>
      <c r="K874" t="s">
        <v>5</v>
      </c>
      <c r="L874" t="str">
        <f>_xlfn.XLOOKUP(K874,Sheet1!$A$2:$A$8,Sheet1!$B$2:$B$8)</f>
        <v>C</v>
      </c>
      <c r="M874" s="5">
        <v>603978462477</v>
      </c>
      <c r="N874" s="5">
        <v>631649110441</v>
      </c>
    </row>
    <row r="875" spans="1:14" x14ac:dyDescent="0.3">
      <c r="A875" t="s">
        <v>231</v>
      </c>
      <c r="B875" t="s">
        <v>182</v>
      </c>
      <c r="C875" t="s">
        <v>31</v>
      </c>
      <c r="D875" t="s">
        <v>192</v>
      </c>
      <c r="E875" t="s">
        <v>191</v>
      </c>
      <c r="F875" t="s">
        <v>299</v>
      </c>
      <c r="G875" s="4">
        <v>43100</v>
      </c>
      <c r="H875" s="7">
        <f t="shared" si="13"/>
        <v>2017</v>
      </c>
      <c r="I875" t="s">
        <v>252</v>
      </c>
      <c r="J875" t="s">
        <v>185</v>
      </c>
      <c r="K875" t="s">
        <v>1</v>
      </c>
      <c r="L875" t="str">
        <f>_xlfn.XLOOKUP(K875,Sheet1!$A$2:$A$8,Sheet1!$B$2:$B$8)</f>
        <v>A</v>
      </c>
      <c r="M875" s="5">
        <v>343005145195</v>
      </c>
      <c r="N875" s="5">
        <v>366245273313</v>
      </c>
    </row>
    <row r="876" spans="1:14" x14ac:dyDescent="0.3">
      <c r="A876" t="s">
        <v>231</v>
      </c>
      <c r="B876" t="s">
        <v>182</v>
      </c>
      <c r="C876" t="s">
        <v>31</v>
      </c>
      <c r="D876" t="s">
        <v>192</v>
      </c>
      <c r="E876" t="s">
        <v>191</v>
      </c>
      <c r="F876" t="s">
        <v>299</v>
      </c>
      <c r="G876" s="4">
        <v>43100</v>
      </c>
      <c r="H876" s="7">
        <f t="shared" si="13"/>
        <v>2017</v>
      </c>
      <c r="I876" t="s">
        <v>252</v>
      </c>
      <c r="J876" t="s">
        <v>186</v>
      </c>
      <c r="K876" t="s">
        <v>3</v>
      </c>
      <c r="L876" t="str">
        <f>_xlfn.XLOOKUP(K876,Sheet1!$A$2:$A$8,Sheet1!$B$2:$B$8)</f>
        <v>B</v>
      </c>
      <c r="M876" s="5">
        <v>119223157217</v>
      </c>
      <c r="N876" s="5">
        <v>137286101355</v>
      </c>
    </row>
    <row r="877" spans="1:14" x14ac:dyDescent="0.3">
      <c r="A877" t="s">
        <v>231</v>
      </c>
      <c r="B877" t="s">
        <v>182</v>
      </c>
      <c r="C877" t="s">
        <v>31</v>
      </c>
      <c r="D877" t="s">
        <v>192</v>
      </c>
      <c r="E877" t="s">
        <v>191</v>
      </c>
      <c r="F877" t="s">
        <v>299</v>
      </c>
      <c r="G877" s="4">
        <v>43100</v>
      </c>
      <c r="H877" s="7">
        <f t="shared" si="13"/>
        <v>2017</v>
      </c>
      <c r="I877" t="s">
        <v>252</v>
      </c>
      <c r="J877" t="s">
        <v>187</v>
      </c>
      <c r="K877" t="s">
        <v>5</v>
      </c>
      <c r="L877" t="str">
        <f>_xlfn.XLOOKUP(K877,Sheet1!$A$2:$A$8,Sheet1!$B$2:$B$8)</f>
        <v>C</v>
      </c>
      <c r="M877" s="5">
        <v>223781987978</v>
      </c>
      <c r="N877" s="5">
        <v>228959171958</v>
      </c>
    </row>
    <row r="878" spans="1:14" x14ac:dyDescent="0.3">
      <c r="A878" t="s">
        <v>231</v>
      </c>
      <c r="B878" t="s">
        <v>182</v>
      </c>
      <c r="C878" t="s">
        <v>31</v>
      </c>
      <c r="D878" t="s">
        <v>193</v>
      </c>
      <c r="E878" t="s">
        <v>194</v>
      </c>
      <c r="F878" t="s">
        <v>299</v>
      </c>
      <c r="G878" s="4">
        <v>43100</v>
      </c>
      <c r="H878" s="7">
        <f t="shared" si="13"/>
        <v>2017</v>
      </c>
      <c r="I878" t="s">
        <v>252</v>
      </c>
      <c r="J878" t="s">
        <v>185</v>
      </c>
      <c r="K878" t="s">
        <v>1</v>
      </c>
      <c r="L878" t="str">
        <f>_xlfn.XLOOKUP(K878,Sheet1!$A$2:$A$8,Sheet1!$B$2:$B$8)</f>
        <v>A</v>
      </c>
      <c r="M878" s="5">
        <v>2809724465721</v>
      </c>
      <c r="N878" s="5">
        <v>2452252526411</v>
      </c>
    </row>
    <row r="879" spans="1:14" x14ac:dyDescent="0.3">
      <c r="A879" t="s">
        <v>231</v>
      </c>
      <c r="B879" t="s">
        <v>182</v>
      </c>
      <c r="C879" t="s">
        <v>31</v>
      </c>
      <c r="D879" t="s">
        <v>193</v>
      </c>
      <c r="E879" t="s">
        <v>194</v>
      </c>
      <c r="F879" t="s">
        <v>299</v>
      </c>
      <c r="G879" s="4">
        <v>43100</v>
      </c>
      <c r="H879" s="7">
        <f t="shared" si="13"/>
        <v>2017</v>
      </c>
      <c r="I879" t="s">
        <v>252</v>
      </c>
      <c r="J879" t="s">
        <v>186</v>
      </c>
      <c r="K879" t="s">
        <v>3</v>
      </c>
      <c r="L879" t="str">
        <f>_xlfn.XLOOKUP(K879,Sheet1!$A$2:$A$8,Sheet1!$B$2:$B$8)</f>
        <v>B</v>
      </c>
      <c r="M879" s="5">
        <v>1480470792082</v>
      </c>
      <c r="N879" s="5">
        <v>1233981525501</v>
      </c>
    </row>
    <row r="880" spans="1:14" x14ac:dyDescent="0.3">
      <c r="A880" t="s">
        <v>231</v>
      </c>
      <c r="B880" t="s">
        <v>182</v>
      </c>
      <c r="C880" t="s">
        <v>31</v>
      </c>
      <c r="D880" t="s">
        <v>193</v>
      </c>
      <c r="E880" t="s">
        <v>194</v>
      </c>
      <c r="F880" t="s">
        <v>299</v>
      </c>
      <c r="G880" s="4">
        <v>43100</v>
      </c>
      <c r="H880" s="7">
        <f t="shared" si="13"/>
        <v>2017</v>
      </c>
      <c r="I880" t="s">
        <v>252</v>
      </c>
      <c r="J880" t="s">
        <v>187</v>
      </c>
      <c r="K880" t="s">
        <v>5</v>
      </c>
      <c r="L880" t="str">
        <f>_xlfn.XLOOKUP(K880,Sheet1!$A$2:$A$8,Sheet1!$B$2:$B$8)</f>
        <v>C</v>
      </c>
      <c r="M880" s="5">
        <v>1329253673639</v>
      </c>
      <c r="N880" s="5">
        <v>1218271000910</v>
      </c>
    </row>
    <row r="881" spans="1:14" x14ac:dyDescent="0.3">
      <c r="A881" t="s">
        <v>231</v>
      </c>
      <c r="B881" t="s">
        <v>182</v>
      </c>
      <c r="C881" t="s">
        <v>31</v>
      </c>
      <c r="D881" t="s">
        <v>195</v>
      </c>
      <c r="E881" t="s">
        <v>191</v>
      </c>
      <c r="F881" t="s">
        <v>299</v>
      </c>
      <c r="G881" s="4">
        <v>43100</v>
      </c>
      <c r="H881" s="7">
        <f t="shared" si="13"/>
        <v>2017</v>
      </c>
      <c r="I881" t="s">
        <v>252</v>
      </c>
      <c r="J881" t="s">
        <v>185</v>
      </c>
      <c r="K881" t="s">
        <v>1</v>
      </c>
      <c r="L881" t="str">
        <f>_xlfn.XLOOKUP(K881,Sheet1!$A$2:$A$8,Sheet1!$B$2:$B$8)</f>
        <v>A</v>
      </c>
      <c r="M881" s="5">
        <v>6304117204280</v>
      </c>
      <c r="N881" s="5">
        <v>5879657814836</v>
      </c>
    </row>
    <row r="882" spans="1:14" x14ac:dyDescent="0.3">
      <c r="A882" t="s">
        <v>231</v>
      </c>
      <c r="B882" t="s">
        <v>182</v>
      </c>
      <c r="C882" t="s">
        <v>31</v>
      </c>
      <c r="D882" t="s">
        <v>195</v>
      </c>
      <c r="E882" t="s">
        <v>191</v>
      </c>
      <c r="F882" t="s">
        <v>299</v>
      </c>
      <c r="G882" s="4">
        <v>43100</v>
      </c>
      <c r="H882" s="7">
        <f t="shared" si="13"/>
        <v>2017</v>
      </c>
      <c r="I882" t="s">
        <v>252</v>
      </c>
      <c r="J882" t="s">
        <v>186</v>
      </c>
      <c r="K882" t="s">
        <v>3</v>
      </c>
      <c r="L882" t="str">
        <f>_xlfn.XLOOKUP(K882,Sheet1!$A$2:$A$8,Sheet1!$B$2:$B$8)</f>
        <v>B</v>
      </c>
      <c r="M882" s="5">
        <v>549709526888</v>
      </c>
      <c r="N882" s="5">
        <v>536324233411</v>
      </c>
    </row>
    <row r="883" spans="1:14" x14ac:dyDescent="0.3">
      <c r="A883" t="s">
        <v>231</v>
      </c>
      <c r="B883" t="s">
        <v>182</v>
      </c>
      <c r="C883" t="s">
        <v>31</v>
      </c>
      <c r="D883" t="s">
        <v>195</v>
      </c>
      <c r="E883" t="s">
        <v>191</v>
      </c>
      <c r="F883" t="s">
        <v>299</v>
      </c>
      <c r="G883" s="4">
        <v>43100</v>
      </c>
      <c r="H883" s="7">
        <f t="shared" si="13"/>
        <v>2017</v>
      </c>
      <c r="I883" t="s">
        <v>252</v>
      </c>
      <c r="J883" t="s">
        <v>187</v>
      </c>
      <c r="K883" t="s">
        <v>5</v>
      </c>
      <c r="L883" t="str">
        <f>_xlfn.XLOOKUP(K883,Sheet1!$A$2:$A$8,Sheet1!$B$2:$B$8)</f>
        <v>C</v>
      </c>
      <c r="M883" s="5">
        <v>5754407677392</v>
      </c>
      <c r="N883" s="5">
        <v>5343333581425</v>
      </c>
    </row>
    <row r="884" spans="1:14" x14ac:dyDescent="0.3">
      <c r="A884" t="s">
        <v>231</v>
      </c>
      <c r="B884" t="s">
        <v>182</v>
      </c>
      <c r="C884" t="s">
        <v>31</v>
      </c>
      <c r="D884" t="s">
        <v>196</v>
      </c>
      <c r="E884" t="s">
        <v>194</v>
      </c>
      <c r="F884" t="s">
        <v>299</v>
      </c>
      <c r="G884" s="4">
        <v>43100</v>
      </c>
      <c r="H884" s="7">
        <f t="shared" si="13"/>
        <v>2017</v>
      </c>
      <c r="I884" t="s">
        <v>252</v>
      </c>
      <c r="J884" t="s">
        <v>185</v>
      </c>
      <c r="K884" t="s">
        <v>1</v>
      </c>
      <c r="L884" t="str">
        <f>_xlfn.XLOOKUP(K884,Sheet1!$A$2:$A$8,Sheet1!$B$2:$B$8)</f>
        <v>A</v>
      </c>
      <c r="M884" s="5">
        <v>261352253203</v>
      </c>
      <c r="N884" s="5">
        <v>185279009216</v>
      </c>
    </row>
    <row r="885" spans="1:14" x14ac:dyDescent="0.3">
      <c r="A885" t="s">
        <v>231</v>
      </c>
      <c r="B885" t="s">
        <v>182</v>
      </c>
      <c r="C885" t="s">
        <v>31</v>
      </c>
      <c r="D885" t="s">
        <v>196</v>
      </c>
      <c r="E885" t="s">
        <v>194</v>
      </c>
      <c r="F885" t="s">
        <v>299</v>
      </c>
      <c r="G885" s="4">
        <v>43100</v>
      </c>
      <c r="H885" s="7">
        <f t="shared" si="13"/>
        <v>2017</v>
      </c>
      <c r="I885" t="s">
        <v>252</v>
      </c>
      <c r="J885" t="s">
        <v>186</v>
      </c>
      <c r="K885" t="s">
        <v>3</v>
      </c>
      <c r="L885" t="str">
        <f>_xlfn.XLOOKUP(K885,Sheet1!$A$2:$A$8,Sheet1!$B$2:$B$8)</f>
        <v>B</v>
      </c>
      <c r="M885" s="5">
        <v>113592560730</v>
      </c>
      <c r="N885" s="5">
        <v>45018926457</v>
      </c>
    </row>
    <row r="886" spans="1:14" x14ac:dyDescent="0.3">
      <c r="A886" t="s">
        <v>231</v>
      </c>
      <c r="B886" t="s">
        <v>182</v>
      </c>
      <c r="C886" t="s">
        <v>31</v>
      </c>
      <c r="D886" t="s">
        <v>196</v>
      </c>
      <c r="E886" t="s">
        <v>194</v>
      </c>
      <c r="F886" t="s">
        <v>299</v>
      </c>
      <c r="G886" s="4">
        <v>43100</v>
      </c>
      <c r="H886" s="7">
        <f t="shared" si="13"/>
        <v>2017</v>
      </c>
      <c r="I886" t="s">
        <v>252</v>
      </c>
      <c r="J886" t="s">
        <v>187</v>
      </c>
      <c r="K886" t="s">
        <v>5</v>
      </c>
      <c r="L886" t="str">
        <f>_xlfn.XLOOKUP(K886,Sheet1!$A$2:$A$8,Sheet1!$B$2:$B$8)</f>
        <v>C</v>
      </c>
      <c r="M886" s="5">
        <v>147759692473</v>
      </c>
      <c r="N886" s="5">
        <v>140260082759</v>
      </c>
    </row>
    <row r="887" spans="1:14" x14ac:dyDescent="0.3">
      <c r="A887" t="s">
        <v>231</v>
      </c>
      <c r="B887" t="s">
        <v>182</v>
      </c>
      <c r="C887" t="s">
        <v>31</v>
      </c>
      <c r="D887" t="s">
        <v>232</v>
      </c>
      <c r="E887" t="s">
        <v>191</v>
      </c>
      <c r="F887" t="s">
        <v>299</v>
      </c>
      <c r="G887" s="4">
        <v>43100</v>
      </c>
      <c r="H887" s="7">
        <f t="shared" si="13"/>
        <v>2017</v>
      </c>
      <c r="I887" t="s">
        <v>252</v>
      </c>
      <c r="J887" t="s">
        <v>185</v>
      </c>
      <c r="K887" t="s">
        <v>1</v>
      </c>
      <c r="L887" t="str">
        <f>_xlfn.XLOOKUP(K887,Sheet1!$A$2:$A$8,Sheet1!$B$2:$B$8)</f>
        <v>A</v>
      </c>
      <c r="M887" s="5">
        <v>607099316074</v>
      </c>
      <c r="N887" s="5">
        <v>557708966522</v>
      </c>
    </row>
    <row r="888" spans="1:14" x14ac:dyDescent="0.3">
      <c r="A888" t="s">
        <v>231</v>
      </c>
      <c r="B888" t="s">
        <v>182</v>
      </c>
      <c r="C888" t="s">
        <v>31</v>
      </c>
      <c r="D888" t="s">
        <v>232</v>
      </c>
      <c r="E888" t="s">
        <v>191</v>
      </c>
      <c r="F888" t="s">
        <v>299</v>
      </c>
      <c r="G888" s="4">
        <v>43100</v>
      </c>
      <c r="H888" s="7">
        <f t="shared" si="13"/>
        <v>2017</v>
      </c>
      <c r="I888" t="s">
        <v>252</v>
      </c>
      <c r="J888" t="s">
        <v>186</v>
      </c>
      <c r="K888" t="s">
        <v>3</v>
      </c>
      <c r="L888" t="str">
        <f>_xlfn.XLOOKUP(K888,Sheet1!$A$2:$A$8,Sheet1!$B$2:$B$8)</f>
        <v>B</v>
      </c>
      <c r="M888" s="5">
        <v>87033442514</v>
      </c>
      <c r="N888" s="5">
        <v>90858755378</v>
      </c>
    </row>
    <row r="889" spans="1:14" x14ac:dyDescent="0.3">
      <c r="A889" t="s">
        <v>231</v>
      </c>
      <c r="B889" t="s">
        <v>182</v>
      </c>
      <c r="C889" t="s">
        <v>31</v>
      </c>
      <c r="D889" t="s">
        <v>232</v>
      </c>
      <c r="E889" t="s">
        <v>191</v>
      </c>
      <c r="F889" t="s">
        <v>299</v>
      </c>
      <c r="G889" s="4">
        <v>43100</v>
      </c>
      <c r="H889" s="7">
        <f t="shared" si="13"/>
        <v>2017</v>
      </c>
      <c r="I889" t="s">
        <v>252</v>
      </c>
      <c r="J889" t="s">
        <v>187</v>
      </c>
      <c r="K889" t="s">
        <v>5</v>
      </c>
      <c r="L889" t="str">
        <f>_xlfn.XLOOKUP(K889,Sheet1!$A$2:$A$8,Sheet1!$B$2:$B$8)</f>
        <v>C</v>
      </c>
      <c r="M889" s="5">
        <v>520065873560</v>
      </c>
      <c r="N889" s="5">
        <v>466850211144</v>
      </c>
    </row>
    <row r="890" spans="1:14" x14ac:dyDescent="0.3">
      <c r="A890" t="s">
        <v>231</v>
      </c>
      <c r="B890" t="s">
        <v>182</v>
      </c>
      <c r="C890" t="s">
        <v>31</v>
      </c>
      <c r="D890" t="s">
        <v>197</v>
      </c>
      <c r="E890" t="s">
        <v>198</v>
      </c>
      <c r="F890" t="s">
        <v>299</v>
      </c>
      <c r="G890" s="4">
        <v>43100</v>
      </c>
      <c r="H890" s="7">
        <f t="shared" si="13"/>
        <v>2017</v>
      </c>
      <c r="I890" t="s">
        <v>252</v>
      </c>
      <c r="J890" t="s">
        <v>185</v>
      </c>
      <c r="K890" t="s">
        <v>1</v>
      </c>
      <c r="L890" t="str">
        <f>_xlfn.XLOOKUP(K890,Sheet1!$A$2:$A$8,Sheet1!$B$2:$B$8)</f>
        <v>A</v>
      </c>
      <c r="M890" s="5">
        <v>1053517341114</v>
      </c>
      <c r="N890" s="5">
        <v>1015246926534</v>
      </c>
    </row>
    <row r="891" spans="1:14" x14ac:dyDescent="0.3">
      <c r="A891" t="s">
        <v>231</v>
      </c>
      <c r="B891" t="s">
        <v>182</v>
      </c>
      <c r="C891" t="s">
        <v>31</v>
      </c>
      <c r="D891" t="s">
        <v>197</v>
      </c>
      <c r="E891" t="s">
        <v>198</v>
      </c>
      <c r="F891" t="s">
        <v>299</v>
      </c>
      <c r="G891" s="4">
        <v>43100</v>
      </c>
      <c r="H891" s="7">
        <f t="shared" si="13"/>
        <v>2017</v>
      </c>
      <c r="I891" t="s">
        <v>252</v>
      </c>
      <c r="J891" t="s">
        <v>186</v>
      </c>
      <c r="K891" t="s">
        <v>3</v>
      </c>
      <c r="L891" t="str">
        <f>_xlfn.XLOOKUP(K891,Sheet1!$A$2:$A$8,Sheet1!$B$2:$B$8)</f>
        <v>B</v>
      </c>
      <c r="M891" s="5">
        <v>506177466198</v>
      </c>
      <c r="N891" s="5">
        <v>497586842045</v>
      </c>
    </row>
    <row r="892" spans="1:14" x14ac:dyDescent="0.3">
      <c r="A892" t="s">
        <v>231</v>
      </c>
      <c r="B892" t="s">
        <v>182</v>
      </c>
      <c r="C892" t="s">
        <v>31</v>
      </c>
      <c r="D892" t="s">
        <v>197</v>
      </c>
      <c r="E892" t="s">
        <v>198</v>
      </c>
      <c r="F892" t="s">
        <v>299</v>
      </c>
      <c r="G892" s="4">
        <v>43100</v>
      </c>
      <c r="H892" s="7">
        <f t="shared" si="13"/>
        <v>2017</v>
      </c>
      <c r="I892" t="s">
        <v>252</v>
      </c>
      <c r="J892" t="s">
        <v>187</v>
      </c>
      <c r="K892" t="s">
        <v>5</v>
      </c>
      <c r="L892" t="str">
        <f>_xlfn.XLOOKUP(K892,Sheet1!$A$2:$A$8,Sheet1!$B$2:$B$8)</f>
        <v>C</v>
      </c>
      <c r="M892" s="5">
        <v>547339874916</v>
      </c>
      <c r="N892" s="5">
        <v>517660084489</v>
      </c>
    </row>
    <row r="893" spans="1:14" x14ac:dyDescent="0.3">
      <c r="A893" t="s">
        <v>231</v>
      </c>
      <c r="B893" t="s">
        <v>182</v>
      </c>
      <c r="C893" t="s">
        <v>31</v>
      </c>
      <c r="D893" t="s">
        <v>199</v>
      </c>
      <c r="E893" t="s">
        <v>184</v>
      </c>
      <c r="F893" t="s">
        <v>299</v>
      </c>
      <c r="G893" s="4">
        <v>43100</v>
      </c>
      <c r="H893" s="7">
        <f t="shared" si="13"/>
        <v>2017</v>
      </c>
      <c r="I893" t="s">
        <v>252</v>
      </c>
      <c r="J893" t="s">
        <v>185</v>
      </c>
      <c r="K893" t="s">
        <v>1</v>
      </c>
      <c r="L893" t="str">
        <f>_xlfn.XLOOKUP(K893,Sheet1!$A$2:$A$8,Sheet1!$B$2:$B$8)</f>
        <v>A</v>
      </c>
      <c r="M893" s="5">
        <v>1453430509990</v>
      </c>
      <c r="N893" s="5">
        <v>1300945482645</v>
      </c>
    </row>
    <row r="894" spans="1:14" x14ac:dyDescent="0.3">
      <c r="A894" t="s">
        <v>231</v>
      </c>
      <c r="B894" t="s">
        <v>182</v>
      </c>
      <c r="C894" t="s">
        <v>31</v>
      </c>
      <c r="D894" t="s">
        <v>199</v>
      </c>
      <c r="E894" t="s">
        <v>184</v>
      </c>
      <c r="F894" t="s">
        <v>299</v>
      </c>
      <c r="G894" s="4">
        <v>43100</v>
      </c>
      <c r="H894" s="7">
        <f t="shared" si="13"/>
        <v>2017</v>
      </c>
      <c r="I894" t="s">
        <v>252</v>
      </c>
      <c r="J894" t="s">
        <v>186</v>
      </c>
      <c r="K894" t="s">
        <v>3</v>
      </c>
      <c r="L894" t="str">
        <f>_xlfn.XLOOKUP(K894,Sheet1!$A$2:$A$8,Sheet1!$B$2:$B$8)</f>
        <v>B</v>
      </c>
      <c r="M894" s="5">
        <v>805983520220</v>
      </c>
      <c r="N894" s="5">
        <v>706195750861</v>
      </c>
    </row>
    <row r="895" spans="1:14" x14ac:dyDescent="0.3">
      <c r="A895" t="s">
        <v>231</v>
      </c>
      <c r="B895" t="s">
        <v>182</v>
      </c>
      <c r="C895" t="s">
        <v>31</v>
      </c>
      <c r="D895" t="s">
        <v>199</v>
      </c>
      <c r="E895" t="s">
        <v>184</v>
      </c>
      <c r="F895" t="s">
        <v>299</v>
      </c>
      <c r="G895" s="4">
        <v>43100</v>
      </c>
      <c r="H895" s="7">
        <f t="shared" si="13"/>
        <v>2017</v>
      </c>
      <c r="I895" t="s">
        <v>252</v>
      </c>
      <c r="J895" t="s">
        <v>187</v>
      </c>
      <c r="K895" t="s">
        <v>5</v>
      </c>
      <c r="L895" t="str">
        <f>_xlfn.XLOOKUP(K895,Sheet1!$A$2:$A$8,Sheet1!$B$2:$B$8)</f>
        <v>C</v>
      </c>
      <c r="M895" s="5">
        <v>647446989770</v>
      </c>
      <c r="N895" s="5">
        <v>594749731784</v>
      </c>
    </row>
    <row r="896" spans="1:14" x14ac:dyDescent="0.3">
      <c r="A896" t="s">
        <v>231</v>
      </c>
      <c r="B896" t="s">
        <v>182</v>
      </c>
      <c r="C896" t="s">
        <v>31</v>
      </c>
      <c r="D896" t="s">
        <v>200</v>
      </c>
      <c r="E896" t="s">
        <v>191</v>
      </c>
      <c r="F896" t="s">
        <v>299</v>
      </c>
      <c r="G896" s="4">
        <v>43100</v>
      </c>
      <c r="H896" s="7">
        <f t="shared" si="13"/>
        <v>2017</v>
      </c>
      <c r="I896" t="s">
        <v>252</v>
      </c>
      <c r="J896" t="s">
        <v>185</v>
      </c>
      <c r="K896" t="s">
        <v>1</v>
      </c>
      <c r="L896" t="str">
        <f>_xlfn.XLOOKUP(K896,Sheet1!$A$2:$A$8,Sheet1!$B$2:$B$8)</f>
        <v>A</v>
      </c>
      <c r="M896" s="5">
        <v>15269369483103</v>
      </c>
      <c r="N896" s="5">
        <v>13785910588754</v>
      </c>
    </row>
    <row r="897" spans="1:14" x14ac:dyDescent="0.3">
      <c r="A897" t="s">
        <v>231</v>
      </c>
      <c r="B897" t="s">
        <v>182</v>
      </c>
      <c r="C897" t="s">
        <v>31</v>
      </c>
      <c r="D897" t="s">
        <v>200</v>
      </c>
      <c r="E897" t="s">
        <v>191</v>
      </c>
      <c r="F897" t="s">
        <v>299</v>
      </c>
      <c r="G897" s="4">
        <v>43100</v>
      </c>
      <c r="H897" s="7">
        <f t="shared" si="13"/>
        <v>2017</v>
      </c>
      <c r="I897" t="s">
        <v>252</v>
      </c>
      <c r="J897" t="s">
        <v>186</v>
      </c>
      <c r="K897" t="s">
        <v>3</v>
      </c>
      <c r="L897" t="str">
        <f>_xlfn.XLOOKUP(K897,Sheet1!$A$2:$A$8,Sheet1!$B$2:$B$8)</f>
        <v>B</v>
      </c>
      <c r="M897" s="5">
        <v>4892088223664</v>
      </c>
      <c r="N897" s="5">
        <v>5100045139776</v>
      </c>
    </row>
    <row r="898" spans="1:14" x14ac:dyDescent="0.3">
      <c r="A898" t="s">
        <v>231</v>
      </c>
      <c r="B898" t="s">
        <v>182</v>
      </c>
      <c r="C898" t="s">
        <v>31</v>
      </c>
      <c r="D898" t="s">
        <v>200</v>
      </c>
      <c r="E898" t="s">
        <v>191</v>
      </c>
      <c r="F898" t="s">
        <v>299</v>
      </c>
      <c r="G898" s="4">
        <v>43100</v>
      </c>
      <c r="H898" s="7">
        <f t="shared" si="13"/>
        <v>2017</v>
      </c>
      <c r="I898" t="s">
        <v>252</v>
      </c>
      <c r="J898" t="s">
        <v>187</v>
      </c>
      <c r="K898" t="s">
        <v>5</v>
      </c>
      <c r="L898" t="str">
        <f>_xlfn.XLOOKUP(K898,Sheet1!$A$2:$A$8,Sheet1!$B$2:$B$8)</f>
        <v>C</v>
      </c>
      <c r="M898" s="5">
        <v>10377281259439</v>
      </c>
      <c r="N898" s="5">
        <v>8685865448978</v>
      </c>
    </row>
    <row r="899" spans="1:14" x14ac:dyDescent="0.3">
      <c r="A899" t="s">
        <v>231</v>
      </c>
      <c r="B899" t="s">
        <v>182</v>
      </c>
      <c r="C899" t="s">
        <v>31</v>
      </c>
      <c r="D899" t="s">
        <v>233</v>
      </c>
      <c r="E899" t="s">
        <v>184</v>
      </c>
      <c r="F899" t="s">
        <v>299</v>
      </c>
      <c r="G899" s="4">
        <v>43100</v>
      </c>
      <c r="H899" s="7">
        <f t="shared" ref="H899:H962" si="14">YEAR(G899)</f>
        <v>2017</v>
      </c>
      <c r="I899" t="s">
        <v>252</v>
      </c>
      <c r="J899" t="s">
        <v>185</v>
      </c>
      <c r="K899" t="s">
        <v>1</v>
      </c>
      <c r="L899" t="str">
        <f>_xlfn.XLOOKUP(K899,Sheet1!$A$2:$A$8,Sheet1!$B$2:$B$8)</f>
        <v>A</v>
      </c>
      <c r="M899" s="5">
        <v>302399963163</v>
      </c>
      <c r="N899" s="5">
        <v>292401067892</v>
      </c>
    </row>
    <row r="900" spans="1:14" x14ac:dyDescent="0.3">
      <c r="A900" t="s">
        <v>231</v>
      </c>
      <c r="B900" t="s">
        <v>182</v>
      </c>
      <c r="C900" t="s">
        <v>31</v>
      </c>
      <c r="D900" t="s">
        <v>233</v>
      </c>
      <c r="E900" t="s">
        <v>184</v>
      </c>
      <c r="F900" t="s">
        <v>299</v>
      </c>
      <c r="G900" s="4">
        <v>43100</v>
      </c>
      <c r="H900" s="7">
        <f t="shared" si="14"/>
        <v>2017</v>
      </c>
      <c r="I900" t="s">
        <v>252</v>
      </c>
      <c r="J900" t="s">
        <v>186</v>
      </c>
      <c r="K900" t="s">
        <v>3</v>
      </c>
      <c r="L900" t="str">
        <f>_xlfn.XLOOKUP(K900,Sheet1!$A$2:$A$8,Sheet1!$B$2:$B$8)</f>
        <v>B</v>
      </c>
      <c r="M900" s="5">
        <v>153715083836</v>
      </c>
      <c r="N900" s="5">
        <v>164101688824</v>
      </c>
    </row>
    <row r="901" spans="1:14" x14ac:dyDescent="0.3">
      <c r="A901" t="s">
        <v>231</v>
      </c>
      <c r="B901" t="s">
        <v>182</v>
      </c>
      <c r="C901" t="s">
        <v>31</v>
      </c>
      <c r="D901" t="s">
        <v>233</v>
      </c>
      <c r="E901" t="s">
        <v>184</v>
      </c>
      <c r="F901" t="s">
        <v>299</v>
      </c>
      <c r="G901" s="4">
        <v>43100</v>
      </c>
      <c r="H901" s="7">
        <f t="shared" si="14"/>
        <v>2017</v>
      </c>
      <c r="I901" t="s">
        <v>252</v>
      </c>
      <c r="J901" t="s">
        <v>187</v>
      </c>
      <c r="K901" t="s">
        <v>5</v>
      </c>
      <c r="L901" t="str">
        <f>_xlfn.XLOOKUP(K901,Sheet1!$A$2:$A$8,Sheet1!$B$2:$B$8)</f>
        <v>C</v>
      </c>
      <c r="M901" s="5">
        <v>148684879327</v>
      </c>
      <c r="N901" s="5">
        <v>128299379068</v>
      </c>
    </row>
    <row r="902" spans="1:14" x14ac:dyDescent="0.3">
      <c r="A902" t="s">
        <v>231</v>
      </c>
      <c r="B902" t="s">
        <v>182</v>
      </c>
      <c r="C902" t="s">
        <v>31</v>
      </c>
      <c r="D902" t="s">
        <v>201</v>
      </c>
      <c r="E902" t="s">
        <v>184</v>
      </c>
      <c r="F902" t="s">
        <v>299</v>
      </c>
      <c r="G902" s="4">
        <v>43100</v>
      </c>
      <c r="H902" s="7">
        <f t="shared" si="14"/>
        <v>2017</v>
      </c>
      <c r="I902" t="s">
        <v>252</v>
      </c>
      <c r="J902" t="s">
        <v>185</v>
      </c>
      <c r="K902" t="s">
        <v>1</v>
      </c>
      <c r="L902" t="str">
        <f>_xlfn.XLOOKUP(K902,Sheet1!$A$2:$A$8,Sheet1!$B$2:$B$8)</f>
        <v>A</v>
      </c>
      <c r="M902" s="5">
        <v>13134937701171</v>
      </c>
      <c r="N902" s="5">
        <v>13091334049695</v>
      </c>
    </row>
    <row r="903" spans="1:14" x14ac:dyDescent="0.3">
      <c r="A903" t="s">
        <v>231</v>
      </c>
      <c r="B903" t="s">
        <v>182</v>
      </c>
      <c r="C903" t="s">
        <v>31</v>
      </c>
      <c r="D903" t="s">
        <v>201</v>
      </c>
      <c r="E903" t="s">
        <v>184</v>
      </c>
      <c r="F903" t="s">
        <v>299</v>
      </c>
      <c r="G903" s="4">
        <v>43100</v>
      </c>
      <c r="H903" s="7">
        <f t="shared" si="14"/>
        <v>2017</v>
      </c>
      <c r="I903" t="s">
        <v>252</v>
      </c>
      <c r="J903" t="s">
        <v>186</v>
      </c>
      <c r="K903" t="s">
        <v>3</v>
      </c>
      <c r="L903" t="str">
        <f>_xlfn.XLOOKUP(K903,Sheet1!$A$2:$A$8,Sheet1!$B$2:$B$8)</f>
        <v>B</v>
      </c>
      <c r="M903" s="5">
        <v>2847559629251</v>
      </c>
      <c r="N903" s="5">
        <v>2893251787557</v>
      </c>
    </row>
    <row r="904" spans="1:14" x14ac:dyDescent="0.3">
      <c r="A904" t="s">
        <v>231</v>
      </c>
      <c r="B904" t="s">
        <v>182</v>
      </c>
      <c r="C904" t="s">
        <v>31</v>
      </c>
      <c r="D904" t="s">
        <v>201</v>
      </c>
      <c r="E904" t="s">
        <v>184</v>
      </c>
      <c r="F904" t="s">
        <v>299</v>
      </c>
      <c r="G904" s="4">
        <v>43100</v>
      </c>
      <c r="H904" s="7">
        <f t="shared" si="14"/>
        <v>2017</v>
      </c>
      <c r="I904" t="s">
        <v>252</v>
      </c>
      <c r="J904" t="s">
        <v>187</v>
      </c>
      <c r="K904" t="s">
        <v>5</v>
      </c>
      <c r="L904" t="str">
        <f>_xlfn.XLOOKUP(K904,Sheet1!$A$2:$A$8,Sheet1!$B$2:$B$8)</f>
        <v>C</v>
      </c>
      <c r="M904" s="5">
        <v>10287378071920</v>
      </c>
      <c r="N904" s="5">
        <v>10198082262138</v>
      </c>
    </row>
    <row r="905" spans="1:14" x14ac:dyDescent="0.3">
      <c r="A905" t="s">
        <v>231</v>
      </c>
      <c r="B905" t="s">
        <v>182</v>
      </c>
      <c r="C905" t="s">
        <v>31</v>
      </c>
      <c r="D905" t="s">
        <v>202</v>
      </c>
      <c r="E905" t="s">
        <v>184</v>
      </c>
      <c r="F905" t="s">
        <v>299</v>
      </c>
      <c r="G905" s="4">
        <v>43100</v>
      </c>
      <c r="H905" s="7">
        <f t="shared" si="14"/>
        <v>2017</v>
      </c>
      <c r="I905" t="s">
        <v>252</v>
      </c>
      <c r="J905" t="s">
        <v>185</v>
      </c>
      <c r="K905" t="s">
        <v>1</v>
      </c>
      <c r="L905" t="str">
        <f>_xlfn.XLOOKUP(K905,Sheet1!$A$2:$A$8,Sheet1!$B$2:$B$8)</f>
        <v>A</v>
      </c>
      <c r="M905" s="5">
        <v>577742165610</v>
      </c>
      <c r="N905" s="5">
        <v>488427441345</v>
      </c>
    </row>
    <row r="906" spans="1:14" x14ac:dyDescent="0.3">
      <c r="A906" t="s">
        <v>231</v>
      </c>
      <c r="B906" t="s">
        <v>182</v>
      </c>
      <c r="C906" t="s">
        <v>31</v>
      </c>
      <c r="D906" t="s">
        <v>202</v>
      </c>
      <c r="E906" t="s">
        <v>184</v>
      </c>
      <c r="F906" t="s">
        <v>299</v>
      </c>
      <c r="G906" s="4">
        <v>43100</v>
      </c>
      <c r="H906" s="7">
        <f t="shared" si="14"/>
        <v>2017</v>
      </c>
      <c r="I906" t="s">
        <v>252</v>
      </c>
      <c r="J906" t="s">
        <v>186</v>
      </c>
      <c r="K906" t="s">
        <v>3</v>
      </c>
      <c r="L906" t="str">
        <f>_xlfn.XLOOKUP(K906,Sheet1!$A$2:$A$8,Sheet1!$B$2:$B$8)</f>
        <v>B</v>
      </c>
      <c r="M906" s="5">
        <v>239084636597</v>
      </c>
      <c r="N906" s="5">
        <v>273423577804</v>
      </c>
    </row>
    <row r="907" spans="1:14" x14ac:dyDescent="0.3">
      <c r="A907" t="s">
        <v>231</v>
      </c>
      <c r="B907" t="s">
        <v>182</v>
      </c>
      <c r="C907" t="s">
        <v>31</v>
      </c>
      <c r="D907" t="s">
        <v>202</v>
      </c>
      <c r="E907" t="s">
        <v>184</v>
      </c>
      <c r="F907" t="s">
        <v>299</v>
      </c>
      <c r="G907" s="4">
        <v>43100</v>
      </c>
      <c r="H907" s="7">
        <f t="shared" si="14"/>
        <v>2017</v>
      </c>
      <c r="I907" t="s">
        <v>252</v>
      </c>
      <c r="J907" t="s">
        <v>187</v>
      </c>
      <c r="K907" t="s">
        <v>5</v>
      </c>
      <c r="L907" t="str">
        <f>_xlfn.XLOOKUP(K907,Sheet1!$A$2:$A$8,Sheet1!$B$2:$B$8)</f>
        <v>C</v>
      </c>
      <c r="M907" s="5">
        <v>338657529013</v>
      </c>
      <c r="N907" s="5">
        <v>215003863541</v>
      </c>
    </row>
    <row r="908" spans="1:14" x14ac:dyDescent="0.3">
      <c r="A908" t="s">
        <v>231</v>
      </c>
      <c r="B908" t="s">
        <v>182</v>
      </c>
      <c r="C908" t="s">
        <v>31</v>
      </c>
      <c r="D908" t="s">
        <v>234</v>
      </c>
      <c r="E908" t="s">
        <v>225</v>
      </c>
      <c r="F908" t="s">
        <v>299</v>
      </c>
      <c r="G908" s="4">
        <v>43100</v>
      </c>
      <c r="H908" s="7">
        <f t="shared" si="14"/>
        <v>2017</v>
      </c>
      <c r="I908" t="s">
        <v>252</v>
      </c>
      <c r="J908" t="s">
        <v>185</v>
      </c>
      <c r="K908" t="s">
        <v>1</v>
      </c>
      <c r="L908" t="str">
        <f>_xlfn.XLOOKUP(K908,Sheet1!$A$2:$A$8,Sheet1!$B$2:$B$8)</f>
        <v>A</v>
      </c>
      <c r="M908" s="5">
        <v>678555969281</v>
      </c>
      <c r="N908" s="5">
        <v>734455411207</v>
      </c>
    </row>
    <row r="909" spans="1:14" x14ac:dyDescent="0.3">
      <c r="A909" t="s">
        <v>231</v>
      </c>
      <c r="B909" t="s">
        <v>182</v>
      </c>
      <c r="C909" t="s">
        <v>31</v>
      </c>
      <c r="D909" t="s">
        <v>234</v>
      </c>
      <c r="E909" t="s">
        <v>225</v>
      </c>
      <c r="F909" t="s">
        <v>299</v>
      </c>
      <c r="G909" s="4">
        <v>43100</v>
      </c>
      <c r="H909" s="7">
        <f t="shared" si="14"/>
        <v>2017</v>
      </c>
      <c r="I909" t="s">
        <v>252</v>
      </c>
      <c r="J909" t="s">
        <v>186</v>
      </c>
      <c r="K909" t="s">
        <v>3</v>
      </c>
      <c r="L909" t="str">
        <f>_xlfn.XLOOKUP(K909,Sheet1!$A$2:$A$8,Sheet1!$B$2:$B$8)</f>
        <v>B</v>
      </c>
      <c r="M909" s="5">
        <v>518882450910</v>
      </c>
      <c r="N909" s="5">
        <v>606491257441</v>
      </c>
    </row>
    <row r="910" spans="1:14" x14ac:dyDescent="0.3">
      <c r="A910" t="s">
        <v>231</v>
      </c>
      <c r="B910" t="s">
        <v>182</v>
      </c>
      <c r="C910" t="s">
        <v>31</v>
      </c>
      <c r="D910" t="s">
        <v>234</v>
      </c>
      <c r="E910" t="s">
        <v>225</v>
      </c>
      <c r="F910" t="s">
        <v>299</v>
      </c>
      <c r="G910" s="4">
        <v>43100</v>
      </c>
      <c r="H910" s="7">
        <f t="shared" si="14"/>
        <v>2017</v>
      </c>
      <c r="I910" t="s">
        <v>252</v>
      </c>
      <c r="J910" t="s">
        <v>187</v>
      </c>
      <c r="K910" t="s">
        <v>5</v>
      </c>
      <c r="L910" t="str">
        <f>_xlfn.XLOOKUP(K910,Sheet1!$A$2:$A$8,Sheet1!$B$2:$B$8)</f>
        <v>C</v>
      </c>
      <c r="M910" s="5">
        <v>159673518371</v>
      </c>
      <c r="N910" s="5">
        <v>127964153766</v>
      </c>
    </row>
    <row r="911" spans="1:14" x14ac:dyDescent="0.3">
      <c r="A911" t="s">
        <v>231</v>
      </c>
      <c r="B911" t="s">
        <v>182</v>
      </c>
      <c r="C911" t="s">
        <v>31</v>
      </c>
      <c r="D911" t="s">
        <v>203</v>
      </c>
      <c r="E911" t="s">
        <v>184</v>
      </c>
      <c r="F911" t="s">
        <v>299</v>
      </c>
      <c r="G911" s="4">
        <v>43100</v>
      </c>
      <c r="H911" s="7">
        <f t="shared" si="14"/>
        <v>2017</v>
      </c>
      <c r="I911" t="s">
        <v>252</v>
      </c>
      <c r="J911" t="s">
        <v>185</v>
      </c>
      <c r="K911" t="s">
        <v>1</v>
      </c>
      <c r="L911" t="str">
        <f>_xlfn.XLOOKUP(K911,Sheet1!$A$2:$A$8,Sheet1!$B$2:$B$8)</f>
        <v>A</v>
      </c>
      <c r="M911" s="5">
        <v>588037441077</v>
      </c>
      <c r="N911" s="5">
        <v>544323937718</v>
      </c>
    </row>
    <row r="912" spans="1:14" x14ac:dyDescent="0.3">
      <c r="A912" t="s">
        <v>231</v>
      </c>
      <c r="B912" t="s">
        <v>182</v>
      </c>
      <c r="C912" t="s">
        <v>31</v>
      </c>
      <c r="D912" t="s">
        <v>203</v>
      </c>
      <c r="E912" t="s">
        <v>184</v>
      </c>
      <c r="F912" t="s">
        <v>299</v>
      </c>
      <c r="G912" s="4">
        <v>43100</v>
      </c>
      <c r="H912" s="7">
        <f t="shared" si="14"/>
        <v>2017</v>
      </c>
      <c r="I912" t="s">
        <v>252</v>
      </c>
      <c r="J912" t="s">
        <v>186</v>
      </c>
      <c r="K912" t="s">
        <v>3</v>
      </c>
      <c r="L912" t="str">
        <f>_xlfn.XLOOKUP(K912,Sheet1!$A$2:$A$8,Sheet1!$B$2:$B$8)</f>
        <v>B</v>
      </c>
      <c r="M912" s="5">
        <v>270433672399</v>
      </c>
      <c r="N912" s="5">
        <v>244993493871</v>
      </c>
    </row>
    <row r="913" spans="1:14" x14ac:dyDescent="0.3">
      <c r="A913" t="s">
        <v>231</v>
      </c>
      <c r="B913" t="s">
        <v>182</v>
      </c>
      <c r="C913" t="s">
        <v>31</v>
      </c>
      <c r="D913" t="s">
        <v>203</v>
      </c>
      <c r="E913" t="s">
        <v>184</v>
      </c>
      <c r="F913" t="s">
        <v>299</v>
      </c>
      <c r="G913" s="4">
        <v>43100</v>
      </c>
      <c r="H913" s="7">
        <f t="shared" si="14"/>
        <v>2017</v>
      </c>
      <c r="I913" t="s">
        <v>252</v>
      </c>
      <c r="J913" t="s">
        <v>187</v>
      </c>
      <c r="K913" t="s">
        <v>5</v>
      </c>
      <c r="L913" t="str">
        <f>_xlfn.XLOOKUP(K913,Sheet1!$A$2:$A$8,Sheet1!$B$2:$B$8)</f>
        <v>C</v>
      </c>
      <c r="M913" s="5">
        <v>317603768678</v>
      </c>
      <c r="N913" s="5">
        <v>299330443847</v>
      </c>
    </row>
    <row r="914" spans="1:14" x14ac:dyDescent="0.3">
      <c r="A914" t="s">
        <v>231</v>
      </c>
      <c r="B914" t="s">
        <v>182</v>
      </c>
      <c r="C914" t="s">
        <v>31</v>
      </c>
      <c r="D914" t="s">
        <v>204</v>
      </c>
      <c r="E914" t="s">
        <v>191</v>
      </c>
      <c r="F914" t="s">
        <v>299</v>
      </c>
      <c r="G914" s="4">
        <v>43100</v>
      </c>
      <c r="H914" s="7">
        <f t="shared" si="14"/>
        <v>2017</v>
      </c>
      <c r="I914" t="s">
        <v>252</v>
      </c>
      <c r="J914" t="s">
        <v>185</v>
      </c>
      <c r="K914" t="s">
        <v>1</v>
      </c>
      <c r="L914" t="str">
        <f>_xlfn.XLOOKUP(K914,Sheet1!$A$2:$A$8,Sheet1!$B$2:$B$8)</f>
        <v>A</v>
      </c>
      <c r="M914" s="5">
        <v>847935893699</v>
      </c>
      <c r="N914" s="5">
        <v>794149952581</v>
      </c>
    </row>
    <row r="915" spans="1:14" x14ac:dyDescent="0.3">
      <c r="A915" t="s">
        <v>231</v>
      </c>
      <c r="B915" t="s">
        <v>182</v>
      </c>
      <c r="C915" t="s">
        <v>31</v>
      </c>
      <c r="D915" t="s">
        <v>204</v>
      </c>
      <c r="E915" t="s">
        <v>191</v>
      </c>
      <c r="F915" t="s">
        <v>299</v>
      </c>
      <c r="G915" s="4">
        <v>43100</v>
      </c>
      <c r="H915" s="7">
        <f t="shared" si="14"/>
        <v>2017</v>
      </c>
      <c r="I915" t="s">
        <v>252</v>
      </c>
      <c r="J915" t="s">
        <v>186</v>
      </c>
      <c r="K915" t="s">
        <v>3</v>
      </c>
      <c r="L915" t="str">
        <f>_xlfn.XLOOKUP(K915,Sheet1!$A$2:$A$8,Sheet1!$B$2:$B$8)</f>
        <v>B</v>
      </c>
      <c r="M915" s="5">
        <v>191124695006</v>
      </c>
      <c r="N915" s="5">
        <v>176516539256</v>
      </c>
    </row>
    <row r="916" spans="1:14" x14ac:dyDescent="0.3">
      <c r="A916" t="s">
        <v>231</v>
      </c>
      <c r="B916" t="s">
        <v>182</v>
      </c>
      <c r="C916" t="s">
        <v>31</v>
      </c>
      <c r="D916" t="s">
        <v>204</v>
      </c>
      <c r="E916" t="s">
        <v>191</v>
      </c>
      <c r="F916" t="s">
        <v>299</v>
      </c>
      <c r="G916" s="4">
        <v>43100</v>
      </c>
      <c r="H916" s="7">
        <f t="shared" si="14"/>
        <v>2017</v>
      </c>
      <c r="I916" t="s">
        <v>252</v>
      </c>
      <c r="J916" t="s">
        <v>187</v>
      </c>
      <c r="K916" t="s">
        <v>5</v>
      </c>
      <c r="L916" t="str">
        <f>_xlfn.XLOOKUP(K916,Sheet1!$A$2:$A$8,Sheet1!$B$2:$B$8)</f>
        <v>C</v>
      </c>
      <c r="M916" s="5">
        <v>656811198693</v>
      </c>
      <c r="N916" s="5">
        <v>617633413325</v>
      </c>
    </row>
    <row r="917" spans="1:14" x14ac:dyDescent="0.3">
      <c r="A917" t="s">
        <v>231</v>
      </c>
      <c r="B917" t="s">
        <v>182</v>
      </c>
      <c r="C917" t="s">
        <v>31</v>
      </c>
      <c r="D917" t="s">
        <v>205</v>
      </c>
      <c r="E917" t="s">
        <v>189</v>
      </c>
      <c r="F917" t="s">
        <v>301</v>
      </c>
      <c r="G917" s="4">
        <v>43100</v>
      </c>
      <c r="H917" s="7">
        <f t="shared" si="14"/>
        <v>2017</v>
      </c>
      <c r="I917" t="s">
        <v>252</v>
      </c>
      <c r="J917" t="s">
        <v>185</v>
      </c>
      <c r="K917" t="s">
        <v>1</v>
      </c>
      <c r="L917" t="str">
        <f>_xlfn.XLOOKUP(K917,Sheet1!$A$2:$A$8,Sheet1!$B$2:$B$8)</f>
        <v>A</v>
      </c>
      <c r="M917" s="5">
        <v>436117975042</v>
      </c>
      <c r="N917" s="5">
        <v>392374868693</v>
      </c>
    </row>
    <row r="918" spans="1:14" x14ac:dyDescent="0.3">
      <c r="A918" t="s">
        <v>231</v>
      </c>
      <c r="B918" t="s">
        <v>182</v>
      </c>
      <c r="C918" t="s">
        <v>31</v>
      </c>
      <c r="D918" t="s">
        <v>205</v>
      </c>
      <c r="E918" t="s">
        <v>189</v>
      </c>
      <c r="F918" t="s">
        <v>301</v>
      </c>
      <c r="G918" s="4">
        <v>43100</v>
      </c>
      <c r="H918" s="7">
        <f t="shared" si="14"/>
        <v>2017</v>
      </c>
      <c r="I918" t="s">
        <v>252</v>
      </c>
      <c r="J918" t="s">
        <v>186</v>
      </c>
      <c r="K918" t="s">
        <v>3</v>
      </c>
      <c r="L918" t="str">
        <f>_xlfn.XLOOKUP(K918,Sheet1!$A$2:$A$8,Sheet1!$B$2:$B$8)</f>
        <v>B</v>
      </c>
      <c r="M918" s="5">
        <v>115637344139</v>
      </c>
      <c r="N918" s="5">
        <v>93896766264</v>
      </c>
    </row>
    <row r="919" spans="1:14" x14ac:dyDescent="0.3">
      <c r="A919" t="s">
        <v>231</v>
      </c>
      <c r="B919" t="s">
        <v>182</v>
      </c>
      <c r="C919" t="s">
        <v>31</v>
      </c>
      <c r="D919" t="s">
        <v>205</v>
      </c>
      <c r="E919" t="s">
        <v>189</v>
      </c>
      <c r="F919" t="s">
        <v>301</v>
      </c>
      <c r="G919" s="4">
        <v>43100</v>
      </c>
      <c r="H919" s="7">
        <f t="shared" si="14"/>
        <v>2017</v>
      </c>
      <c r="I919" t="s">
        <v>252</v>
      </c>
      <c r="J919" t="s">
        <v>187</v>
      </c>
      <c r="K919" t="s">
        <v>5</v>
      </c>
      <c r="L919" t="str">
        <f>_xlfn.XLOOKUP(K919,Sheet1!$A$2:$A$8,Sheet1!$B$2:$B$8)</f>
        <v>C</v>
      </c>
      <c r="M919" s="5">
        <v>320480630903</v>
      </c>
      <c r="N919" s="5">
        <v>298478102429</v>
      </c>
    </row>
    <row r="920" spans="1:14" x14ac:dyDescent="0.3">
      <c r="A920" t="s">
        <v>231</v>
      </c>
      <c r="B920" t="s">
        <v>182</v>
      </c>
      <c r="C920" t="s">
        <v>31</v>
      </c>
      <c r="D920" t="s">
        <v>206</v>
      </c>
      <c r="E920" t="s">
        <v>191</v>
      </c>
      <c r="F920" t="s">
        <v>299</v>
      </c>
      <c r="G920" s="4">
        <v>43100</v>
      </c>
      <c r="H920" s="7">
        <f t="shared" si="14"/>
        <v>2017</v>
      </c>
      <c r="I920" t="s">
        <v>252</v>
      </c>
      <c r="J920" t="s">
        <v>185</v>
      </c>
      <c r="K920" t="s">
        <v>1</v>
      </c>
      <c r="L920" t="str">
        <f>_xlfn.XLOOKUP(K920,Sheet1!$A$2:$A$8,Sheet1!$B$2:$B$8)</f>
        <v>A</v>
      </c>
      <c r="M920" s="5">
        <v>353152023281</v>
      </c>
      <c r="N920" s="5">
        <v>261666714114</v>
      </c>
    </row>
    <row r="921" spans="1:14" x14ac:dyDescent="0.3">
      <c r="A921" t="s">
        <v>231</v>
      </c>
      <c r="B921" t="s">
        <v>182</v>
      </c>
      <c r="C921" t="s">
        <v>31</v>
      </c>
      <c r="D921" t="s">
        <v>206</v>
      </c>
      <c r="E921" t="s">
        <v>191</v>
      </c>
      <c r="F921" t="s">
        <v>299</v>
      </c>
      <c r="G921" s="4">
        <v>43100</v>
      </c>
      <c r="H921" s="7">
        <f t="shared" si="14"/>
        <v>2017</v>
      </c>
      <c r="I921" t="s">
        <v>252</v>
      </c>
      <c r="J921" t="s">
        <v>186</v>
      </c>
      <c r="K921" t="s">
        <v>3</v>
      </c>
      <c r="L921" t="str">
        <f>_xlfn.XLOOKUP(K921,Sheet1!$A$2:$A$8,Sheet1!$B$2:$B$8)</f>
        <v>B</v>
      </c>
      <c r="M921" s="5">
        <v>63492795205</v>
      </c>
      <c r="N921" s="5">
        <v>73013461345</v>
      </c>
    </row>
    <row r="922" spans="1:14" x14ac:dyDescent="0.3">
      <c r="A922" t="s">
        <v>231</v>
      </c>
      <c r="B922" t="s">
        <v>182</v>
      </c>
      <c r="C922" t="s">
        <v>31</v>
      </c>
      <c r="D922" t="s">
        <v>206</v>
      </c>
      <c r="E922" t="s">
        <v>191</v>
      </c>
      <c r="F922" t="s">
        <v>299</v>
      </c>
      <c r="G922" s="4">
        <v>43100</v>
      </c>
      <c r="H922" s="7">
        <f t="shared" si="14"/>
        <v>2017</v>
      </c>
      <c r="I922" t="s">
        <v>252</v>
      </c>
      <c r="J922" t="s">
        <v>187</v>
      </c>
      <c r="K922" t="s">
        <v>5</v>
      </c>
      <c r="L922" t="str">
        <f>_xlfn.XLOOKUP(K922,Sheet1!$A$2:$A$8,Sheet1!$B$2:$B$8)</f>
        <v>C</v>
      </c>
      <c r="M922" s="5">
        <v>289659228076</v>
      </c>
      <c r="N922" s="5">
        <v>188653252769</v>
      </c>
    </row>
    <row r="923" spans="1:14" x14ac:dyDescent="0.3">
      <c r="A923" t="s">
        <v>231</v>
      </c>
      <c r="B923" t="s">
        <v>182</v>
      </c>
      <c r="C923" t="s">
        <v>31</v>
      </c>
      <c r="D923" t="s">
        <v>207</v>
      </c>
      <c r="E923" t="s">
        <v>191</v>
      </c>
      <c r="F923" t="s">
        <v>299</v>
      </c>
      <c r="G923" s="4">
        <v>43100</v>
      </c>
      <c r="H923" s="7">
        <f t="shared" si="14"/>
        <v>2017</v>
      </c>
      <c r="I923" t="s">
        <v>252</v>
      </c>
      <c r="J923" t="s">
        <v>185</v>
      </c>
      <c r="K923" t="s">
        <v>1</v>
      </c>
      <c r="L923" t="str">
        <f>_xlfn.XLOOKUP(K923,Sheet1!$A$2:$A$8,Sheet1!$B$2:$B$8)</f>
        <v>A</v>
      </c>
      <c r="M923" s="5">
        <v>903700664609</v>
      </c>
      <c r="N923" s="5">
        <v>886769809768</v>
      </c>
    </row>
    <row r="924" spans="1:14" x14ac:dyDescent="0.3">
      <c r="A924" t="s">
        <v>231</v>
      </c>
      <c r="B924" t="s">
        <v>182</v>
      </c>
      <c r="C924" t="s">
        <v>31</v>
      </c>
      <c r="D924" t="s">
        <v>207</v>
      </c>
      <c r="E924" t="s">
        <v>191</v>
      </c>
      <c r="F924" t="s">
        <v>299</v>
      </c>
      <c r="G924" s="4">
        <v>43100</v>
      </c>
      <c r="H924" s="7">
        <f t="shared" si="14"/>
        <v>2017</v>
      </c>
      <c r="I924" t="s">
        <v>252</v>
      </c>
      <c r="J924" t="s">
        <v>186</v>
      </c>
      <c r="K924" t="s">
        <v>3</v>
      </c>
      <c r="L924" t="str">
        <f>_xlfn.XLOOKUP(K924,Sheet1!$A$2:$A$8,Sheet1!$B$2:$B$8)</f>
        <v>B</v>
      </c>
      <c r="M924" s="5">
        <v>390045015981</v>
      </c>
      <c r="N924" s="5">
        <v>369012385879</v>
      </c>
    </row>
    <row r="925" spans="1:14" x14ac:dyDescent="0.3">
      <c r="A925" t="s">
        <v>231</v>
      </c>
      <c r="B925" t="s">
        <v>182</v>
      </c>
      <c r="C925" t="s">
        <v>31</v>
      </c>
      <c r="D925" t="s">
        <v>207</v>
      </c>
      <c r="E925" t="s">
        <v>191</v>
      </c>
      <c r="F925" t="s">
        <v>299</v>
      </c>
      <c r="G925" s="4">
        <v>43100</v>
      </c>
      <c r="H925" s="7">
        <f t="shared" si="14"/>
        <v>2017</v>
      </c>
      <c r="I925" t="s">
        <v>252</v>
      </c>
      <c r="J925" t="s">
        <v>187</v>
      </c>
      <c r="K925" t="s">
        <v>5</v>
      </c>
      <c r="L925" t="str">
        <f>_xlfn.XLOOKUP(K925,Sheet1!$A$2:$A$8,Sheet1!$B$2:$B$8)</f>
        <v>C</v>
      </c>
      <c r="M925" s="5">
        <v>513655648628</v>
      </c>
      <c r="N925" s="5">
        <v>517757423889</v>
      </c>
    </row>
    <row r="926" spans="1:14" x14ac:dyDescent="0.3">
      <c r="A926" t="s">
        <v>231</v>
      </c>
      <c r="B926" t="s">
        <v>182</v>
      </c>
      <c r="C926" t="s">
        <v>31</v>
      </c>
      <c r="D926" t="s">
        <v>208</v>
      </c>
      <c r="E926" t="s">
        <v>209</v>
      </c>
      <c r="F926" t="s">
        <v>301</v>
      </c>
      <c r="G926" s="4">
        <v>43100</v>
      </c>
      <c r="H926" s="7">
        <f t="shared" si="14"/>
        <v>2017</v>
      </c>
      <c r="I926" t="s">
        <v>252</v>
      </c>
      <c r="J926" t="s">
        <v>185</v>
      </c>
      <c r="K926" t="s">
        <v>1</v>
      </c>
      <c r="L926" t="str">
        <f>_xlfn.XLOOKUP(K926,Sheet1!$A$2:$A$8,Sheet1!$B$2:$B$8)</f>
        <v>A</v>
      </c>
      <c r="M926" s="5">
        <v>65650428221</v>
      </c>
      <c r="N926" s="5">
        <v>66243060998</v>
      </c>
    </row>
    <row r="927" spans="1:14" x14ac:dyDescent="0.3">
      <c r="A927" t="s">
        <v>231</v>
      </c>
      <c r="B927" t="s">
        <v>182</v>
      </c>
      <c r="C927" t="s">
        <v>31</v>
      </c>
      <c r="D927" t="s">
        <v>208</v>
      </c>
      <c r="E927" t="s">
        <v>209</v>
      </c>
      <c r="F927" t="s">
        <v>301</v>
      </c>
      <c r="G927" s="4">
        <v>43100</v>
      </c>
      <c r="H927" s="7">
        <f t="shared" si="14"/>
        <v>2017</v>
      </c>
      <c r="I927" t="s">
        <v>252</v>
      </c>
      <c r="J927" t="s">
        <v>186</v>
      </c>
      <c r="K927" t="s">
        <v>3</v>
      </c>
      <c r="L927" t="str">
        <f>_xlfn.XLOOKUP(K927,Sheet1!$A$2:$A$8,Sheet1!$B$2:$B$8)</f>
        <v>B</v>
      </c>
      <c r="M927" s="5">
        <v>14341652243</v>
      </c>
      <c r="N927" s="5">
        <v>16941053017</v>
      </c>
    </row>
    <row r="928" spans="1:14" x14ac:dyDescent="0.3">
      <c r="A928" t="s">
        <v>231</v>
      </c>
      <c r="B928" t="s">
        <v>182</v>
      </c>
      <c r="C928" t="s">
        <v>31</v>
      </c>
      <c r="D928" t="s">
        <v>208</v>
      </c>
      <c r="E928" t="s">
        <v>209</v>
      </c>
      <c r="F928" t="s">
        <v>301</v>
      </c>
      <c r="G928" s="4">
        <v>43100</v>
      </c>
      <c r="H928" s="7">
        <f t="shared" si="14"/>
        <v>2017</v>
      </c>
      <c r="I928" t="s">
        <v>252</v>
      </c>
      <c r="J928" t="s">
        <v>187</v>
      </c>
      <c r="K928" t="s">
        <v>5</v>
      </c>
      <c r="L928" t="str">
        <f>_xlfn.XLOOKUP(K928,Sheet1!$A$2:$A$8,Sheet1!$B$2:$B$8)</f>
        <v>C</v>
      </c>
      <c r="M928" s="5">
        <v>51308775978</v>
      </c>
      <c r="N928" s="5">
        <v>49302007981</v>
      </c>
    </row>
    <row r="929" spans="1:14" x14ac:dyDescent="0.3">
      <c r="A929" t="s">
        <v>231</v>
      </c>
      <c r="B929" t="s">
        <v>182</v>
      </c>
      <c r="C929" t="s">
        <v>31</v>
      </c>
      <c r="D929" t="s">
        <v>210</v>
      </c>
      <c r="E929" t="s">
        <v>198</v>
      </c>
      <c r="F929" t="s">
        <v>299</v>
      </c>
      <c r="G929" s="4">
        <v>43100</v>
      </c>
      <c r="H929" s="7">
        <f t="shared" si="14"/>
        <v>2017</v>
      </c>
      <c r="I929" t="s">
        <v>252</v>
      </c>
      <c r="J929" t="s">
        <v>185</v>
      </c>
      <c r="K929" t="s">
        <v>1</v>
      </c>
      <c r="L929" t="str">
        <f>_xlfn.XLOOKUP(K929,Sheet1!$A$2:$A$8,Sheet1!$B$2:$B$8)</f>
        <v>A</v>
      </c>
      <c r="M929" s="5">
        <v>563406684265</v>
      </c>
      <c r="N929" s="5">
        <v>550372006304</v>
      </c>
    </row>
    <row r="930" spans="1:14" x14ac:dyDescent="0.3">
      <c r="A930" t="s">
        <v>231</v>
      </c>
      <c r="B930" t="s">
        <v>182</v>
      </c>
      <c r="C930" t="s">
        <v>31</v>
      </c>
      <c r="D930" t="s">
        <v>210</v>
      </c>
      <c r="E930" t="s">
        <v>198</v>
      </c>
      <c r="F930" t="s">
        <v>299</v>
      </c>
      <c r="G930" s="4">
        <v>43100</v>
      </c>
      <c r="H930" s="7">
        <f t="shared" si="14"/>
        <v>2017</v>
      </c>
      <c r="I930" t="s">
        <v>252</v>
      </c>
      <c r="J930" t="s">
        <v>186</v>
      </c>
      <c r="K930" t="s">
        <v>3</v>
      </c>
      <c r="L930" t="str">
        <f>_xlfn.XLOOKUP(K930,Sheet1!$A$2:$A$8,Sheet1!$B$2:$B$8)</f>
        <v>B</v>
      </c>
      <c r="M930" s="5">
        <v>278727886762</v>
      </c>
      <c r="N930" s="5">
        <v>281932200475</v>
      </c>
    </row>
    <row r="931" spans="1:14" x14ac:dyDescent="0.3">
      <c r="A931" t="s">
        <v>231</v>
      </c>
      <c r="B931" t="s">
        <v>182</v>
      </c>
      <c r="C931" t="s">
        <v>31</v>
      </c>
      <c r="D931" t="s">
        <v>210</v>
      </c>
      <c r="E931" t="s">
        <v>198</v>
      </c>
      <c r="F931" t="s">
        <v>299</v>
      </c>
      <c r="G931" s="4">
        <v>43100</v>
      </c>
      <c r="H931" s="7">
        <f t="shared" si="14"/>
        <v>2017</v>
      </c>
      <c r="I931" t="s">
        <v>252</v>
      </c>
      <c r="J931" t="s">
        <v>187</v>
      </c>
      <c r="K931" t="s">
        <v>5</v>
      </c>
      <c r="L931" t="str">
        <f>_xlfn.XLOOKUP(K931,Sheet1!$A$2:$A$8,Sheet1!$B$2:$B$8)</f>
        <v>C</v>
      </c>
      <c r="M931" s="5">
        <v>284678797503</v>
      </c>
      <c r="N931" s="5">
        <v>268439805829</v>
      </c>
    </row>
    <row r="932" spans="1:14" x14ac:dyDescent="0.3">
      <c r="A932" t="s">
        <v>231</v>
      </c>
      <c r="B932" t="s">
        <v>182</v>
      </c>
      <c r="C932" t="s">
        <v>31</v>
      </c>
      <c r="D932" t="s">
        <v>211</v>
      </c>
      <c r="E932" t="s">
        <v>184</v>
      </c>
      <c r="F932" t="s">
        <v>299</v>
      </c>
      <c r="G932" s="4">
        <v>43100</v>
      </c>
      <c r="H932" s="7">
        <f t="shared" si="14"/>
        <v>2017</v>
      </c>
      <c r="I932" t="s">
        <v>252</v>
      </c>
      <c r="J932" t="s">
        <v>185</v>
      </c>
      <c r="K932" t="s">
        <v>1</v>
      </c>
      <c r="L932" t="str">
        <f>_xlfn.XLOOKUP(K932,Sheet1!$A$2:$A$8,Sheet1!$B$2:$B$8)</f>
        <v>A</v>
      </c>
      <c r="M932" s="5">
        <v>188078276407</v>
      </c>
      <c r="N932" s="5">
        <v>182348582789</v>
      </c>
    </row>
    <row r="933" spans="1:14" x14ac:dyDescent="0.3">
      <c r="A933" t="s">
        <v>231</v>
      </c>
      <c r="B933" t="s">
        <v>182</v>
      </c>
      <c r="C933" t="s">
        <v>31</v>
      </c>
      <c r="D933" t="s">
        <v>211</v>
      </c>
      <c r="E933" t="s">
        <v>184</v>
      </c>
      <c r="F933" t="s">
        <v>299</v>
      </c>
      <c r="G933" s="4">
        <v>43100</v>
      </c>
      <c r="H933" s="7">
        <f t="shared" si="14"/>
        <v>2017</v>
      </c>
      <c r="I933" t="s">
        <v>252</v>
      </c>
      <c r="J933" t="s">
        <v>186</v>
      </c>
      <c r="K933" t="s">
        <v>3</v>
      </c>
      <c r="L933" t="str">
        <f>_xlfn.XLOOKUP(K933,Sheet1!$A$2:$A$8,Sheet1!$B$2:$B$8)</f>
        <v>B</v>
      </c>
      <c r="M933" s="5">
        <v>1524818312</v>
      </c>
      <c r="N933" s="5">
        <v>192545901</v>
      </c>
    </row>
    <row r="934" spans="1:14" x14ac:dyDescent="0.3">
      <c r="A934" t="s">
        <v>231</v>
      </c>
      <c r="B934" t="s">
        <v>182</v>
      </c>
      <c r="C934" t="s">
        <v>31</v>
      </c>
      <c r="D934" t="s">
        <v>211</v>
      </c>
      <c r="E934" t="s">
        <v>184</v>
      </c>
      <c r="F934" t="s">
        <v>299</v>
      </c>
      <c r="G934" s="4">
        <v>43100</v>
      </c>
      <c r="H934" s="7">
        <f t="shared" si="14"/>
        <v>2017</v>
      </c>
      <c r="I934" t="s">
        <v>252</v>
      </c>
      <c r="J934" t="s">
        <v>187</v>
      </c>
      <c r="K934" t="s">
        <v>5</v>
      </c>
      <c r="L934" t="str">
        <f>_xlfn.XLOOKUP(K934,Sheet1!$A$2:$A$8,Sheet1!$B$2:$B$8)</f>
        <v>C</v>
      </c>
      <c r="M934" s="5">
        <v>186553458095</v>
      </c>
      <c r="N934" s="5">
        <v>182156036888</v>
      </c>
    </row>
    <row r="935" spans="1:14" x14ac:dyDescent="0.3">
      <c r="A935" t="s">
        <v>231</v>
      </c>
      <c r="B935" t="s">
        <v>182</v>
      </c>
      <c r="C935" t="s">
        <v>31</v>
      </c>
      <c r="D935" t="s">
        <v>212</v>
      </c>
      <c r="E935" t="s">
        <v>213</v>
      </c>
      <c r="F935" t="s">
        <v>301</v>
      </c>
      <c r="G935" s="4">
        <v>43100</v>
      </c>
      <c r="H935" s="7">
        <f t="shared" si="14"/>
        <v>2017</v>
      </c>
      <c r="I935" t="s">
        <v>252</v>
      </c>
      <c r="J935" t="s">
        <v>185</v>
      </c>
      <c r="K935" t="s">
        <v>1</v>
      </c>
      <c r="L935" t="str">
        <f>_xlfn.XLOOKUP(K935,Sheet1!$A$2:$A$8,Sheet1!$B$2:$B$8)</f>
        <v>A</v>
      </c>
      <c r="M935" s="5">
        <v>4956877856097</v>
      </c>
      <c r="N935" s="5">
        <v>4829296989834</v>
      </c>
    </row>
    <row r="936" spans="1:14" x14ac:dyDescent="0.3">
      <c r="A936" t="s">
        <v>231</v>
      </c>
      <c r="B936" t="s">
        <v>182</v>
      </c>
      <c r="C936" t="s">
        <v>31</v>
      </c>
      <c r="D936" t="s">
        <v>212</v>
      </c>
      <c r="E936" t="s">
        <v>213</v>
      </c>
      <c r="F936" t="s">
        <v>301</v>
      </c>
      <c r="G936" s="4">
        <v>43100</v>
      </c>
      <c r="H936" s="7">
        <f t="shared" si="14"/>
        <v>2017</v>
      </c>
      <c r="I936" t="s">
        <v>252</v>
      </c>
      <c r="J936" t="s">
        <v>186</v>
      </c>
      <c r="K936" t="s">
        <v>3</v>
      </c>
      <c r="L936" t="str">
        <f>_xlfn.XLOOKUP(K936,Sheet1!$A$2:$A$8,Sheet1!$B$2:$B$8)</f>
        <v>B</v>
      </c>
      <c r="M936" s="5">
        <v>1399168269786</v>
      </c>
      <c r="N936" s="5">
        <v>1454139081463</v>
      </c>
    </row>
    <row r="937" spans="1:14" x14ac:dyDescent="0.3">
      <c r="A937" t="s">
        <v>231</v>
      </c>
      <c r="B937" t="s">
        <v>182</v>
      </c>
      <c r="C937" t="s">
        <v>31</v>
      </c>
      <c r="D937" t="s">
        <v>212</v>
      </c>
      <c r="E937" t="s">
        <v>213</v>
      </c>
      <c r="F937" t="s">
        <v>301</v>
      </c>
      <c r="G937" s="4">
        <v>43100</v>
      </c>
      <c r="H937" s="7">
        <f t="shared" si="14"/>
        <v>2017</v>
      </c>
      <c r="I937" t="s">
        <v>252</v>
      </c>
      <c r="J937" t="s">
        <v>187</v>
      </c>
      <c r="K937" t="s">
        <v>5</v>
      </c>
      <c r="L937" t="str">
        <f>_xlfn.XLOOKUP(K937,Sheet1!$A$2:$A$8,Sheet1!$B$2:$B$8)</f>
        <v>C</v>
      </c>
      <c r="M937" s="5">
        <v>3557709586311</v>
      </c>
      <c r="N937" s="5">
        <v>3375157908371</v>
      </c>
    </row>
    <row r="938" spans="1:14" x14ac:dyDescent="0.3">
      <c r="A938" t="s">
        <v>231</v>
      </c>
      <c r="B938" t="s">
        <v>182</v>
      </c>
      <c r="C938" t="s">
        <v>31</v>
      </c>
      <c r="D938" t="s">
        <v>214</v>
      </c>
      <c r="E938" t="s">
        <v>191</v>
      </c>
      <c r="F938" t="s">
        <v>299</v>
      </c>
      <c r="G938" s="4">
        <v>43100</v>
      </c>
      <c r="H938" s="7">
        <f t="shared" si="14"/>
        <v>2017</v>
      </c>
      <c r="I938" t="s">
        <v>252</v>
      </c>
      <c r="J938" t="s">
        <v>185</v>
      </c>
      <c r="K938" t="s">
        <v>1</v>
      </c>
      <c r="L938" t="str">
        <f>_xlfn.XLOOKUP(K938,Sheet1!$A$2:$A$8,Sheet1!$B$2:$B$8)</f>
        <v>A</v>
      </c>
      <c r="M938" s="5">
        <v>9207335729496</v>
      </c>
      <c r="N938" s="5">
        <v>8861405636635</v>
      </c>
    </row>
    <row r="939" spans="1:14" x14ac:dyDescent="0.3">
      <c r="A939" t="s">
        <v>231</v>
      </c>
      <c r="B939" t="s">
        <v>182</v>
      </c>
      <c r="C939" t="s">
        <v>31</v>
      </c>
      <c r="D939" t="s">
        <v>214</v>
      </c>
      <c r="E939" t="s">
        <v>191</v>
      </c>
      <c r="F939" t="s">
        <v>299</v>
      </c>
      <c r="G939" s="4">
        <v>43100</v>
      </c>
      <c r="H939" s="7">
        <f t="shared" si="14"/>
        <v>2017</v>
      </c>
      <c r="I939" t="s">
        <v>252</v>
      </c>
      <c r="J939" t="s">
        <v>186</v>
      </c>
      <c r="K939" t="s">
        <v>3</v>
      </c>
      <c r="L939" t="str">
        <f>_xlfn.XLOOKUP(K939,Sheet1!$A$2:$A$8,Sheet1!$B$2:$B$8)</f>
        <v>B</v>
      </c>
      <c r="M939" s="5">
        <v>3497996720617</v>
      </c>
      <c r="N939" s="5">
        <v>3052727598315</v>
      </c>
    </row>
    <row r="940" spans="1:14" x14ac:dyDescent="0.3">
      <c r="A940" t="s">
        <v>231</v>
      </c>
      <c r="B940" t="s">
        <v>182</v>
      </c>
      <c r="C940" t="s">
        <v>31</v>
      </c>
      <c r="D940" t="s">
        <v>214</v>
      </c>
      <c r="E940" t="s">
        <v>191</v>
      </c>
      <c r="F940" t="s">
        <v>299</v>
      </c>
      <c r="G940" s="4">
        <v>43100</v>
      </c>
      <c r="H940" s="7">
        <f t="shared" si="14"/>
        <v>2017</v>
      </c>
      <c r="I940" t="s">
        <v>252</v>
      </c>
      <c r="J940" t="s">
        <v>187</v>
      </c>
      <c r="K940" t="s">
        <v>5</v>
      </c>
      <c r="L940" t="str">
        <f>_xlfn.XLOOKUP(K940,Sheet1!$A$2:$A$8,Sheet1!$B$2:$B$8)</f>
        <v>C</v>
      </c>
      <c r="M940" s="5">
        <v>5709339008879</v>
      </c>
      <c r="N940" s="5">
        <v>5808678038320</v>
      </c>
    </row>
    <row r="941" spans="1:14" x14ac:dyDescent="0.3">
      <c r="A941" t="s">
        <v>231</v>
      </c>
      <c r="B941" t="s">
        <v>182</v>
      </c>
      <c r="C941" t="s">
        <v>31</v>
      </c>
      <c r="D941" t="s">
        <v>215</v>
      </c>
      <c r="E941" t="s">
        <v>213</v>
      </c>
      <c r="F941" t="s">
        <v>299</v>
      </c>
      <c r="G941" s="4">
        <v>43100</v>
      </c>
      <c r="H941" s="7">
        <f t="shared" si="14"/>
        <v>2017</v>
      </c>
      <c r="I941" t="s">
        <v>252</v>
      </c>
      <c r="J941" t="s">
        <v>185</v>
      </c>
      <c r="K941" t="s">
        <v>1</v>
      </c>
      <c r="L941" t="str">
        <f>_xlfn.XLOOKUP(K941,Sheet1!$A$2:$A$8,Sheet1!$B$2:$B$8)</f>
        <v>A</v>
      </c>
      <c r="M941" s="5">
        <v>266588204587</v>
      </c>
      <c r="N941" s="5"/>
    </row>
    <row r="942" spans="1:14" x14ac:dyDescent="0.3">
      <c r="A942" t="s">
        <v>231</v>
      </c>
      <c r="B942" t="s">
        <v>182</v>
      </c>
      <c r="C942" t="s">
        <v>31</v>
      </c>
      <c r="D942" t="s">
        <v>215</v>
      </c>
      <c r="E942" t="s">
        <v>213</v>
      </c>
      <c r="F942" t="s">
        <v>299</v>
      </c>
      <c r="G942" s="4">
        <v>43100</v>
      </c>
      <c r="H942" s="7">
        <f t="shared" si="14"/>
        <v>2017</v>
      </c>
      <c r="I942" t="s">
        <v>252</v>
      </c>
      <c r="J942" t="s">
        <v>186</v>
      </c>
      <c r="K942" t="s">
        <v>3</v>
      </c>
      <c r="L942" t="str">
        <f>_xlfn.XLOOKUP(K942,Sheet1!$A$2:$A$8,Sheet1!$B$2:$B$8)</f>
        <v>B</v>
      </c>
      <c r="M942" s="5">
        <v>61631220406</v>
      </c>
      <c r="N942" s="5"/>
    </row>
    <row r="943" spans="1:14" x14ac:dyDescent="0.3">
      <c r="A943" t="s">
        <v>231</v>
      </c>
      <c r="B943" t="s">
        <v>182</v>
      </c>
      <c r="C943" t="s">
        <v>31</v>
      </c>
      <c r="D943" t="s">
        <v>215</v>
      </c>
      <c r="E943" t="s">
        <v>213</v>
      </c>
      <c r="F943" t="s">
        <v>299</v>
      </c>
      <c r="G943" s="4">
        <v>43100</v>
      </c>
      <c r="H943" s="7">
        <f t="shared" si="14"/>
        <v>2017</v>
      </c>
      <c r="I943" t="s">
        <v>252</v>
      </c>
      <c r="J943" t="s">
        <v>187</v>
      </c>
      <c r="K943" t="s">
        <v>5</v>
      </c>
      <c r="L943" t="str">
        <f>_xlfn.XLOOKUP(K943,Sheet1!$A$2:$A$8,Sheet1!$B$2:$B$8)</f>
        <v>C</v>
      </c>
      <c r="M943" s="5">
        <v>204956984181</v>
      </c>
      <c r="N943" s="5"/>
    </row>
    <row r="944" spans="1:14" x14ac:dyDescent="0.3">
      <c r="A944" t="s">
        <v>231</v>
      </c>
      <c r="B944" t="s">
        <v>182</v>
      </c>
      <c r="C944" t="s">
        <v>31</v>
      </c>
      <c r="D944" t="s">
        <v>235</v>
      </c>
      <c r="E944" t="s">
        <v>236</v>
      </c>
      <c r="F944" t="s">
        <v>299</v>
      </c>
      <c r="G944" s="4">
        <v>43100</v>
      </c>
      <c r="H944" s="7">
        <f t="shared" si="14"/>
        <v>2017</v>
      </c>
      <c r="I944" t="s">
        <v>252</v>
      </c>
      <c r="J944" t="s">
        <v>185</v>
      </c>
      <c r="K944" t="s">
        <v>1</v>
      </c>
      <c r="L944" t="str">
        <f>_xlfn.XLOOKUP(K944,Sheet1!$A$2:$A$8,Sheet1!$B$2:$B$8)</f>
        <v>A</v>
      </c>
      <c r="M944" s="5">
        <v>149016068455</v>
      </c>
      <c r="N944" s="5">
        <v>135105420177</v>
      </c>
    </row>
    <row r="945" spans="1:14" x14ac:dyDescent="0.3">
      <c r="A945" t="s">
        <v>231</v>
      </c>
      <c r="B945" t="s">
        <v>182</v>
      </c>
      <c r="C945" t="s">
        <v>31</v>
      </c>
      <c r="D945" t="s">
        <v>235</v>
      </c>
      <c r="E945" t="s">
        <v>236</v>
      </c>
      <c r="F945" t="s">
        <v>299</v>
      </c>
      <c r="G945" s="4">
        <v>43100</v>
      </c>
      <c r="H945" s="7">
        <f t="shared" si="14"/>
        <v>2017</v>
      </c>
      <c r="I945" t="s">
        <v>252</v>
      </c>
      <c r="J945" t="s">
        <v>186</v>
      </c>
      <c r="K945" t="s">
        <v>3</v>
      </c>
      <c r="L945" t="str">
        <f>_xlfn.XLOOKUP(K945,Sheet1!$A$2:$A$8,Sheet1!$B$2:$B$8)</f>
        <v>B</v>
      </c>
      <c r="M945" s="5">
        <v>87457934764</v>
      </c>
      <c r="N945" s="5">
        <v>77128341434</v>
      </c>
    </row>
    <row r="946" spans="1:14" x14ac:dyDescent="0.3">
      <c r="A946" t="s">
        <v>231</v>
      </c>
      <c r="B946" t="s">
        <v>182</v>
      </c>
      <c r="C946" t="s">
        <v>31</v>
      </c>
      <c r="D946" t="s">
        <v>235</v>
      </c>
      <c r="E946" t="s">
        <v>236</v>
      </c>
      <c r="F946" t="s">
        <v>299</v>
      </c>
      <c r="G946" s="4">
        <v>43100</v>
      </c>
      <c r="H946" s="7">
        <f t="shared" si="14"/>
        <v>2017</v>
      </c>
      <c r="I946" t="s">
        <v>252</v>
      </c>
      <c r="J946" t="s">
        <v>187</v>
      </c>
      <c r="K946" t="s">
        <v>5</v>
      </c>
      <c r="L946" t="str">
        <f>_xlfn.XLOOKUP(K946,Sheet1!$A$2:$A$8,Sheet1!$B$2:$B$8)</f>
        <v>C</v>
      </c>
      <c r="M946" s="5">
        <v>61558133691</v>
      </c>
      <c r="N946" s="5">
        <v>57977078743</v>
      </c>
    </row>
    <row r="947" spans="1:14" x14ac:dyDescent="0.3">
      <c r="A947" t="s">
        <v>231</v>
      </c>
      <c r="B947" t="s">
        <v>182</v>
      </c>
      <c r="C947" t="s">
        <v>31</v>
      </c>
      <c r="D947" t="s">
        <v>216</v>
      </c>
      <c r="E947" t="s">
        <v>184</v>
      </c>
      <c r="F947" t="s">
        <v>299</v>
      </c>
      <c r="G947" s="4">
        <v>43100</v>
      </c>
      <c r="H947" s="7">
        <f t="shared" si="14"/>
        <v>2017</v>
      </c>
      <c r="I947" t="s">
        <v>252</v>
      </c>
      <c r="J947" t="s">
        <v>185</v>
      </c>
      <c r="K947" t="s">
        <v>1</v>
      </c>
      <c r="L947" t="str">
        <f>_xlfn.XLOOKUP(K947,Sheet1!$A$2:$A$8,Sheet1!$B$2:$B$8)</f>
        <v>A</v>
      </c>
      <c r="M947" s="5">
        <v>1247050373196</v>
      </c>
      <c r="N947" s="5">
        <v>1120301951722</v>
      </c>
    </row>
    <row r="948" spans="1:14" x14ac:dyDescent="0.3">
      <c r="A948" t="s">
        <v>231</v>
      </c>
      <c r="B948" t="s">
        <v>182</v>
      </c>
      <c r="C948" t="s">
        <v>31</v>
      </c>
      <c r="D948" t="s">
        <v>216</v>
      </c>
      <c r="E948" t="s">
        <v>184</v>
      </c>
      <c r="F948" t="s">
        <v>299</v>
      </c>
      <c r="G948" s="4">
        <v>43100</v>
      </c>
      <c r="H948" s="7">
        <f t="shared" si="14"/>
        <v>2017</v>
      </c>
      <c r="I948" t="s">
        <v>252</v>
      </c>
      <c r="J948" t="s">
        <v>186</v>
      </c>
      <c r="K948" t="s">
        <v>3</v>
      </c>
      <c r="L948" t="str">
        <f>_xlfn.XLOOKUP(K948,Sheet1!$A$2:$A$8,Sheet1!$B$2:$B$8)</f>
        <v>B</v>
      </c>
      <c r="M948" s="5">
        <v>735010858807</v>
      </c>
      <c r="N948" s="5">
        <v>604881945438</v>
      </c>
    </row>
    <row r="949" spans="1:14" x14ac:dyDescent="0.3">
      <c r="A949" t="s">
        <v>231</v>
      </c>
      <c r="B949" t="s">
        <v>182</v>
      </c>
      <c r="C949" t="s">
        <v>31</v>
      </c>
      <c r="D949" t="s">
        <v>216</v>
      </c>
      <c r="E949" t="s">
        <v>184</v>
      </c>
      <c r="F949" t="s">
        <v>299</v>
      </c>
      <c r="G949" s="4">
        <v>43100</v>
      </c>
      <c r="H949" s="7">
        <f t="shared" si="14"/>
        <v>2017</v>
      </c>
      <c r="I949" t="s">
        <v>252</v>
      </c>
      <c r="J949" t="s">
        <v>187</v>
      </c>
      <c r="K949" t="s">
        <v>5</v>
      </c>
      <c r="L949" t="str">
        <f>_xlfn.XLOOKUP(K949,Sheet1!$A$2:$A$8,Sheet1!$B$2:$B$8)</f>
        <v>C</v>
      </c>
      <c r="M949" s="5">
        <v>512039514389</v>
      </c>
      <c r="N949" s="5">
        <v>515420006284</v>
      </c>
    </row>
    <row r="950" spans="1:14" x14ac:dyDescent="0.3">
      <c r="A950" t="s">
        <v>231</v>
      </c>
      <c r="B950" t="s">
        <v>182</v>
      </c>
      <c r="C950" t="s">
        <v>31</v>
      </c>
      <c r="D950" t="s">
        <v>217</v>
      </c>
      <c r="E950" t="s">
        <v>191</v>
      </c>
      <c r="F950" t="s">
        <v>299</v>
      </c>
      <c r="G950" s="4">
        <v>43100</v>
      </c>
      <c r="H950" s="7">
        <f t="shared" si="14"/>
        <v>2017</v>
      </c>
      <c r="I950" t="s">
        <v>252</v>
      </c>
      <c r="J950" t="s">
        <v>185</v>
      </c>
      <c r="K950" t="s">
        <v>1</v>
      </c>
      <c r="L950" t="str">
        <f>_xlfn.XLOOKUP(K950,Sheet1!$A$2:$A$8,Sheet1!$B$2:$B$8)</f>
        <v>A</v>
      </c>
      <c r="M950" s="5">
        <v>352922161265</v>
      </c>
      <c r="N950" s="5">
        <v>306939490950</v>
      </c>
    </row>
    <row r="951" spans="1:14" x14ac:dyDescent="0.3">
      <c r="A951" t="s">
        <v>231</v>
      </c>
      <c r="B951" t="s">
        <v>182</v>
      </c>
      <c r="C951" t="s">
        <v>31</v>
      </c>
      <c r="D951" t="s">
        <v>217</v>
      </c>
      <c r="E951" t="s">
        <v>191</v>
      </c>
      <c r="F951" t="s">
        <v>299</v>
      </c>
      <c r="G951" s="4">
        <v>43100</v>
      </c>
      <c r="H951" s="7">
        <f t="shared" si="14"/>
        <v>2017</v>
      </c>
      <c r="I951" t="s">
        <v>252</v>
      </c>
      <c r="J951" t="s">
        <v>186</v>
      </c>
      <c r="K951" t="s">
        <v>3</v>
      </c>
      <c r="L951" t="str">
        <f>_xlfn.XLOOKUP(K951,Sheet1!$A$2:$A$8,Sheet1!$B$2:$B$8)</f>
        <v>B</v>
      </c>
      <c r="M951" s="5">
        <v>157702376969</v>
      </c>
      <c r="N951" s="5">
        <v>133038040055</v>
      </c>
    </row>
    <row r="952" spans="1:14" x14ac:dyDescent="0.3">
      <c r="A952" t="s">
        <v>231</v>
      </c>
      <c r="B952" t="s">
        <v>182</v>
      </c>
      <c r="C952" t="s">
        <v>31</v>
      </c>
      <c r="D952" t="s">
        <v>217</v>
      </c>
      <c r="E952" t="s">
        <v>191</v>
      </c>
      <c r="F952" t="s">
        <v>299</v>
      </c>
      <c r="G952" s="4">
        <v>43100</v>
      </c>
      <c r="H952" s="7">
        <f t="shared" si="14"/>
        <v>2017</v>
      </c>
      <c r="I952" t="s">
        <v>252</v>
      </c>
      <c r="J952" t="s">
        <v>187</v>
      </c>
      <c r="K952" t="s">
        <v>5</v>
      </c>
      <c r="L952" t="str">
        <f>_xlfn.XLOOKUP(K952,Sheet1!$A$2:$A$8,Sheet1!$B$2:$B$8)</f>
        <v>C</v>
      </c>
      <c r="M952" s="5">
        <v>195219784296</v>
      </c>
      <c r="N952" s="5">
        <v>173901450895</v>
      </c>
    </row>
    <row r="953" spans="1:14" x14ac:dyDescent="0.3">
      <c r="A953" t="s">
        <v>231</v>
      </c>
      <c r="B953" t="s">
        <v>182</v>
      </c>
      <c r="C953" t="s">
        <v>31</v>
      </c>
      <c r="D953" t="s">
        <v>237</v>
      </c>
      <c r="E953" t="s">
        <v>184</v>
      </c>
      <c r="F953" t="s">
        <v>299</v>
      </c>
      <c r="G953" s="4">
        <v>43100</v>
      </c>
      <c r="H953" s="7">
        <f t="shared" si="14"/>
        <v>2017</v>
      </c>
      <c r="I953" t="s">
        <v>252</v>
      </c>
      <c r="J953" t="s">
        <v>185</v>
      </c>
      <c r="K953" t="s">
        <v>1</v>
      </c>
      <c r="L953" t="str">
        <f>_xlfn.XLOOKUP(K953,Sheet1!$A$2:$A$8,Sheet1!$B$2:$B$8)</f>
        <v>A</v>
      </c>
      <c r="M953" s="5">
        <v>328674241514</v>
      </c>
      <c r="N953" s="5"/>
    </row>
    <row r="954" spans="1:14" x14ac:dyDescent="0.3">
      <c r="A954" t="s">
        <v>231</v>
      </c>
      <c r="B954" t="s">
        <v>182</v>
      </c>
      <c r="C954" t="s">
        <v>31</v>
      </c>
      <c r="D954" t="s">
        <v>237</v>
      </c>
      <c r="E954" t="s">
        <v>184</v>
      </c>
      <c r="F954" t="s">
        <v>299</v>
      </c>
      <c r="G954" s="4">
        <v>43100</v>
      </c>
      <c r="H954" s="7">
        <f t="shared" si="14"/>
        <v>2017</v>
      </c>
      <c r="I954" t="s">
        <v>252</v>
      </c>
      <c r="J954" t="s">
        <v>186</v>
      </c>
      <c r="K954" t="s">
        <v>3</v>
      </c>
      <c r="L954" t="str">
        <f>_xlfn.XLOOKUP(K954,Sheet1!$A$2:$A$8,Sheet1!$B$2:$B$8)</f>
        <v>B</v>
      </c>
      <c r="M954" s="5">
        <v>207888295025</v>
      </c>
      <c r="N954" s="5"/>
    </row>
    <row r="955" spans="1:14" x14ac:dyDescent="0.3">
      <c r="A955" t="s">
        <v>231</v>
      </c>
      <c r="B955" t="s">
        <v>182</v>
      </c>
      <c r="C955" t="s">
        <v>31</v>
      </c>
      <c r="D955" t="s">
        <v>237</v>
      </c>
      <c r="E955" t="s">
        <v>184</v>
      </c>
      <c r="F955" t="s">
        <v>299</v>
      </c>
      <c r="G955" s="4">
        <v>43100</v>
      </c>
      <c r="H955" s="7">
        <f t="shared" si="14"/>
        <v>2017</v>
      </c>
      <c r="I955" t="s">
        <v>252</v>
      </c>
      <c r="J955" t="s">
        <v>187</v>
      </c>
      <c r="K955" t="s">
        <v>5</v>
      </c>
      <c r="L955" t="str">
        <f>_xlfn.XLOOKUP(K955,Sheet1!$A$2:$A$8,Sheet1!$B$2:$B$8)</f>
        <v>C</v>
      </c>
      <c r="M955" s="5">
        <v>120785946489</v>
      </c>
      <c r="N955" s="5"/>
    </row>
    <row r="956" spans="1:14" x14ac:dyDescent="0.3">
      <c r="A956" t="s">
        <v>231</v>
      </c>
      <c r="B956" t="s">
        <v>182</v>
      </c>
      <c r="C956" t="s">
        <v>31</v>
      </c>
      <c r="D956" t="s">
        <v>218</v>
      </c>
      <c r="E956" t="s">
        <v>184</v>
      </c>
      <c r="F956" t="s">
        <v>299</v>
      </c>
      <c r="G956" s="4">
        <v>43100</v>
      </c>
      <c r="H956" s="7">
        <f t="shared" si="14"/>
        <v>2017</v>
      </c>
      <c r="I956" t="s">
        <v>252</v>
      </c>
      <c r="J956" t="s">
        <v>185</v>
      </c>
      <c r="K956" t="s">
        <v>1</v>
      </c>
      <c r="L956" t="str">
        <f>_xlfn.XLOOKUP(K956,Sheet1!$A$2:$A$8,Sheet1!$B$2:$B$8)</f>
        <v>A</v>
      </c>
      <c r="M956" s="5">
        <v>355141412098</v>
      </c>
      <c r="N956" s="5">
        <v>570432942519</v>
      </c>
    </row>
    <row r="957" spans="1:14" x14ac:dyDescent="0.3">
      <c r="A957" t="s">
        <v>231</v>
      </c>
      <c r="B957" t="s">
        <v>182</v>
      </c>
      <c r="C957" t="s">
        <v>31</v>
      </c>
      <c r="D957" t="s">
        <v>218</v>
      </c>
      <c r="E957" t="s">
        <v>184</v>
      </c>
      <c r="F957" t="s">
        <v>299</v>
      </c>
      <c r="G957" s="4">
        <v>43100</v>
      </c>
      <c r="H957" s="7">
        <f t="shared" si="14"/>
        <v>2017</v>
      </c>
      <c r="I957" t="s">
        <v>252</v>
      </c>
      <c r="J957" t="s">
        <v>186</v>
      </c>
      <c r="K957" t="s">
        <v>3</v>
      </c>
      <c r="L957" t="str">
        <f>_xlfn.XLOOKUP(K957,Sheet1!$A$2:$A$8,Sheet1!$B$2:$B$8)</f>
        <v>B</v>
      </c>
      <c r="M957" s="5">
        <v>61544381604</v>
      </c>
      <c r="N957" s="5">
        <v>264032785898</v>
      </c>
    </row>
    <row r="958" spans="1:14" x14ac:dyDescent="0.3">
      <c r="A958" t="s">
        <v>231</v>
      </c>
      <c r="B958" t="s">
        <v>182</v>
      </c>
      <c r="C958" t="s">
        <v>31</v>
      </c>
      <c r="D958" t="s">
        <v>218</v>
      </c>
      <c r="E958" t="s">
        <v>184</v>
      </c>
      <c r="F958" t="s">
        <v>299</v>
      </c>
      <c r="G958" s="4">
        <v>43100</v>
      </c>
      <c r="H958" s="7">
        <f t="shared" si="14"/>
        <v>2017</v>
      </c>
      <c r="I958" t="s">
        <v>252</v>
      </c>
      <c r="J958" t="s">
        <v>187</v>
      </c>
      <c r="K958" t="s">
        <v>5</v>
      </c>
      <c r="L958" t="str">
        <f>_xlfn.XLOOKUP(K958,Sheet1!$A$2:$A$8,Sheet1!$B$2:$B$8)</f>
        <v>C</v>
      </c>
      <c r="M958" s="5">
        <v>293597030494</v>
      </c>
      <c r="N958" s="5">
        <v>306400156621</v>
      </c>
    </row>
    <row r="959" spans="1:14" x14ac:dyDescent="0.3">
      <c r="A959" t="s">
        <v>231</v>
      </c>
      <c r="B959" t="s">
        <v>182</v>
      </c>
      <c r="C959" t="s">
        <v>31</v>
      </c>
      <c r="D959" t="s">
        <v>219</v>
      </c>
      <c r="E959" t="s">
        <v>184</v>
      </c>
      <c r="F959" t="s">
        <v>299</v>
      </c>
      <c r="G959" s="4">
        <v>43100</v>
      </c>
      <c r="H959" s="7">
        <f t="shared" si="14"/>
        <v>2017</v>
      </c>
      <c r="I959" t="s">
        <v>252</v>
      </c>
      <c r="J959" t="s">
        <v>185</v>
      </c>
      <c r="K959" t="s">
        <v>1</v>
      </c>
      <c r="L959" t="str">
        <f>_xlfn.XLOOKUP(K959,Sheet1!$A$2:$A$8,Sheet1!$B$2:$B$8)</f>
        <v>A</v>
      </c>
      <c r="M959" s="5">
        <v>661083857591</v>
      </c>
      <c r="N959" s="5">
        <v>628563348404</v>
      </c>
    </row>
    <row r="960" spans="1:14" x14ac:dyDescent="0.3">
      <c r="A960" t="s">
        <v>231</v>
      </c>
      <c r="B960" t="s">
        <v>182</v>
      </c>
      <c r="C960" t="s">
        <v>31</v>
      </c>
      <c r="D960" t="s">
        <v>219</v>
      </c>
      <c r="E960" t="s">
        <v>184</v>
      </c>
      <c r="F960" t="s">
        <v>299</v>
      </c>
      <c r="G960" s="4">
        <v>43100</v>
      </c>
      <c r="H960" s="7">
        <f t="shared" si="14"/>
        <v>2017</v>
      </c>
      <c r="I960" t="s">
        <v>252</v>
      </c>
      <c r="J960" t="s">
        <v>186</v>
      </c>
      <c r="K960" t="s">
        <v>3</v>
      </c>
      <c r="L960" t="str">
        <f>_xlfn.XLOOKUP(K960,Sheet1!$A$2:$A$8,Sheet1!$B$2:$B$8)</f>
        <v>B</v>
      </c>
      <c r="M960" s="5">
        <v>305588284972</v>
      </c>
      <c r="N960" s="5">
        <v>295532779455</v>
      </c>
    </row>
    <row r="961" spans="1:14" x14ac:dyDescent="0.3">
      <c r="A961" t="s">
        <v>231</v>
      </c>
      <c r="B961" t="s">
        <v>182</v>
      </c>
      <c r="C961" t="s">
        <v>31</v>
      </c>
      <c r="D961" t="s">
        <v>219</v>
      </c>
      <c r="E961" t="s">
        <v>184</v>
      </c>
      <c r="F961" t="s">
        <v>299</v>
      </c>
      <c r="G961" s="4">
        <v>43100</v>
      </c>
      <c r="H961" s="7">
        <f t="shared" si="14"/>
        <v>2017</v>
      </c>
      <c r="I961" t="s">
        <v>252</v>
      </c>
      <c r="J961" t="s">
        <v>187</v>
      </c>
      <c r="K961" t="s">
        <v>5</v>
      </c>
      <c r="L961" t="str">
        <f>_xlfn.XLOOKUP(K961,Sheet1!$A$2:$A$8,Sheet1!$B$2:$B$8)</f>
        <v>C</v>
      </c>
      <c r="M961" s="5">
        <v>355495572619</v>
      </c>
      <c r="N961" s="5">
        <v>333030568949</v>
      </c>
    </row>
    <row r="962" spans="1:14" x14ac:dyDescent="0.3">
      <c r="A962" t="s">
        <v>231</v>
      </c>
      <c r="B962" t="s">
        <v>182</v>
      </c>
      <c r="C962" t="s">
        <v>31</v>
      </c>
      <c r="D962" t="s">
        <v>220</v>
      </c>
      <c r="E962" t="s">
        <v>191</v>
      </c>
      <c r="F962" t="s">
        <v>299</v>
      </c>
      <c r="G962" s="4">
        <v>43100</v>
      </c>
      <c r="H962" s="7">
        <f t="shared" si="14"/>
        <v>2017</v>
      </c>
      <c r="I962" t="s">
        <v>252</v>
      </c>
      <c r="J962" t="s">
        <v>185</v>
      </c>
      <c r="K962" t="s">
        <v>1</v>
      </c>
      <c r="L962" t="str">
        <f>_xlfn.XLOOKUP(K962,Sheet1!$A$2:$A$8,Sheet1!$B$2:$B$8)</f>
        <v>A</v>
      </c>
      <c r="M962" s="5">
        <v>169952998108</v>
      </c>
      <c r="N962" s="5">
        <v>179175958915</v>
      </c>
    </row>
    <row r="963" spans="1:14" x14ac:dyDescent="0.3">
      <c r="A963" t="s">
        <v>231</v>
      </c>
      <c r="B963" t="s">
        <v>182</v>
      </c>
      <c r="C963" t="s">
        <v>31</v>
      </c>
      <c r="D963" t="s">
        <v>220</v>
      </c>
      <c r="E963" t="s">
        <v>191</v>
      </c>
      <c r="F963" t="s">
        <v>299</v>
      </c>
      <c r="G963" s="4">
        <v>43100</v>
      </c>
      <c r="H963" s="7">
        <f t="shared" ref="H963:H1026" si="15">YEAR(G963)</f>
        <v>2017</v>
      </c>
      <c r="I963" t="s">
        <v>252</v>
      </c>
      <c r="J963" t="s">
        <v>186</v>
      </c>
      <c r="K963" t="s">
        <v>3</v>
      </c>
      <c r="L963" t="str">
        <f>_xlfn.XLOOKUP(K963,Sheet1!$A$2:$A$8,Sheet1!$B$2:$B$8)</f>
        <v>B</v>
      </c>
      <c r="M963" s="5">
        <v>105014228950</v>
      </c>
      <c r="N963" s="5">
        <v>115490751161</v>
      </c>
    </row>
    <row r="964" spans="1:14" x14ac:dyDescent="0.3">
      <c r="A964" t="s">
        <v>231</v>
      </c>
      <c r="B964" t="s">
        <v>182</v>
      </c>
      <c r="C964" t="s">
        <v>31</v>
      </c>
      <c r="D964" t="s">
        <v>220</v>
      </c>
      <c r="E964" t="s">
        <v>191</v>
      </c>
      <c r="F964" t="s">
        <v>299</v>
      </c>
      <c r="G964" s="4">
        <v>43100</v>
      </c>
      <c r="H964" s="7">
        <f t="shared" si="15"/>
        <v>2017</v>
      </c>
      <c r="I964" t="s">
        <v>252</v>
      </c>
      <c r="J964" t="s">
        <v>187</v>
      </c>
      <c r="K964" t="s">
        <v>5</v>
      </c>
      <c r="L964" t="str">
        <f>_xlfn.XLOOKUP(K964,Sheet1!$A$2:$A$8,Sheet1!$B$2:$B$8)</f>
        <v>C</v>
      </c>
      <c r="M964" s="5">
        <v>64938769158</v>
      </c>
      <c r="N964" s="5">
        <v>63685207754</v>
      </c>
    </row>
    <row r="965" spans="1:14" x14ac:dyDescent="0.3">
      <c r="A965" t="s">
        <v>231</v>
      </c>
      <c r="B965" t="s">
        <v>182</v>
      </c>
      <c r="C965" t="s">
        <v>31</v>
      </c>
      <c r="D965" t="s">
        <v>221</v>
      </c>
      <c r="E965" t="s">
        <v>191</v>
      </c>
      <c r="F965" t="s">
        <v>299</v>
      </c>
      <c r="G965" s="4">
        <v>43100</v>
      </c>
      <c r="H965" s="7">
        <f t="shared" si="15"/>
        <v>2017</v>
      </c>
      <c r="I965" t="s">
        <v>252</v>
      </c>
      <c r="J965" t="s">
        <v>185</v>
      </c>
      <c r="K965" t="s">
        <v>1</v>
      </c>
      <c r="L965" t="str">
        <f>_xlfn.XLOOKUP(K965,Sheet1!$A$2:$A$8,Sheet1!$B$2:$B$8)</f>
        <v>A</v>
      </c>
      <c r="M965" s="5">
        <v>53692257509875</v>
      </c>
      <c r="N965" s="5">
        <v>52055752945506</v>
      </c>
    </row>
    <row r="966" spans="1:14" x14ac:dyDescent="0.3">
      <c r="A966" t="s">
        <v>231</v>
      </c>
      <c r="B966" t="s">
        <v>182</v>
      </c>
      <c r="C966" t="s">
        <v>31</v>
      </c>
      <c r="D966" t="s">
        <v>221</v>
      </c>
      <c r="E966" t="s">
        <v>191</v>
      </c>
      <c r="F966" t="s">
        <v>299</v>
      </c>
      <c r="G966" s="4">
        <v>43100</v>
      </c>
      <c r="H966" s="7">
        <f t="shared" si="15"/>
        <v>2017</v>
      </c>
      <c r="I966" t="s">
        <v>252</v>
      </c>
      <c r="J966" t="s">
        <v>186</v>
      </c>
      <c r="K966" t="s">
        <v>3</v>
      </c>
      <c r="L966" t="str">
        <f>_xlfn.XLOOKUP(K966,Sheet1!$A$2:$A$8,Sheet1!$B$2:$B$8)</f>
        <v>B</v>
      </c>
      <c r="M966" s="5">
        <v>7750802575899</v>
      </c>
      <c r="N966" s="5">
        <v>7726306021736</v>
      </c>
    </row>
    <row r="967" spans="1:14" x14ac:dyDescent="0.3">
      <c r="A967" t="s">
        <v>231</v>
      </c>
      <c r="B967" t="s">
        <v>182</v>
      </c>
      <c r="C967" t="s">
        <v>31</v>
      </c>
      <c r="D967" t="s">
        <v>221</v>
      </c>
      <c r="E967" t="s">
        <v>191</v>
      </c>
      <c r="F967" t="s">
        <v>299</v>
      </c>
      <c r="G967" s="4">
        <v>43100</v>
      </c>
      <c r="H967" s="7">
        <f t="shared" si="15"/>
        <v>2017</v>
      </c>
      <c r="I967" t="s">
        <v>252</v>
      </c>
      <c r="J967" t="s">
        <v>187</v>
      </c>
      <c r="K967" t="s">
        <v>5</v>
      </c>
      <c r="L967" t="str">
        <f>_xlfn.XLOOKUP(K967,Sheet1!$A$2:$A$8,Sheet1!$B$2:$B$8)</f>
        <v>C</v>
      </c>
      <c r="M967" s="5">
        <v>45941454933976</v>
      </c>
      <c r="N967" s="5">
        <v>44329446923770</v>
      </c>
    </row>
    <row r="968" spans="1:14" x14ac:dyDescent="0.3">
      <c r="A968" t="s">
        <v>231</v>
      </c>
      <c r="B968" t="s">
        <v>182</v>
      </c>
      <c r="C968" t="s">
        <v>31</v>
      </c>
      <c r="D968" t="s">
        <v>222</v>
      </c>
      <c r="E968" t="s">
        <v>223</v>
      </c>
      <c r="F968" t="s">
        <v>299</v>
      </c>
      <c r="G968" s="4">
        <v>43100</v>
      </c>
      <c r="H968" s="7">
        <f t="shared" si="15"/>
        <v>2017</v>
      </c>
      <c r="I968" t="s">
        <v>252</v>
      </c>
      <c r="J968" t="s">
        <v>185</v>
      </c>
      <c r="K968" t="s">
        <v>1</v>
      </c>
      <c r="L968" t="str">
        <f>_xlfn.XLOOKUP(K968,Sheet1!$A$2:$A$8,Sheet1!$B$2:$B$8)</f>
        <v>A</v>
      </c>
      <c r="M968" s="5">
        <v>3164601115490</v>
      </c>
      <c r="N968" s="5">
        <v>2980368470304</v>
      </c>
    </row>
    <row r="969" spans="1:14" x14ac:dyDescent="0.3">
      <c r="A969" t="s">
        <v>231</v>
      </c>
      <c r="B969" t="s">
        <v>182</v>
      </c>
      <c r="C969" t="s">
        <v>31</v>
      </c>
      <c r="D969" t="s">
        <v>222</v>
      </c>
      <c r="E969" t="s">
        <v>223</v>
      </c>
      <c r="F969" t="s">
        <v>299</v>
      </c>
      <c r="G969" s="4">
        <v>43100</v>
      </c>
      <c r="H969" s="7">
        <f t="shared" si="15"/>
        <v>2017</v>
      </c>
      <c r="I969" t="s">
        <v>252</v>
      </c>
      <c r="J969" t="s">
        <v>186</v>
      </c>
      <c r="K969" t="s">
        <v>3</v>
      </c>
      <c r="L969" t="str">
        <f>_xlfn.XLOOKUP(K969,Sheet1!$A$2:$A$8,Sheet1!$B$2:$B$8)</f>
        <v>B</v>
      </c>
      <c r="M969" s="5">
        <v>2025742948397</v>
      </c>
      <c r="N969" s="5">
        <v>1535245585881</v>
      </c>
    </row>
    <row r="970" spans="1:14" x14ac:dyDescent="0.3">
      <c r="A970" t="s">
        <v>231</v>
      </c>
      <c r="B970" t="s">
        <v>182</v>
      </c>
      <c r="C970" t="s">
        <v>31</v>
      </c>
      <c r="D970" t="s">
        <v>222</v>
      </c>
      <c r="E970" t="s">
        <v>223</v>
      </c>
      <c r="F970" t="s">
        <v>299</v>
      </c>
      <c r="G970" s="4">
        <v>43100</v>
      </c>
      <c r="H970" s="7">
        <f t="shared" si="15"/>
        <v>2017</v>
      </c>
      <c r="I970" t="s">
        <v>252</v>
      </c>
      <c r="J970" t="s">
        <v>187</v>
      </c>
      <c r="K970" t="s">
        <v>5</v>
      </c>
      <c r="L970" t="str">
        <f>_xlfn.XLOOKUP(K970,Sheet1!$A$2:$A$8,Sheet1!$B$2:$B$8)</f>
        <v>C</v>
      </c>
      <c r="M970" s="5">
        <v>1138858167093</v>
      </c>
      <c r="N970" s="5">
        <v>1445122884423</v>
      </c>
    </row>
    <row r="971" spans="1:14" x14ac:dyDescent="0.3">
      <c r="A971" t="s">
        <v>231</v>
      </c>
      <c r="B971" t="s">
        <v>182</v>
      </c>
      <c r="C971" t="s">
        <v>31</v>
      </c>
      <c r="D971" t="s">
        <v>224</v>
      </c>
      <c r="E971" t="s">
        <v>225</v>
      </c>
      <c r="F971" t="s">
        <v>299</v>
      </c>
      <c r="G971" s="4">
        <v>43100</v>
      </c>
      <c r="H971" s="7">
        <f t="shared" si="15"/>
        <v>2017</v>
      </c>
      <c r="I971" t="s">
        <v>252</v>
      </c>
      <c r="J971" t="s">
        <v>185</v>
      </c>
      <c r="K971" t="s">
        <v>1</v>
      </c>
      <c r="L971" t="str">
        <f>_xlfn.XLOOKUP(K971,Sheet1!$A$2:$A$8,Sheet1!$B$2:$B$8)</f>
        <v>A</v>
      </c>
      <c r="M971" s="5">
        <v>1117966320219</v>
      </c>
      <c r="N971" s="5">
        <v>1172033283423</v>
      </c>
    </row>
    <row r="972" spans="1:14" x14ac:dyDescent="0.3">
      <c r="A972" t="s">
        <v>231</v>
      </c>
      <c r="B972" t="s">
        <v>182</v>
      </c>
      <c r="C972" t="s">
        <v>31</v>
      </c>
      <c r="D972" t="s">
        <v>224</v>
      </c>
      <c r="E972" t="s">
        <v>225</v>
      </c>
      <c r="F972" t="s">
        <v>299</v>
      </c>
      <c r="G972" s="4">
        <v>43100</v>
      </c>
      <c r="H972" s="7">
        <f t="shared" si="15"/>
        <v>2017</v>
      </c>
      <c r="I972" t="s">
        <v>252</v>
      </c>
      <c r="J972" t="s">
        <v>186</v>
      </c>
      <c r="K972" t="s">
        <v>3</v>
      </c>
      <c r="L972" t="str">
        <f>_xlfn.XLOOKUP(K972,Sheet1!$A$2:$A$8,Sheet1!$B$2:$B$8)</f>
        <v>B</v>
      </c>
      <c r="M972" s="5">
        <v>749866481314</v>
      </c>
      <c r="N972" s="5">
        <v>852858581319</v>
      </c>
    </row>
    <row r="973" spans="1:14" x14ac:dyDescent="0.3">
      <c r="A973" t="s">
        <v>231</v>
      </c>
      <c r="B973" t="s">
        <v>182</v>
      </c>
      <c r="C973" t="s">
        <v>31</v>
      </c>
      <c r="D973" t="s">
        <v>224</v>
      </c>
      <c r="E973" t="s">
        <v>225</v>
      </c>
      <c r="F973" t="s">
        <v>299</v>
      </c>
      <c r="G973" s="4">
        <v>43100</v>
      </c>
      <c r="H973" s="7">
        <f t="shared" si="15"/>
        <v>2017</v>
      </c>
      <c r="I973" t="s">
        <v>252</v>
      </c>
      <c r="J973" t="s">
        <v>187</v>
      </c>
      <c r="K973" t="s">
        <v>5</v>
      </c>
      <c r="L973" t="str">
        <f>_xlfn.XLOOKUP(K973,Sheet1!$A$2:$A$8,Sheet1!$B$2:$B$8)</f>
        <v>C</v>
      </c>
      <c r="M973" s="5">
        <v>368099838905</v>
      </c>
      <c r="N973" s="5">
        <v>319174702104</v>
      </c>
    </row>
    <row r="974" spans="1:14" x14ac:dyDescent="0.3">
      <c r="A974" t="s">
        <v>231</v>
      </c>
      <c r="B974" t="s">
        <v>182</v>
      </c>
      <c r="C974" t="s">
        <v>31</v>
      </c>
      <c r="D974" t="s">
        <v>226</v>
      </c>
      <c r="E974" t="s">
        <v>225</v>
      </c>
      <c r="F974" t="s">
        <v>299</v>
      </c>
      <c r="G974" s="4">
        <v>43100</v>
      </c>
      <c r="H974" s="7">
        <f t="shared" si="15"/>
        <v>2017</v>
      </c>
      <c r="I974" t="s">
        <v>252</v>
      </c>
      <c r="J974" t="s">
        <v>185</v>
      </c>
      <c r="K974" t="s">
        <v>1</v>
      </c>
      <c r="L974" t="str">
        <f>_xlfn.XLOOKUP(K974,Sheet1!$A$2:$A$8,Sheet1!$B$2:$B$8)</f>
        <v>A</v>
      </c>
      <c r="M974" s="5">
        <v>1755817981107</v>
      </c>
      <c r="N974" s="5">
        <v>1512319598085</v>
      </c>
    </row>
    <row r="975" spans="1:14" x14ac:dyDescent="0.3">
      <c r="A975" t="s">
        <v>231</v>
      </c>
      <c r="B975" t="s">
        <v>182</v>
      </c>
      <c r="C975" t="s">
        <v>31</v>
      </c>
      <c r="D975" t="s">
        <v>226</v>
      </c>
      <c r="E975" t="s">
        <v>225</v>
      </c>
      <c r="F975" t="s">
        <v>299</v>
      </c>
      <c r="G975" s="4">
        <v>43100</v>
      </c>
      <c r="H975" s="7">
        <f t="shared" si="15"/>
        <v>2017</v>
      </c>
      <c r="I975" t="s">
        <v>252</v>
      </c>
      <c r="J975" t="s">
        <v>186</v>
      </c>
      <c r="K975" t="s">
        <v>3</v>
      </c>
      <c r="L975" t="str">
        <f>_xlfn.XLOOKUP(K975,Sheet1!$A$2:$A$8,Sheet1!$B$2:$B$8)</f>
        <v>B</v>
      </c>
      <c r="M975" s="5">
        <v>1397358758386</v>
      </c>
      <c r="N975" s="5">
        <v>1240111611287</v>
      </c>
    </row>
    <row r="976" spans="1:14" x14ac:dyDescent="0.3">
      <c r="A976" t="s">
        <v>231</v>
      </c>
      <c r="B976" t="s">
        <v>182</v>
      </c>
      <c r="C976" t="s">
        <v>31</v>
      </c>
      <c r="D976" t="s">
        <v>226</v>
      </c>
      <c r="E976" t="s">
        <v>225</v>
      </c>
      <c r="F976" t="s">
        <v>299</v>
      </c>
      <c r="G976" s="4">
        <v>43100</v>
      </c>
      <c r="H976" s="7">
        <f t="shared" si="15"/>
        <v>2017</v>
      </c>
      <c r="I976" t="s">
        <v>252</v>
      </c>
      <c r="J976" t="s">
        <v>187</v>
      </c>
      <c r="K976" t="s">
        <v>5</v>
      </c>
      <c r="L976" t="str">
        <f>_xlfn.XLOOKUP(K976,Sheet1!$A$2:$A$8,Sheet1!$B$2:$B$8)</f>
        <v>C</v>
      </c>
      <c r="M976" s="5">
        <v>358459222721</v>
      </c>
      <c r="N976" s="5">
        <v>272207986798</v>
      </c>
    </row>
    <row r="977" spans="1:14" x14ac:dyDescent="0.3">
      <c r="A977" t="s">
        <v>231</v>
      </c>
      <c r="B977" t="s">
        <v>182</v>
      </c>
      <c r="C977" t="s">
        <v>31</v>
      </c>
      <c r="D977" t="s">
        <v>227</v>
      </c>
      <c r="E977" t="s">
        <v>198</v>
      </c>
      <c r="F977" t="s">
        <v>299</v>
      </c>
      <c r="G977" s="4">
        <v>43100</v>
      </c>
      <c r="H977" s="7">
        <f t="shared" si="15"/>
        <v>2017</v>
      </c>
      <c r="I977" t="s">
        <v>252</v>
      </c>
      <c r="J977" t="s">
        <v>185</v>
      </c>
      <c r="K977" t="s">
        <v>1</v>
      </c>
      <c r="L977" t="str">
        <f>_xlfn.XLOOKUP(K977,Sheet1!$A$2:$A$8,Sheet1!$B$2:$B$8)</f>
        <v>A</v>
      </c>
      <c r="M977" s="5">
        <v>168615342283</v>
      </c>
      <c r="N977" s="5">
        <v>124696070763</v>
      </c>
    </row>
    <row r="978" spans="1:14" x14ac:dyDescent="0.3">
      <c r="A978" t="s">
        <v>231</v>
      </c>
      <c r="B978" t="s">
        <v>182</v>
      </c>
      <c r="C978" t="s">
        <v>31</v>
      </c>
      <c r="D978" t="s">
        <v>227</v>
      </c>
      <c r="E978" t="s">
        <v>198</v>
      </c>
      <c r="F978" t="s">
        <v>299</v>
      </c>
      <c r="G978" s="4">
        <v>43100</v>
      </c>
      <c r="H978" s="7">
        <f t="shared" si="15"/>
        <v>2017</v>
      </c>
      <c r="I978" t="s">
        <v>252</v>
      </c>
      <c r="J978" t="s">
        <v>186</v>
      </c>
      <c r="K978" t="s">
        <v>3</v>
      </c>
      <c r="L978" t="str">
        <f>_xlfn.XLOOKUP(K978,Sheet1!$A$2:$A$8,Sheet1!$B$2:$B$8)</f>
        <v>B</v>
      </c>
      <c r="M978" s="5">
        <v>57488619826</v>
      </c>
      <c r="N978" s="5">
        <v>20364984220</v>
      </c>
    </row>
    <row r="979" spans="1:14" x14ac:dyDescent="0.3">
      <c r="A979" t="s">
        <v>231</v>
      </c>
      <c r="B979" t="s">
        <v>182</v>
      </c>
      <c r="C979" t="s">
        <v>31</v>
      </c>
      <c r="D979" t="s">
        <v>227</v>
      </c>
      <c r="E979" t="s">
        <v>198</v>
      </c>
      <c r="F979" t="s">
        <v>299</v>
      </c>
      <c r="G979" s="4">
        <v>43100</v>
      </c>
      <c r="H979" s="7">
        <f t="shared" si="15"/>
        <v>2017</v>
      </c>
      <c r="I979" t="s">
        <v>252</v>
      </c>
      <c r="J979" t="s">
        <v>187</v>
      </c>
      <c r="K979" t="s">
        <v>5</v>
      </c>
      <c r="L979" t="str">
        <f>_xlfn.XLOOKUP(K979,Sheet1!$A$2:$A$8,Sheet1!$B$2:$B$8)</f>
        <v>C</v>
      </c>
      <c r="M979" s="5">
        <v>111126722457</v>
      </c>
      <c r="N979" s="5">
        <v>104331086543</v>
      </c>
    </row>
    <row r="980" spans="1:14" x14ac:dyDescent="0.3">
      <c r="A980" t="s">
        <v>231</v>
      </c>
      <c r="B980" t="s">
        <v>182</v>
      </c>
      <c r="C980" t="s">
        <v>31</v>
      </c>
      <c r="D980" t="s">
        <v>228</v>
      </c>
      <c r="E980" t="s">
        <v>229</v>
      </c>
      <c r="F980" t="s">
        <v>299</v>
      </c>
      <c r="G980" s="4">
        <v>43100</v>
      </c>
      <c r="H980" s="7">
        <f t="shared" si="15"/>
        <v>2017</v>
      </c>
      <c r="I980" t="s">
        <v>252</v>
      </c>
      <c r="J980" t="s">
        <v>185</v>
      </c>
      <c r="K980" t="s">
        <v>1</v>
      </c>
      <c r="L980" t="str">
        <f>_xlfn.XLOOKUP(K980,Sheet1!$A$2:$A$8,Sheet1!$B$2:$B$8)</f>
        <v>A</v>
      </c>
      <c r="M980" s="5">
        <v>1921771771497</v>
      </c>
      <c r="N980" s="5">
        <v>1842277716860</v>
      </c>
    </row>
    <row r="981" spans="1:14" x14ac:dyDescent="0.3">
      <c r="A981" t="s">
        <v>231</v>
      </c>
      <c r="B981" t="s">
        <v>182</v>
      </c>
      <c r="C981" t="s">
        <v>31</v>
      </c>
      <c r="D981" t="s">
        <v>228</v>
      </c>
      <c r="E981" t="s">
        <v>229</v>
      </c>
      <c r="F981" t="s">
        <v>299</v>
      </c>
      <c r="G981" s="4">
        <v>43100</v>
      </c>
      <c r="H981" s="7">
        <f t="shared" si="15"/>
        <v>2017</v>
      </c>
      <c r="I981" t="s">
        <v>252</v>
      </c>
      <c r="J981" t="s">
        <v>186</v>
      </c>
      <c r="K981" t="s">
        <v>3</v>
      </c>
      <c r="L981" t="str">
        <f>_xlfn.XLOOKUP(K981,Sheet1!$A$2:$A$8,Sheet1!$B$2:$B$8)</f>
        <v>B</v>
      </c>
      <c r="M981" s="5">
        <v>1088458336575</v>
      </c>
      <c r="N981" s="5">
        <v>1030840949128</v>
      </c>
    </row>
    <row r="982" spans="1:14" x14ac:dyDescent="0.3">
      <c r="A982" t="s">
        <v>231</v>
      </c>
      <c r="B982" t="s">
        <v>182</v>
      </c>
      <c r="C982" t="s">
        <v>31</v>
      </c>
      <c r="D982" t="s">
        <v>228</v>
      </c>
      <c r="E982" t="s">
        <v>229</v>
      </c>
      <c r="F982" t="s">
        <v>299</v>
      </c>
      <c r="G982" s="4">
        <v>43100</v>
      </c>
      <c r="H982" s="7">
        <f t="shared" si="15"/>
        <v>2017</v>
      </c>
      <c r="I982" t="s">
        <v>252</v>
      </c>
      <c r="J982" t="s">
        <v>187</v>
      </c>
      <c r="K982" t="s">
        <v>5</v>
      </c>
      <c r="L982" t="str">
        <f>_xlfn.XLOOKUP(K982,Sheet1!$A$2:$A$8,Sheet1!$B$2:$B$8)</f>
        <v>C</v>
      </c>
      <c r="M982" s="5">
        <v>833313434922</v>
      </c>
      <c r="N982" s="5">
        <v>811436767732</v>
      </c>
    </row>
    <row r="983" spans="1:14" x14ac:dyDescent="0.3">
      <c r="A983" t="s">
        <v>231</v>
      </c>
      <c r="B983" t="s">
        <v>182</v>
      </c>
      <c r="C983" t="s">
        <v>31</v>
      </c>
      <c r="D983" t="s">
        <v>230</v>
      </c>
      <c r="E983" t="s">
        <v>191</v>
      </c>
      <c r="F983" t="s">
        <v>299</v>
      </c>
      <c r="G983" s="4">
        <v>43100</v>
      </c>
      <c r="H983" s="7">
        <f t="shared" si="15"/>
        <v>2017</v>
      </c>
      <c r="I983" t="s">
        <v>252</v>
      </c>
      <c r="J983" t="s">
        <v>185</v>
      </c>
      <c r="K983" t="s">
        <v>1</v>
      </c>
      <c r="L983" t="str">
        <f>_xlfn.XLOOKUP(K983,Sheet1!$A$2:$A$8,Sheet1!$B$2:$B$8)</f>
        <v>A</v>
      </c>
      <c r="M983" s="5">
        <v>19930215070000</v>
      </c>
      <c r="N983" s="5">
        <v>29566889206000</v>
      </c>
    </row>
    <row r="984" spans="1:14" x14ac:dyDescent="0.3">
      <c r="A984" t="s">
        <v>231</v>
      </c>
      <c r="B984" t="s">
        <v>182</v>
      </c>
      <c r="C984" t="s">
        <v>31</v>
      </c>
      <c r="D984" t="s">
        <v>230</v>
      </c>
      <c r="E984" t="s">
        <v>191</v>
      </c>
      <c r="F984" t="s">
        <v>299</v>
      </c>
      <c r="G984" s="4">
        <v>43100</v>
      </c>
      <c r="H984" s="7">
        <f t="shared" si="15"/>
        <v>2017</v>
      </c>
      <c r="I984" t="s">
        <v>252</v>
      </c>
      <c r="J984" t="s">
        <v>186</v>
      </c>
      <c r="K984" t="s">
        <v>3</v>
      </c>
      <c r="L984" t="str">
        <f>_xlfn.XLOOKUP(K984,Sheet1!$A$2:$A$8,Sheet1!$B$2:$B$8)</f>
        <v>B</v>
      </c>
      <c r="M984" s="5">
        <v>9434840320000</v>
      </c>
      <c r="N984" s="5">
        <v>15747352119000</v>
      </c>
    </row>
    <row r="985" spans="1:14" x14ac:dyDescent="0.3">
      <c r="A985" t="s">
        <v>231</v>
      </c>
      <c r="B985" t="s">
        <v>182</v>
      </c>
      <c r="C985" t="s">
        <v>31</v>
      </c>
      <c r="D985" t="s">
        <v>230</v>
      </c>
      <c r="E985" t="s">
        <v>191</v>
      </c>
      <c r="F985" t="s">
        <v>299</v>
      </c>
      <c r="G985" s="4">
        <v>43100</v>
      </c>
      <c r="H985" s="7">
        <f t="shared" si="15"/>
        <v>2017</v>
      </c>
      <c r="I985" t="s">
        <v>252</v>
      </c>
      <c r="J985" t="s">
        <v>187</v>
      </c>
      <c r="K985" t="s">
        <v>5</v>
      </c>
      <c r="L985" t="str">
        <f>_xlfn.XLOOKUP(K985,Sheet1!$A$2:$A$8,Sheet1!$B$2:$B$8)</f>
        <v>C</v>
      </c>
      <c r="M985" s="5">
        <v>10495374750000</v>
      </c>
      <c r="N985" s="5">
        <v>13819537087000</v>
      </c>
    </row>
    <row r="986" spans="1:14" x14ac:dyDescent="0.3">
      <c r="A986" t="s">
        <v>181</v>
      </c>
      <c r="B986" t="s">
        <v>182</v>
      </c>
      <c r="C986" t="s">
        <v>34</v>
      </c>
      <c r="D986" t="s">
        <v>183</v>
      </c>
      <c r="E986" t="s">
        <v>184</v>
      </c>
      <c r="F986" t="s">
        <v>299</v>
      </c>
      <c r="G986" s="4">
        <v>43830</v>
      </c>
      <c r="H986" s="7">
        <f t="shared" si="15"/>
        <v>2019</v>
      </c>
      <c r="I986" t="s">
        <v>252</v>
      </c>
      <c r="J986" t="s">
        <v>185</v>
      </c>
      <c r="K986" t="s">
        <v>1</v>
      </c>
      <c r="L986" t="str">
        <f>_xlfn.XLOOKUP(K986,Sheet1!$A$2:$A$8,Sheet1!$B$2:$B$8)</f>
        <v>A</v>
      </c>
      <c r="M986" s="5">
        <v>2172410899706</v>
      </c>
      <c r="N986" s="5">
        <v>1482568536572</v>
      </c>
    </row>
    <row r="987" spans="1:14" x14ac:dyDescent="0.3">
      <c r="A987" t="s">
        <v>181</v>
      </c>
      <c r="B987" t="s">
        <v>182</v>
      </c>
      <c r="C987" t="s">
        <v>34</v>
      </c>
      <c r="D987" t="s">
        <v>183</v>
      </c>
      <c r="E987" t="s">
        <v>184</v>
      </c>
      <c r="F987" t="s">
        <v>299</v>
      </c>
      <c r="G987" s="4">
        <v>43830</v>
      </c>
      <c r="H987" s="7">
        <f t="shared" si="15"/>
        <v>2019</v>
      </c>
      <c r="I987" t="s">
        <v>252</v>
      </c>
      <c r="J987" t="s">
        <v>186</v>
      </c>
      <c r="K987" t="s">
        <v>3</v>
      </c>
      <c r="L987" t="str">
        <f>_xlfn.XLOOKUP(K987,Sheet1!$A$2:$A$8,Sheet1!$B$2:$B$8)</f>
        <v>B</v>
      </c>
      <c r="M987" s="5">
        <v>1549815137631</v>
      </c>
      <c r="N987" s="5">
        <v>960905506895</v>
      </c>
    </row>
    <row r="988" spans="1:14" x14ac:dyDescent="0.3">
      <c r="A988" t="s">
        <v>181</v>
      </c>
      <c r="B988" t="s">
        <v>182</v>
      </c>
      <c r="C988" t="s">
        <v>34</v>
      </c>
      <c r="D988" t="s">
        <v>183</v>
      </c>
      <c r="E988" t="s">
        <v>184</v>
      </c>
      <c r="F988" t="s">
        <v>299</v>
      </c>
      <c r="G988" s="4">
        <v>43830</v>
      </c>
      <c r="H988" s="7">
        <f t="shared" si="15"/>
        <v>2019</v>
      </c>
      <c r="I988" t="s">
        <v>252</v>
      </c>
      <c r="J988" t="s">
        <v>187</v>
      </c>
      <c r="K988" t="s">
        <v>5</v>
      </c>
      <c r="L988" t="str">
        <f>_xlfn.XLOOKUP(K988,Sheet1!$A$2:$A$8,Sheet1!$B$2:$B$8)</f>
        <v>C</v>
      </c>
      <c r="M988" s="5">
        <v>622595762075</v>
      </c>
      <c r="N988" s="5">
        <v>521663029677</v>
      </c>
    </row>
    <row r="989" spans="1:14" x14ac:dyDescent="0.3">
      <c r="A989" t="s">
        <v>181</v>
      </c>
      <c r="B989" t="s">
        <v>182</v>
      </c>
      <c r="C989" t="s">
        <v>34</v>
      </c>
      <c r="D989" t="s">
        <v>188</v>
      </c>
      <c r="E989" t="s">
        <v>189</v>
      </c>
      <c r="F989" t="s">
        <v>299</v>
      </c>
      <c r="G989" s="4">
        <v>43830</v>
      </c>
      <c r="H989" s="7">
        <f t="shared" si="15"/>
        <v>2019</v>
      </c>
      <c r="I989" t="s">
        <v>252</v>
      </c>
      <c r="J989" t="s">
        <v>185</v>
      </c>
      <c r="K989" t="s">
        <v>1</v>
      </c>
      <c r="L989" t="str">
        <f>_xlfn.XLOOKUP(K989,Sheet1!$A$2:$A$8,Sheet1!$B$2:$B$8)</f>
        <v>A</v>
      </c>
      <c r="M989" s="5">
        <v>4524046865181</v>
      </c>
      <c r="N989" s="5">
        <v>2234185992506</v>
      </c>
    </row>
    <row r="990" spans="1:14" x14ac:dyDescent="0.3">
      <c r="A990" t="s">
        <v>181</v>
      </c>
      <c r="B990" t="s">
        <v>182</v>
      </c>
      <c r="C990" t="s">
        <v>34</v>
      </c>
      <c r="D990" t="s">
        <v>188</v>
      </c>
      <c r="E990" t="s">
        <v>189</v>
      </c>
      <c r="F990" t="s">
        <v>299</v>
      </c>
      <c r="G990" s="4">
        <v>43830</v>
      </c>
      <c r="H990" s="7">
        <f t="shared" si="15"/>
        <v>2019</v>
      </c>
      <c r="I990" t="s">
        <v>252</v>
      </c>
      <c r="J990" t="s">
        <v>186</v>
      </c>
      <c r="K990" t="s">
        <v>3</v>
      </c>
      <c r="L990" t="str">
        <f>_xlfn.XLOOKUP(K990,Sheet1!$A$2:$A$8,Sheet1!$B$2:$B$8)</f>
        <v>B</v>
      </c>
      <c r="M990" s="5">
        <v>3922936967719</v>
      </c>
      <c r="N990" s="5">
        <v>1683905312410</v>
      </c>
    </row>
    <row r="991" spans="1:14" x14ac:dyDescent="0.3">
      <c r="A991" t="s">
        <v>181</v>
      </c>
      <c r="B991" t="s">
        <v>182</v>
      </c>
      <c r="C991" t="s">
        <v>34</v>
      </c>
      <c r="D991" t="s">
        <v>188</v>
      </c>
      <c r="E991" t="s">
        <v>189</v>
      </c>
      <c r="F991" t="s">
        <v>299</v>
      </c>
      <c r="G991" s="4">
        <v>43830</v>
      </c>
      <c r="H991" s="7">
        <f t="shared" si="15"/>
        <v>2019</v>
      </c>
      <c r="I991" t="s">
        <v>252</v>
      </c>
      <c r="J991" t="s">
        <v>187</v>
      </c>
      <c r="K991" t="s">
        <v>5</v>
      </c>
      <c r="L991" t="str">
        <f>_xlfn.XLOOKUP(K991,Sheet1!$A$2:$A$8,Sheet1!$B$2:$B$8)</f>
        <v>C</v>
      </c>
      <c r="M991" s="5">
        <v>601109897462</v>
      </c>
      <c r="N991" s="5">
        <v>550280680096</v>
      </c>
    </row>
    <row r="992" spans="1:14" x14ac:dyDescent="0.3">
      <c r="A992" t="s">
        <v>181</v>
      </c>
      <c r="B992" t="s">
        <v>182</v>
      </c>
      <c r="C992" t="s">
        <v>34</v>
      </c>
      <c r="D992" t="s">
        <v>190</v>
      </c>
      <c r="E992" t="s">
        <v>191</v>
      </c>
      <c r="F992" t="s">
        <v>299</v>
      </c>
      <c r="G992" s="4">
        <v>43830</v>
      </c>
      <c r="H992" s="7">
        <f t="shared" si="15"/>
        <v>2019</v>
      </c>
      <c r="I992" t="s">
        <v>252</v>
      </c>
      <c r="J992" t="s">
        <v>185</v>
      </c>
      <c r="K992" t="s">
        <v>1</v>
      </c>
      <c r="L992" t="str">
        <f>_xlfn.XLOOKUP(K992,Sheet1!$A$2:$A$8,Sheet1!$B$2:$B$8)</f>
        <v>A</v>
      </c>
      <c r="M992" s="5">
        <v>2317491215306</v>
      </c>
      <c r="N992" s="5">
        <v>2322091224454</v>
      </c>
    </row>
    <row r="993" spans="1:14" x14ac:dyDescent="0.3">
      <c r="A993" t="s">
        <v>181</v>
      </c>
      <c r="B993" t="s">
        <v>182</v>
      </c>
      <c r="C993" t="s">
        <v>34</v>
      </c>
      <c r="D993" t="s">
        <v>190</v>
      </c>
      <c r="E993" t="s">
        <v>191</v>
      </c>
      <c r="F993" t="s">
        <v>299</v>
      </c>
      <c r="G993" s="4">
        <v>43830</v>
      </c>
      <c r="H993" s="7">
        <f t="shared" si="15"/>
        <v>2019</v>
      </c>
      <c r="I993" t="s">
        <v>252</v>
      </c>
      <c r="J993" t="s">
        <v>186</v>
      </c>
      <c r="K993" t="s">
        <v>3</v>
      </c>
      <c r="L993" t="str">
        <f>_xlfn.XLOOKUP(K993,Sheet1!$A$2:$A$8,Sheet1!$B$2:$B$8)</f>
        <v>B</v>
      </c>
      <c r="M993" s="5">
        <v>1683516817394</v>
      </c>
      <c r="N993" s="5">
        <v>1671957823125</v>
      </c>
    </row>
    <row r="994" spans="1:14" x14ac:dyDescent="0.3">
      <c r="A994" t="s">
        <v>181</v>
      </c>
      <c r="B994" t="s">
        <v>182</v>
      </c>
      <c r="C994" t="s">
        <v>34</v>
      </c>
      <c r="D994" t="s">
        <v>190</v>
      </c>
      <c r="E994" t="s">
        <v>191</v>
      </c>
      <c r="F994" t="s">
        <v>299</v>
      </c>
      <c r="G994" s="4">
        <v>43830</v>
      </c>
      <c r="H994" s="7">
        <f t="shared" si="15"/>
        <v>2019</v>
      </c>
      <c r="I994" t="s">
        <v>252</v>
      </c>
      <c r="J994" t="s">
        <v>187</v>
      </c>
      <c r="K994" t="s">
        <v>5</v>
      </c>
      <c r="L994" t="str">
        <f>_xlfn.XLOOKUP(K994,Sheet1!$A$2:$A$8,Sheet1!$B$2:$B$8)</f>
        <v>C</v>
      </c>
      <c r="M994" s="5">
        <v>633974397912</v>
      </c>
      <c r="N994" s="5">
        <v>650133401329</v>
      </c>
    </row>
    <row r="995" spans="1:14" x14ac:dyDescent="0.3">
      <c r="A995" t="s">
        <v>181</v>
      </c>
      <c r="B995" t="s">
        <v>182</v>
      </c>
      <c r="C995" t="s">
        <v>34</v>
      </c>
      <c r="D995" t="s">
        <v>192</v>
      </c>
      <c r="E995" t="s">
        <v>191</v>
      </c>
      <c r="F995" t="s">
        <v>299</v>
      </c>
      <c r="G995" s="4">
        <v>43830</v>
      </c>
      <c r="H995" s="7">
        <f t="shared" si="15"/>
        <v>2019</v>
      </c>
      <c r="I995" t="s">
        <v>252</v>
      </c>
      <c r="J995" t="s">
        <v>185</v>
      </c>
      <c r="K995" t="s">
        <v>1</v>
      </c>
      <c r="L995" t="str">
        <f>_xlfn.XLOOKUP(K995,Sheet1!$A$2:$A$8,Sheet1!$B$2:$B$8)</f>
        <v>A</v>
      </c>
      <c r="M995" s="5">
        <v>679145849664</v>
      </c>
      <c r="N995" s="5">
        <v>681750819286</v>
      </c>
    </row>
    <row r="996" spans="1:14" x14ac:dyDescent="0.3">
      <c r="A996" t="s">
        <v>181</v>
      </c>
      <c r="B996" t="s">
        <v>182</v>
      </c>
      <c r="C996" t="s">
        <v>34</v>
      </c>
      <c r="D996" t="s">
        <v>192</v>
      </c>
      <c r="E996" t="s">
        <v>191</v>
      </c>
      <c r="F996" t="s">
        <v>299</v>
      </c>
      <c r="G996" s="4">
        <v>43830</v>
      </c>
      <c r="H996" s="7">
        <f t="shared" si="15"/>
        <v>2019</v>
      </c>
      <c r="I996" t="s">
        <v>252</v>
      </c>
      <c r="J996" t="s">
        <v>186</v>
      </c>
      <c r="K996" t="s">
        <v>3</v>
      </c>
      <c r="L996" t="str">
        <f>_xlfn.XLOOKUP(K996,Sheet1!$A$2:$A$8,Sheet1!$B$2:$B$8)</f>
        <v>B</v>
      </c>
      <c r="M996" s="5">
        <v>237950364477</v>
      </c>
      <c r="N996" s="5">
        <v>246717950405</v>
      </c>
    </row>
    <row r="997" spans="1:14" x14ac:dyDescent="0.3">
      <c r="A997" t="s">
        <v>181</v>
      </c>
      <c r="B997" t="s">
        <v>182</v>
      </c>
      <c r="C997" t="s">
        <v>34</v>
      </c>
      <c r="D997" t="s">
        <v>192</v>
      </c>
      <c r="E997" t="s">
        <v>191</v>
      </c>
      <c r="F997" t="s">
        <v>299</v>
      </c>
      <c r="G997" s="4">
        <v>43830</v>
      </c>
      <c r="H997" s="7">
        <f t="shared" si="15"/>
        <v>2019</v>
      </c>
      <c r="I997" t="s">
        <v>252</v>
      </c>
      <c r="J997" t="s">
        <v>187</v>
      </c>
      <c r="K997" t="s">
        <v>5</v>
      </c>
      <c r="L997" t="str">
        <f>_xlfn.XLOOKUP(K997,Sheet1!$A$2:$A$8,Sheet1!$B$2:$B$8)</f>
        <v>C</v>
      </c>
      <c r="M997" s="5">
        <v>441195485187</v>
      </c>
      <c r="N997" s="5">
        <v>435032868881</v>
      </c>
    </row>
    <row r="998" spans="1:14" x14ac:dyDescent="0.3">
      <c r="A998" t="s">
        <v>181</v>
      </c>
      <c r="B998" t="s">
        <v>182</v>
      </c>
      <c r="C998" t="s">
        <v>34</v>
      </c>
      <c r="D998" t="s">
        <v>193</v>
      </c>
      <c r="E998" t="s">
        <v>194</v>
      </c>
      <c r="F998" t="s">
        <v>299</v>
      </c>
      <c r="G998" s="4">
        <v>43830</v>
      </c>
      <c r="H998" s="7">
        <f t="shared" si="15"/>
        <v>2019</v>
      </c>
      <c r="I998" t="s">
        <v>252</v>
      </c>
      <c r="J998" t="s">
        <v>185</v>
      </c>
      <c r="K998" t="s">
        <v>1</v>
      </c>
      <c r="L998" t="str">
        <f>_xlfn.XLOOKUP(K998,Sheet1!$A$2:$A$8,Sheet1!$B$2:$B$8)</f>
        <v>A</v>
      </c>
      <c r="M998" s="5">
        <v>4082417323183</v>
      </c>
      <c r="N998" s="5">
        <v>3755607241785</v>
      </c>
    </row>
    <row r="999" spans="1:14" x14ac:dyDescent="0.3">
      <c r="A999" t="s">
        <v>181</v>
      </c>
      <c r="B999" t="s">
        <v>182</v>
      </c>
      <c r="C999" t="s">
        <v>34</v>
      </c>
      <c r="D999" t="s">
        <v>193</v>
      </c>
      <c r="E999" t="s">
        <v>194</v>
      </c>
      <c r="F999" t="s">
        <v>299</v>
      </c>
      <c r="G999" s="4">
        <v>43830</v>
      </c>
      <c r="H999" s="7">
        <f t="shared" si="15"/>
        <v>2019</v>
      </c>
      <c r="I999" t="s">
        <v>252</v>
      </c>
      <c r="J999" t="s">
        <v>186</v>
      </c>
      <c r="K999" t="s">
        <v>3</v>
      </c>
      <c r="L999" t="str">
        <f>_xlfn.XLOOKUP(K999,Sheet1!$A$2:$A$8,Sheet1!$B$2:$B$8)</f>
        <v>B</v>
      </c>
      <c r="M999" s="5">
        <v>2421595551264</v>
      </c>
      <c r="N999" s="5">
        <v>2112825033442</v>
      </c>
    </row>
    <row r="1000" spans="1:14" x14ac:dyDescent="0.3">
      <c r="A1000" t="s">
        <v>181</v>
      </c>
      <c r="B1000" t="s">
        <v>182</v>
      </c>
      <c r="C1000" t="s">
        <v>34</v>
      </c>
      <c r="D1000" t="s">
        <v>193</v>
      </c>
      <c r="E1000" t="s">
        <v>194</v>
      </c>
      <c r="F1000" t="s">
        <v>299</v>
      </c>
      <c r="G1000" s="4">
        <v>43830</v>
      </c>
      <c r="H1000" s="7">
        <f t="shared" si="15"/>
        <v>2019</v>
      </c>
      <c r="I1000" t="s">
        <v>252</v>
      </c>
      <c r="J1000" t="s">
        <v>187</v>
      </c>
      <c r="K1000" t="s">
        <v>5</v>
      </c>
      <c r="L1000" t="str">
        <f>_xlfn.XLOOKUP(K1000,Sheet1!$A$2:$A$8,Sheet1!$B$2:$B$8)</f>
        <v>C</v>
      </c>
      <c r="M1000" s="5">
        <v>1660821771919</v>
      </c>
      <c r="N1000" s="5">
        <v>1642782208343</v>
      </c>
    </row>
    <row r="1001" spans="1:14" x14ac:dyDescent="0.3">
      <c r="A1001" t="s">
        <v>181</v>
      </c>
      <c r="B1001" t="s">
        <v>182</v>
      </c>
      <c r="C1001" t="s">
        <v>34</v>
      </c>
      <c r="D1001" t="s">
        <v>195</v>
      </c>
      <c r="E1001" t="s">
        <v>191</v>
      </c>
      <c r="F1001" t="s">
        <v>299</v>
      </c>
      <c r="G1001" s="4">
        <v>43830</v>
      </c>
      <c r="H1001" s="7">
        <f t="shared" si="15"/>
        <v>2019</v>
      </c>
      <c r="I1001" t="s">
        <v>252</v>
      </c>
      <c r="J1001" t="s">
        <v>185</v>
      </c>
      <c r="K1001" t="s">
        <v>1</v>
      </c>
      <c r="L1001" t="str">
        <f>_xlfn.XLOOKUP(K1001,Sheet1!$A$2:$A$8,Sheet1!$B$2:$B$8)</f>
        <v>A</v>
      </c>
      <c r="M1001" s="5">
        <v>7840561221499</v>
      </c>
      <c r="N1001" s="5">
        <v>7225894143698</v>
      </c>
    </row>
    <row r="1002" spans="1:14" x14ac:dyDescent="0.3">
      <c r="A1002" t="s">
        <v>181</v>
      </c>
      <c r="B1002" t="s">
        <v>182</v>
      </c>
      <c r="C1002" t="s">
        <v>34</v>
      </c>
      <c r="D1002" t="s">
        <v>195</v>
      </c>
      <c r="E1002" t="s">
        <v>191</v>
      </c>
      <c r="F1002" t="s">
        <v>299</v>
      </c>
      <c r="G1002" s="4">
        <v>43830</v>
      </c>
      <c r="H1002" s="7">
        <f t="shared" si="15"/>
        <v>2019</v>
      </c>
      <c r="I1002" t="s">
        <v>252</v>
      </c>
      <c r="J1002" t="s">
        <v>186</v>
      </c>
      <c r="K1002" t="s">
        <v>3</v>
      </c>
      <c r="L1002" t="str">
        <f>_xlfn.XLOOKUP(K1002,Sheet1!$A$2:$A$8,Sheet1!$B$2:$B$8)</f>
        <v>B</v>
      </c>
      <c r="M1002" s="5">
        <v>1002169326090</v>
      </c>
      <c r="N1002" s="5">
        <v>851366368823</v>
      </c>
    </row>
    <row r="1003" spans="1:14" x14ac:dyDescent="0.3">
      <c r="A1003" t="s">
        <v>181</v>
      </c>
      <c r="B1003" t="s">
        <v>182</v>
      </c>
      <c r="C1003" t="s">
        <v>34</v>
      </c>
      <c r="D1003" t="s">
        <v>195</v>
      </c>
      <c r="E1003" t="s">
        <v>191</v>
      </c>
      <c r="F1003" t="s">
        <v>299</v>
      </c>
      <c r="G1003" s="4">
        <v>43830</v>
      </c>
      <c r="H1003" s="7">
        <f t="shared" si="15"/>
        <v>2019</v>
      </c>
      <c r="I1003" t="s">
        <v>252</v>
      </c>
      <c r="J1003" t="s">
        <v>187</v>
      </c>
      <c r="K1003" t="s">
        <v>5</v>
      </c>
      <c r="L1003" t="str">
        <f>_xlfn.XLOOKUP(K1003,Sheet1!$A$2:$A$8,Sheet1!$B$2:$B$8)</f>
        <v>C</v>
      </c>
      <c r="M1003" s="5">
        <v>6838391895409</v>
      </c>
      <c r="N1003" s="5">
        <v>6374527774875</v>
      </c>
    </row>
    <row r="1004" spans="1:14" x14ac:dyDescent="0.3">
      <c r="A1004" t="s">
        <v>181</v>
      </c>
      <c r="B1004" t="s">
        <v>182</v>
      </c>
      <c r="C1004" t="s">
        <v>34</v>
      </c>
      <c r="D1004" t="s">
        <v>196</v>
      </c>
      <c r="E1004" t="s">
        <v>194</v>
      </c>
      <c r="F1004" t="s">
        <v>299</v>
      </c>
      <c r="G1004" s="4">
        <v>43830</v>
      </c>
      <c r="H1004" s="7">
        <f t="shared" si="15"/>
        <v>2019</v>
      </c>
      <c r="I1004" t="s">
        <v>252</v>
      </c>
      <c r="J1004" t="s">
        <v>185</v>
      </c>
      <c r="K1004" t="s">
        <v>1</v>
      </c>
      <c r="L1004" t="str">
        <f>_xlfn.XLOOKUP(K1004,Sheet1!$A$2:$A$8,Sheet1!$B$2:$B$8)</f>
        <v>A</v>
      </c>
      <c r="M1004" s="5">
        <v>289929212225</v>
      </c>
      <c r="N1004" s="5">
        <v>280142460192</v>
      </c>
    </row>
    <row r="1005" spans="1:14" x14ac:dyDescent="0.3">
      <c r="A1005" t="s">
        <v>181</v>
      </c>
      <c r="B1005" t="s">
        <v>182</v>
      </c>
      <c r="C1005" t="s">
        <v>34</v>
      </c>
      <c r="D1005" t="s">
        <v>196</v>
      </c>
      <c r="E1005" t="s">
        <v>194</v>
      </c>
      <c r="F1005" t="s">
        <v>299</v>
      </c>
      <c r="G1005" s="4">
        <v>43830</v>
      </c>
      <c r="H1005" s="7">
        <f t="shared" si="15"/>
        <v>2019</v>
      </c>
      <c r="I1005" t="s">
        <v>252</v>
      </c>
      <c r="J1005" t="s">
        <v>186</v>
      </c>
      <c r="K1005" t="s">
        <v>3</v>
      </c>
      <c r="L1005" t="str">
        <f>_xlfn.XLOOKUP(K1005,Sheet1!$A$2:$A$8,Sheet1!$B$2:$B$8)</f>
        <v>B</v>
      </c>
      <c r="M1005" s="5">
        <v>120646493275</v>
      </c>
      <c r="N1005" s="5">
        <v>120212239300</v>
      </c>
    </row>
    <row r="1006" spans="1:14" x14ac:dyDescent="0.3">
      <c r="A1006" t="s">
        <v>181</v>
      </c>
      <c r="B1006" t="s">
        <v>182</v>
      </c>
      <c r="C1006" t="s">
        <v>34</v>
      </c>
      <c r="D1006" t="s">
        <v>196</v>
      </c>
      <c r="E1006" t="s">
        <v>194</v>
      </c>
      <c r="F1006" t="s">
        <v>299</v>
      </c>
      <c r="G1006" s="4">
        <v>43830</v>
      </c>
      <c r="H1006" s="7">
        <f t="shared" si="15"/>
        <v>2019</v>
      </c>
      <c r="I1006" t="s">
        <v>252</v>
      </c>
      <c r="J1006" t="s">
        <v>187</v>
      </c>
      <c r="K1006" t="s">
        <v>5</v>
      </c>
      <c r="L1006" t="str">
        <f>_xlfn.XLOOKUP(K1006,Sheet1!$A$2:$A$8,Sheet1!$B$2:$B$8)</f>
        <v>C</v>
      </c>
      <c r="M1006" s="5">
        <v>169282718950</v>
      </c>
      <c r="N1006" s="5">
        <v>159930220892</v>
      </c>
    </row>
    <row r="1007" spans="1:14" x14ac:dyDescent="0.3">
      <c r="A1007" t="s">
        <v>181</v>
      </c>
      <c r="B1007" t="s">
        <v>182</v>
      </c>
      <c r="C1007" t="s">
        <v>34</v>
      </c>
      <c r="D1007" t="s">
        <v>232</v>
      </c>
      <c r="E1007" t="s">
        <v>191</v>
      </c>
      <c r="F1007" t="s">
        <v>299</v>
      </c>
      <c r="G1007" s="4">
        <v>43830</v>
      </c>
      <c r="H1007" s="7">
        <f t="shared" si="15"/>
        <v>2019</v>
      </c>
      <c r="I1007" t="s">
        <v>252</v>
      </c>
      <c r="J1007" t="s">
        <v>185</v>
      </c>
      <c r="K1007" t="s">
        <v>1</v>
      </c>
      <c r="L1007" t="str">
        <f>_xlfn.XLOOKUP(K1007,Sheet1!$A$2:$A$8,Sheet1!$B$2:$B$8)</f>
        <v>A</v>
      </c>
      <c r="M1007" s="5">
        <v>1201854194852</v>
      </c>
      <c r="N1007" s="5">
        <v>1136921457348</v>
      </c>
    </row>
    <row r="1008" spans="1:14" x14ac:dyDescent="0.3">
      <c r="A1008" t="s">
        <v>181</v>
      </c>
      <c r="B1008" t="s">
        <v>182</v>
      </c>
      <c r="C1008" t="s">
        <v>34</v>
      </c>
      <c r="D1008" t="s">
        <v>232</v>
      </c>
      <c r="E1008" t="s">
        <v>191</v>
      </c>
      <c r="F1008" t="s">
        <v>299</v>
      </c>
      <c r="G1008" s="4">
        <v>43830</v>
      </c>
      <c r="H1008" s="7">
        <f t="shared" si="15"/>
        <v>2019</v>
      </c>
      <c r="I1008" t="s">
        <v>252</v>
      </c>
      <c r="J1008" t="s">
        <v>186</v>
      </c>
      <c r="K1008" t="s">
        <v>3</v>
      </c>
      <c r="L1008" t="str">
        <f>_xlfn.XLOOKUP(K1008,Sheet1!$A$2:$A$8,Sheet1!$B$2:$B$8)</f>
        <v>B</v>
      </c>
      <c r="M1008" s="5">
        <v>162147974872</v>
      </c>
      <c r="N1008" s="5">
        <v>152995020332</v>
      </c>
    </row>
    <row r="1009" spans="1:14" x14ac:dyDescent="0.3">
      <c r="A1009" t="s">
        <v>181</v>
      </c>
      <c r="B1009" t="s">
        <v>182</v>
      </c>
      <c r="C1009" t="s">
        <v>34</v>
      </c>
      <c r="D1009" t="s">
        <v>232</v>
      </c>
      <c r="E1009" t="s">
        <v>191</v>
      </c>
      <c r="F1009" t="s">
        <v>299</v>
      </c>
      <c r="G1009" s="4">
        <v>43830</v>
      </c>
      <c r="H1009" s="7">
        <f t="shared" si="15"/>
        <v>2019</v>
      </c>
      <c r="I1009" t="s">
        <v>252</v>
      </c>
      <c r="J1009" t="s">
        <v>187</v>
      </c>
      <c r="K1009" t="s">
        <v>5</v>
      </c>
      <c r="L1009" t="str">
        <f>_xlfn.XLOOKUP(K1009,Sheet1!$A$2:$A$8,Sheet1!$B$2:$B$8)</f>
        <v>C</v>
      </c>
      <c r="M1009" s="5">
        <v>1039706219980</v>
      </c>
      <c r="N1009" s="5">
        <v>983926437016</v>
      </c>
    </row>
    <row r="1010" spans="1:14" x14ac:dyDescent="0.3">
      <c r="A1010" t="s">
        <v>181</v>
      </c>
      <c r="B1010" t="s">
        <v>182</v>
      </c>
      <c r="C1010" t="s">
        <v>34</v>
      </c>
      <c r="D1010" t="s">
        <v>197</v>
      </c>
      <c r="E1010" t="s">
        <v>198</v>
      </c>
      <c r="F1010" t="s">
        <v>299</v>
      </c>
      <c r="G1010" s="4">
        <v>43830</v>
      </c>
      <c r="H1010" s="7">
        <f t="shared" si="15"/>
        <v>2019</v>
      </c>
      <c r="I1010" t="s">
        <v>252</v>
      </c>
      <c r="J1010" t="s">
        <v>185</v>
      </c>
      <c r="K1010" t="s">
        <v>1</v>
      </c>
      <c r="L1010" t="str">
        <f>_xlfn.XLOOKUP(K1010,Sheet1!$A$2:$A$8,Sheet1!$B$2:$B$8)</f>
        <v>A</v>
      </c>
      <c r="M1010" s="5">
        <v>1245668149263</v>
      </c>
      <c r="N1010" s="5">
        <v>1207846351694</v>
      </c>
    </row>
    <row r="1011" spans="1:14" x14ac:dyDescent="0.3">
      <c r="A1011" t="s">
        <v>181</v>
      </c>
      <c r="B1011" t="s">
        <v>182</v>
      </c>
      <c r="C1011" t="s">
        <v>34</v>
      </c>
      <c r="D1011" t="s">
        <v>197</v>
      </c>
      <c r="E1011" t="s">
        <v>198</v>
      </c>
      <c r="F1011" t="s">
        <v>299</v>
      </c>
      <c r="G1011" s="4">
        <v>43830</v>
      </c>
      <c r="H1011" s="7">
        <f t="shared" si="15"/>
        <v>2019</v>
      </c>
      <c r="I1011" t="s">
        <v>252</v>
      </c>
      <c r="J1011" t="s">
        <v>186</v>
      </c>
      <c r="K1011" t="s">
        <v>3</v>
      </c>
      <c r="L1011" t="str">
        <f>_xlfn.XLOOKUP(K1011,Sheet1!$A$2:$A$8,Sheet1!$B$2:$B$8)</f>
        <v>B</v>
      </c>
      <c r="M1011" s="5">
        <v>609748054792</v>
      </c>
      <c r="N1011" s="5">
        <v>600036901763</v>
      </c>
    </row>
    <row r="1012" spans="1:14" x14ac:dyDescent="0.3">
      <c r="A1012" t="s">
        <v>181</v>
      </c>
      <c r="B1012" t="s">
        <v>182</v>
      </c>
      <c r="C1012" t="s">
        <v>34</v>
      </c>
      <c r="D1012" t="s">
        <v>197</v>
      </c>
      <c r="E1012" t="s">
        <v>198</v>
      </c>
      <c r="F1012" t="s">
        <v>299</v>
      </c>
      <c r="G1012" s="4">
        <v>43830</v>
      </c>
      <c r="H1012" s="7">
        <f t="shared" si="15"/>
        <v>2019</v>
      </c>
      <c r="I1012" t="s">
        <v>252</v>
      </c>
      <c r="J1012" t="s">
        <v>187</v>
      </c>
      <c r="K1012" t="s">
        <v>5</v>
      </c>
      <c r="L1012" t="str">
        <f>_xlfn.XLOOKUP(K1012,Sheet1!$A$2:$A$8,Sheet1!$B$2:$B$8)</f>
        <v>C</v>
      </c>
      <c r="M1012" s="5">
        <v>635920094471</v>
      </c>
      <c r="N1012" s="5">
        <v>607809449931</v>
      </c>
    </row>
    <row r="1013" spans="1:14" x14ac:dyDescent="0.3">
      <c r="A1013" t="s">
        <v>181</v>
      </c>
      <c r="B1013" t="s">
        <v>182</v>
      </c>
      <c r="C1013" t="s">
        <v>34</v>
      </c>
      <c r="D1013" t="s">
        <v>199</v>
      </c>
      <c r="E1013" t="s">
        <v>184</v>
      </c>
      <c r="F1013" t="s">
        <v>299</v>
      </c>
      <c r="G1013" s="4">
        <v>43830</v>
      </c>
      <c r="H1013" s="7">
        <f t="shared" si="15"/>
        <v>2019</v>
      </c>
      <c r="I1013" t="s">
        <v>252</v>
      </c>
      <c r="J1013" t="s">
        <v>185</v>
      </c>
      <c r="K1013" t="s">
        <v>1</v>
      </c>
      <c r="L1013" t="str">
        <f>_xlfn.XLOOKUP(K1013,Sheet1!$A$2:$A$8,Sheet1!$B$2:$B$8)</f>
        <v>A</v>
      </c>
      <c r="M1013" s="5">
        <v>2986045255327</v>
      </c>
      <c r="N1013" s="5">
        <v>2592198630801</v>
      </c>
    </row>
    <row r="1014" spans="1:14" x14ac:dyDescent="0.3">
      <c r="A1014" t="s">
        <v>181</v>
      </c>
      <c r="B1014" t="s">
        <v>182</v>
      </c>
      <c r="C1014" t="s">
        <v>34</v>
      </c>
      <c r="D1014" t="s">
        <v>199</v>
      </c>
      <c r="E1014" t="s">
        <v>184</v>
      </c>
      <c r="F1014" t="s">
        <v>299</v>
      </c>
      <c r="G1014" s="4">
        <v>43830</v>
      </c>
      <c r="H1014" s="7">
        <f t="shared" si="15"/>
        <v>2019</v>
      </c>
      <c r="I1014" t="s">
        <v>252</v>
      </c>
      <c r="J1014" t="s">
        <v>186</v>
      </c>
      <c r="K1014" t="s">
        <v>3</v>
      </c>
      <c r="L1014" t="str">
        <f>_xlfn.XLOOKUP(K1014,Sheet1!$A$2:$A$8,Sheet1!$B$2:$B$8)</f>
        <v>B</v>
      </c>
      <c r="M1014" s="5">
        <v>1907582869064</v>
      </c>
      <c r="N1014" s="5">
        <v>1618593244368</v>
      </c>
    </row>
    <row r="1015" spans="1:14" x14ac:dyDescent="0.3">
      <c r="A1015" t="s">
        <v>181</v>
      </c>
      <c r="B1015" t="s">
        <v>182</v>
      </c>
      <c r="C1015" t="s">
        <v>34</v>
      </c>
      <c r="D1015" t="s">
        <v>199</v>
      </c>
      <c r="E1015" t="s">
        <v>184</v>
      </c>
      <c r="F1015" t="s">
        <v>299</v>
      </c>
      <c r="G1015" s="4">
        <v>43830</v>
      </c>
      <c r="H1015" s="7">
        <f t="shared" si="15"/>
        <v>2019</v>
      </c>
      <c r="I1015" t="s">
        <v>252</v>
      </c>
      <c r="J1015" t="s">
        <v>253</v>
      </c>
      <c r="K1015" t="s">
        <v>5</v>
      </c>
      <c r="L1015" t="str">
        <f>_xlfn.XLOOKUP(K1015,Sheet1!$A$2:$A$8,Sheet1!$B$2:$B$8)</f>
        <v>C</v>
      </c>
      <c r="M1015" s="5">
        <v>1078462386263</v>
      </c>
      <c r="N1015" s="5">
        <v>973605386433</v>
      </c>
    </row>
    <row r="1016" spans="1:14" x14ac:dyDescent="0.3">
      <c r="A1016" t="s">
        <v>181</v>
      </c>
      <c r="B1016" t="s">
        <v>182</v>
      </c>
      <c r="C1016" t="s">
        <v>34</v>
      </c>
      <c r="D1016" t="s">
        <v>200</v>
      </c>
      <c r="E1016" t="s">
        <v>191</v>
      </c>
      <c r="F1016" t="s">
        <v>299</v>
      </c>
      <c r="G1016" s="4">
        <v>43830</v>
      </c>
      <c r="H1016" s="7">
        <f t="shared" si="15"/>
        <v>2019</v>
      </c>
      <c r="I1016" t="s">
        <v>252</v>
      </c>
      <c r="J1016" t="s">
        <v>185</v>
      </c>
      <c r="K1016" t="s">
        <v>1</v>
      </c>
      <c r="L1016" t="str">
        <f>_xlfn.XLOOKUP(K1016,Sheet1!$A$2:$A$8,Sheet1!$B$2:$B$8)</f>
        <v>A</v>
      </c>
      <c r="M1016" s="5">
        <v>20043105157128</v>
      </c>
      <c r="N1016" s="5">
        <v>20799138833104</v>
      </c>
    </row>
    <row r="1017" spans="1:14" x14ac:dyDescent="0.3">
      <c r="A1017" t="s">
        <v>181</v>
      </c>
      <c r="B1017" t="s">
        <v>182</v>
      </c>
      <c r="C1017" t="s">
        <v>34</v>
      </c>
      <c r="D1017" t="s">
        <v>200</v>
      </c>
      <c r="E1017" t="s">
        <v>191</v>
      </c>
      <c r="F1017" t="s">
        <v>299</v>
      </c>
      <c r="G1017" s="4">
        <v>43830</v>
      </c>
      <c r="H1017" s="7">
        <f t="shared" si="15"/>
        <v>2019</v>
      </c>
      <c r="I1017" t="s">
        <v>252</v>
      </c>
      <c r="J1017" t="s">
        <v>186</v>
      </c>
      <c r="K1017" t="s">
        <v>3</v>
      </c>
      <c r="L1017" t="str">
        <f>_xlfn.XLOOKUP(K1017,Sheet1!$A$2:$A$8,Sheet1!$B$2:$B$8)</f>
        <v>B</v>
      </c>
      <c r="M1017" s="5">
        <v>5989974765604</v>
      </c>
      <c r="N1017" s="5">
        <v>7254811592591</v>
      </c>
    </row>
    <row r="1018" spans="1:14" x14ac:dyDescent="0.3">
      <c r="A1018" t="s">
        <v>181</v>
      </c>
      <c r="B1018" t="s">
        <v>182</v>
      </c>
      <c r="C1018" t="s">
        <v>34</v>
      </c>
      <c r="D1018" t="s">
        <v>200</v>
      </c>
      <c r="E1018" t="s">
        <v>191</v>
      </c>
      <c r="F1018" t="s">
        <v>299</v>
      </c>
      <c r="G1018" s="4">
        <v>43830</v>
      </c>
      <c r="H1018" s="7">
        <f t="shared" si="15"/>
        <v>2019</v>
      </c>
      <c r="I1018" t="s">
        <v>252</v>
      </c>
      <c r="J1018" t="s">
        <v>187</v>
      </c>
      <c r="K1018" t="s">
        <v>5</v>
      </c>
      <c r="L1018" t="str">
        <f>_xlfn.XLOOKUP(K1018,Sheet1!$A$2:$A$8,Sheet1!$B$2:$B$8)</f>
        <v>C</v>
      </c>
      <c r="M1018" s="5">
        <v>14053130391524</v>
      </c>
      <c r="N1018" s="5">
        <v>13544327240513</v>
      </c>
    </row>
    <row r="1019" spans="1:14" x14ac:dyDescent="0.3">
      <c r="A1019" t="s">
        <v>181</v>
      </c>
      <c r="B1019" t="s">
        <v>182</v>
      </c>
      <c r="C1019" t="s">
        <v>34</v>
      </c>
      <c r="D1019" t="s">
        <v>201</v>
      </c>
      <c r="E1019" t="s">
        <v>184</v>
      </c>
      <c r="F1019" t="s">
        <v>299</v>
      </c>
      <c r="G1019" s="4">
        <v>43830</v>
      </c>
      <c r="H1019" s="7">
        <f t="shared" si="15"/>
        <v>2019</v>
      </c>
      <c r="I1019" t="s">
        <v>252</v>
      </c>
      <c r="J1019" t="s">
        <v>185</v>
      </c>
      <c r="K1019" t="s">
        <v>1</v>
      </c>
      <c r="L1019" t="str">
        <f>_xlfn.XLOOKUP(K1019,Sheet1!$A$2:$A$8,Sheet1!$B$2:$B$8)</f>
        <v>A</v>
      </c>
      <c r="M1019" s="5">
        <v>19852096448004</v>
      </c>
      <c r="N1019" s="5">
        <v>19349721183929</v>
      </c>
    </row>
    <row r="1020" spans="1:14" x14ac:dyDescent="0.3">
      <c r="A1020" t="s">
        <v>181</v>
      </c>
      <c r="B1020" t="s">
        <v>182</v>
      </c>
      <c r="C1020" t="s">
        <v>34</v>
      </c>
      <c r="D1020" t="s">
        <v>201</v>
      </c>
      <c r="E1020" t="s">
        <v>184</v>
      </c>
      <c r="F1020" t="s">
        <v>299</v>
      </c>
      <c r="G1020" s="4">
        <v>43830</v>
      </c>
      <c r="H1020" s="7">
        <f t="shared" si="15"/>
        <v>2019</v>
      </c>
      <c r="I1020" t="s">
        <v>252</v>
      </c>
      <c r="J1020" t="s">
        <v>186</v>
      </c>
      <c r="K1020" t="s">
        <v>3</v>
      </c>
      <c r="L1020" t="str">
        <f>_xlfn.XLOOKUP(K1020,Sheet1!$A$2:$A$8,Sheet1!$B$2:$B$8)</f>
        <v>B</v>
      </c>
      <c r="M1020" s="5">
        <v>7191751252868</v>
      </c>
      <c r="N1020" s="5">
        <v>7124501967739</v>
      </c>
    </row>
    <row r="1021" spans="1:14" x14ac:dyDescent="0.3">
      <c r="A1021" t="s">
        <v>181</v>
      </c>
      <c r="B1021" t="s">
        <v>182</v>
      </c>
      <c r="C1021" t="s">
        <v>34</v>
      </c>
      <c r="D1021" t="s">
        <v>201</v>
      </c>
      <c r="E1021" t="s">
        <v>184</v>
      </c>
      <c r="F1021" t="s">
        <v>299</v>
      </c>
      <c r="G1021" s="4">
        <v>43830</v>
      </c>
      <c r="H1021" s="7">
        <f t="shared" si="15"/>
        <v>2019</v>
      </c>
      <c r="I1021" t="s">
        <v>252</v>
      </c>
      <c r="J1021" t="s">
        <v>187</v>
      </c>
      <c r="K1021" t="s">
        <v>5</v>
      </c>
      <c r="L1021" t="str">
        <f>_xlfn.XLOOKUP(K1021,Sheet1!$A$2:$A$8,Sheet1!$B$2:$B$8)</f>
        <v>C</v>
      </c>
      <c r="M1021" s="5">
        <v>12660345195136</v>
      </c>
      <c r="N1021" s="5">
        <v>12225219216190</v>
      </c>
    </row>
    <row r="1022" spans="1:14" x14ac:dyDescent="0.3">
      <c r="A1022" t="s">
        <v>181</v>
      </c>
      <c r="B1022" t="s">
        <v>182</v>
      </c>
      <c r="C1022" t="s">
        <v>34</v>
      </c>
      <c r="D1022" t="s">
        <v>202</v>
      </c>
      <c r="E1022" t="s">
        <v>184</v>
      </c>
      <c r="F1022" t="s">
        <v>299</v>
      </c>
      <c r="G1022" s="4">
        <v>43830</v>
      </c>
      <c r="H1022" s="7">
        <f t="shared" si="15"/>
        <v>2019</v>
      </c>
      <c r="I1022" t="s">
        <v>252</v>
      </c>
      <c r="J1022" t="s">
        <v>185</v>
      </c>
      <c r="K1022" t="s">
        <v>1</v>
      </c>
      <c r="L1022" t="str">
        <f>_xlfn.XLOOKUP(K1022,Sheet1!$A$2:$A$8,Sheet1!$B$2:$B$8)</f>
        <v>A</v>
      </c>
      <c r="M1022" s="5">
        <v>983329180416</v>
      </c>
      <c r="N1022" s="5">
        <v>917160519320</v>
      </c>
    </row>
    <row r="1023" spans="1:14" x14ac:dyDescent="0.3">
      <c r="A1023" t="s">
        <v>181</v>
      </c>
      <c r="B1023" t="s">
        <v>182</v>
      </c>
      <c r="C1023" t="s">
        <v>34</v>
      </c>
      <c r="D1023" t="s">
        <v>202</v>
      </c>
      <c r="E1023" t="s">
        <v>184</v>
      </c>
      <c r="F1023" t="s">
        <v>299</v>
      </c>
      <c r="G1023" s="4">
        <v>43830</v>
      </c>
      <c r="H1023" s="7">
        <f t="shared" si="15"/>
        <v>2019</v>
      </c>
      <c r="I1023" t="s">
        <v>252</v>
      </c>
      <c r="J1023" t="s">
        <v>186</v>
      </c>
      <c r="K1023" t="s">
        <v>3</v>
      </c>
      <c r="L1023" t="str">
        <f>_xlfn.XLOOKUP(K1023,Sheet1!$A$2:$A$8,Sheet1!$B$2:$B$8)</f>
        <v>B</v>
      </c>
      <c r="M1023" s="5">
        <v>652036555841</v>
      </c>
      <c r="N1023" s="5">
        <v>586037999760</v>
      </c>
    </row>
    <row r="1024" spans="1:14" x14ac:dyDescent="0.3">
      <c r="A1024" t="s">
        <v>181</v>
      </c>
      <c r="B1024" t="s">
        <v>182</v>
      </c>
      <c r="C1024" t="s">
        <v>34</v>
      </c>
      <c r="D1024" t="s">
        <v>202</v>
      </c>
      <c r="E1024" t="s">
        <v>184</v>
      </c>
      <c r="F1024" t="s">
        <v>299</v>
      </c>
      <c r="G1024" s="4">
        <v>43830</v>
      </c>
      <c r="H1024" s="7">
        <f t="shared" si="15"/>
        <v>2019</v>
      </c>
      <c r="I1024" t="s">
        <v>252</v>
      </c>
      <c r="J1024" t="s">
        <v>187</v>
      </c>
      <c r="K1024" t="s">
        <v>5</v>
      </c>
      <c r="L1024" t="str">
        <f>_xlfn.XLOOKUP(K1024,Sheet1!$A$2:$A$8,Sheet1!$B$2:$B$8)</f>
        <v>C</v>
      </c>
      <c r="M1024" s="5">
        <v>331292624575</v>
      </c>
      <c r="N1024" s="5">
        <v>331122519560</v>
      </c>
    </row>
    <row r="1025" spans="1:14" x14ac:dyDescent="0.3">
      <c r="A1025" t="s">
        <v>181</v>
      </c>
      <c r="B1025" t="s">
        <v>182</v>
      </c>
      <c r="C1025" t="s">
        <v>34</v>
      </c>
      <c r="D1025" t="s">
        <v>203</v>
      </c>
      <c r="E1025" t="s">
        <v>184</v>
      </c>
      <c r="F1025" t="s">
        <v>299</v>
      </c>
      <c r="G1025" s="4">
        <v>43830</v>
      </c>
      <c r="H1025" s="7">
        <f t="shared" si="15"/>
        <v>2019</v>
      </c>
      <c r="I1025" t="s">
        <v>252</v>
      </c>
      <c r="J1025" t="s">
        <v>185</v>
      </c>
      <c r="K1025" t="s">
        <v>1</v>
      </c>
      <c r="L1025" t="str">
        <f>_xlfn.XLOOKUP(K1025,Sheet1!$A$2:$A$8,Sheet1!$B$2:$B$8)</f>
        <v>A</v>
      </c>
      <c r="M1025" s="5">
        <v>733262621980</v>
      </c>
      <c r="N1025" s="5">
        <v>624958687019</v>
      </c>
    </row>
    <row r="1026" spans="1:14" x14ac:dyDescent="0.3">
      <c r="A1026" t="s">
        <v>181</v>
      </c>
      <c r="B1026" t="s">
        <v>182</v>
      </c>
      <c r="C1026" t="s">
        <v>34</v>
      </c>
      <c r="D1026" t="s">
        <v>203</v>
      </c>
      <c r="E1026" t="s">
        <v>184</v>
      </c>
      <c r="F1026" t="s">
        <v>299</v>
      </c>
      <c r="G1026" s="4">
        <v>43830</v>
      </c>
      <c r="H1026" s="7">
        <f t="shared" si="15"/>
        <v>2019</v>
      </c>
      <c r="I1026" t="s">
        <v>252</v>
      </c>
      <c r="J1026" t="s">
        <v>186</v>
      </c>
      <c r="K1026" t="s">
        <v>3</v>
      </c>
      <c r="L1026" t="str">
        <f>_xlfn.XLOOKUP(K1026,Sheet1!$A$2:$A$8,Sheet1!$B$2:$B$8)</f>
        <v>B</v>
      </c>
      <c r="M1026" s="5">
        <v>418161657965</v>
      </c>
      <c r="N1026" s="5">
        <v>308053517743</v>
      </c>
    </row>
    <row r="1027" spans="1:14" x14ac:dyDescent="0.3">
      <c r="A1027" t="s">
        <v>181</v>
      </c>
      <c r="B1027" t="s">
        <v>182</v>
      </c>
      <c r="C1027" t="s">
        <v>34</v>
      </c>
      <c r="D1027" t="s">
        <v>203</v>
      </c>
      <c r="E1027" t="s">
        <v>184</v>
      </c>
      <c r="F1027" t="s">
        <v>299</v>
      </c>
      <c r="G1027" s="4">
        <v>43830</v>
      </c>
      <c r="H1027" s="7">
        <f t="shared" ref="H1027:H1090" si="16">YEAR(G1027)</f>
        <v>2019</v>
      </c>
      <c r="I1027" t="s">
        <v>252</v>
      </c>
      <c r="J1027" t="s">
        <v>187</v>
      </c>
      <c r="K1027" t="s">
        <v>5</v>
      </c>
      <c r="L1027" t="str">
        <f>_xlfn.XLOOKUP(K1027,Sheet1!$A$2:$A$8,Sheet1!$B$2:$B$8)</f>
        <v>C</v>
      </c>
      <c r="M1027" s="5">
        <v>315100964015</v>
      </c>
      <c r="N1027" s="5">
        <v>316905169276</v>
      </c>
    </row>
    <row r="1028" spans="1:14" x14ac:dyDescent="0.3">
      <c r="A1028" t="s">
        <v>181</v>
      </c>
      <c r="B1028" t="s">
        <v>182</v>
      </c>
      <c r="C1028" t="s">
        <v>34</v>
      </c>
      <c r="D1028" t="s">
        <v>204</v>
      </c>
      <c r="E1028" t="s">
        <v>191</v>
      </c>
      <c r="F1028" t="s">
        <v>299</v>
      </c>
      <c r="G1028" s="4">
        <v>43830</v>
      </c>
      <c r="H1028" s="7">
        <f t="shared" si="16"/>
        <v>2019</v>
      </c>
      <c r="I1028" t="s">
        <v>252</v>
      </c>
      <c r="J1028" t="s">
        <v>185</v>
      </c>
      <c r="K1028" t="s">
        <v>1</v>
      </c>
      <c r="L1028" t="str">
        <f>_xlfn.XLOOKUP(K1028,Sheet1!$A$2:$A$8,Sheet1!$B$2:$B$8)</f>
        <v>A</v>
      </c>
      <c r="M1028" s="5">
        <v>1915960050672</v>
      </c>
      <c r="N1028" s="5">
        <v>1928711184462</v>
      </c>
    </row>
    <row r="1029" spans="1:14" x14ac:dyDescent="0.3">
      <c r="A1029" t="s">
        <v>181</v>
      </c>
      <c r="B1029" t="s">
        <v>182</v>
      </c>
      <c r="C1029" t="s">
        <v>34</v>
      </c>
      <c r="D1029" t="s">
        <v>204</v>
      </c>
      <c r="E1029" t="s">
        <v>191</v>
      </c>
      <c r="F1029" t="s">
        <v>299</v>
      </c>
      <c r="G1029" s="4">
        <v>43830</v>
      </c>
      <c r="H1029" s="7">
        <f t="shared" si="16"/>
        <v>2019</v>
      </c>
      <c r="I1029" t="s">
        <v>252</v>
      </c>
      <c r="J1029" t="s">
        <v>186</v>
      </c>
      <c r="K1029" t="s">
        <v>3</v>
      </c>
      <c r="L1029" t="str">
        <f>_xlfn.XLOOKUP(K1029,Sheet1!$A$2:$A$8,Sheet1!$B$2:$B$8)</f>
        <v>B</v>
      </c>
      <c r="M1029" s="5">
        <v>1109991859034</v>
      </c>
      <c r="N1029" s="5">
        <v>1142768344342</v>
      </c>
    </row>
    <row r="1030" spans="1:14" x14ac:dyDescent="0.3">
      <c r="A1030" t="s">
        <v>181</v>
      </c>
      <c r="B1030" t="s">
        <v>182</v>
      </c>
      <c r="C1030" t="s">
        <v>34</v>
      </c>
      <c r="D1030" t="s">
        <v>204</v>
      </c>
      <c r="E1030" t="s">
        <v>191</v>
      </c>
      <c r="F1030" t="s">
        <v>299</v>
      </c>
      <c r="G1030" s="4">
        <v>43830</v>
      </c>
      <c r="H1030" s="7">
        <f t="shared" si="16"/>
        <v>2019</v>
      </c>
      <c r="I1030" t="s">
        <v>252</v>
      </c>
      <c r="J1030" t="s">
        <v>187</v>
      </c>
      <c r="K1030" t="s">
        <v>5</v>
      </c>
      <c r="L1030" t="str">
        <f>_xlfn.XLOOKUP(K1030,Sheet1!$A$2:$A$8,Sheet1!$B$2:$B$8)</f>
        <v>C</v>
      </c>
      <c r="M1030" s="5">
        <v>805968191638</v>
      </c>
      <c r="N1030" s="5">
        <v>785942840120</v>
      </c>
    </row>
    <row r="1031" spans="1:14" x14ac:dyDescent="0.3">
      <c r="A1031" t="s">
        <v>181</v>
      </c>
      <c r="B1031" t="s">
        <v>182</v>
      </c>
      <c r="C1031" t="s">
        <v>34</v>
      </c>
      <c r="D1031" t="s">
        <v>205</v>
      </c>
      <c r="E1031" t="s">
        <v>189</v>
      </c>
      <c r="F1031" t="s">
        <v>301</v>
      </c>
      <c r="G1031" s="4">
        <v>43830</v>
      </c>
      <c r="H1031" s="7">
        <f t="shared" si="16"/>
        <v>2019</v>
      </c>
      <c r="I1031" t="s">
        <v>252</v>
      </c>
      <c r="J1031" t="s">
        <v>185</v>
      </c>
      <c r="K1031" t="s">
        <v>1</v>
      </c>
      <c r="L1031" t="str">
        <f>_xlfn.XLOOKUP(K1031,Sheet1!$A$2:$A$8,Sheet1!$B$2:$B$8)</f>
        <v>A</v>
      </c>
      <c r="M1031" s="5">
        <v>1115620586546</v>
      </c>
      <c r="N1031" s="5">
        <v>1002473549711</v>
      </c>
    </row>
    <row r="1032" spans="1:14" x14ac:dyDescent="0.3">
      <c r="A1032" t="s">
        <v>181</v>
      </c>
      <c r="B1032" t="s">
        <v>182</v>
      </c>
      <c r="C1032" t="s">
        <v>34</v>
      </c>
      <c r="D1032" t="s">
        <v>205</v>
      </c>
      <c r="E1032" t="s">
        <v>189</v>
      </c>
      <c r="F1032" t="s">
        <v>301</v>
      </c>
      <c r="G1032" s="4">
        <v>43830</v>
      </c>
      <c r="H1032" s="7">
        <f t="shared" si="16"/>
        <v>2019</v>
      </c>
      <c r="I1032" t="s">
        <v>252</v>
      </c>
      <c r="J1032" t="s">
        <v>186</v>
      </c>
      <c r="K1032" t="s">
        <v>3</v>
      </c>
      <c r="L1032" t="str">
        <f>_xlfn.XLOOKUP(K1032,Sheet1!$A$2:$A$8,Sheet1!$B$2:$B$8)</f>
        <v>B</v>
      </c>
      <c r="M1032" s="5">
        <v>482852438972</v>
      </c>
      <c r="N1032" s="5">
        <v>426345966340</v>
      </c>
    </row>
    <row r="1033" spans="1:14" x14ac:dyDescent="0.3">
      <c r="A1033" t="s">
        <v>181</v>
      </c>
      <c r="B1033" t="s">
        <v>182</v>
      </c>
      <c r="C1033" t="s">
        <v>34</v>
      </c>
      <c r="D1033" t="s">
        <v>205</v>
      </c>
      <c r="E1033" t="s">
        <v>189</v>
      </c>
      <c r="F1033" t="s">
        <v>301</v>
      </c>
      <c r="G1033" s="4">
        <v>43830</v>
      </c>
      <c r="H1033" s="7">
        <f t="shared" si="16"/>
        <v>2019</v>
      </c>
      <c r="I1033" t="s">
        <v>252</v>
      </c>
      <c r="J1033" t="s">
        <v>187</v>
      </c>
      <c r="K1033" t="s">
        <v>5</v>
      </c>
      <c r="L1033" t="str">
        <f>_xlfn.XLOOKUP(K1033,Sheet1!$A$2:$A$8,Sheet1!$B$2:$B$8)</f>
        <v>C</v>
      </c>
      <c r="M1033" s="5">
        <v>632768147574</v>
      </c>
      <c r="N1033" s="5">
        <v>576127583371</v>
      </c>
    </row>
    <row r="1034" spans="1:14" x14ac:dyDescent="0.3">
      <c r="A1034" t="s">
        <v>181</v>
      </c>
      <c r="B1034" t="s">
        <v>182</v>
      </c>
      <c r="C1034" t="s">
        <v>34</v>
      </c>
      <c r="D1034" t="s">
        <v>206</v>
      </c>
      <c r="E1034" t="s">
        <v>191</v>
      </c>
      <c r="F1034" t="s">
        <v>299</v>
      </c>
      <c r="G1034" s="4">
        <v>43830</v>
      </c>
      <c r="H1034" s="7">
        <f t="shared" si="16"/>
        <v>2019</v>
      </c>
      <c r="I1034" t="s">
        <v>252</v>
      </c>
      <c r="J1034" t="s">
        <v>185</v>
      </c>
      <c r="K1034" t="s">
        <v>1</v>
      </c>
      <c r="L1034" t="str">
        <f>_xlfn.XLOOKUP(K1034,Sheet1!$A$2:$A$8,Sheet1!$B$2:$B$8)</f>
        <v>A</v>
      </c>
      <c r="M1034" s="5">
        <v>433270431730</v>
      </c>
      <c r="N1034" s="5">
        <v>388078220561</v>
      </c>
    </row>
    <row r="1035" spans="1:14" x14ac:dyDescent="0.3">
      <c r="A1035" t="s">
        <v>181</v>
      </c>
      <c r="B1035" t="s">
        <v>182</v>
      </c>
      <c r="C1035" t="s">
        <v>34</v>
      </c>
      <c r="D1035" t="s">
        <v>206</v>
      </c>
      <c r="E1035" t="s">
        <v>191</v>
      </c>
      <c r="F1035" t="s">
        <v>299</v>
      </c>
      <c r="G1035" s="4">
        <v>43830</v>
      </c>
      <c r="H1035" s="7">
        <f t="shared" si="16"/>
        <v>2019</v>
      </c>
      <c r="I1035" t="s">
        <v>252</v>
      </c>
      <c r="J1035" t="s">
        <v>186</v>
      </c>
      <c r="K1035" t="s">
        <v>3</v>
      </c>
      <c r="L1035" t="str">
        <f>_xlfn.XLOOKUP(K1035,Sheet1!$A$2:$A$8,Sheet1!$B$2:$B$8)</f>
        <v>B</v>
      </c>
      <c r="M1035" s="5">
        <v>176899982158</v>
      </c>
      <c r="N1035" s="5">
        <v>69265328179</v>
      </c>
    </row>
    <row r="1036" spans="1:14" x14ac:dyDescent="0.3">
      <c r="A1036" t="s">
        <v>181</v>
      </c>
      <c r="B1036" t="s">
        <v>182</v>
      </c>
      <c r="C1036" t="s">
        <v>34</v>
      </c>
      <c r="D1036" t="s">
        <v>206</v>
      </c>
      <c r="E1036" t="s">
        <v>191</v>
      </c>
      <c r="F1036" t="s">
        <v>299</v>
      </c>
      <c r="G1036" s="4">
        <v>43830</v>
      </c>
      <c r="H1036" s="7">
        <f t="shared" si="16"/>
        <v>2019</v>
      </c>
      <c r="I1036" t="s">
        <v>252</v>
      </c>
      <c r="J1036" t="s">
        <v>187</v>
      </c>
      <c r="K1036" t="s">
        <v>5</v>
      </c>
      <c r="L1036" t="str">
        <f>_xlfn.XLOOKUP(K1036,Sheet1!$A$2:$A$8,Sheet1!$B$2:$B$8)</f>
        <v>C</v>
      </c>
      <c r="M1036" s="5">
        <v>256370449572</v>
      </c>
      <c r="N1036" s="5">
        <v>318812892382</v>
      </c>
    </row>
    <row r="1037" spans="1:14" x14ac:dyDescent="0.3">
      <c r="A1037" t="s">
        <v>181</v>
      </c>
      <c r="B1037" t="s">
        <v>182</v>
      </c>
      <c r="C1037" t="s">
        <v>34</v>
      </c>
      <c r="D1037" t="s">
        <v>245</v>
      </c>
      <c r="E1037" t="s">
        <v>213</v>
      </c>
      <c r="F1037" t="s">
        <v>299</v>
      </c>
      <c r="G1037" s="4">
        <v>43830</v>
      </c>
      <c r="H1037" s="7">
        <f t="shared" si="16"/>
        <v>2019</v>
      </c>
      <c r="I1037" t="s">
        <v>252</v>
      </c>
      <c r="J1037" t="s">
        <v>185</v>
      </c>
      <c r="K1037" t="s">
        <v>1</v>
      </c>
      <c r="L1037" t="str">
        <f>_xlfn.XLOOKUP(K1037,Sheet1!$A$2:$A$8,Sheet1!$B$2:$B$8)</f>
        <v>A</v>
      </c>
      <c r="M1037" s="5">
        <v>2500321248630</v>
      </c>
      <c r="N1037" s="5">
        <v>2494654242448</v>
      </c>
    </row>
    <row r="1038" spans="1:14" x14ac:dyDescent="0.3">
      <c r="A1038" t="s">
        <v>181</v>
      </c>
      <c r="B1038" t="s">
        <v>182</v>
      </c>
      <c r="C1038" t="s">
        <v>34</v>
      </c>
      <c r="D1038" t="s">
        <v>245</v>
      </c>
      <c r="E1038" t="s">
        <v>213</v>
      </c>
      <c r="F1038" t="s">
        <v>299</v>
      </c>
      <c r="G1038" s="4">
        <v>43830</v>
      </c>
      <c r="H1038" s="7">
        <f t="shared" si="16"/>
        <v>2019</v>
      </c>
      <c r="I1038" t="s">
        <v>252</v>
      </c>
      <c r="J1038" t="s">
        <v>186</v>
      </c>
      <c r="K1038" t="s">
        <v>3</v>
      </c>
      <c r="L1038" t="str">
        <f>_xlfn.XLOOKUP(K1038,Sheet1!$A$2:$A$8,Sheet1!$B$2:$B$8)</f>
        <v>B</v>
      </c>
      <c r="M1038" s="5">
        <v>671619273162</v>
      </c>
      <c r="N1038" s="5">
        <v>674614634307</v>
      </c>
    </row>
    <row r="1039" spans="1:14" x14ac:dyDescent="0.3">
      <c r="A1039" t="s">
        <v>181</v>
      </c>
      <c r="B1039" t="s">
        <v>182</v>
      </c>
      <c r="C1039" t="s">
        <v>34</v>
      </c>
      <c r="D1039" t="s">
        <v>245</v>
      </c>
      <c r="E1039" t="s">
        <v>213</v>
      </c>
      <c r="F1039" t="s">
        <v>299</v>
      </c>
      <c r="G1039" s="4">
        <v>43830</v>
      </c>
      <c r="H1039" s="7">
        <f t="shared" si="16"/>
        <v>2019</v>
      </c>
      <c r="I1039" t="s">
        <v>252</v>
      </c>
      <c r="J1039" t="s">
        <v>187</v>
      </c>
      <c r="K1039" t="s">
        <v>5</v>
      </c>
      <c r="L1039" t="str">
        <f>_xlfn.XLOOKUP(K1039,Sheet1!$A$2:$A$8,Sheet1!$B$2:$B$8)</f>
        <v>C</v>
      </c>
      <c r="M1039" s="5">
        <v>1828701975468</v>
      </c>
      <c r="N1039" s="5">
        <v>1820039608141</v>
      </c>
    </row>
    <row r="1040" spans="1:14" x14ac:dyDescent="0.3">
      <c r="A1040" t="s">
        <v>181</v>
      </c>
      <c r="B1040" t="s">
        <v>182</v>
      </c>
      <c r="C1040" t="s">
        <v>34</v>
      </c>
      <c r="D1040" t="s">
        <v>207</v>
      </c>
      <c r="E1040" t="s">
        <v>191</v>
      </c>
      <c r="F1040" t="s">
        <v>299</v>
      </c>
      <c r="G1040" s="4">
        <v>43830</v>
      </c>
      <c r="H1040" s="7">
        <f t="shared" si="16"/>
        <v>2019</v>
      </c>
      <c r="I1040" t="s">
        <v>252</v>
      </c>
      <c r="J1040" t="s">
        <v>185</v>
      </c>
      <c r="K1040" t="s">
        <v>1</v>
      </c>
      <c r="L1040" t="str">
        <f>_xlfn.XLOOKUP(K1040,Sheet1!$A$2:$A$8,Sheet1!$B$2:$B$8)</f>
        <v>A</v>
      </c>
      <c r="M1040" s="5">
        <v>1068023649502</v>
      </c>
      <c r="N1040" s="5">
        <v>935654739558</v>
      </c>
    </row>
    <row r="1041" spans="1:14" x14ac:dyDescent="0.3">
      <c r="A1041" t="s">
        <v>181</v>
      </c>
      <c r="B1041" t="s">
        <v>182</v>
      </c>
      <c r="C1041" t="s">
        <v>34</v>
      </c>
      <c r="D1041" t="s">
        <v>207</v>
      </c>
      <c r="E1041" t="s">
        <v>191</v>
      </c>
      <c r="F1041" t="s">
        <v>299</v>
      </c>
      <c r="G1041" s="4">
        <v>43830</v>
      </c>
      <c r="H1041" s="7">
        <f t="shared" si="16"/>
        <v>2019</v>
      </c>
      <c r="I1041" t="s">
        <v>252</v>
      </c>
      <c r="J1041" t="s">
        <v>186</v>
      </c>
      <c r="K1041" t="s">
        <v>3</v>
      </c>
      <c r="L1041" t="str">
        <f>_xlfn.XLOOKUP(K1041,Sheet1!$A$2:$A$8,Sheet1!$B$2:$B$8)</f>
        <v>B</v>
      </c>
      <c r="M1041" s="5">
        <v>686764621041</v>
      </c>
      <c r="N1041" s="5">
        <v>533232413459</v>
      </c>
    </row>
    <row r="1042" spans="1:14" x14ac:dyDescent="0.3">
      <c r="A1042" t="s">
        <v>181</v>
      </c>
      <c r="B1042" t="s">
        <v>182</v>
      </c>
      <c r="C1042" t="s">
        <v>34</v>
      </c>
      <c r="D1042" t="s">
        <v>207</v>
      </c>
      <c r="E1042" t="s">
        <v>191</v>
      </c>
      <c r="F1042" t="s">
        <v>299</v>
      </c>
      <c r="G1042" s="4">
        <v>43830</v>
      </c>
      <c r="H1042" s="7">
        <f t="shared" si="16"/>
        <v>2019</v>
      </c>
      <c r="I1042" t="s">
        <v>252</v>
      </c>
      <c r="J1042" t="s">
        <v>187</v>
      </c>
      <c r="K1042" t="s">
        <v>5</v>
      </c>
      <c r="L1042" t="str">
        <f>_xlfn.XLOOKUP(K1042,Sheet1!$A$2:$A$8,Sheet1!$B$2:$B$8)</f>
        <v>C</v>
      </c>
      <c r="M1042" s="5">
        <v>381259028461</v>
      </c>
      <c r="N1042" s="5">
        <v>402422326099</v>
      </c>
    </row>
    <row r="1043" spans="1:14" x14ac:dyDescent="0.3">
      <c r="A1043" t="s">
        <v>181</v>
      </c>
      <c r="B1043" t="s">
        <v>182</v>
      </c>
      <c r="C1043" t="s">
        <v>34</v>
      </c>
      <c r="D1043" t="s">
        <v>208</v>
      </c>
      <c r="E1043" t="s">
        <v>209</v>
      </c>
      <c r="F1043" t="s">
        <v>301</v>
      </c>
      <c r="G1043" s="4">
        <v>43830</v>
      </c>
      <c r="H1043" s="7">
        <f t="shared" si="16"/>
        <v>2019</v>
      </c>
      <c r="I1043" t="s">
        <v>252</v>
      </c>
      <c r="J1043" t="s">
        <v>185</v>
      </c>
      <c r="K1043" t="s">
        <v>1</v>
      </c>
      <c r="L1043" t="str">
        <f>_xlfn.XLOOKUP(K1043,Sheet1!$A$2:$A$8,Sheet1!$B$2:$B$8)</f>
        <v>A</v>
      </c>
      <c r="M1043" s="5">
        <v>72990104347</v>
      </c>
      <c r="N1043" s="5">
        <v>74993734789</v>
      </c>
    </row>
    <row r="1044" spans="1:14" x14ac:dyDescent="0.3">
      <c r="A1044" t="s">
        <v>181</v>
      </c>
      <c r="B1044" t="s">
        <v>182</v>
      </c>
      <c r="C1044" t="s">
        <v>34</v>
      </c>
      <c r="D1044" t="s">
        <v>208</v>
      </c>
      <c r="E1044" t="s">
        <v>209</v>
      </c>
      <c r="F1044" t="s">
        <v>301</v>
      </c>
      <c r="G1044" s="4">
        <v>43830</v>
      </c>
      <c r="H1044" s="7">
        <f t="shared" si="16"/>
        <v>2019</v>
      </c>
      <c r="I1044" t="s">
        <v>252</v>
      </c>
      <c r="J1044" t="s">
        <v>186</v>
      </c>
      <c r="K1044" t="s">
        <v>3</v>
      </c>
      <c r="L1044" t="str">
        <f>_xlfn.XLOOKUP(K1044,Sheet1!$A$2:$A$8,Sheet1!$B$2:$B$8)</f>
        <v>B</v>
      </c>
      <c r="M1044" s="5">
        <v>17402506029</v>
      </c>
      <c r="N1044" s="5">
        <v>19276208561</v>
      </c>
    </row>
    <row r="1045" spans="1:14" x14ac:dyDescent="0.3">
      <c r="A1045" t="s">
        <v>181</v>
      </c>
      <c r="B1045" t="s">
        <v>182</v>
      </c>
      <c r="C1045" t="s">
        <v>34</v>
      </c>
      <c r="D1045" t="s">
        <v>208</v>
      </c>
      <c r="E1045" t="s">
        <v>209</v>
      </c>
      <c r="F1045" t="s">
        <v>301</v>
      </c>
      <c r="G1045" s="4">
        <v>43830</v>
      </c>
      <c r="H1045" s="7">
        <f t="shared" si="16"/>
        <v>2019</v>
      </c>
      <c r="I1045" t="s">
        <v>252</v>
      </c>
      <c r="J1045" t="s">
        <v>187</v>
      </c>
      <c r="K1045" t="s">
        <v>5</v>
      </c>
      <c r="L1045" t="str">
        <f>_xlfn.XLOOKUP(K1045,Sheet1!$A$2:$A$8,Sheet1!$B$2:$B$8)</f>
        <v>C</v>
      </c>
      <c r="M1045" s="5">
        <v>55587598318</v>
      </c>
      <c r="N1045" s="5">
        <v>55717526228</v>
      </c>
    </row>
    <row r="1046" spans="1:14" x14ac:dyDescent="0.3">
      <c r="A1046" t="s">
        <v>181</v>
      </c>
      <c r="B1046" t="s">
        <v>182</v>
      </c>
      <c r="C1046" t="s">
        <v>34</v>
      </c>
      <c r="D1046" t="s">
        <v>210</v>
      </c>
      <c r="E1046" t="s">
        <v>198</v>
      </c>
      <c r="F1046" t="s">
        <v>299</v>
      </c>
      <c r="G1046" s="4">
        <v>43830</v>
      </c>
      <c r="H1046" s="7">
        <f t="shared" si="16"/>
        <v>2019</v>
      </c>
      <c r="I1046" t="s">
        <v>252</v>
      </c>
      <c r="J1046" t="s">
        <v>185</v>
      </c>
      <c r="K1046" t="s">
        <v>1</v>
      </c>
      <c r="L1046" t="str">
        <f>_xlfn.XLOOKUP(K1046,Sheet1!$A$2:$A$8,Sheet1!$B$2:$B$8)</f>
        <v>A</v>
      </c>
      <c r="M1046" s="5">
        <v>612722852883</v>
      </c>
      <c r="N1046" s="5">
        <v>564669362855</v>
      </c>
    </row>
    <row r="1047" spans="1:14" x14ac:dyDescent="0.3">
      <c r="A1047" t="s">
        <v>181</v>
      </c>
      <c r="B1047" t="s">
        <v>182</v>
      </c>
      <c r="C1047" t="s">
        <v>34</v>
      </c>
      <c r="D1047" t="s">
        <v>210</v>
      </c>
      <c r="E1047" t="s">
        <v>198</v>
      </c>
      <c r="F1047" t="s">
        <v>299</v>
      </c>
      <c r="G1047" s="4">
        <v>43830</v>
      </c>
      <c r="H1047" s="7">
        <f t="shared" si="16"/>
        <v>2019</v>
      </c>
      <c r="I1047" t="s">
        <v>252</v>
      </c>
      <c r="J1047" t="s">
        <v>186</v>
      </c>
      <c r="K1047" t="s">
        <v>3</v>
      </c>
      <c r="L1047" t="str">
        <f>_xlfn.XLOOKUP(K1047,Sheet1!$A$2:$A$8,Sheet1!$B$2:$B$8)</f>
        <v>B</v>
      </c>
      <c r="M1047" s="5">
        <v>359831340007</v>
      </c>
      <c r="N1047" s="5">
        <v>287844535306</v>
      </c>
    </row>
    <row r="1048" spans="1:14" x14ac:dyDescent="0.3">
      <c r="A1048" t="s">
        <v>181</v>
      </c>
      <c r="B1048" t="s">
        <v>182</v>
      </c>
      <c r="C1048" t="s">
        <v>34</v>
      </c>
      <c r="D1048" t="s">
        <v>210</v>
      </c>
      <c r="E1048" t="s">
        <v>198</v>
      </c>
      <c r="F1048" t="s">
        <v>299</v>
      </c>
      <c r="G1048" s="4">
        <v>43830</v>
      </c>
      <c r="H1048" s="7">
        <f t="shared" si="16"/>
        <v>2019</v>
      </c>
      <c r="I1048" t="s">
        <v>252</v>
      </c>
      <c r="J1048" t="s">
        <v>187</v>
      </c>
      <c r="K1048" t="s">
        <v>5</v>
      </c>
      <c r="L1048" t="str">
        <f>_xlfn.XLOOKUP(K1048,Sheet1!$A$2:$A$8,Sheet1!$B$2:$B$8)</f>
        <v>C</v>
      </c>
      <c r="M1048" s="5">
        <v>252891512876</v>
      </c>
      <c r="N1048" s="5">
        <v>276824827549</v>
      </c>
    </row>
    <row r="1049" spans="1:14" x14ac:dyDescent="0.3">
      <c r="A1049" t="s">
        <v>181</v>
      </c>
      <c r="B1049" t="s">
        <v>182</v>
      </c>
      <c r="C1049" t="s">
        <v>34</v>
      </c>
      <c r="D1049" t="s">
        <v>211</v>
      </c>
      <c r="E1049" t="s">
        <v>184</v>
      </c>
      <c r="F1049" t="s">
        <v>299</v>
      </c>
      <c r="G1049" s="4">
        <v>43830</v>
      </c>
      <c r="H1049" s="7">
        <f t="shared" si="16"/>
        <v>2019</v>
      </c>
      <c r="I1049" t="s">
        <v>252</v>
      </c>
      <c r="J1049" t="s">
        <v>185</v>
      </c>
      <c r="K1049" t="s">
        <v>1</v>
      </c>
      <c r="L1049" t="str">
        <f>_xlfn.XLOOKUP(K1049,Sheet1!$A$2:$A$8,Sheet1!$B$2:$B$8)</f>
        <v>A</v>
      </c>
      <c r="M1049" s="5">
        <v>513948279120</v>
      </c>
      <c r="N1049" s="5">
        <v>496161912829</v>
      </c>
    </row>
    <row r="1050" spans="1:14" x14ac:dyDescent="0.3">
      <c r="A1050" t="s">
        <v>181</v>
      </c>
      <c r="B1050" t="s">
        <v>182</v>
      </c>
      <c r="C1050" t="s">
        <v>34</v>
      </c>
      <c r="D1050" t="s">
        <v>211</v>
      </c>
      <c r="E1050" t="s">
        <v>184</v>
      </c>
      <c r="F1050" t="s">
        <v>299</v>
      </c>
      <c r="G1050" s="4">
        <v>43830</v>
      </c>
      <c r="H1050" s="7">
        <f t="shared" si="16"/>
        <v>2019</v>
      </c>
      <c r="I1050" t="s">
        <v>252</v>
      </c>
      <c r="J1050" t="s">
        <v>186</v>
      </c>
      <c r="K1050" t="s">
        <v>3</v>
      </c>
      <c r="L1050" t="str">
        <f>_xlfn.XLOOKUP(K1050,Sheet1!$A$2:$A$8,Sheet1!$B$2:$B$8)</f>
        <v>B</v>
      </c>
      <c r="M1050" s="5">
        <v>141257508704</v>
      </c>
      <c r="N1050" s="5">
        <v>137075457828</v>
      </c>
    </row>
    <row r="1051" spans="1:14" x14ac:dyDescent="0.3">
      <c r="A1051" t="s">
        <v>181</v>
      </c>
      <c r="B1051" t="s">
        <v>182</v>
      </c>
      <c r="C1051" t="s">
        <v>34</v>
      </c>
      <c r="D1051" t="s">
        <v>211</v>
      </c>
      <c r="E1051" t="s">
        <v>184</v>
      </c>
      <c r="F1051" t="s">
        <v>299</v>
      </c>
      <c r="G1051" s="4">
        <v>43830</v>
      </c>
      <c r="H1051" s="7">
        <f t="shared" si="16"/>
        <v>2019</v>
      </c>
      <c r="I1051" t="s">
        <v>252</v>
      </c>
      <c r="J1051" t="s">
        <v>187</v>
      </c>
      <c r="K1051" t="s">
        <v>5</v>
      </c>
      <c r="L1051" t="str">
        <f>_xlfn.XLOOKUP(K1051,Sheet1!$A$2:$A$8,Sheet1!$B$2:$B$8)</f>
        <v>C</v>
      </c>
      <c r="M1051" s="5">
        <v>372690770416</v>
      </c>
      <c r="N1051" s="5">
        <v>359086455001</v>
      </c>
    </row>
    <row r="1052" spans="1:14" x14ac:dyDescent="0.3">
      <c r="A1052" t="s">
        <v>181</v>
      </c>
      <c r="B1052" t="s">
        <v>182</v>
      </c>
      <c r="C1052" t="s">
        <v>34</v>
      </c>
      <c r="D1052" t="s">
        <v>212</v>
      </c>
      <c r="E1052" t="s">
        <v>213</v>
      </c>
      <c r="F1052" t="s">
        <v>301</v>
      </c>
      <c r="G1052" s="4">
        <v>43830</v>
      </c>
      <c r="H1052" s="7">
        <f t="shared" si="16"/>
        <v>2019</v>
      </c>
      <c r="I1052" t="s">
        <v>252</v>
      </c>
      <c r="J1052" t="s">
        <v>185</v>
      </c>
      <c r="K1052" t="s">
        <v>1</v>
      </c>
      <c r="L1052" t="str">
        <f>_xlfn.XLOOKUP(K1052,Sheet1!$A$2:$A$8,Sheet1!$B$2:$B$8)</f>
        <v>A</v>
      </c>
      <c r="M1052" s="5">
        <v>8737255755774</v>
      </c>
      <c r="N1052" s="5">
        <v>7959542105267</v>
      </c>
    </row>
    <row r="1053" spans="1:14" x14ac:dyDescent="0.3">
      <c r="A1053" t="s">
        <v>181</v>
      </c>
      <c r="B1053" t="s">
        <v>182</v>
      </c>
      <c r="C1053" t="s">
        <v>34</v>
      </c>
      <c r="D1053" t="s">
        <v>212</v>
      </c>
      <c r="E1053" t="s">
        <v>213</v>
      </c>
      <c r="F1053" t="s">
        <v>301</v>
      </c>
      <c r="G1053" s="4">
        <v>43830</v>
      </c>
      <c r="H1053" s="7">
        <f t="shared" si="16"/>
        <v>2019</v>
      </c>
      <c r="I1053" t="s">
        <v>252</v>
      </c>
      <c r="J1053" t="s">
        <v>186</v>
      </c>
      <c r="K1053" t="s">
        <v>3</v>
      </c>
      <c r="L1053" t="str">
        <f>_xlfn.XLOOKUP(K1053,Sheet1!$A$2:$A$8,Sheet1!$B$2:$B$8)</f>
        <v>B</v>
      </c>
      <c r="M1053" s="5">
        <v>2997138004486</v>
      </c>
      <c r="N1053" s="5">
        <v>2332384540899</v>
      </c>
    </row>
    <row r="1054" spans="1:14" x14ac:dyDescent="0.3">
      <c r="A1054" t="s">
        <v>181</v>
      </c>
      <c r="B1054" t="s">
        <v>182</v>
      </c>
      <c r="C1054" t="s">
        <v>34</v>
      </c>
      <c r="D1054" t="s">
        <v>212</v>
      </c>
      <c r="E1054" t="s">
        <v>213</v>
      </c>
      <c r="F1054" t="s">
        <v>301</v>
      </c>
      <c r="G1054" s="4">
        <v>43830</v>
      </c>
      <c r="H1054" s="7">
        <f t="shared" si="16"/>
        <v>2019</v>
      </c>
      <c r="I1054" t="s">
        <v>252</v>
      </c>
      <c r="J1054" t="s">
        <v>187</v>
      </c>
      <c r="K1054" t="s">
        <v>5</v>
      </c>
      <c r="L1054" t="str">
        <f>_xlfn.XLOOKUP(K1054,Sheet1!$A$2:$A$8,Sheet1!$B$2:$B$8)</f>
        <v>C</v>
      </c>
      <c r="M1054" s="5">
        <v>5740117751288</v>
      </c>
      <c r="N1054" s="5">
        <v>5627157564368</v>
      </c>
    </row>
    <row r="1055" spans="1:14" x14ac:dyDescent="0.3">
      <c r="A1055" t="s">
        <v>181</v>
      </c>
      <c r="B1055" t="s">
        <v>182</v>
      </c>
      <c r="C1055" t="s">
        <v>34</v>
      </c>
      <c r="D1055" t="s">
        <v>214</v>
      </c>
      <c r="E1055" t="s">
        <v>191</v>
      </c>
      <c r="F1055" t="s">
        <v>299</v>
      </c>
      <c r="G1055" s="4">
        <v>43830</v>
      </c>
      <c r="H1055" s="7">
        <f t="shared" si="16"/>
        <v>2019</v>
      </c>
      <c r="I1055" t="s">
        <v>252</v>
      </c>
      <c r="J1055" t="s">
        <v>185</v>
      </c>
      <c r="K1055" t="s">
        <v>1</v>
      </c>
      <c r="L1055" t="str">
        <f>_xlfn.XLOOKUP(K1055,Sheet1!$A$2:$A$8,Sheet1!$B$2:$B$8)</f>
        <v>A</v>
      </c>
      <c r="M1055" s="5">
        <v>9382221503013</v>
      </c>
      <c r="N1055" s="5">
        <v>8965418419357</v>
      </c>
    </row>
    <row r="1056" spans="1:14" x14ac:dyDescent="0.3">
      <c r="A1056" t="s">
        <v>181</v>
      </c>
      <c r="B1056" t="s">
        <v>182</v>
      </c>
      <c r="C1056" t="s">
        <v>34</v>
      </c>
      <c r="D1056" t="s">
        <v>214</v>
      </c>
      <c r="E1056" t="s">
        <v>191</v>
      </c>
      <c r="F1056" t="s">
        <v>299</v>
      </c>
      <c r="G1056" s="4">
        <v>43830</v>
      </c>
      <c r="H1056" s="7">
        <f t="shared" si="16"/>
        <v>2019</v>
      </c>
      <c r="I1056" t="s">
        <v>252</v>
      </c>
      <c r="J1056" t="s">
        <v>186</v>
      </c>
      <c r="K1056" t="s">
        <v>3</v>
      </c>
      <c r="L1056" t="str">
        <f>_xlfn.XLOOKUP(K1056,Sheet1!$A$2:$A$8,Sheet1!$B$2:$B$8)</f>
        <v>B</v>
      </c>
      <c r="M1056" s="5">
        <v>4928994646675</v>
      </c>
      <c r="N1056" s="5">
        <v>3224071784111</v>
      </c>
    </row>
    <row r="1057" spans="1:14" x14ac:dyDescent="0.3">
      <c r="A1057" t="s">
        <v>181</v>
      </c>
      <c r="B1057" t="s">
        <v>182</v>
      </c>
      <c r="C1057" t="s">
        <v>34</v>
      </c>
      <c r="D1057" t="s">
        <v>214</v>
      </c>
      <c r="E1057" t="s">
        <v>191</v>
      </c>
      <c r="F1057" t="s">
        <v>299</v>
      </c>
      <c r="G1057" s="4">
        <v>43830</v>
      </c>
      <c r="H1057" s="7">
        <f t="shared" si="16"/>
        <v>2019</v>
      </c>
      <c r="I1057" t="s">
        <v>252</v>
      </c>
      <c r="J1057" t="s">
        <v>187</v>
      </c>
      <c r="K1057" t="s">
        <v>5</v>
      </c>
      <c r="L1057" t="str">
        <f>_xlfn.XLOOKUP(K1057,Sheet1!$A$2:$A$8,Sheet1!$B$2:$B$8)</f>
        <v>C</v>
      </c>
      <c r="M1057" s="5">
        <v>4453226856338</v>
      </c>
      <c r="N1057" s="5">
        <v>5741346635246</v>
      </c>
    </row>
    <row r="1058" spans="1:14" x14ac:dyDescent="0.3">
      <c r="A1058" t="s">
        <v>181</v>
      </c>
      <c r="B1058" t="s">
        <v>182</v>
      </c>
      <c r="C1058" t="s">
        <v>34</v>
      </c>
      <c r="D1058" t="s">
        <v>216</v>
      </c>
      <c r="E1058" t="s">
        <v>184</v>
      </c>
      <c r="F1058" t="s">
        <v>299</v>
      </c>
      <c r="G1058" s="4">
        <v>43830</v>
      </c>
      <c r="H1058" s="7">
        <f t="shared" si="16"/>
        <v>2019</v>
      </c>
      <c r="I1058" t="s">
        <v>252</v>
      </c>
      <c r="J1058" t="s">
        <v>185</v>
      </c>
      <c r="K1058" t="s">
        <v>1</v>
      </c>
      <c r="L1058" t="str">
        <f>_xlfn.XLOOKUP(K1058,Sheet1!$A$2:$A$8,Sheet1!$B$2:$B$8)</f>
        <v>A</v>
      </c>
      <c r="M1058" s="5">
        <v>3618574586543</v>
      </c>
      <c r="N1058" s="5">
        <v>3473906793584</v>
      </c>
    </row>
    <row r="1059" spans="1:14" x14ac:dyDescent="0.3">
      <c r="A1059" t="s">
        <v>181</v>
      </c>
      <c r="B1059" t="s">
        <v>182</v>
      </c>
      <c r="C1059" t="s">
        <v>34</v>
      </c>
      <c r="D1059" t="s">
        <v>216</v>
      </c>
      <c r="E1059" t="s">
        <v>184</v>
      </c>
      <c r="F1059" t="s">
        <v>299</v>
      </c>
      <c r="G1059" s="4">
        <v>43830</v>
      </c>
      <c r="H1059" s="7">
        <f t="shared" si="16"/>
        <v>2019</v>
      </c>
      <c r="I1059" t="s">
        <v>252</v>
      </c>
      <c r="J1059" t="s">
        <v>186</v>
      </c>
      <c r="K1059" t="s">
        <v>3</v>
      </c>
      <c r="L1059" t="str">
        <f>_xlfn.XLOOKUP(K1059,Sheet1!$A$2:$A$8,Sheet1!$B$2:$B$8)</f>
        <v>B</v>
      </c>
      <c r="M1059" s="5">
        <v>2896670991085</v>
      </c>
      <c r="N1059" s="5">
        <v>2644701221684</v>
      </c>
    </row>
    <row r="1060" spans="1:14" x14ac:dyDescent="0.3">
      <c r="A1060" t="s">
        <v>181</v>
      </c>
      <c r="B1060" t="s">
        <v>182</v>
      </c>
      <c r="C1060" t="s">
        <v>34</v>
      </c>
      <c r="D1060" t="s">
        <v>216</v>
      </c>
      <c r="E1060" t="s">
        <v>184</v>
      </c>
      <c r="F1060" t="s">
        <v>299</v>
      </c>
      <c r="G1060" s="4">
        <v>43830</v>
      </c>
      <c r="H1060" s="7">
        <f t="shared" si="16"/>
        <v>2019</v>
      </c>
      <c r="I1060" t="s">
        <v>252</v>
      </c>
      <c r="J1060" t="s">
        <v>187</v>
      </c>
      <c r="K1060" t="s">
        <v>5</v>
      </c>
      <c r="L1060" t="str">
        <f>_xlfn.XLOOKUP(K1060,Sheet1!$A$2:$A$8,Sheet1!$B$2:$B$8)</f>
        <v>C</v>
      </c>
      <c r="M1060" s="5">
        <v>721903595458</v>
      </c>
      <c r="N1060" s="5">
        <v>829205571900</v>
      </c>
    </row>
    <row r="1061" spans="1:14" x14ac:dyDescent="0.3">
      <c r="A1061" t="s">
        <v>181</v>
      </c>
      <c r="B1061" t="s">
        <v>182</v>
      </c>
      <c r="C1061" t="s">
        <v>34</v>
      </c>
      <c r="D1061" t="s">
        <v>217</v>
      </c>
      <c r="E1061" t="s">
        <v>191</v>
      </c>
      <c r="F1061" t="s">
        <v>299</v>
      </c>
      <c r="G1061" s="4">
        <v>43830</v>
      </c>
      <c r="H1061" s="7">
        <f t="shared" si="16"/>
        <v>2019</v>
      </c>
      <c r="I1061" t="s">
        <v>252</v>
      </c>
      <c r="J1061" t="s">
        <v>185</v>
      </c>
      <c r="K1061" t="s">
        <v>1</v>
      </c>
      <c r="L1061" t="str">
        <f>_xlfn.XLOOKUP(K1061,Sheet1!$A$2:$A$8,Sheet1!$B$2:$B$8)</f>
        <v>A</v>
      </c>
      <c r="M1061" s="5">
        <v>338684831650</v>
      </c>
      <c r="N1061" s="5">
        <v>340974552820</v>
      </c>
    </row>
    <row r="1062" spans="1:14" x14ac:dyDescent="0.3">
      <c r="A1062" t="s">
        <v>181</v>
      </c>
      <c r="B1062" t="s">
        <v>182</v>
      </c>
      <c r="C1062" t="s">
        <v>34</v>
      </c>
      <c r="D1062" t="s">
        <v>217</v>
      </c>
      <c r="E1062" t="s">
        <v>191</v>
      </c>
      <c r="F1062" t="s">
        <v>299</v>
      </c>
      <c r="G1062" s="4">
        <v>43830</v>
      </c>
      <c r="H1062" s="7">
        <f t="shared" si="16"/>
        <v>2019</v>
      </c>
      <c r="I1062" t="s">
        <v>252</v>
      </c>
      <c r="J1062" t="s">
        <v>186</v>
      </c>
      <c r="K1062" t="s">
        <v>3</v>
      </c>
      <c r="L1062" t="str">
        <f>_xlfn.XLOOKUP(K1062,Sheet1!$A$2:$A$8,Sheet1!$B$2:$B$8)</f>
        <v>B</v>
      </c>
      <c r="M1062" s="5">
        <v>141051096811</v>
      </c>
      <c r="N1062" s="5">
        <v>143626863066</v>
      </c>
    </row>
    <row r="1063" spans="1:14" x14ac:dyDescent="0.3">
      <c r="A1063" t="s">
        <v>181</v>
      </c>
      <c r="B1063" t="s">
        <v>182</v>
      </c>
      <c r="C1063" t="s">
        <v>34</v>
      </c>
      <c r="D1063" t="s">
        <v>217</v>
      </c>
      <c r="E1063" t="s">
        <v>191</v>
      </c>
      <c r="F1063" t="s">
        <v>299</v>
      </c>
      <c r="G1063" s="4">
        <v>43830</v>
      </c>
      <c r="H1063" s="7">
        <f t="shared" si="16"/>
        <v>2019</v>
      </c>
      <c r="I1063" t="s">
        <v>252</v>
      </c>
      <c r="J1063" t="s">
        <v>187</v>
      </c>
      <c r="K1063" t="s">
        <v>5</v>
      </c>
      <c r="L1063" t="str">
        <f>_xlfn.XLOOKUP(K1063,Sheet1!$A$2:$A$8,Sheet1!$B$2:$B$8)</f>
        <v>C</v>
      </c>
      <c r="M1063" s="5">
        <v>197633734839</v>
      </c>
      <c r="N1063" s="5">
        <v>197347689754</v>
      </c>
    </row>
    <row r="1064" spans="1:14" x14ac:dyDescent="0.3">
      <c r="A1064" t="s">
        <v>181</v>
      </c>
      <c r="B1064" t="s">
        <v>182</v>
      </c>
      <c r="C1064" t="s">
        <v>34</v>
      </c>
      <c r="D1064" t="s">
        <v>218</v>
      </c>
      <c r="E1064" t="s">
        <v>184</v>
      </c>
      <c r="F1064" t="s">
        <v>299</v>
      </c>
      <c r="G1064" s="4">
        <v>43830</v>
      </c>
      <c r="H1064" s="7">
        <f t="shared" si="16"/>
        <v>2019</v>
      </c>
      <c r="I1064" t="s">
        <v>252</v>
      </c>
      <c r="J1064" t="s">
        <v>185</v>
      </c>
      <c r="K1064" t="s">
        <v>1</v>
      </c>
      <c r="L1064" t="str">
        <f>_xlfn.XLOOKUP(K1064,Sheet1!$A$2:$A$8,Sheet1!$B$2:$B$8)</f>
        <v>A</v>
      </c>
      <c r="M1064" s="5">
        <v>1238166154288</v>
      </c>
      <c r="N1064" s="5">
        <v>1286504595536</v>
      </c>
    </row>
    <row r="1065" spans="1:14" x14ac:dyDescent="0.3">
      <c r="A1065" t="s">
        <v>181</v>
      </c>
      <c r="B1065" t="s">
        <v>182</v>
      </c>
      <c r="C1065" t="s">
        <v>34</v>
      </c>
      <c r="D1065" t="s">
        <v>218</v>
      </c>
      <c r="E1065" t="s">
        <v>184</v>
      </c>
      <c r="F1065" t="s">
        <v>299</v>
      </c>
      <c r="G1065" s="4">
        <v>43830</v>
      </c>
      <c r="H1065" s="7">
        <f t="shared" si="16"/>
        <v>2019</v>
      </c>
      <c r="I1065" t="s">
        <v>252</v>
      </c>
      <c r="J1065" t="s">
        <v>186</v>
      </c>
      <c r="K1065" t="s">
        <v>3</v>
      </c>
      <c r="L1065" t="str">
        <f>_xlfn.XLOOKUP(K1065,Sheet1!$A$2:$A$8,Sheet1!$B$2:$B$8)</f>
        <v>B</v>
      </c>
      <c r="M1065" s="5">
        <v>778259311904</v>
      </c>
      <c r="N1065" s="5">
        <v>792811177211</v>
      </c>
    </row>
    <row r="1066" spans="1:14" x14ac:dyDescent="0.3">
      <c r="A1066" t="s">
        <v>181</v>
      </c>
      <c r="B1066" t="s">
        <v>182</v>
      </c>
      <c r="C1066" t="s">
        <v>34</v>
      </c>
      <c r="D1066" t="s">
        <v>218</v>
      </c>
      <c r="E1066" t="s">
        <v>184</v>
      </c>
      <c r="F1066" t="s">
        <v>299</v>
      </c>
      <c r="G1066" s="4">
        <v>43830</v>
      </c>
      <c r="H1066" s="7">
        <f t="shared" si="16"/>
        <v>2019</v>
      </c>
      <c r="I1066" t="s">
        <v>252</v>
      </c>
      <c r="J1066" t="s">
        <v>187</v>
      </c>
      <c r="K1066" t="s">
        <v>5</v>
      </c>
      <c r="L1066" t="str">
        <f>_xlfn.XLOOKUP(K1066,Sheet1!$A$2:$A$8,Sheet1!$B$2:$B$8)</f>
        <v>C</v>
      </c>
      <c r="M1066" s="5">
        <v>459906842384</v>
      </c>
      <c r="N1066" s="5">
        <v>493693418325</v>
      </c>
    </row>
    <row r="1067" spans="1:14" x14ac:dyDescent="0.3">
      <c r="A1067" t="s">
        <v>181</v>
      </c>
      <c r="B1067" t="s">
        <v>182</v>
      </c>
      <c r="C1067" t="s">
        <v>34</v>
      </c>
      <c r="D1067" t="s">
        <v>219</v>
      </c>
      <c r="E1067" t="s">
        <v>184</v>
      </c>
      <c r="F1067" t="s">
        <v>299</v>
      </c>
      <c r="G1067" s="4">
        <v>43830</v>
      </c>
      <c r="H1067" s="7">
        <f t="shared" si="16"/>
        <v>2019</v>
      </c>
      <c r="I1067" t="s">
        <v>252</v>
      </c>
      <c r="J1067" t="s">
        <v>185</v>
      </c>
      <c r="K1067" t="s">
        <v>1</v>
      </c>
      <c r="L1067" t="str">
        <f>_xlfn.XLOOKUP(K1067,Sheet1!$A$2:$A$8,Sheet1!$B$2:$B$8)</f>
        <v>A</v>
      </c>
      <c r="M1067" s="5">
        <v>979237806149</v>
      </c>
      <c r="N1067" s="5">
        <v>883155287429</v>
      </c>
    </row>
    <row r="1068" spans="1:14" x14ac:dyDescent="0.3">
      <c r="A1068" t="s">
        <v>181</v>
      </c>
      <c r="B1068" t="s">
        <v>182</v>
      </c>
      <c r="C1068" t="s">
        <v>34</v>
      </c>
      <c r="D1068" t="s">
        <v>219</v>
      </c>
      <c r="E1068" t="s">
        <v>184</v>
      </c>
      <c r="F1068" t="s">
        <v>299</v>
      </c>
      <c r="G1068" s="4">
        <v>43830</v>
      </c>
      <c r="H1068" s="7">
        <f t="shared" si="16"/>
        <v>2019</v>
      </c>
      <c r="I1068" t="s">
        <v>252</v>
      </c>
      <c r="J1068" t="s">
        <v>186</v>
      </c>
      <c r="K1068" t="s">
        <v>3</v>
      </c>
      <c r="L1068" t="str">
        <f>_xlfn.XLOOKUP(K1068,Sheet1!$A$2:$A$8,Sheet1!$B$2:$B$8)</f>
        <v>B</v>
      </c>
      <c r="M1068" s="5">
        <v>679266898196</v>
      </c>
      <c r="N1068" s="5">
        <v>573333148686</v>
      </c>
    </row>
    <row r="1069" spans="1:14" x14ac:dyDescent="0.3">
      <c r="A1069" t="s">
        <v>181</v>
      </c>
      <c r="B1069" t="s">
        <v>182</v>
      </c>
      <c r="C1069" t="s">
        <v>34</v>
      </c>
      <c r="D1069" t="s">
        <v>219</v>
      </c>
      <c r="E1069" t="s">
        <v>184</v>
      </c>
      <c r="F1069" t="s">
        <v>299</v>
      </c>
      <c r="G1069" s="4">
        <v>43830</v>
      </c>
      <c r="H1069" s="7">
        <f t="shared" si="16"/>
        <v>2019</v>
      </c>
      <c r="I1069" t="s">
        <v>252</v>
      </c>
      <c r="J1069" t="s">
        <v>187</v>
      </c>
      <c r="K1069" t="s">
        <v>5</v>
      </c>
      <c r="L1069" t="str">
        <f>_xlfn.XLOOKUP(K1069,Sheet1!$A$2:$A$8,Sheet1!$B$2:$B$8)</f>
        <v>C</v>
      </c>
      <c r="M1069" s="5">
        <v>299970907953</v>
      </c>
      <c r="N1069" s="5">
        <v>309822138743</v>
      </c>
    </row>
    <row r="1070" spans="1:14" x14ac:dyDescent="0.3">
      <c r="A1070" t="s">
        <v>181</v>
      </c>
      <c r="B1070" t="s">
        <v>182</v>
      </c>
      <c r="C1070" t="s">
        <v>34</v>
      </c>
      <c r="D1070" t="s">
        <v>221</v>
      </c>
      <c r="E1070" t="s">
        <v>191</v>
      </c>
      <c r="F1070" t="s">
        <v>299</v>
      </c>
      <c r="G1070" s="4">
        <v>43830</v>
      </c>
      <c r="H1070" s="7">
        <f t="shared" si="16"/>
        <v>2019</v>
      </c>
      <c r="I1070" t="s">
        <v>252</v>
      </c>
      <c r="J1070" t="s">
        <v>185</v>
      </c>
      <c r="K1070" t="s">
        <v>1</v>
      </c>
      <c r="L1070" t="str">
        <f>_xlfn.XLOOKUP(K1070,Sheet1!$A$2:$A$8,Sheet1!$B$2:$B$8)</f>
        <v>A</v>
      </c>
      <c r="M1070" s="5">
        <v>79058661130791</v>
      </c>
      <c r="N1070" s="5">
        <v>78248265216732</v>
      </c>
    </row>
    <row r="1071" spans="1:14" x14ac:dyDescent="0.3">
      <c r="A1071" t="s">
        <v>181</v>
      </c>
      <c r="B1071" t="s">
        <v>182</v>
      </c>
      <c r="C1071" t="s">
        <v>34</v>
      </c>
      <c r="D1071" t="s">
        <v>221</v>
      </c>
      <c r="E1071" t="s">
        <v>191</v>
      </c>
      <c r="F1071" t="s">
        <v>299</v>
      </c>
      <c r="G1071" s="4">
        <v>43830</v>
      </c>
      <c r="H1071" s="7">
        <f t="shared" si="16"/>
        <v>2019</v>
      </c>
      <c r="I1071" t="s">
        <v>252</v>
      </c>
      <c r="J1071" t="s">
        <v>186</v>
      </c>
      <c r="K1071" t="s">
        <v>3</v>
      </c>
      <c r="L1071" t="str">
        <f>_xlfn.XLOOKUP(K1071,Sheet1!$A$2:$A$8,Sheet1!$B$2:$B$8)</f>
        <v>B</v>
      </c>
      <c r="M1071" s="5">
        <v>31263954310516</v>
      </c>
      <c r="N1071" s="5">
        <v>31488714346325</v>
      </c>
    </row>
    <row r="1072" spans="1:14" x14ac:dyDescent="0.3">
      <c r="A1072" t="s">
        <v>181</v>
      </c>
      <c r="B1072" t="s">
        <v>182</v>
      </c>
      <c r="C1072" t="s">
        <v>34</v>
      </c>
      <c r="D1072" t="s">
        <v>221</v>
      </c>
      <c r="E1072" t="s">
        <v>191</v>
      </c>
      <c r="F1072" t="s">
        <v>299</v>
      </c>
      <c r="G1072" s="4">
        <v>43830</v>
      </c>
      <c r="H1072" s="7">
        <f t="shared" si="16"/>
        <v>2019</v>
      </c>
      <c r="I1072" t="s">
        <v>252</v>
      </c>
      <c r="J1072" t="s">
        <v>187</v>
      </c>
      <c r="K1072" t="s">
        <v>5</v>
      </c>
      <c r="L1072" t="str">
        <f>_xlfn.XLOOKUP(K1072,Sheet1!$A$2:$A$8,Sheet1!$B$2:$B$8)</f>
        <v>C</v>
      </c>
      <c r="M1072" s="5">
        <v>47794706820275</v>
      </c>
      <c r="N1072" s="5">
        <v>46759550870407</v>
      </c>
    </row>
    <row r="1073" spans="1:14" x14ac:dyDescent="0.3">
      <c r="A1073" t="s">
        <v>181</v>
      </c>
      <c r="B1073" t="s">
        <v>182</v>
      </c>
      <c r="C1073" t="s">
        <v>34</v>
      </c>
      <c r="D1073" t="s">
        <v>222</v>
      </c>
      <c r="E1073" t="s">
        <v>223</v>
      </c>
      <c r="F1073" t="s">
        <v>299</v>
      </c>
      <c r="G1073" s="4">
        <v>43830</v>
      </c>
      <c r="H1073" s="7">
        <f t="shared" si="16"/>
        <v>2019</v>
      </c>
      <c r="I1073" t="s">
        <v>252</v>
      </c>
      <c r="J1073" t="s">
        <v>185</v>
      </c>
      <c r="K1073" t="s">
        <v>1</v>
      </c>
      <c r="L1073" t="str">
        <f>_xlfn.XLOOKUP(K1073,Sheet1!$A$2:$A$8,Sheet1!$B$2:$B$8)</f>
        <v>A</v>
      </c>
      <c r="M1073" s="5">
        <v>4367135608525</v>
      </c>
      <c r="N1073" s="5">
        <v>3755863511022</v>
      </c>
    </row>
    <row r="1074" spans="1:14" x14ac:dyDescent="0.3">
      <c r="A1074" t="s">
        <v>181</v>
      </c>
      <c r="B1074" t="s">
        <v>182</v>
      </c>
      <c r="C1074" t="s">
        <v>34</v>
      </c>
      <c r="D1074" t="s">
        <v>222</v>
      </c>
      <c r="E1074" t="s">
        <v>223</v>
      </c>
      <c r="F1074" t="s">
        <v>299</v>
      </c>
      <c r="G1074" s="4">
        <v>43830</v>
      </c>
      <c r="H1074" s="7">
        <f t="shared" si="16"/>
        <v>2019</v>
      </c>
      <c r="I1074" t="s">
        <v>252</v>
      </c>
      <c r="J1074" t="s">
        <v>186</v>
      </c>
      <c r="K1074" t="s">
        <v>3</v>
      </c>
      <c r="L1074" t="str">
        <f>_xlfn.XLOOKUP(K1074,Sheet1!$A$2:$A$8,Sheet1!$B$2:$B$8)</f>
        <v>B</v>
      </c>
      <c r="M1074" s="5">
        <v>3183974946284</v>
      </c>
      <c r="N1074" s="5">
        <v>2702957417629</v>
      </c>
    </row>
    <row r="1075" spans="1:14" x14ac:dyDescent="0.3">
      <c r="A1075" t="s">
        <v>181</v>
      </c>
      <c r="B1075" t="s">
        <v>182</v>
      </c>
      <c r="C1075" t="s">
        <v>34</v>
      </c>
      <c r="D1075" t="s">
        <v>222</v>
      </c>
      <c r="E1075" t="s">
        <v>223</v>
      </c>
      <c r="F1075" t="s">
        <v>299</v>
      </c>
      <c r="G1075" s="4">
        <v>43830</v>
      </c>
      <c r="H1075" s="7">
        <f t="shared" si="16"/>
        <v>2019</v>
      </c>
      <c r="I1075" t="s">
        <v>252</v>
      </c>
      <c r="J1075" t="s">
        <v>187</v>
      </c>
      <c r="K1075" t="s">
        <v>5</v>
      </c>
      <c r="L1075" t="str">
        <f>_xlfn.XLOOKUP(K1075,Sheet1!$A$2:$A$8,Sheet1!$B$2:$B$8)</f>
        <v>C</v>
      </c>
      <c r="M1075" s="5">
        <v>1183160662241</v>
      </c>
      <c r="N1075" s="5">
        <v>1052906093393</v>
      </c>
    </row>
    <row r="1076" spans="1:14" x14ac:dyDescent="0.3">
      <c r="A1076" t="s">
        <v>181</v>
      </c>
      <c r="B1076" t="s">
        <v>182</v>
      </c>
      <c r="C1076" t="s">
        <v>34</v>
      </c>
      <c r="D1076" t="s">
        <v>224</v>
      </c>
      <c r="E1076" t="s">
        <v>225</v>
      </c>
      <c r="F1076" t="s">
        <v>299</v>
      </c>
      <c r="G1076" s="4">
        <v>43830</v>
      </c>
      <c r="H1076" s="7">
        <f t="shared" si="16"/>
        <v>2019</v>
      </c>
      <c r="I1076" t="s">
        <v>252</v>
      </c>
      <c r="J1076" t="s">
        <v>185</v>
      </c>
      <c r="K1076" t="s">
        <v>1</v>
      </c>
      <c r="L1076" t="str">
        <f>_xlfn.XLOOKUP(K1076,Sheet1!$A$2:$A$8,Sheet1!$B$2:$B$8)</f>
        <v>A</v>
      </c>
      <c r="M1076" s="5">
        <v>1588187042242</v>
      </c>
      <c r="N1076" s="5">
        <v>1793753460658</v>
      </c>
    </row>
    <row r="1077" spans="1:14" x14ac:dyDescent="0.3">
      <c r="A1077" t="s">
        <v>181</v>
      </c>
      <c r="B1077" t="s">
        <v>182</v>
      </c>
      <c r="C1077" t="s">
        <v>34</v>
      </c>
      <c r="D1077" t="s">
        <v>224</v>
      </c>
      <c r="E1077" t="s">
        <v>225</v>
      </c>
      <c r="F1077" t="s">
        <v>299</v>
      </c>
      <c r="G1077" s="4">
        <v>43830</v>
      </c>
      <c r="H1077" s="7">
        <f t="shared" si="16"/>
        <v>2019</v>
      </c>
      <c r="I1077" t="s">
        <v>252</v>
      </c>
      <c r="J1077" t="s">
        <v>186</v>
      </c>
      <c r="K1077" t="s">
        <v>3</v>
      </c>
      <c r="L1077" t="str">
        <f>_xlfn.XLOOKUP(K1077,Sheet1!$A$2:$A$8,Sheet1!$B$2:$B$8)</f>
        <v>B</v>
      </c>
      <c r="M1077" s="5">
        <v>1327117098175</v>
      </c>
      <c r="N1077" s="5">
        <v>1528092996691</v>
      </c>
    </row>
    <row r="1078" spans="1:14" x14ac:dyDescent="0.3">
      <c r="A1078" t="s">
        <v>181</v>
      </c>
      <c r="B1078" t="s">
        <v>182</v>
      </c>
      <c r="C1078" t="s">
        <v>34</v>
      </c>
      <c r="D1078" t="s">
        <v>224</v>
      </c>
      <c r="E1078" t="s">
        <v>225</v>
      </c>
      <c r="F1078" t="s">
        <v>299</v>
      </c>
      <c r="G1078" s="4">
        <v>43830</v>
      </c>
      <c r="H1078" s="7">
        <f t="shared" si="16"/>
        <v>2019</v>
      </c>
      <c r="I1078" t="s">
        <v>252</v>
      </c>
      <c r="J1078" t="s">
        <v>187</v>
      </c>
      <c r="K1078" t="s">
        <v>5</v>
      </c>
      <c r="L1078" t="str">
        <f>_xlfn.XLOOKUP(K1078,Sheet1!$A$2:$A$8,Sheet1!$B$2:$B$8)</f>
        <v>C</v>
      </c>
      <c r="M1078" s="5">
        <v>261069944067</v>
      </c>
      <c r="N1078" s="5">
        <v>265660463967</v>
      </c>
    </row>
    <row r="1079" spans="1:14" x14ac:dyDescent="0.3">
      <c r="A1079" t="s">
        <v>181</v>
      </c>
      <c r="B1079" t="s">
        <v>182</v>
      </c>
      <c r="C1079" t="s">
        <v>34</v>
      </c>
      <c r="D1079" t="s">
        <v>226</v>
      </c>
      <c r="E1079" t="s">
        <v>225</v>
      </c>
      <c r="F1079" t="s">
        <v>299</v>
      </c>
      <c r="G1079" s="4">
        <v>43830</v>
      </c>
      <c r="H1079" s="7">
        <f t="shared" si="16"/>
        <v>2019</v>
      </c>
      <c r="I1079" t="s">
        <v>252</v>
      </c>
      <c r="J1079" t="s">
        <v>185</v>
      </c>
      <c r="K1079" t="s">
        <v>1</v>
      </c>
      <c r="L1079" t="str">
        <f>_xlfn.XLOOKUP(K1079,Sheet1!$A$2:$A$8,Sheet1!$B$2:$B$8)</f>
        <v>A</v>
      </c>
      <c r="M1079" s="5">
        <v>1650955869341</v>
      </c>
      <c r="N1079" s="5">
        <v>1778426426064</v>
      </c>
    </row>
    <row r="1080" spans="1:14" x14ac:dyDescent="0.3">
      <c r="A1080" t="s">
        <v>181</v>
      </c>
      <c r="B1080" t="s">
        <v>182</v>
      </c>
      <c r="C1080" t="s">
        <v>34</v>
      </c>
      <c r="D1080" t="s">
        <v>226</v>
      </c>
      <c r="E1080" t="s">
        <v>225</v>
      </c>
      <c r="F1080" t="s">
        <v>299</v>
      </c>
      <c r="G1080" s="4">
        <v>43830</v>
      </c>
      <c r="H1080" s="7">
        <f t="shared" si="16"/>
        <v>2019</v>
      </c>
      <c r="I1080" t="s">
        <v>252</v>
      </c>
      <c r="J1080" t="s">
        <v>186</v>
      </c>
      <c r="K1080" t="s">
        <v>3</v>
      </c>
      <c r="L1080" t="str">
        <f>_xlfn.XLOOKUP(K1080,Sheet1!$A$2:$A$8,Sheet1!$B$2:$B$8)</f>
        <v>B</v>
      </c>
      <c r="M1080" s="5">
        <v>1137165744150</v>
      </c>
      <c r="N1080" s="5">
        <v>1332389642502</v>
      </c>
    </row>
    <row r="1081" spans="1:14" x14ac:dyDescent="0.3">
      <c r="A1081" t="s">
        <v>181</v>
      </c>
      <c r="B1081" t="s">
        <v>182</v>
      </c>
      <c r="C1081" t="s">
        <v>34</v>
      </c>
      <c r="D1081" t="s">
        <v>226</v>
      </c>
      <c r="E1081" t="s">
        <v>225</v>
      </c>
      <c r="F1081" t="s">
        <v>299</v>
      </c>
      <c r="G1081" s="4">
        <v>43830</v>
      </c>
      <c r="H1081" s="7">
        <f t="shared" si="16"/>
        <v>2019</v>
      </c>
      <c r="I1081" t="s">
        <v>252</v>
      </c>
      <c r="J1081" t="s">
        <v>187</v>
      </c>
      <c r="K1081" t="s">
        <v>5</v>
      </c>
      <c r="L1081" t="str">
        <f>_xlfn.XLOOKUP(K1081,Sheet1!$A$2:$A$8,Sheet1!$B$2:$B$8)</f>
        <v>C</v>
      </c>
      <c r="M1081" s="5">
        <v>513790125191</v>
      </c>
      <c r="N1081" s="5">
        <v>446036783562</v>
      </c>
    </row>
    <row r="1082" spans="1:14" x14ac:dyDescent="0.3">
      <c r="A1082" t="s">
        <v>181</v>
      </c>
      <c r="B1082" t="s">
        <v>182</v>
      </c>
      <c r="C1082" t="s">
        <v>34</v>
      </c>
      <c r="D1082" t="s">
        <v>227</v>
      </c>
      <c r="E1082" t="s">
        <v>198</v>
      </c>
      <c r="F1082" t="s">
        <v>299</v>
      </c>
      <c r="G1082" s="4">
        <v>43830</v>
      </c>
      <c r="H1082" s="7">
        <f t="shared" si="16"/>
        <v>2019</v>
      </c>
      <c r="I1082" t="s">
        <v>252</v>
      </c>
      <c r="J1082" t="s">
        <v>185</v>
      </c>
      <c r="K1082" t="s">
        <v>1</v>
      </c>
      <c r="L1082" t="str">
        <f>_xlfn.XLOOKUP(K1082,Sheet1!$A$2:$A$8,Sheet1!$B$2:$B$8)</f>
        <v>A</v>
      </c>
      <c r="M1082" s="5">
        <v>191383402868</v>
      </c>
      <c r="N1082" s="5">
        <v>162304333363</v>
      </c>
    </row>
    <row r="1083" spans="1:14" x14ac:dyDescent="0.3">
      <c r="A1083" t="s">
        <v>181</v>
      </c>
      <c r="B1083" t="s">
        <v>182</v>
      </c>
      <c r="C1083" t="s">
        <v>34</v>
      </c>
      <c r="D1083" t="s">
        <v>227</v>
      </c>
      <c r="E1083" t="s">
        <v>198</v>
      </c>
      <c r="F1083" t="s">
        <v>299</v>
      </c>
      <c r="G1083" s="4">
        <v>43830</v>
      </c>
      <c r="H1083" s="7">
        <f t="shared" si="16"/>
        <v>2019</v>
      </c>
      <c r="I1083" t="s">
        <v>252</v>
      </c>
      <c r="J1083" t="s">
        <v>186</v>
      </c>
      <c r="K1083" t="s">
        <v>3</v>
      </c>
      <c r="L1083" t="str">
        <f>_xlfn.XLOOKUP(K1083,Sheet1!$A$2:$A$8,Sheet1!$B$2:$B$8)</f>
        <v>B</v>
      </c>
      <c r="M1083" s="5">
        <v>50965912355</v>
      </c>
      <c r="N1083" s="5">
        <v>45386080654</v>
      </c>
    </row>
    <row r="1084" spans="1:14" x14ac:dyDescent="0.3">
      <c r="A1084" t="s">
        <v>181</v>
      </c>
      <c r="B1084" t="s">
        <v>182</v>
      </c>
      <c r="C1084" t="s">
        <v>34</v>
      </c>
      <c r="D1084" t="s">
        <v>227</v>
      </c>
      <c r="E1084" t="s">
        <v>198</v>
      </c>
      <c r="F1084" t="s">
        <v>299</v>
      </c>
      <c r="G1084" s="4">
        <v>43830</v>
      </c>
      <c r="H1084" s="7">
        <f t="shared" si="16"/>
        <v>2019</v>
      </c>
      <c r="I1084" t="s">
        <v>252</v>
      </c>
      <c r="J1084" t="s">
        <v>187</v>
      </c>
      <c r="K1084" t="s">
        <v>5</v>
      </c>
      <c r="L1084" t="str">
        <f>_xlfn.XLOOKUP(K1084,Sheet1!$A$2:$A$8,Sheet1!$B$2:$B$8)</f>
        <v>C</v>
      </c>
      <c r="M1084" s="5">
        <v>140417490513</v>
      </c>
      <c r="N1084" s="5">
        <v>116918252709</v>
      </c>
    </row>
    <row r="1085" spans="1:14" x14ac:dyDescent="0.3">
      <c r="A1085" t="s">
        <v>181</v>
      </c>
      <c r="B1085" t="s">
        <v>182</v>
      </c>
      <c r="C1085" t="s">
        <v>34</v>
      </c>
      <c r="D1085" t="s">
        <v>228</v>
      </c>
      <c r="E1085" t="s">
        <v>229</v>
      </c>
      <c r="F1085" t="s">
        <v>299</v>
      </c>
      <c r="G1085" s="4">
        <v>43830</v>
      </c>
      <c r="H1085" s="7">
        <f t="shared" si="16"/>
        <v>2019</v>
      </c>
      <c r="I1085" t="s">
        <v>252</v>
      </c>
      <c r="J1085" t="s">
        <v>185</v>
      </c>
      <c r="K1085" t="s">
        <v>1</v>
      </c>
      <c r="L1085" t="str">
        <f>_xlfn.XLOOKUP(K1085,Sheet1!$A$2:$A$8,Sheet1!$B$2:$B$8)</f>
        <v>A</v>
      </c>
      <c r="M1085" s="5">
        <v>3548368716753</v>
      </c>
      <c r="N1085" s="5">
        <v>2661425066541</v>
      </c>
    </row>
    <row r="1086" spans="1:14" x14ac:dyDescent="0.3">
      <c r="A1086" t="s">
        <v>181</v>
      </c>
      <c r="B1086" t="s">
        <v>182</v>
      </c>
      <c r="C1086" t="s">
        <v>34</v>
      </c>
      <c r="D1086" t="s">
        <v>228</v>
      </c>
      <c r="E1086" t="s">
        <v>229</v>
      </c>
      <c r="F1086" t="s">
        <v>299</v>
      </c>
      <c r="G1086" s="4">
        <v>43830</v>
      </c>
      <c r="H1086" s="7">
        <f t="shared" si="16"/>
        <v>2019</v>
      </c>
      <c r="I1086" t="s">
        <v>252</v>
      </c>
      <c r="J1086" t="s">
        <v>186</v>
      </c>
      <c r="K1086" t="s">
        <v>3</v>
      </c>
      <c r="L1086" t="str">
        <f>_xlfn.XLOOKUP(K1086,Sheet1!$A$2:$A$8,Sheet1!$B$2:$B$8)</f>
        <v>B</v>
      </c>
      <c r="M1086" s="5">
        <v>2494469954773</v>
      </c>
      <c r="N1086" s="5">
        <v>1594297339628</v>
      </c>
    </row>
    <row r="1087" spans="1:14" x14ac:dyDescent="0.3">
      <c r="A1087" t="s">
        <v>181</v>
      </c>
      <c r="B1087" t="s">
        <v>182</v>
      </c>
      <c r="C1087" t="s">
        <v>34</v>
      </c>
      <c r="D1087" t="s">
        <v>228</v>
      </c>
      <c r="E1087" t="s">
        <v>229</v>
      </c>
      <c r="F1087" t="s">
        <v>299</v>
      </c>
      <c r="G1087" s="4">
        <v>43830</v>
      </c>
      <c r="H1087" s="7">
        <f t="shared" si="16"/>
        <v>2019</v>
      </c>
      <c r="I1087" t="s">
        <v>252</v>
      </c>
      <c r="J1087" t="s">
        <v>187</v>
      </c>
      <c r="K1087" t="s">
        <v>5</v>
      </c>
      <c r="L1087" t="str">
        <f>_xlfn.XLOOKUP(K1087,Sheet1!$A$2:$A$8,Sheet1!$B$2:$B$8)</f>
        <v>C</v>
      </c>
      <c r="M1087" s="5">
        <v>1053898761980</v>
      </c>
      <c r="N1087" s="5">
        <v>1067127726913</v>
      </c>
    </row>
    <row r="1088" spans="1:14" x14ac:dyDescent="0.3">
      <c r="A1088" t="s">
        <v>181</v>
      </c>
      <c r="B1088" t="s">
        <v>182</v>
      </c>
      <c r="C1088" t="s">
        <v>34</v>
      </c>
      <c r="D1088" t="s">
        <v>248</v>
      </c>
      <c r="E1088" t="s">
        <v>191</v>
      </c>
      <c r="F1088" t="s">
        <v>299</v>
      </c>
      <c r="G1088" s="4">
        <v>43830</v>
      </c>
      <c r="H1088" s="7">
        <f t="shared" si="16"/>
        <v>2019</v>
      </c>
      <c r="I1088" t="s">
        <v>252</v>
      </c>
      <c r="J1088" t="s">
        <v>254</v>
      </c>
      <c r="K1088" t="s">
        <v>1</v>
      </c>
      <c r="L1088" t="str">
        <f>_xlfn.XLOOKUP(K1088,Sheet1!$A$2:$A$8,Sheet1!$B$2:$B$8)</f>
        <v>A</v>
      </c>
      <c r="M1088" s="5">
        <v>15681128868341</v>
      </c>
      <c r="N1088" s="5">
        <v>15231475447557</v>
      </c>
    </row>
    <row r="1089" spans="1:14" x14ac:dyDescent="0.3">
      <c r="A1089" t="s">
        <v>181</v>
      </c>
      <c r="B1089" t="s">
        <v>182</v>
      </c>
      <c r="C1089" t="s">
        <v>34</v>
      </c>
      <c r="D1089" t="s">
        <v>248</v>
      </c>
      <c r="E1089" t="s">
        <v>191</v>
      </c>
      <c r="F1089" t="s">
        <v>299</v>
      </c>
      <c r="G1089" s="4">
        <v>43830</v>
      </c>
      <c r="H1089" s="7">
        <f t="shared" si="16"/>
        <v>2019</v>
      </c>
      <c r="I1089" t="s">
        <v>252</v>
      </c>
      <c r="J1089" t="s">
        <v>255</v>
      </c>
      <c r="K1089" t="s">
        <v>3</v>
      </c>
      <c r="L1089" t="str">
        <f>_xlfn.XLOOKUP(K1089,Sheet1!$A$2:$A$8,Sheet1!$B$2:$B$8)</f>
        <v>B</v>
      </c>
      <c r="M1089" s="5">
        <v>9875281658412</v>
      </c>
      <c r="N1089" s="5">
        <v>9004379085506</v>
      </c>
    </row>
    <row r="1090" spans="1:14" x14ac:dyDescent="0.3">
      <c r="A1090" t="s">
        <v>181</v>
      </c>
      <c r="B1090" t="s">
        <v>182</v>
      </c>
      <c r="C1090" t="s">
        <v>34</v>
      </c>
      <c r="D1090" t="s">
        <v>248</v>
      </c>
      <c r="E1090" t="s">
        <v>191</v>
      </c>
      <c r="F1090" t="s">
        <v>299</v>
      </c>
      <c r="G1090" s="4">
        <v>43830</v>
      </c>
      <c r="H1090" s="7">
        <f t="shared" si="16"/>
        <v>2019</v>
      </c>
      <c r="I1090" t="s">
        <v>252</v>
      </c>
      <c r="J1090" t="s">
        <v>256</v>
      </c>
      <c r="K1090" t="s">
        <v>5</v>
      </c>
      <c r="L1090" t="str">
        <f>_xlfn.XLOOKUP(K1090,Sheet1!$A$2:$A$8,Sheet1!$B$2:$B$8)</f>
        <v>C</v>
      </c>
      <c r="M1090" s="5">
        <v>5805847209929</v>
      </c>
      <c r="N1090" s="5">
        <v>6227096362051</v>
      </c>
    </row>
    <row r="1091" spans="1:14" x14ac:dyDescent="0.3">
      <c r="A1091" t="s">
        <v>231</v>
      </c>
      <c r="B1091" t="s">
        <v>182</v>
      </c>
      <c r="C1091" t="s">
        <v>31</v>
      </c>
      <c r="D1091" t="s">
        <v>183</v>
      </c>
      <c r="E1091" t="s">
        <v>184</v>
      </c>
      <c r="F1091" t="s">
        <v>299</v>
      </c>
      <c r="G1091" s="4">
        <v>43830</v>
      </c>
      <c r="H1091" s="7">
        <f t="shared" ref="H1091:H1154" si="17">YEAR(G1091)</f>
        <v>2019</v>
      </c>
      <c r="I1091" t="s">
        <v>252</v>
      </c>
      <c r="J1091" t="s">
        <v>185</v>
      </c>
      <c r="K1091" t="s">
        <v>1</v>
      </c>
      <c r="L1091" t="str">
        <f>_xlfn.XLOOKUP(K1091,Sheet1!$A$2:$A$8,Sheet1!$B$2:$B$8)</f>
        <v>A</v>
      </c>
      <c r="M1091" s="5">
        <v>2114202246150</v>
      </c>
      <c r="N1091" s="5">
        <v>1435845970606</v>
      </c>
    </row>
    <row r="1092" spans="1:14" x14ac:dyDescent="0.3">
      <c r="A1092" t="s">
        <v>231</v>
      </c>
      <c r="B1092" t="s">
        <v>182</v>
      </c>
      <c r="C1092" t="s">
        <v>31</v>
      </c>
      <c r="D1092" t="s">
        <v>183</v>
      </c>
      <c r="E1092" t="s">
        <v>184</v>
      </c>
      <c r="F1092" t="s">
        <v>299</v>
      </c>
      <c r="G1092" s="4">
        <v>43830</v>
      </c>
      <c r="H1092" s="7">
        <f t="shared" si="17"/>
        <v>2019</v>
      </c>
      <c r="I1092" t="s">
        <v>252</v>
      </c>
      <c r="J1092" t="s">
        <v>186</v>
      </c>
      <c r="K1092" t="s">
        <v>3</v>
      </c>
      <c r="L1092" t="str">
        <f>_xlfn.XLOOKUP(K1092,Sheet1!$A$2:$A$8,Sheet1!$B$2:$B$8)</f>
        <v>B</v>
      </c>
      <c r="M1092" s="5">
        <v>1520608902595</v>
      </c>
      <c r="N1092" s="5">
        <v>941529768868</v>
      </c>
    </row>
    <row r="1093" spans="1:14" x14ac:dyDescent="0.3">
      <c r="A1093" t="s">
        <v>231</v>
      </c>
      <c r="B1093" t="s">
        <v>182</v>
      </c>
      <c r="C1093" t="s">
        <v>31</v>
      </c>
      <c r="D1093" t="s">
        <v>183</v>
      </c>
      <c r="E1093" t="s">
        <v>184</v>
      </c>
      <c r="F1093" t="s">
        <v>299</v>
      </c>
      <c r="G1093" s="4">
        <v>43830</v>
      </c>
      <c r="H1093" s="7">
        <f t="shared" si="17"/>
        <v>2019</v>
      </c>
      <c r="I1093" t="s">
        <v>252</v>
      </c>
      <c r="J1093" t="s">
        <v>187</v>
      </c>
      <c r="K1093" t="s">
        <v>5</v>
      </c>
      <c r="L1093" t="str">
        <f>_xlfn.XLOOKUP(K1093,Sheet1!$A$2:$A$8,Sheet1!$B$2:$B$8)</f>
        <v>C</v>
      </c>
      <c r="M1093" s="5">
        <v>593593343555</v>
      </c>
      <c r="N1093" s="5">
        <v>494316201738</v>
      </c>
    </row>
    <row r="1094" spans="1:14" x14ac:dyDescent="0.3">
      <c r="A1094" t="s">
        <v>231</v>
      </c>
      <c r="B1094" t="s">
        <v>182</v>
      </c>
      <c r="C1094" t="s">
        <v>31</v>
      </c>
      <c r="D1094" t="s">
        <v>188</v>
      </c>
      <c r="E1094" t="s">
        <v>189</v>
      </c>
      <c r="F1094" t="s">
        <v>299</v>
      </c>
      <c r="G1094" s="4">
        <v>43830</v>
      </c>
      <c r="H1094" s="7">
        <f t="shared" si="17"/>
        <v>2019</v>
      </c>
      <c r="I1094" t="s">
        <v>252</v>
      </c>
      <c r="J1094" t="s">
        <v>185</v>
      </c>
      <c r="K1094" t="s">
        <v>1</v>
      </c>
      <c r="L1094" t="str">
        <f>_xlfn.XLOOKUP(K1094,Sheet1!$A$2:$A$8,Sheet1!$B$2:$B$8)</f>
        <v>A</v>
      </c>
      <c r="M1094" s="5">
        <v>2311282516146</v>
      </c>
      <c r="N1094" s="5">
        <v>1352113704790</v>
      </c>
    </row>
    <row r="1095" spans="1:14" x14ac:dyDescent="0.3">
      <c r="A1095" t="s">
        <v>231</v>
      </c>
      <c r="B1095" t="s">
        <v>182</v>
      </c>
      <c r="C1095" t="s">
        <v>31</v>
      </c>
      <c r="D1095" t="s">
        <v>188</v>
      </c>
      <c r="E1095" t="s">
        <v>189</v>
      </c>
      <c r="F1095" t="s">
        <v>299</v>
      </c>
      <c r="G1095" s="4">
        <v>43830</v>
      </c>
      <c r="H1095" s="7">
        <f t="shared" si="17"/>
        <v>2019</v>
      </c>
      <c r="I1095" t="s">
        <v>252</v>
      </c>
      <c r="J1095" t="s">
        <v>186</v>
      </c>
      <c r="K1095" t="s">
        <v>3</v>
      </c>
      <c r="L1095" t="str">
        <f>_xlfn.XLOOKUP(K1095,Sheet1!$A$2:$A$8,Sheet1!$B$2:$B$8)</f>
        <v>B</v>
      </c>
      <c r="M1095" s="5">
        <v>2047886723143</v>
      </c>
      <c r="N1095" s="5">
        <v>1010566677620</v>
      </c>
    </row>
    <row r="1096" spans="1:14" x14ac:dyDescent="0.3">
      <c r="A1096" t="s">
        <v>231</v>
      </c>
      <c r="B1096" t="s">
        <v>182</v>
      </c>
      <c r="C1096" t="s">
        <v>31</v>
      </c>
      <c r="D1096" t="s">
        <v>188</v>
      </c>
      <c r="E1096" t="s">
        <v>189</v>
      </c>
      <c r="F1096" t="s">
        <v>299</v>
      </c>
      <c r="G1096" s="4">
        <v>43830</v>
      </c>
      <c r="H1096" s="7">
        <f t="shared" si="17"/>
        <v>2019</v>
      </c>
      <c r="I1096" t="s">
        <v>252</v>
      </c>
      <c r="J1096" t="s">
        <v>187</v>
      </c>
      <c r="K1096" t="s">
        <v>5</v>
      </c>
      <c r="L1096" t="str">
        <f>_xlfn.XLOOKUP(K1096,Sheet1!$A$2:$A$8,Sheet1!$B$2:$B$8)</f>
        <v>C</v>
      </c>
      <c r="M1096" s="5">
        <v>263395793003</v>
      </c>
      <c r="N1096" s="5">
        <v>341547027170</v>
      </c>
    </row>
    <row r="1097" spans="1:14" x14ac:dyDescent="0.3">
      <c r="A1097" t="s">
        <v>231</v>
      </c>
      <c r="B1097" t="s">
        <v>182</v>
      </c>
      <c r="C1097" t="s">
        <v>31</v>
      </c>
      <c r="D1097" t="s">
        <v>190</v>
      </c>
      <c r="E1097" t="s">
        <v>191</v>
      </c>
      <c r="F1097" t="s">
        <v>299</v>
      </c>
      <c r="G1097" s="4">
        <v>43830</v>
      </c>
      <c r="H1097" s="7">
        <f t="shared" si="17"/>
        <v>2019</v>
      </c>
      <c r="I1097" t="s">
        <v>252</v>
      </c>
      <c r="J1097" t="s">
        <v>185</v>
      </c>
      <c r="K1097" t="s">
        <v>1</v>
      </c>
      <c r="L1097" t="str">
        <f>_xlfn.XLOOKUP(K1097,Sheet1!$A$2:$A$8,Sheet1!$B$2:$B$8)</f>
        <v>A</v>
      </c>
      <c r="M1097" s="5">
        <v>2315222479273</v>
      </c>
      <c r="N1097" s="5">
        <v>2322091224454</v>
      </c>
    </row>
    <row r="1098" spans="1:14" x14ac:dyDescent="0.3">
      <c r="A1098" t="s">
        <v>231</v>
      </c>
      <c r="B1098" t="s">
        <v>182</v>
      </c>
      <c r="C1098" t="s">
        <v>31</v>
      </c>
      <c r="D1098" t="s">
        <v>190</v>
      </c>
      <c r="E1098" t="s">
        <v>191</v>
      </c>
      <c r="F1098" t="s">
        <v>299</v>
      </c>
      <c r="G1098" s="4">
        <v>43830</v>
      </c>
      <c r="H1098" s="7">
        <f t="shared" si="17"/>
        <v>2019</v>
      </c>
      <c r="I1098" t="s">
        <v>252</v>
      </c>
      <c r="J1098" t="s">
        <v>186</v>
      </c>
      <c r="K1098" t="s">
        <v>3</v>
      </c>
      <c r="L1098" t="str">
        <f>_xlfn.XLOOKUP(K1098,Sheet1!$A$2:$A$8,Sheet1!$B$2:$B$8)</f>
        <v>B</v>
      </c>
      <c r="M1098" s="5">
        <v>1681248081361</v>
      </c>
      <c r="N1098" s="5">
        <v>1671957823125</v>
      </c>
    </row>
    <row r="1099" spans="1:14" x14ac:dyDescent="0.3">
      <c r="A1099" t="s">
        <v>231</v>
      </c>
      <c r="B1099" t="s">
        <v>182</v>
      </c>
      <c r="C1099" t="s">
        <v>31</v>
      </c>
      <c r="D1099" t="s">
        <v>190</v>
      </c>
      <c r="E1099" t="s">
        <v>191</v>
      </c>
      <c r="F1099" t="s">
        <v>299</v>
      </c>
      <c r="G1099" s="4">
        <v>43830</v>
      </c>
      <c r="H1099" s="7">
        <f t="shared" si="17"/>
        <v>2019</v>
      </c>
      <c r="I1099" t="s">
        <v>252</v>
      </c>
      <c r="J1099" t="s">
        <v>187</v>
      </c>
      <c r="K1099" t="s">
        <v>5</v>
      </c>
      <c r="L1099" t="str">
        <f>_xlfn.XLOOKUP(K1099,Sheet1!$A$2:$A$8,Sheet1!$B$2:$B$8)</f>
        <v>C</v>
      </c>
      <c r="M1099" s="5">
        <v>633974397912</v>
      </c>
      <c r="N1099" s="5">
        <v>650133401329</v>
      </c>
    </row>
    <row r="1100" spans="1:14" x14ac:dyDescent="0.3">
      <c r="A1100" t="s">
        <v>231</v>
      </c>
      <c r="B1100" t="s">
        <v>182</v>
      </c>
      <c r="C1100" t="s">
        <v>31</v>
      </c>
      <c r="D1100" t="s">
        <v>192</v>
      </c>
      <c r="E1100" t="s">
        <v>191</v>
      </c>
      <c r="F1100" t="s">
        <v>299</v>
      </c>
      <c r="G1100" s="4">
        <v>43830</v>
      </c>
      <c r="H1100" s="7">
        <f t="shared" si="17"/>
        <v>2019</v>
      </c>
      <c r="I1100" t="s">
        <v>252</v>
      </c>
      <c r="J1100" t="s">
        <v>185</v>
      </c>
      <c r="K1100" t="s">
        <v>1</v>
      </c>
      <c r="L1100" t="str">
        <f>_xlfn.XLOOKUP(K1100,Sheet1!$A$2:$A$8,Sheet1!$B$2:$B$8)</f>
        <v>A</v>
      </c>
      <c r="M1100" s="5">
        <v>608693103632</v>
      </c>
      <c r="N1100" s="5">
        <v>628334174779</v>
      </c>
    </row>
    <row r="1101" spans="1:14" x14ac:dyDescent="0.3">
      <c r="A1101" t="s">
        <v>231</v>
      </c>
      <c r="B1101" t="s">
        <v>182</v>
      </c>
      <c r="C1101" t="s">
        <v>31</v>
      </c>
      <c r="D1101" t="s">
        <v>192</v>
      </c>
      <c r="E1101" t="s">
        <v>191</v>
      </c>
      <c r="F1101" t="s">
        <v>299</v>
      </c>
      <c r="G1101" s="4">
        <v>43830</v>
      </c>
      <c r="H1101" s="7">
        <f t="shared" si="17"/>
        <v>2019</v>
      </c>
      <c r="I1101" t="s">
        <v>252</v>
      </c>
      <c r="J1101" t="s">
        <v>186</v>
      </c>
      <c r="K1101" t="s">
        <v>3</v>
      </c>
      <c r="L1101" t="str">
        <f>_xlfn.XLOOKUP(K1101,Sheet1!$A$2:$A$8,Sheet1!$B$2:$B$8)</f>
        <v>B</v>
      </c>
      <c r="M1101" s="5">
        <v>189477136041</v>
      </c>
      <c r="N1101" s="5">
        <v>217214665227</v>
      </c>
    </row>
    <row r="1102" spans="1:14" x14ac:dyDescent="0.3">
      <c r="A1102" t="s">
        <v>231</v>
      </c>
      <c r="B1102" t="s">
        <v>182</v>
      </c>
      <c r="C1102" t="s">
        <v>31</v>
      </c>
      <c r="D1102" t="s">
        <v>192</v>
      </c>
      <c r="E1102" t="s">
        <v>191</v>
      </c>
      <c r="F1102" t="s">
        <v>299</v>
      </c>
      <c r="G1102" s="4">
        <v>43830</v>
      </c>
      <c r="H1102" s="7">
        <f t="shared" si="17"/>
        <v>2019</v>
      </c>
      <c r="I1102" t="s">
        <v>252</v>
      </c>
      <c r="J1102" t="s">
        <v>187</v>
      </c>
      <c r="K1102" t="s">
        <v>5</v>
      </c>
      <c r="L1102" t="str">
        <f>_xlfn.XLOOKUP(K1102,Sheet1!$A$2:$A$8,Sheet1!$B$2:$B$8)</f>
        <v>C</v>
      </c>
      <c r="M1102" s="5">
        <v>419215967591</v>
      </c>
      <c r="N1102" s="5">
        <v>411119509552</v>
      </c>
    </row>
    <row r="1103" spans="1:14" x14ac:dyDescent="0.3">
      <c r="A1103" t="s">
        <v>231</v>
      </c>
      <c r="B1103" t="s">
        <v>182</v>
      </c>
      <c r="C1103" t="s">
        <v>31</v>
      </c>
      <c r="D1103" t="s">
        <v>193</v>
      </c>
      <c r="E1103" t="s">
        <v>194</v>
      </c>
      <c r="F1103" t="s">
        <v>299</v>
      </c>
      <c r="G1103" s="4">
        <v>43830</v>
      </c>
      <c r="H1103" s="7">
        <f t="shared" si="17"/>
        <v>2019</v>
      </c>
      <c r="I1103" t="s">
        <v>252</v>
      </c>
      <c r="J1103" t="s">
        <v>185</v>
      </c>
      <c r="K1103" t="s">
        <v>1</v>
      </c>
      <c r="L1103" t="str">
        <f>_xlfn.XLOOKUP(K1103,Sheet1!$A$2:$A$8,Sheet1!$B$2:$B$8)</f>
        <v>A</v>
      </c>
      <c r="M1103" s="5">
        <v>3607988901524</v>
      </c>
      <c r="N1103" s="5">
        <v>3191135865621</v>
      </c>
    </row>
    <row r="1104" spans="1:14" x14ac:dyDescent="0.3">
      <c r="A1104" t="s">
        <v>231</v>
      </c>
      <c r="B1104" t="s">
        <v>182</v>
      </c>
      <c r="C1104" t="s">
        <v>31</v>
      </c>
      <c r="D1104" t="s">
        <v>193</v>
      </c>
      <c r="E1104" t="s">
        <v>194</v>
      </c>
      <c r="F1104" t="s">
        <v>299</v>
      </c>
      <c r="G1104" s="4">
        <v>43830</v>
      </c>
      <c r="H1104" s="7">
        <f t="shared" si="17"/>
        <v>2019</v>
      </c>
      <c r="I1104" t="s">
        <v>252</v>
      </c>
      <c r="J1104" t="s">
        <v>186</v>
      </c>
      <c r="K1104" t="s">
        <v>3</v>
      </c>
      <c r="L1104" t="str">
        <f>_xlfn.XLOOKUP(K1104,Sheet1!$A$2:$A$8,Sheet1!$B$2:$B$8)</f>
        <v>B</v>
      </c>
      <c r="M1104" s="5">
        <v>2095421725255</v>
      </c>
      <c r="N1104" s="5">
        <v>1700705372471</v>
      </c>
    </row>
    <row r="1105" spans="1:14" x14ac:dyDescent="0.3">
      <c r="A1105" t="s">
        <v>231</v>
      </c>
      <c r="B1105" t="s">
        <v>182</v>
      </c>
      <c r="C1105" t="s">
        <v>31</v>
      </c>
      <c r="D1105" t="s">
        <v>193</v>
      </c>
      <c r="E1105" t="s">
        <v>194</v>
      </c>
      <c r="F1105" t="s">
        <v>299</v>
      </c>
      <c r="G1105" s="4">
        <v>43830</v>
      </c>
      <c r="H1105" s="7">
        <f t="shared" si="17"/>
        <v>2019</v>
      </c>
      <c r="I1105" t="s">
        <v>252</v>
      </c>
      <c r="J1105" t="s">
        <v>187</v>
      </c>
      <c r="K1105" t="s">
        <v>5</v>
      </c>
      <c r="L1105" t="str">
        <f>_xlfn.XLOOKUP(K1105,Sheet1!$A$2:$A$8,Sheet1!$B$2:$B$8)</f>
        <v>C</v>
      </c>
      <c r="M1105" s="5">
        <v>1512567176269</v>
      </c>
      <c r="N1105" s="5">
        <v>1490430493150</v>
      </c>
    </row>
    <row r="1106" spans="1:14" x14ac:dyDescent="0.3">
      <c r="A1106" t="s">
        <v>231</v>
      </c>
      <c r="B1106" t="s">
        <v>182</v>
      </c>
      <c r="C1106" t="s">
        <v>31</v>
      </c>
      <c r="D1106" t="s">
        <v>195</v>
      </c>
      <c r="E1106" t="s">
        <v>191</v>
      </c>
      <c r="F1106" t="s">
        <v>299</v>
      </c>
      <c r="G1106" s="4">
        <v>43830</v>
      </c>
      <c r="H1106" s="7">
        <f t="shared" si="17"/>
        <v>2019</v>
      </c>
      <c r="I1106" t="s">
        <v>252</v>
      </c>
      <c r="J1106" t="s">
        <v>185</v>
      </c>
      <c r="K1106" t="s">
        <v>1</v>
      </c>
      <c r="L1106" t="str">
        <f>_xlfn.XLOOKUP(K1106,Sheet1!$A$2:$A$8,Sheet1!$B$2:$B$8)</f>
        <v>A</v>
      </c>
      <c r="M1106" s="5">
        <v>6942417553567</v>
      </c>
      <c r="N1106" s="5">
        <v>6454453448516</v>
      </c>
    </row>
    <row r="1107" spans="1:14" x14ac:dyDescent="0.3">
      <c r="A1107" t="s">
        <v>231</v>
      </c>
      <c r="B1107" t="s">
        <v>182</v>
      </c>
      <c r="C1107" t="s">
        <v>31</v>
      </c>
      <c r="D1107" t="s">
        <v>195</v>
      </c>
      <c r="E1107" t="s">
        <v>191</v>
      </c>
      <c r="F1107" t="s">
        <v>299</v>
      </c>
      <c r="G1107" s="4">
        <v>43830</v>
      </c>
      <c r="H1107" s="7">
        <f t="shared" si="17"/>
        <v>2019</v>
      </c>
      <c r="I1107" t="s">
        <v>252</v>
      </c>
      <c r="J1107" t="s">
        <v>186</v>
      </c>
      <c r="K1107" t="s">
        <v>3</v>
      </c>
      <c r="L1107" t="str">
        <f>_xlfn.XLOOKUP(K1107,Sheet1!$A$2:$A$8,Sheet1!$B$2:$B$8)</f>
        <v>B</v>
      </c>
      <c r="M1107" s="5">
        <v>597389525800</v>
      </c>
      <c r="N1107" s="5">
        <v>477098994291</v>
      </c>
    </row>
    <row r="1108" spans="1:14" x14ac:dyDescent="0.3">
      <c r="A1108" t="s">
        <v>231</v>
      </c>
      <c r="B1108" t="s">
        <v>182</v>
      </c>
      <c r="C1108" t="s">
        <v>31</v>
      </c>
      <c r="D1108" t="s">
        <v>195</v>
      </c>
      <c r="E1108" t="s">
        <v>191</v>
      </c>
      <c r="F1108" t="s">
        <v>299</v>
      </c>
      <c r="G1108" s="4">
        <v>43830</v>
      </c>
      <c r="H1108" s="7">
        <f t="shared" si="17"/>
        <v>2019</v>
      </c>
      <c r="I1108" t="s">
        <v>252</v>
      </c>
      <c r="J1108" t="s">
        <v>187</v>
      </c>
      <c r="K1108" t="s">
        <v>5</v>
      </c>
      <c r="L1108" t="str">
        <f>_xlfn.XLOOKUP(K1108,Sheet1!$A$2:$A$8,Sheet1!$B$2:$B$8)</f>
        <v>C</v>
      </c>
      <c r="M1108" s="5">
        <v>6345028027767</v>
      </c>
      <c r="N1108" s="5">
        <v>5977354454225</v>
      </c>
    </row>
    <row r="1109" spans="1:14" x14ac:dyDescent="0.3">
      <c r="A1109" t="s">
        <v>231</v>
      </c>
      <c r="B1109" t="s">
        <v>182</v>
      </c>
      <c r="C1109" t="s">
        <v>31</v>
      </c>
      <c r="D1109" t="s">
        <v>196</v>
      </c>
      <c r="E1109" t="s">
        <v>194</v>
      </c>
      <c r="F1109" t="s">
        <v>299</v>
      </c>
      <c r="G1109" s="4">
        <v>43830</v>
      </c>
      <c r="H1109" s="7">
        <f t="shared" si="17"/>
        <v>2019</v>
      </c>
      <c r="I1109" t="s">
        <v>252</v>
      </c>
      <c r="J1109" t="s">
        <v>185</v>
      </c>
      <c r="K1109" t="s">
        <v>1</v>
      </c>
      <c r="L1109" t="str">
        <f>_xlfn.XLOOKUP(K1109,Sheet1!$A$2:$A$8,Sheet1!$B$2:$B$8)</f>
        <v>A</v>
      </c>
      <c r="M1109" s="5">
        <v>280636684456</v>
      </c>
      <c r="N1109" s="5">
        <v>271487530181</v>
      </c>
    </row>
    <row r="1110" spans="1:14" x14ac:dyDescent="0.3">
      <c r="A1110" t="s">
        <v>231</v>
      </c>
      <c r="B1110" t="s">
        <v>182</v>
      </c>
      <c r="C1110" t="s">
        <v>31</v>
      </c>
      <c r="D1110" t="s">
        <v>196</v>
      </c>
      <c r="E1110" t="s">
        <v>194</v>
      </c>
      <c r="F1110" t="s">
        <v>299</v>
      </c>
      <c r="G1110" s="4">
        <v>43830</v>
      </c>
      <c r="H1110" s="7">
        <f t="shared" si="17"/>
        <v>2019</v>
      </c>
      <c r="I1110" t="s">
        <v>252</v>
      </c>
      <c r="J1110" t="s">
        <v>186</v>
      </c>
      <c r="K1110" t="s">
        <v>3</v>
      </c>
      <c r="L1110" t="str">
        <f>_xlfn.XLOOKUP(K1110,Sheet1!$A$2:$A$8,Sheet1!$B$2:$B$8)</f>
        <v>B</v>
      </c>
      <c r="M1110" s="5">
        <v>116108605246</v>
      </c>
      <c r="N1110" s="5">
        <v>114654834539</v>
      </c>
    </row>
    <row r="1111" spans="1:14" x14ac:dyDescent="0.3">
      <c r="A1111" t="s">
        <v>231</v>
      </c>
      <c r="B1111" t="s">
        <v>182</v>
      </c>
      <c r="C1111" t="s">
        <v>31</v>
      </c>
      <c r="D1111" t="s">
        <v>196</v>
      </c>
      <c r="E1111" t="s">
        <v>194</v>
      </c>
      <c r="F1111" t="s">
        <v>299</v>
      </c>
      <c r="G1111" s="4">
        <v>43830</v>
      </c>
      <c r="H1111" s="7">
        <f t="shared" si="17"/>
        <v>2019</v>
      </c>
      <c r="I1111" t="s">
        <v>252</v>
      </c>
      <c r="J1111" t="s">
        <v>187</v>
      </c>
      <c r="K1111" t="s">
        <v>5</v>
      </c>
      <c r="L1111" t="str">
        <f>_xlfn.XLOOKUP(K1111,Sheet1!$A$2:$A$8,Sheet1!$B$2:$B$8)</f>
        <v>C</v>
      </c>
      <c r="M1111" s="5">
        <v>164528079210</v>
      </c>
      <c r="N1111" s="5">
        <v>156832695642</v>
      </c>
    </row>
    <row r="1112" spans="1:14" x14ac:dyDescent="0.3">
      <c r="A1112" t="s">
        <v>231</v>
      </c>
      <c r="B1112" t="s">
        <v>182</v>
      </c>
      <c r="C1112" t="s">
        <v>31</v>
      </c>
      <c r="D1112" t="s">
        <v>232</v>
      </c>
      <c r="E1112" t="s">
        <v>191</v>
      </c>
      <c r="F1112" t="s">
        <v>299</v>
      </c>
      <c r="G1112" s="4">
        <v>43830</v>
      </c>
      <c r="H1112" s="7">
        <f t="shared" si="17"/>
        <v>2019</v>
      </c>
      <c r="I1112" t="s">
        <v>252</v>
      </c>
      <c r="J1112" t="s">
        <v>185</v>
      </c>
      <c r="K1112" t="s">
        <v>1</v>
      </c>
      <c r="L1112" t="str">
        <f>_xlfn.XLOOKUP(K1112,Sheet1!$A$2:$A$8,Sheet1!$B$2:$B$8)</f>
        <v>A</v>
      </c>
      <c r="M1112" s="5">
        <v>1185884790682</v>
      </c>
      <c r="N1112" s="5">
        <v>1122348045899</v>
      </c>
    </row>
    <row r="1113" spans="1:14" x14ac:dyDescent="0.3">
      <c r="A1113" t="s">
        <v>231</v>
      </c>
      <c r="B1113" t="s">
        <v>182</v>
      </c>
      <c r="C1113" t="s">
        <v>31</v>
      </c>
      <c r="D1113" t="s">
        <v>232</v>
      </c>
      <c r="E1113" t="s">
        <v>191</v>
      </c>
      <c r="F1113" t="s">
        <v>299</v>
      </c>
      <c r="G1113" s="4">
        <v>43830</v>
      </c>
      <c r="H1113" s="7">
        <f t="shared" si="17"/>
        <v>2019</v>
      </c>
      <c r="I1113" t="s">
        <v>252</v>
      </c>
      <c r="J1113" t="s">
        <v>186</v>
      </c>
      <c r="K1113" t="s">
        <v>3</v>
      </c>
      <c r="L1113" t="str">
        <f>_xlfn.XLOOKUP(K1113,Sheet1!$A$2:$A$8,Sheet1!$B$2:$B$8)</f>
        <v>B</v>
      </c>
      <c r="M1113" s="5">
        <v>148026088370</v>
      </c>
      <c r="N1113" s="5">
        <v>142370701426</v>
      </c>
    </row>
    <row r="1114" spans="1:14" x14ac:dyDescent="0.3">
      <c r="A1114" t="s">
        <v>231</v>
      </c>
      <c r="B1114" t="s">
        <v>182</v>
      </c>
      <c r="C1114" t="s">
        <v>31</v>
      </c>
      <c r="D1114" t="s">
        <v>232</v>
      </c>
      <c r="E1114" t="s">
        <v>191</v>
      </c>
      <c r="F1114" t="s">
        <v>299</v>
      </c>
      <c r="G1114" s="4">
        <v>43830</v>
      </c>
      <c r="H1114" s="7">
        <f t="shared" si="17"/>
        <v>2019</v>
      </c>
      <c r="I1114" t="s">
        <v>252</v>
      </c>
      <c r="J1114" t="s">
        <v>187</v>
      </c>
      <c r="K1114" t="s">
        <v>5</v>
      </c>
      <c r="L1114" t="str">
        <f>_xlfn.XLOOKUP(K1114,Sheet1!$A$2:$A$8,Sheet1!$B$2:$B$8)</f>
        <v>C</v>
      </c>
      <c r="M1114" s="5">
        <v>1037858702312</v>
      </c>
      <c r="N1114" s="5">
        <v>979977344473</v>
      </c>
    </row>
    <row r="1115" spans="1:14" x14ac:dyDescent="0.3">
      <c r="A1115" t="s">
        <v>231</v>
      </c>
      <c r="B1115" t="s">
        <v>182</v>
      </c>
      <c r="C1115" t="s">
        <v>31</v>
      </c>
      <c r="D1115" t="s">
        <v>197</v>
      </c>
      <c r="E1115" t="s">
        <v>198</v>
      </c>
      <c r="F1115" t="s">
        <v>299</v>
      </c>
      <c r="G1115" s="4">
        <v>43830</v>
      </c>
      <c r="H1115" s="7">
        <f t="shared" si="17"/>
        <v>2019</v>
      </c>
      <c r="I1115" t="s">
        <v>252</v>
      </c>
      <c r="J1115" t="s">
        <v>185</v>
      </c>
      <c r="K1115" t="s">
        <v>1</v>
      </c>
      <c r="L1115" t="str">
        <f>_xlfn.XLOOKUP(K1115,Sheet1!$A$2:$A$8,Sheet1!$B$2:$B$8)</f>
        <v>A</v>
      </c>
      <c r="M1115" s="5">
        <v>1099982039195</v>
      </c>
      <c r="N1115" s="5">
        <v>1076308745882</v>
      </c>
    </row>
    <row r="1116" spans="1:14" x14ac:dyDescent="0.3">
      <c r="A1116" t="s">
        <v>231</v>
      </c>
      <c r="B1116" t="s">
        <v>182</v>
      </c>
      <c r="C1116" t="s">
        <v>31</v>
      </c>
      <c r="D1116" t="s">
        <v>197</v>
      </c>
      <c r="E1116" t="s">
        <v>198</v>
      </c>
      <c r="F1116" t="s">
        <v>299</v>
      </c>
      <c r="G1116" s="4">
        <v>43830</v>
      </c>
      <c r="H1116" s="7">
        <f t="shared" si="17"/>
        <v>2019</v>
      </c>
      <c r="I1116" t="s">
        <v>252</v>
      </c>
      <c r="J1116" t="s">
        <v>186</v>
      </c>
      <c r="K1116" t="s">
        <v>3</v>
      </c>
      <c r="L1116" t="str">
        <f>_xlfn.XLOOKUP(K1116,Sheet1!$A$2:$A$8,Sheet1!$B$2:$B$8)</f>
        <v>B</v>
      </c>
      <c r="M1116" s="5">
        <v>546985217364</v>
      </c>
      <c r="N1116" s="5">
        <v>537937106868</v>
      </c>
    </row>
    <row r="1117" spans="1:14" x14ac:dyDescent="0.3">
      <c r="A1117" t="s">
        <v>231</v>
      </c>
      <c r="B1117" t="s">
        <v>182</v>
      </c>
      <c r="C1117" t="s">
        <v>31</v>
      </c>
      <c r="D1117" t="s">
        <v>197</v>
      </c>
      <c r="E1117" t="s">
        <v>198</v>
      </c>
      <c r="F1117" t="s">
        <v>299</v>
      </c>
      <c r="G1117" s="4">
        <v>43830</v>
      </c>
      <c r="H1117" s="7">
        <f t="shared" si="17"/>
        <v>2019</v>
      </c>
      <c r="I1117" t="s">
        <v>252</v>
      </c>
      <c r="J1117" t="s">
        <v>187</v>
      </c>
      <c r="K1117" t="s">
        <v>5</v>
      </c>
      <c r="L1117" t="str">
        <f>_xlfn.XLOOKUP(K1117,Sheet1!$A$2:$A$8,Sheet1!$B$2:$B$8)</f>
        <v>C</v>
      </c>
      <c r="M1117" s="5">
        <v>552996821831</v>
      </c>
      <c r="N1117" s="5">
        <v>538371639014</v>
      </c>
    </row>
    <row r="1118" spans="1:14" x14ac:dyDescent="0.3">
      <c r="A1118" t="s">
        <v>231</v>
      </c>
      <c r="B1118" t="s">
        <v>182</v>
      </c>
      <c r="C1118" t="s">
        <v>31</v>
      </c>
      <c r="D1118" t="s">
        <v>199</v>
      </c>
      <c r="E1118" t="s">
        <v>184</v>
      </c>
      <c r="F1118" t="s">
        <v>299</v>
      </c>
      <c r="G1118" s="4">
        <v>43830</v>
      </c>
      <c r="H1118" s="7">
        <f t="shared" si="17"/>
        <v>2019</v>
      </c>
      <c r="I1118" t="s">
        <v>252</v>
      </c>
      <c r="J1118" t="s">
        <v>185</v>
      </c>
      <c r="K1118" t="s">
        <v>1</v>
      </c>
      <c r="L1118" t="str">
        <f>_xlfn.XLOOKUP(K1118,Sheet1!$A$2:$A$8,Sheet1!$B$2:$B$8)</f>
        <v>A</v>
      </c>
      <c r="M1118" s="5">
        <v>1569581618773</v>
      </c>
      <c r="N1118" s="5">
        <v>1485490629554</v>
      </c>
    </row>
    <row r="1119" spans="1:14" x14ac:dyDescent="0.3">
      <c r="A1119" t="s">
        <v>231</v>
      </c>
      <c r="B1119" t="s">
        <v>182</v>
      </c>
      <c r="C1119" t="s">
        <v>31</v>
      </c>
      <c r="D1119" t="s">
        <v>199</v>
      </c>
      <c r="E1119" t="s">
        <v>184</v>
      </c>
      <c r="F1119" t="s">
        <v>299</v>
      </c>
      <c r="G1119" s="4">
        <v>43830</v>
      </c>
      <c r="H1119" s="7">
        <f t="shared" si="17"/>
        <v>2019</v>
      </c>
      <c r="I1119" t="s">
        <v>252</v>
      </c>
      <c r="J1119" t="s">
        <v>186</v>
      </c>
      <c r="K1119" t="s">
        <v>3</v>
      </c>
      <c r="L1119" t="str">
        <f>_xlfn.XLOOKUP(K1119,Sheet1!$A$2:$A$8,Sheet1!$B$2:$B$8)</f>
        <v>B</v>
      </c>
      <c r="M1119" s="5">
        <v>887406366960</v>
      </c>
      <c r="N1119" s="5">
        <v>805309662377</v>
      </c>
    </row>
    <row r="1120" spans="1:14" x14ac:dyDescent="0.3">
      <c r="A1120" t="s">
        <v>231</v>
      </c>
      <c r="B1120" t="s">
        <v>182</v>
      </c>
      <c r="C1120" t="s">
        <v>31</v>
      </c>
      <c r="D1120" t="s">
        <v>199</v>
      </c>
      <c r="E1120" t="s">
        <v>184</v>
      </c>
      <c r="F1120" t="s">
        <v>299</v>
      </c>
      <c r="G1120" s="4">
        <v>43830</v>
      </c>
      <c r="H1120" s="7">
        <f t="shared" si="17"/>
        <v>2019</v>
      </c>
      <c r="I1120" t="s">
        <v>252</v>
      </c>
      <c r="J1120" t="s">
        <v>253</v>
      </c>
      <c r="K1120" t="s">
        <v>5</v>
      </c>
      <c r="L1120" t="str">
        <f>_xlfn.XLOOKUP(K1120,Sheet1!$A$2:$A$8,Sheet1!$B$2:$B$8)</f>
        <v>C</v>
      </c>
      <c r="M1120" s="5">
        <v>682175251813</v>
      </c>
      <c r="N1120" s="5">
        <v>680180967177</v>
      </c>
    </row>
    <row r="1121" spans="1:14" x14ac:dyDescent="0.3">
      <c r="A1121" t="s">
        <v>231</v>
      </c>
      <c r="B1121" t="s">
        <v>182</v>
      </c>
      <c r="C1121" t="s">
        <v>31</v>
      </c>
      <c r="D1121" t="s">
        <v>200</v>
      </c>
      <c r="E1121" t="s">
        <v>191</v>
      </c>
      <c r="F1121" t="s">
        <v>299</v>
      </c>
      <c r="G1121" s="4">
        <v>43830</v>
      </c>
      <c r="H1121" s="7">
        <f t="shared" si="17"/>
        <v>2019</v>
      </c>
      <c r="I1121" t="s">
        <v>252</v>
      </c>
      <c r="J1121" t="s">
        <v>185</v>
      </c>
      <c r="K1121" t="s">
        <v>1</v>
      </c>
      <c r="L1121" t="str">
        <f>_xlfn.XLOOKUP(K1121,Sheet1!$A$2:$A$8,Sheet1!$B$2:$B$8)</f>
        <v>A</v>
      </c>
      <c r="M1121" s="5">
        <v>14396226786211</v>
      </c>
      <c r="N1121" s="5">
        <v>15201889278985</v>
      </c>
    </row>
    <row r="1122" spans="1:14" x14ac:dyDescent="0.3">
      <c r="A1122" t="s">
        <v>231</v>
      </c>
      <c r="B1122" t="s">
        <v>182</v>
      </c>
      <c r="C1122" t="s">
        <v>31</v>
      </c>
      <c r="D1122" t="s">
        <v>200</v>
      </c>
      <c r="E1122" t="s">
        <v>191</v>
      </c>
      <c r="F1122" t="s">
        <v>299</v>
      </c>
      <c r="G1122" s="4">
        <v>43830</v>
      </c>
      <c r="H1122" s="7">
        <f t="shared" si="17"/>
        <v>2019</v>
      </c>
      <c r="I1122" t="s">
        <v>252</v>
      </c>
      <c r="J1122" t="s">
        <v>186</v>
      </c>
      <c r="K1122" t="s">
        <v>3</v>
      </c>
      <c r="L1122" t="str">
        <f>_xlfn.XLOOKUP(K1122,Sheet1!$A$2:$A$8,Sheet1!$B$2:$B$8)</f>
        <v>B</v>
      </c>
      <c r="M1122" s="5">
        <v>2936897808285</v>
      </c>
      <c r="N1122" s="5">
        <v>3771331034253</v>
      </c>
    </row>
    <row r="1123" spans="1:14" x14ac:dyDescent="0.3">
      <c r="A1123" t="s">
        <v>231</v>
      </c>
      <c r="B1123" t="s">
        <v>182</v>
      </c>
      <c r="C1123" t="s">
        <v>31</v>
      </c>
      <c r="D1123" t="s">
        <v>200</v>
      </c>
      <c r="E1123" t="s">
        <v>191</v>
      </c>
      <c r="F1123" t="s">
        <v>299</v>
      </c>
      <c r="G1123" s="4">
        <v>43830</v>
      </c>
      <c r="H1123" s="7">
        <f t="shared" si="17"/>
        <v>2019</v>
      </c>
      <c r="I1123" t="s">
        <v>252</v>
      </c>
      <c r="J1123" t="s">
        <v>187</v>
      </c>
      <c r="K1123" t="s">
        <v>5</v>
      </c>
      <c r="L1123" t="str">
        <f>_xlfn.XLOOKUP(K1123,Sheet1!$A$2:$A$8,Sheet1!$B$2:$B$8)</f>
        <v>C</v>
      </c>
      <c r="M1123" s="5">
        <v>11459328977926</v>
      </c>
      <c r="N1123" s="5">
        <v>11430558244732</v>
      </c>
    </row>
    <row r="1124" spans="1:14" x14ac:dyDescent="0.3">
      <c r="A1124" t="s">
        <v>231</v>
      </c>
      <c r="B1124" t="s">
        <v>182</v>
      </c>
      <c r="C1124" t="s">
        <v>31</v>
      </c>
      <c r="D1124" t="s">
        <v>233</v>
      </c>
      <c r="E1124" t="s">
        <v>184</v>
      </c>
      <c r="F1124" t="s">
        <v>299</v>
      </c>
      <c r="G1124" s="4">
        <v>43830</v>
      </c>
      <c r="H1124" s="7">
        <f t="shared" si="17"/>
        <v>2019</v>
      </c>
      <c r="I1124" t="s">
        <v>252</v>
      </c>
      <c r="J1124" t="s">
        <v>185</v>
      </c>
      <c r="K1124" t="s">
        <v>1</v>
      </c>
      <c r="L1124" t="str">
        <f>_xlfn.XLOOKUP(K1124,Sheet1!$A$2:$A$8,Sheet1!$B$2:$B$8)</f>
        <v>A</v>
      </c>
      <c r="M1124" s="5">
        <v>311156562419</v>
      </c>
      <c r="N1124" s="5">
        <v>308290135501</v>
      </c>
    </row>
    <row r="1125" spans="1:14" x14ac:dyDescent="0.3">
      <c r="A1125" t="s">
        <v>231</v>
      </c>
      <c r="B1125" t="s">
        <v>182</v>
      </c>
      <c r="C1125" t="s">
        <v>31</v>
      </c>
      <c r="D1125" t="s">
        <v>233</v>
      </c>
      <c r="E1125" t="s">
        <v>184</v>
      </c>
      <c r="F1125" t="s">
        <v>299</v>
      </c>
      <c r="G1125" s="4">
        <v>43830</v>
      </c>
      <c r="H1125" s="7">
        <f t="shared" si="17"/>
        <v>2019</v>
      </c>
      <c r="I1125" t="s">
        <v>252</v>
      </c>
      <c r="J1125" t="s">
        <v>186</v>
      </c>
      <c r="K1125" t="s">
        <v>3</v>
      </c>
      <c r="L1125" t="str">
        <f>_xlfn.XLOOKUP(K1125,Sheet1!$A$2:$A$8,Sheet1!$B$2:$B$8)</f>
        <v>B</v>
      </c>
      <c r="M1125" s="5">
        <v>143598138355</v>
      </c>
      <c r="N1125" s="5">
        <v>152586146983</v>
      </c>
    </row>
    <row r="1126" spans="1:14" x14ac:dyDescent="0.3">
      <c r="A1126" t="s">
        <v>231</v>
      </c>
      <c r="B1126" t="s">
        <v>182</v>
      </c>
      <c r="C1126" t="s">
        <v>31</v>
      </c>
      <c r="D1126" t="s">
        <v>233</v>
      </c>
      <c r="E1126" t="s">
        <v>184</v>
      </c>
      <c r="F1126" t="s">
        <v>299</v>
      </c>
      <c r="G1126" s="4">
        <v>43830</v>
      </c>
      <c r="H1126" s="7">
        <f t="shared" si="17"/>
        <v>2019</v>
      </c>
      <c r="I1126" t="s">
        <v>252</v>
      </c>
      <c r="J1126" t="s">
        <v>187</v>
      </c>
      <c r="K1126" t="s">
        <v>5</v>
      </c>
      <c r="L1126" t="str">
        <f>_xlfn.XLOOKUP(K1126,Sheet1!$A$2:$A$8,Sheet1!$B$2:$B$8)</f>
        <v>C</v>
      </c>
      <c r="M1126" s="5">
        <v>167558424064</v>
      </c>
      <c r="N1126" s="5">
        <v>155703988518</v>
      </c>
    </row>
    <row r="1127" spans="1:14" x14ac:dyDescent="0.3">
      <c r="A1127" t="s">
        <v>231</v>
      </c>
      <c r="B1127" t="s">
        <v>182</v>
      </c>
      <c r="C1127" t="s">
        <v>31</v>
      </c>
      <c r="D1127" t="s">
        <v>201</v>
      </c>
      <c r="E1127" t="s">
        <v>184</v>
      </c>
      <c r="F1127" t="s">
        <v>299</v>
      </c>
      <c r="G1127" s="4">
        <v>43830</v>
      </c>
      <c r="H1127" s="7">
        <f t="shared" si="17"/>
        <v>2019</v>
      </c>
      <c r="I1127" t="s">
        <v>252</v>
      </c>
      <c r="J1127" t="s">
        <v>185</v>
      </c>
      <c r="K1127" t="s">
        <v>1</v>
      </c>
      <c r="L1127" t="str">
        <f>_xlfn.XLOOKUP(K1127,Sheet1!$A$2:$A$8,Sheet1!$B$2:$B$8)</f>
        <v>A</v>
      </c>
      <c r="M1127" s="5">
        <v>14986191799753</v>
      </c>
      <c r="N1127" s="5">
        <v>15306118083143</v>
      </c>
    </row>
    <row r="1128" spans="1:14" x14ac:dyDescent="0.3">
      <c r="A1128" t="s">
        <v>231</v>
      </c>
      <c r="B1128" t="s">
        <v>182</v>
      </c>
      <c r="C1128" t="s">
        <v>31</v>
      </c>
      <c r="D1128" t="s">
        <v>201</v>
      </c>
      <c r="E1128" t="s">
        <v>184</v>
      </c>
      <c r="F1128" t="s">
        <v>299</v>
      </c>
      <c r="G1128" s="4">
        <v>43830</v>
      </c>
      <c r="H1128" s="7">
        <f t="shared" si="17"/>
        <v>2019</v>
      </c>
      <c r="I1128" t="s">
        <v>252</v>
      </c>
      <c r="J1128" t="s">
        <v>186</v>
      </c>
      <c r="K1128" t="s">
        <v>3</v>
      </c>
      <c r="L1128" t="str">
        <f>_xlfn.XLOOKUP(K1128,Sheet1!$A$2:$A$8,Sheet1!$B$2:$B$8)</f>
        <v>B</v>
      </c>
      <c r="M1128" s="5">
        <v>4037257499956</v>
      </c>
      <c r="N1128" s="5">
        <v>4545091478758</v>
      </c>
    </row>
    <row r="1129" spans="1:14" x14ac:dyDescent="0.3">
      <c r="A1129" t="s">
        <v>231</v>
      </c>
      <c r="B1129" t="s">
        <v>182</v>
      </c>
      <c r="C1129" t="s">
        <v>31</v>
      </c>
      <c r="D1129" t="s">
        <v>201</v>
      </c>
      <c r="E1129" t="s">
        <v>184</v>
      </c>
      <c r="F1129" t="s">
        <v>299</v>
      </c>
      <c r="G1129" s="4">
        <v>43830</v>
      </c>
      <c r="H1129" s="7">
        <f t="shared" si="17"/>
        <v>2019</v>
      </c>
      <c r="I1129" t="s">
        <v>252</v>
      </c>
      <c r="J1129" t="s">
        <v>187</v>
      </c>
      <c r="K1129" t="s">
        <v>5</v>
      </c>
      <c r="L1129" t="str">
        <f>_xlfn.XLOOKUP(K1129,Sheet1!$A$2:$A$8,Sheet1!$B$2:$B$8)</f>
        <v>C</v>
      </c>
      <c r="M1129" s="5">
        <v>10948934299797</v>
      </c>
      <c r="N1129" s="5">
        <v>10761026604385</v>
      </c>
    </row>
    <row r="1130" spans="1:14" x14ac:dyDescent="0.3">
      <c r="A1130" t="s">
        <v>231</v>
      </c>
      <c r="B1130" t="s">
        <v>182</v>
      </c>
      <c r="C1130" t="s">
        <v>31</v>
      </c>
      <c r="D1130" t="s">
        <v>202</v>
      </c>
      <c r="E1130" t="s">
        <v>184</v>
      </c>
      <c r="F1130" t="s">
        <v>299</v>
      </c>
      <c r="G1130" s="4">
        <v>43830</v>
      </c>
      <c r="H1130" s="7">
        <f t="shared" si="17"/>
        <v>2019</v>
      </c>
      <c r="I1130" t="s">
        <v>252</v>
      </c>
      <c r="J1130" t="s">
        <v>185</v>
      </c>
      <c r="K1130" t="s">
        <v>1</v>
      </c>
      <c r="L1130" t="str">
        <f>_xlfn.XLOOKUP(K1130,Sheet1!$A$2:$A$8,Sheet1!$B$2:$B$8)</f>
        <v>A</v>
      </c>
      <c r="M1130" s="5">
        <v>760691640052</v>
      </c>
      <c r="N1130" s="5">
        <v>780044524332</v>
      </c>
    </row>
    <row r="1131" spans="1:14" x14ac:dyDescent="0.3">
      <c r="A1131" t="s">
        <v>231</v>
      </c>
      <c r="B1131" t="s">
        <v>182</v>
      </c>
      <c r="C1131" t="s">
        <v>31</v>
      </c>
      <c r="D1131" t="s">
        <v>202</v>
      </c>
      <c r="E1131" t="s">
        <v>184</v>
      </c>
      <c r="F1131" t="s">
        <v>299</v>
      </c>
      <c r="G1131" s="4">
        <v>43830</v>
      </c>
      <c r="H1131" s="7">
        <f t="shared" si="17"/>
        <v>2019</v>
      </c>
      <c r="I1131" t="s">
        <v>252</v>
      </c>
      <c r="J1131" t="s">
        <v>186</v>
      </c>
      <c r="K1131" t="s">
        <v>3</v>
      </c>
      <c r="L1131" t="str">
        <f>_xlfn.XLOOKUP(K1131,Sheet1!$A$2:$A$8,Sheet1!$B$2:$B$8)</f>
        <v>B</v>
      </c>
      <c r="M1131" s="5">
        <v>385672578766</v>
      </c>
      <c r="N1131" s="5">
        <v>430932847366</v>
      </c>
    </row>
    <row r="1132" spans="1:14" x14ac:dyDescent="0.3">
      <c r="A1132" t="s">
        <v>231</v>
      </c>
      <c r="B1132" t="s">
        <v>182</v>
      </c>
      <c r="C1132" t="s">
        <v>31</v>
      </c>
      <c r="D1132" t="s">
        <v>202</v>
      </c>
      <c r="E1132" t="s">
        <v>184</v>
      </c>
      <c r="F1132" t="s">
        <v>299</v>
      </c>
      <c r="G1132" s="4">
        <v>43830</v>
      </c>
      <c r="H1132" s="7">
        <f t="shared" si="17"/>
        <v>2019</v>
      </c>
      <c r="I1132" t="s">
        <v>252</v>
      </c>
      <c r="J1132" t="s">
        <v>187</v>
      </c>
      <c r="K1132" t="s">
        <v>5</v>
      </c>
      <c r="L1132" t="str">
        <f>_xlfn.XLOOKUP(K1132,Sheet1!$A$2:$A$8,Sheet1!$B$2:$B$8)</f>
        <v>C</v>
      </c>
      <c r="M1132" s="5">
        <v>375019061286</v>
      </c>
      <c r="N1132" s="5">
        <v>349111676966</v>
      </c>
    </row>
    <row r="1133" spans="1:14" x14ac:dyDescent="0.3">
      <c r="A1133" t="s">
        <v>231</v>
      </c>
      <c r="B1133" t="s">
        <v>182</v>
      </c>
      <c r="C1133" t="s">
        <v>31</v>
      </c>
      <c r="D1133" t="s">
        <v>234</v>
      </c>
      <c r="E1133" t="s">
        <v>225</v>
      </c>
      <c r="F1133" t="s">
        <v>299</v>
      </c>
      <c r="G1133" s="4">
        <v>43830</v>
      </c>
      <c r="H1133" s="7">
        <f t="shared" si="17"/>
        <v>2019</v>
      </c>
      <c r="I1133" t="s">
        <v>252</v>
      </c>
      <c r="J1133" t="s">
        <v>185</v>
      </c>
      <c r="K1133" t="s">
        <v>1</v>
      </c>
      <c r="L1133" t="str">
        <f>_xlfn.XLOOKUP(K1133,Sheet1!$A$2:$A$8,Sheet1!$B$2:$B$8)</f>
        <v>A</v>
      </c>
      <c r="M1133" s="5">
        <v>777742155728</v>
      </c>
      <c r="N1133" s="5">
        <v>757077428704</v>
      </c>
    </row>
    <row r="1134" spans="1:14" x14ac:dyDescent="0.3">
      <c r="A1134" t="s">
        <v>231</v>
      </c>
      <c r="B1134" t="s">
        <v>182</v>
      </c>
      <c r="C1134" t="s">
        <v>31</v>
      </c>
      <c r="D1134" t="s">
        <v>234</v>
      </c>
      <c r="E1134" t="s">
        <v>225</v>
      </c>
      <c r="F1134" t="s">
        <v>299</v>
      </c>
      <c r="G1134" s="4">
        <v>43830</v>
      </c>
      <c r="H1134" s="7">
        <f t="shared" si="17"/>
        <v>2019</v>
      </c>
      <c r="I1134" t="s">
        <v>252</v>
      </c>
      <c r="J1134" t="s">
        <v>186</v>
      </c>
      <c r="K1134" t="s">
        <v>3</v>
      </c>
      <c r="L1134" t="str">
        <f>_xlfn.XLOOKUP(K1134,Sheet1!$A$2:$A$8,Sheet1!$B$2:$B$8)</f>
        <v>B</v>
      </c>
      <c r="M1134" s="5">
        <v>580161084784</v>
      </c>
      <c r="N1134" s="5">
        <v>561427866800</v>
      </c>
    </row>
    <row r="1135" spans="1:14" x14ac:dyDescent="0.3">
      <c r="A1135" t="s">
        <v>231</v>
      </c>
      <c r="B1135" t="s">
        <v>182</v>
      </c>
      <c r="C1135" t="s">
        <v>31</v>
      </c>
      <c r="D1135" t="s">
        <v>234</v>
      </c>
      <c r="E1135" t="s">
        <v>225</v>
      </c>
      <c r="F1135" t="s">
        <v>299</v>
      </c>
      <c r="G1135" s="4">
        <v>43830</v>
      </c>
      <c r="H1135" s="7">
        <f t="shared" si="17"/>
        <v>2019</v>
      </c>
      <c r="I1135" t="s">
        <v>252</v>
      </c>
      <c r="J1135" t="s">
        <v>187</v>
      </c>
      <c r="K1135" t="s">
        <v>5</v>
      </c>
      <c r="L1135" t="str">
        <f>_xlfn.XLOOKUP(K1135,Sheet1!$A$2:$A$8,Sheet1!$B$2:$B$8)</f>
        <v>C</v>
      </c>
      <c r="M1135" s="5">
        <v>197581070944</v>
      </c>
      <c r="N1135" s="5">
        <v>195649561904</v>
      </c>
    </row>
    <row r="1136" spans="1:14" x14ac:dyDescent="0.3">
      <c r="A1136" t="s">
        <v>231</v>
      </c>
      <c r="B1136" t="s">
        <v>182</v>
      </c>
      <c r="C1136" t="s">
        <v>31</v>
      </c>
      <c r="D1136" t="s">
        <v>203</v>
      </c>
      <c r="E1136" t="s">
        <v>184</v>
      </c>
      <c r="F1136" t="s">
        <v>299</v>
      </c>
      <c r="G1136" s="4">
        <v>43830</v>
      </c>
      <c r="H1136" s="7">
        <f t="shared" si="17"/>
        <v>2019</v>
      </c>
      <c r="I1136" t="s">
        <v>252</v>
      </c>
      <c r="J1136" t="s">
        <v>185</v>
      </c>
      <c r="K1136" t="s">
        <v>1</v>
      </c>
      <c r="L1136" t="str">
        <f>_xlfn.XLOOKUP(K1136,Sheet1!$A$2:$A$8,Sheet1!$B$2:$B$8)</f>
        <v>A</v>
      </c>
      <c r="M1136" s="5">
        <v>723899527478</v>
      </c>
      <c r="N1136" s="5">
        <v>617578691333</v>
      </c>
    </row>
    <row r="1137" spans="1:14" x14ac:dyDescent="0.3">
      <c r="A1137" t="s">
        <v>231</v>
      </c>
      <c r="B1137" t="s">
        <v>182</v>
      </c>
      <c r="C1137" t="s">
        <v>31</v>
      </c>
      <c r="D1137" t="s">
        <v>203</v>
      </c>
      <c r="E1137" t="s">
        <v>184</v>
      </c>
      <c r="F1137" t="s">
        <v>299</v>
      </c>
      <c r="G1137" s="4">
        <v>43830</v>
      </c>
      <c r="H1137" s="7">
        <f t="shared" si="17"/>
        <v>2019</v>
      </c>
      <c r="I1137" t="s">
        <v>252</v>
      </c>
      <c r="J1137" t="s">
        <v>186</v>
      </c>
      <c r="K1137" t="s">
        <v>3</v>
      </c>
      <c r="L1137" t="str">
        <f>_xlfn.XLOOKUP(K1137,Sheet1!$A$2:$A$8,Sheet1!$B$2:$B$8)</f>
        <v>B</v>
      </c>
      <c r="M1137" s="5">
        <v>407800552216</v>
      </c>
      <c r="N1137" s="5">
        <v>299068924840</v>
      </c>
    </row>
    <row r="1138" spans="1:14" x14ac:dyDescent="0.3">
      <c r="A1138" t="s">
        <v>231</v>
      </c>
      <c r="B1138" t="s">
        <v>182</v>
      </c>
      <c r="C1138" t="s">
        <v>31</v>
      </c>
      <c r="D1138" t="s">
        <v>203</v>
      </c>
      <c r="E1138" t="s">
        <v>184</v>
      </c>
      <c r="F1138" t="s">
        <v>299</v>
      </c>
      <c r="G1138" s="4">
        <v>43830</v>
      </c>
      <c r="H1138" s="7">
        <f t="shared" si="17"/>
        <v>2019</v>
      </c>
      <c r="I1138" t="s">
        <v>252</v>
      </c>
      <c r="J1138" t="s">
        <v>187</v>
      </c>
      <c r="K1138" t="s">
        <v>5</v>
      </c>
      <c r="L1138" t="str">
        <f>_xlfn.XLOOKUP(K1138,Sheet1!$A$2:$A$8,Sheet1!$B$2:$B$8)</f>
        <v>C</v>
      </c>
      <c r="M1138" s="5">
        <v>316098975262</v>
      </c>
      <c r="N1138" s="5">
        <v>318509766493</v>
      </c>
    </row>
    <row r="1139" spans="1:14" x14ac:dyDescent="0.3">
      <c r="A1139" t="s">
        <v>231</v>
      </c>
      <c r="B1139" t="s">
        <v>182</v>
      </c>
      <c r="C1139" t="s">
        <v>31</v>
      </c>
      <c r="D1139" t="s">
        <v>243</v>
      </c>
      <c r="E1139" t="s">
        <v>213</v>
      </c>
      <c r="F1139" t="s">
        <v>301</v>
      </c>
      <c r="G1139" s="4">
        <v>43830</v>
      </c>
      <c r="H1139" s="7">
        <f t="shared" si="17"/>
        <v>2019</v>
      </c>
      <c r="I1139" t="s">
        <v>252</v>
      </c>
      <c r="J1139" t="s">
        <v>185</v>
      </c>
      <c r="K1139" t="s">
        <v>1</v>
      </c>
      <c r="L1139" t="str">
        <f>_xlfn.XLOOKUP(K1139,Sheet1!$A$2:$A$8,Sheet1!$B$2:$B$8)</f>
        <v>A</v>
      </c>
      <c r="M1139" s="5">
        <v>47946292096</v>
      </c>
      <c r="N1139" s="5">
        <v>12107766477</v>
      </c>
    </row>
    <row r="1140" spans="1:14" x14ac:dyDescent="0.3">
      <c r="A1140" t="s">
        <v>231</v>
      </c>
      <c r="B1140" t="s">
        <v>182</v>
      </c>
      <c r="C1140" t="s">
        <v>31</v>
      </c>
      <c r="D1140" t="s">
        <v>243</v>
      </c>
      <c r="E1140" t="s">
        <v>213</v>
      </c>
      <c r="F1140" t="s">
        <v>301</v>
      </c>
      <c r="G1140" s="4">
        <v>43830</v>
      </c>
      <c r="H1140" s="7">
        <f t="shared" si="17"/>
        <v>2019</v>
      </c>
      <c r="I1140" t="s">
        <v>252</v>
      </c>
      <c r="J1140" t="s">
        <v>186</v>
      </c>
      <c r="K1140" t="s">
        <v>3</v>
      </c>
      <c r="L1140" t="str">
        <f>_xlfn.XLOOKUP(K1140,Sheet1!$A$2:$A$8,Sheet1!$B$2:$B$8)</f>
        <v>B</v>
      </c>
      <c r="M1140" s="5">
        <v>1835643472</v>
      </c>
      <c r="N1140" s="5">
        <v>10466045527</v>
      </c>
    </row>
    <row r="1141" spans="1:14" x14ac:dyDescent="0.3">
      <c r="A1141" t="s">
        <v>231</v>
      </c>
      <c r="B1141" t="s">
        <v>182</v>
      </c>
      <c r="C1141" t="s">
        <v>31</v>
      </c>
      <c r="D1141" t="s">
        <v>243</v>
      </c>
      <c r="E1141" t="s">
        <v>213</v>
      </c>
      <c r="F1141" t="s">
        <v>301</v>
      </c>
      <c r="G1141" s="4">
        <v>43830</v>
      </c>
      <c r="H1141" s="7">
        <f t="shared" si="17"/>
        <v>2019</v>
      </c>
      <c r="I1141" t="s">
        <v>252</v>
      </c>
      <c r="J1141" t="s">
        <v>187</v>
      </c>
      <c r="K1141" t="s">
        <v>5</v>
      </c>
      <c r="L1141" t="str">
        <f>_xlfn.XLOOKUP(K1141,Sheet1!$A$2:$A$8,Sheet1!$B$2:$B$8)</f>
        <v>C</v>
      </c>
      <c r="M1141" s="5">
        <v>46110648624</v>
      </c>
      <c r="N1141" s="5">
        <v>1641720950</v>
      </c>
    </row>
    <row r="1142" spans="1:14" x14ac:dyDescent="0.3">
      <c r="A1142" t="s">
        <v>231</v>
      </c>
      <c r="B1142" t="s">
        <v>182</v>
      </c>
      <c r="C1142" t="s">
        <v>31</v>
      </c>
      <c r="D1142" t="s">
        <v>204</v>
      </c>
      <c r="E1142" t="s">
        <v>191</v>
      </c>
      <c r="F1142" t="s">
        <v>299</v>
      </c>
      <c r="G1142" s="4">
        <v>43830</v>
      </c>
      <c r="H1142" s="7">
        <f t="shared" si="17"/>
        <v>2019</v>
      </c>
      <c r="I1142" t="s">
        <v>252</v>
      </c>
      <c r="J1142" t="s">
        <v>185</v>
      </c>
      <c r="K1142" t="s">
        <v>1</v>
      </c>
      <c r="L1142" t="str">
        <f>_xlfn.XLOOKUP(K1142,Sheet1!$A$2:$A$8,Sheet1!$B$2:$B$8)</f>
        <v>A</v>
      </c>
      <c r="M1142" s="5">
        <v>1143024147060</v>
      </c>
      <c r="N1142" s="5">
        <v>1160995163283</v>
      </c>
    </row>
    <row r="1143" spans="1:14" x14ac:dyDescent="0.3">
      <c r="A1143" t="s">
        <v>231</v>
      </c>
      <c r="B1143" t="s">
        <v>182</v>
      </c>
      <c r="C1143" t="s">
        <v>31</v>
      </c>
      <c r="D1143" t="s">
        <v>204</v>
      </c>
      <c r="E1143" t="s">
        <v>191</v>
      </c>
      <c r="F1143" t="s">
        <v>299</v>
      </c>
      <c r="G1143" s="4">
        <v>43830</v>
      </c>
      <c r="H1143" s="7">
        <f t="shared" si="17"/>
        <v>2019</v>
      </c>
      <c r="I1143" t="s">
        <v>252</v>
      </c>
      <c r="J1143" t="s">
        <v>186</v>
      </c>
      <c r="K1143" t="s">
        <v>3</v>
      </c>
      <c r="L1143" t="str">
        <f>_xlfn.XLOOKUP(K1143,Sheet1!$A$2:$A$8,Sheet1!$B$2:$B$8)</f>
        <v>B</v>
      </c>
      <c r="M1143" s="5">
        <v>400716784694</v>
      </c>
      <c r="N1143" s="5">
        <v>427358930212</v>
      </c>
    </row>
    <row r="1144" spans="1:14" x14ac:dyDescent="0.3">
      <c r="A1144" t="s">
        <v>231</v>
      </c>
      <c r="B1144" t="s">
        <v>182</v>
      </c>
      <c r="C1144" t="s">
        <v>31</v>
      </c>
      <c r="D1144" t="s">
        <v>204</v>
      </c>
      <c r="E1144" t="s">
        <v>191</v>
      </c>
      <c r="F1144" t="s">
        <v>299</v>
      </c>
      <c r="G1144" s="4">
        <v>43830</v>
      </c>
      <c r="H1144" s="7">
        <f t="shared" si="17"/>
        <v>2019</v>
      </c>
      <c r="I1144" t="s">
        <v>252</v>
      </c>
      <c r="J1144" t="s">
        <v>187</v>
      </c>
      <c r="K1144" t="s">
        <v>5</v>
      </c>
      <c r="L1144" t="str">
        <f>_xlfn.XLOOKUP(K1144,Sheet1!$A$2:$A$8,Sheet1!$B$2:$B$8)</f>
        <v>C</v>
      </c>
      <c r="M1144" s="5">
        <v>742307362366</v>
      </c>
      <c r="N1144" s="5">
        <v>733636233071</v>
      </c>
    </row>
    <row r="1145" spans="1:14" x14ac:dyDescent="0.3">
      <c r="A1145" t="s">
        <v>231</v>
      </c>
      <c r="B1145" t="s">
        <v>182</v>
      </c>
      <c r="C1145" t="s">
        <v>31</v>
      </c>
      <c r="D1145" t="s">
        <v>205</v>
      </c>
      <c r="E1145" t="s">
        <v>189</v>
      </c>
      <c r="F1145" t="s">
        <v>301</v>
      </c>
      <c r="G1145" s="4">
        <v>43830</v>
      </c>
      <c r="H1145" s="7">
        <f t="shared" si="17"/>
        <v>2019</v>
      </c>
      <c r="I1145" t="s">
        <v>252</v>
      </c>
      <c r="J1145" t="s">
        <v>185</v>
      </c>
      <c r="K1145" t="s">
        <v>1</v>
      </c>
      <c r="L1145" t="str">
        <f>_xlfn.XLOOKUP(K1145,Sheet1!$A$2:$A$8,Sheet1!$B$2:$B$8)</f>
        <v>A</v>
      </c>
      <c r="M1145" s="5">
        <v>565047824099</v>
      </c>
      <c r="N1145" s="5">
        <v>534318732685</v>
      </c>
    </row>
    <row r="1146" spans="1:14" x14ac:dyDescent="0.3">
      <c r="A1146" t="s">
        <v>231</v>
      </c>
      <c r="B1146" t="s">
        <v>182</v>
      </c>
      <c r="C1146" t="s">
        <v>31</v>
      </c>
      <c r="D1146" t="s">
        <v>205</v>
      </c>
      <c r="E1146" t="s">
        <v>189</v>
      </c>
      <c r="F1146" t="s">
        <v>301</v>
      </c>
      <c r="G1146" s="4">
        <v>43830</v>
      </c>
      <c r="H1146" s="7">
        <f t="shared" si="17"/>
        <v>2019</v>
      </c>
      <c r="I1146" t="s">
        <v>252</v>
      </c>
      <c r="J1146" t="s">
        <v>186</v>
      </c>
      <c r="K1146" t="s">
        <v>3</v>
      </c>
      <c r="L1146" t="str">
        <f>_xlfn.XLOOKUP(K1146,Sheet1!$A$2:$A$8,Sheet1!$B$2:$B$8)</f>
        <v>B</v>
      </c>
      <c r="M1146" s="5">
        <v>153082904132</v>
      </c>
      <c r="N1146" s="5">
        <v>148804341900</v>
      </c>
    </row>
    <row r="1147" spans="1:14" x14ac:dyDescent="0.3">
      <c r="A1147" t="s">
        <v>231</v>
      </c>
      <c r="B1147" t="s">
        <v>182</v>
      </c>
      <c r="C1147" t="s">
        <v>31</v>
      </c>
      <c r="D1147" t="s">
        <v>205</v>
      </c>
      <c r="E1147" t="s">
        <v>189</v>
      </c>
      <c r="F1147" t="s">
        <v>301</v>
      </c>
      <c r="G1147" s="4">
        <v>43830</v>
      </c>
      <c r="H1147" s="7">
        <f t="shared" si="17"/>
        <v>2019</v>
      </c>
      <c r="I1147" t="s">
        <v>252</v>
      </c>
      <c r="J1147" t="s">
        <v>187</v>
      </c>
      <c r="K1147" t="s">
        <v>5</v>
      </c>
      <c r="L1147" t="str">
        <f>_xlfn.XLOOKUP(K1147,Sheet1!$A$2:$A$8,Sheet1!$B$2:$B$8)</f>
        <v>C</v>
      </c>
      <c r="M1147" s="5">
        <v>411964919967</v>
      </c>
      <c r="N1147" s="5">
        <v>385514390785</v>
      </c>
    </row>
    <row r="1148" spans="1:14" x14ac:dyDescent="0.3">
      <c r="A1148" t="s">
        <v>231</v>
      </c>
      <c r="B1148" t="s">
        <v>182</v>
      </c>
      <c r="C1148" t="s">
        <v>31</v>
      </c>
      <c r="D1148" t="s">
        <v>206</v>
      </c>
      <c r="E1148" t="s">
        <v>191</v>
      </c>
      <c r="F1148" t="s">
        <v>299</v>
      </c>
      <c r="G1148" s="4">
        <v>43830</v>
      </c>
      <c r="H1148" s="7">
        <f t="shared" si="17"/>
        <v>2019</v>
      </c>
      <c r="I1148" t="s">
        <v>252</v>
      </c>
      <c r="J1148" t="s">
        <v>185</v>
      </c>
      <c r="K1148" t="s">
        <v>1</v>
      </c>
      <c r="L1148" t="str">
        <f>_xlfn.XLOOKUP(K1148,Sheet1!$A$2:$A$8,Sheet1!$B$2:$B$8)</f>
        <v>A</v>
      </c>
      <c r="M1148" s="5">
        <v>378001844940</v>
      </c>
      <c r="N1148" s="5">
        <v>361826296059</v>
      </c>
    </row>
    <row r="1149" spans="1:14" x14ac:dyDescent="0.3">
      <c r="A1149" t="s">
        <v>231</v>
      </c>
      <c r="B1149" t="s">
        <v>182</v>
      </c>
      <c r="C1149" t="s">
        <v>31</v>
      </c>
      <c r="D1149" t="s">
        <v>206</v>
      </c>
      <c r="E1149" t="s">
        <v>191</v>
      </c>
      <c r="F1149" t="s">
        <v>299</v>
      </c>
      <c r="G1149" s="4">
        <v>43830</v>
      </c>
      <c r="H1149" s="7">
        <f t="shared" si="17"/>
        <v>2019</v>
      </c>
      <c r="I1149" t="s">
        <v>252</v>
      </c>
      <c r="J1149" t="s">
        <v>186</v>
      </c>
      <c r="K1149" t="s">
        <v>3</v>
      </c>
      <c r="L1149" t="str">
        <f>_xlfn.XLOOKUP(K1149,Sheet1!$A$2:$A$8,Sheet1!$B$2:$B$8)</f>
        <v>B</v>
      </c>
      <c r="M1149" s="5">
        <v>106978404736</v>
      </c>
      <c r="N1149" s="5">
        <v>56690975069</v>
      </c>
    </row>
    <row r="1150" spans="1:14" x14ac:dyDescent="0.3">
      <c r="A1150" t="s">
        <v>231</v>
      </c>
      <c r="B1150" t="s">
        <v>182</v>
      </c>
      <c r="C1150" t="s">
        <v>31</v>
      </c>
      <c r="D1150" t="s">
        <v>206</v>
      </c>
      <c r="E1150" t="s">
        <v>191</v>
      </c>
      <c r="F1150" t="s">
        <v>299</v>
      </c>
      <c r="G1150" s="4">
        <v>43830</v>
      </c>
      <c r="H1150" s="7">
        <f t="shared" si="17"/>
        <v>2019</v>
      </c>
      <c r="I1150" t="s">
        <v>252</v>
      </c>
      <c r="J1150" t="s">
        <v>187</v>
      </c>
      <c r="K1150" t="s">
        <v>5</v>
      </c>
      <c r="L1150" t="str">
        <f>_xlfn.XLOOKUP(K1150,Sheet1!$A$2:$A$8,Sheet1!$B$2:$B$8)</f>
        <v>C</v>
      </c>
      <c r="M1150" s="5">
        <v>271023440204</v>
      </c>
      <c r="N1150" s="5">
        <v>305135320990</v>
      </c>
    </row>
    <row r="1151" spans="1:14" x14ac:dyDescent="0.3">
      <c r="A1151" t="s">
        <v>231</v>
      </c>
      <c r="B1151" t="s">
        <v>182</v>
      </c>
      <c r="C1151" t="s">
        <v>31</v>
      </c>
      <c r="D1151" t="s">
        <v>245</v>
      </c>
      <c r="E1151" t="s">
        <v>213</v>
      </c>
      <c r="F1151" t="s">
        <v>299</v>
      </c>
      <c r="G1151" s="4">
        <v>43830</v>
      </c>
      <c r="H1151" s="7">
        <f t="shared" si="17"/>
        <v>2019</v>
      </c>
      <c r="I1151" t="s">
        <v>252</v>
      </c>
      <c r="J1151" t="s">
        <v>185</v>
      </c>
      <c r="K1151" t="s">
        <v>1</v>
      </c>
      <c r="L1151" t="str">
        <f>_xlfn.XLOOKUP(K1151,Sheet1!$A$2:$A$8,Sheet1!$B$2:$B$8)</f>
        <v>A</v>
      </c>
      <c r="M1151" s="5">
        <v>1566658554259</v>
      </c>
      <c r="N1151" s="5">
        <v>1666936188006</v>
      </c>
    </row>
    <row r="1152" spans="1:14" x14ac:dyDescent="0.3">
      <c r="A1152" t="s">
        <v>231</v>
      </c>
      <c r="B1152" t="s">
        <v>182</v>
      </c>
      <c r="C1152" t="s">
        <v>31</v>
      </c>
      <c r="D1152" t="s">
        <v>245</v>
      </c>
      <c r="E1152" t="s">
        <v>213</v>
      </c>
      <c r="F1152" t="s">
        <v>299</v>
      </c>
      <c r="G1152" s="4">
        <v>43830</v>
      </c>
      <c r="H1152" s="7">
        <f t="shared" si="17"/>
        <v>2019</v>
      </c>
      <c r="I1152" t="s">
        <v>252</v>
      </c>
      <c r="J1152" t="s">
        <v>186</v>
      </c>
      <c r="K1152" t="s">
        <v>3</v>
      </c>
      <c r="L1152" t="str">
        <f>_xlfn.XLOOKUP(K1152,Sheet1!$A$2:$A$8,Sheet1!$B$2:$B$8)</f>
        <v>B</v>
      </c>
      <c r="M1152" s="5">
        <v>77423286435</v>
      </c>
      <c r="N1152" s="5">
        <v>132597766560</v>
      </c>
    </row>
    <row r="1153" spans="1:14" x14ac:dyDescent="0.3">
      <c r="A1153" t="s">
        <v>231</v>
      </c>
      <c r="B1153" t="s">
        <v>182</v>
      </c>
      <c r="C1153" t="s">
        <v>31</v>
      </c>
      <c r="D1153" t="s">
        <v>245</v>
      </c>
      <c r="E1153" t="s">
        <v>213</v>
      </c>
      <c r="F1153" t="s">
        <v>299</v>
      </c>
      <c r="G1153" s="4">
        <v>43830</v>
      </c>
      <c r="H1153" s="7">
        <f t="shared" si="17"/>
        <v>2019</v>
      </c>
      <c r="I1153" t="s">
        <v>252</v>
      </c>
      <c r="J1153" t="s">
        <v>187</v>
      </c>
      <c r="K1153" t="s">
        <v>5</v>
      </c>
      <c r="L1153" t="str">
        <f>_xlfn.XLOOKUP(K1153,Sheet1!$A$2:$A$8,Sheet1!$B$2:$B$8)</f>
        <v>C</v>
      </c>
      <c r="M1153" s="5">
        <v>1489235267824</v>
      </c>
      <c r="N1153" s="5">
        <v>1534338421446</v>
      </c>
    </row>
    <row r="1154" spans="1:14" x14ac:dyDescent="0.3">
      <c r="A1154" t="s">
        <v>231</v>
      </c>
      <c r="B1154" t="s">
        <v>182</v>
      </c>
      <c r="C1154" t="s">
        <v>31</v>
      </c>
      <c r="D1154" t="s">
        <v>207</v>
      </c>
      <c r="E1154" t="s">
        <v>191</v>
      </c>
      <c r="F1154" t="s">
        <v>299</v>
      </c>
      <c r="G1154" s="4">
        <v>43830</v>
      </c>
      <c r="H1154" s="7">
        <f t="shared" si="17"/>
        <v>2019</v>
      </c>
      <c r="I1154" t="s">
        <v>252</v>
      </c>
      <c r="J1154" t="s">
        <v>185</v>
      </c>
      <c r="K1154" t="s">
        <v>1</v>
      </c>
      <c r="L1154" t="str">
        <f>_xlfn.XLOOKUP(K1154,Sheet1!$A$2:$A$8,Sheet1!$B$2:$B$8)</f>
        <v>A</v>
      </c>
      <c r="M1154" s="5">
        <v>976681272118</v>
      </c>
      <c r="N1154" s="5">
        <v>933601362685</v>
      </c>
    </row>
    <row r="1155" spans="1:14" x14ac:dyDescent="0.3">
      <c r="A1155" t="s">
        <v>231</v>
      </c>
      <c r="B1155" t="s">
        <v>182</v>
      </c>
      <c r="C1155" t="s">
        <v>31</v>
      </c>
      <c r="D1155" t="s">
        <v>207</v>
      </c>
      <c r="E1155" t="s">
        <v>191</v>
      </c>
      <c r="F1155" t="s">
        <v>299</v>
      </c>
      <c r="G1155" s="4">
        <v>43830</v>
      </c>
      <c r="H1155" s="7">
        <f t="shared" ref="H1155:H1218" si="18">YEAR(G1155)</f>
        <v>2019</v>
      </c>
      <c r="I1155" t="s">
        <v>252</v>
      </c>
      <c r="J1155" t="s">
        <v>186</v>
      </c>
      <c r="K1155" t="s">
        <v>3</v>
      </c>
      <c r="L1155" t="str">
        <f>_xlfn.XLOOKUP(K1155,Sheet1!$A$2:$A$8,Sheet1!$B$2:$B$8)</f>
        <v>B</v>
      </c>
      <c r="M1155" s="5">
        <v>390941303620</v>
      </c>
      <c r="N1155" s="5">
        <v>333102025250</v>
      </c>
    </row>
    <row r="1156" spans="1:14" x14ac:dyDescent="0.3">
      <c r="A1156" t="s">
        <v>231</v>
      </c>
      <c r="B1156" t="s">
        <v>182</v>
      </c>
      <c r="C1156" t="s">
        <v>31</v>
      </c>
      <c r="D1156" t="s">
        <v>207</v>
      </c>
      <c r="E1156" t="s">
        <v>191</v>
      </c>
      <c r="F1156" t="s">
        <v>299</v>
      </c>
      <c r="G1156" s="4">
        <v>43830</v>
      </c>
      <c r="H1156" s="7">
        <f t="shared" si="18"/>
        <v>2019</v>
      </c>
      <c r="I1156" t="s">
        <v>252</v>
      </c>
      <c r="J1156" t="s">
        <v>187</v>
      </c>
      <c r="K1156" t="s">
        <v>5</v>
      </c>
      <c r="L1156" t="str">
        <f>_xlfn.XLOOKUP(K1156,Sheet1!$A$2:$A$8,Sheet1!$B$2:$B$8)</f>
        <v>C</v>
      </c>
      <c r="M1156" s="5">
        <v>585739968498</v>
      </c>
      <c r="N1156" s="5">
        <v>600499337435</v>
      </c>
    </row>
    <row r="1157" spans="1:14" x14ac:dyDescent="0.3">
      <c r="A1157" t="s">
        <v>231</v>
      </c>
      <c r="B1157" t="s">
        <v>182</v>
      </c>
      <c r="C1157" t="s">
        <v>31</v>
      </c>
      <c r="D1157" t="s">
        <v>208</v>
      </c>
      <c r="E1157" t="s">
        <v>209</v>
      </c>
      <c r="F1157" t="s">
        <v>301</v>
      </c>
      <c r="G1157" s="4">
        <v>43830</v>
      </c>
      <c r="H1157" s="7">
        <f t="shared" si="18"/>
        <v>2019</v>
      </c>
      <c r="I1157" t="s">
        <v>252</v>
      </c>
      <c r="J1157" t="s">
        <v>185</v>
      </c>
      <c r="K1157" t="s">
        <v>1</v>
      </c>
      <c r="L1157" t="str">
        <f>_xlfn.XLOOKUP(K1157,Sheet1!$A$2:$A$8,Sheet1!$B$2:$B$8)</f>
        <v>A</v>
      </c>
      <c r="M1157" s="5">
        <v>65380274103</v>
      </c>
      <c r="N1157" s="5">
        <v>66515121485</v>
      </c>
    </row>
    <row r="1158" spans="1:14" x14ac:dyDescent="0.3">
      <c r="A1158" t="s">
        <v>231</v>
      </c>
      <c r="B1158" t="s">
        <v>182</v>
      </c>
      <c r="C1158" t="s">
        <v>31</v>
      </c>
      <c r="D1158" t="s">
        <v>208</v>
      </c>
      <c r="E1158" t="s">
        <v>209</v>
      </c>
      <c r="F1158" t="s">
        <v>301</v>
      </c>
      <c r="G1158" s="4">
        <v>43830</v>
      </c>
      <c r="H1158" s="7">
        <f t="shared" si="18"/>
        <v>2019</v>
      </c>
      <c r="I1158" t="s">
        <v>252</v>
      </c>
      <c r="J1158" t="s">
        <v>186</v>
      </c>
      <c r="K1158" t="s">
        <v>3</v>
      </c>
      <c r="L1158" t="str">
        <f>_xlfn.XLOOKUP(K1158,Sheet1!$A$2:$A$8,Sheet1!$B$2:$B$8)</f>
        <v>B</v>
      </c>
      <c r="M1158" s="5">
        <v>14510530399</v>
      </c>
      <c r="N1158" s="5">
        <v>14919533298</v>
      </c>
    </row>
    <row r="1159" spans="1:14" x14ac:dyDescent="0.3">
      <c r="A1159" t="s">
        <v>231</v>
      </c>
      <c r="B1159" t="s">
        <v>182</v>
      </c>
      <c r="C1159" t="s">
        <v>31</v>
      </c>
      <c r="D1159" t="s">
        <v>208</v>
      </c>
      <c r="E1159" t="s">
        <v>209</v>
      </c>
      <c r="F1159" t="s">
        <v>301</v>
      </c>
      <c r="G1159" s="4">
        <v>43830</v>
      </c>
      <c r="H1159" s="7">
        <f t="shared" si="18"/>
        <v>2019</v>
      </c>
      <c r="I1159" t="s">
        <v>252</v>
      </c>
      <c r="J1159" t="s">
        <v>187</v>
      </c>
      <c r="K1159" t="s">
        <v>5</v>
      </c>
      <c r="L1159" t="str">
        <f>_xlfn.XLOOKUP(K1159,Sheet1!$A$2:$A$8,Sheet1!$B$2:$B$8)</f>
        <v>C</v>
      </c>
      <c r="M1159" s="5">
        <v>50869743704</v>
      </c>
      <c r="N1159" s="5">
        <v>51595588187</v>
      </c>
    </row>
    <row r="1160" spans="1:14" x14ac:dyDescent="0.3">
      <c r="A1160" t="s">
        <v>231</v>
      </c>
      <c r="B1160" t="s">
        <v>182</v>
      </c>
      <c r="C1160" t="s">
        <v>31</v>
      </c>
      <c r="D1160" t="s">
        <v>210</v>
      </c>
      <c r="E1160" t="s">
        <v>198</v>
      </c>
      <c r="F1160" t="s">
        <v>299</v>
      </c>
      <c r="G1160" s="4">
        <v>43830</v>
      </c>
      <c r="H1160" s="7">
        <f t="shared" si="18"/>
        <v>2019</v>
      </c>
      <c r="I1160" t="s">
        <v>252</v>
      </c>
      <c r="J1160" t="s">
        <v>185</v>
      </c>
      <c r="K1160" t="s">
        <v>1</v>
      </c>
      <c r="L1160" t="str">
        <f>_xlfn.XLOOKUP(K1160,Sheet1!$A$2:$A$8,Sheet1!$B$2:$B$8)</f>
        <v>A</v>
      </c>
      <c r="M1160" s="5">
        <v>610339300913</v>
      </c>
      <c r="N1160" s="5">
        <v>562908655888</v>
      </c>
    </row>
    <row r="1161" spans="1:14" x14ac:dyDescent="0.3">
      <c r="A1161" t="s">
        <v>231</v>
      </c>
      <c r="B1161" t="s">
        <v>182</v>
      </c>
      <c r="C1161" t="s">
        <v>31</v>
      </c>
      <c r="D1161" t="s">
        <v>210</v>
      </c>
      <c r="E1161" t="s">
        <v>198</v>
      </c>
      <c r="F1161" t="s">
        <v>299</v>
      </c>
      <c r="G1161" s="4">
        <v>43830</v>
      </c>
      <c r="H1161" s="7">
        <f t="shared" si="18"/>
        <v>2019</v>
      </c>
      <c r="I1161" t="s">
        <v>252</v>
      </c>
      <c r="J1161" t="s">
        <v>186</v>
      </c>
      <c r="K1161" t="s">
        <v>3</v>
      </c>
      <c r="L1161" t="str">
        <f>_xlfn.XLOOKUP(K1161,Sheet1!$A$2:$A$8,Sheet1!$B$2:$B$8)</f>
        <v>B</v>
      </c>
      <c r="M1161" s="5">
        <v>358484409467</v>
      </c>
      <c r="N1161" s="5">
        <v>287047743389</v>
      </c>
    </row>
    <row r="1162" spans="1:14" x14ac:dyDescent="0.3">
      <c r="A1162" t="s">
        <v>231</v>
      </c>
      <c r="B1162" t="s">
        <v>182</v>
      </c>
      <c r="C1162" t="s">
        <v>31</v>
      </c>
      <c r="D1162" t="s">
        <v>210</v>
      </c>
      <c r="E1162" t="s">
        <v>198</v>
      </c>
      <c r="F1162" t="s">
        <v>299</v>
      </c>
      <c r="G1162" s="4">
        <v>43830</v>
      </c>
      <c r="H1162" s="7">
        <f t="shared" si="18"/>
        <v>2019</v>
      </c>
      <c r="I1162" t="s">
        <v>252</v>
      </c>
      <c r="J1162" t="s">
        <v>187</v>
      </c>
      <c r="K1162" t="s">
        <v>5</v>
      </c>
      <c r="L1162" t="str">
        <f>_xlfn.XLOOKUP(K1162,Sheet1!$A$2:$A$8,Sheet1!$B$2:$B$8)</f>
        <v>C</v>
      </c>
      <c r="M1162" s="5">
        <v>251854891446</v>
      </c>
      <c r="N1162" s="5">
        <v>275860912499</v>
      </c>
    </row>
    <row r="1163" spans="1:14" x14ac:dyDescent="0.3">
      <c r="A1163" t="s">
        <v>231</v>
      </c>
      <c r="B1163" t="s">
        <v>182</v>
      </c>
      <c r="C1163" t="s">
        <v>31</v>
      </c>
      <c r="D1163" t="s">
        <v>211</v>
      </c>
      <c r="E1163" t="s">
        <v>184</v>
      </c>
      <c r="F1163" t="s">
        <v>299</v>
      </c>
      <c r="G1163" s="4">
        <v>43830</v>
      </c>
      <c r="H1163" s="7">
        <f t="shared" si="18"/>
        <v>2019</v>
      </c>
      <c r="I1163" t="s">
        <v>252</v>
      </c>
      <c r="J1163" t="s">
        <v>185</v>
      </c>
      <c r="K1163" t="s">
        <v>1</v>
      </c>
      <c r="L1163" t="str">
        <f>_xlfn.XLOOKUP(K1163,Sheet1!$A$2:$A$8,Sheet1!$B$2:$B$8)</f>
        <v>A</v>
      </c>
      <c r="M1163" s="5">
        <v>237991298076</v>
      </c>
      <c r="N1163" s="5">
        <v>237028923157</v>
      </c>
    </row>
    <row r="1164" spans="1:14" x14ac:dyDescent="0.3">
      <c r="A1164" t="s">
        <v>231</v>
      </c>
      <c r="B1164" t="s">
        <v>182</v>
      </c>
      <c r="C1164" t="s">
        <v>31</v>
      </c>
      <c r="D1164" t="s">
        <v>211</v>
      </c>
      <c r="E1164" t="s">
        <v>184</v>
      </c>
      <c r="F1164" t="s">
        <v>299</v>
      </c>
      <c r="G1164" s="4">
        <v>43830</v>
      </c>
      <c r="H1164" s="7">
        <f t="shared" si="18"/>
        <v>2019</v>
      </c>
      <c r="I1164" t="s">
        <v>252</v>
      </c>
      <c r="J1164" t="s">
        <v>186</v>
      </c>
      <c r="K1164" t="s">
        <v>3</v>
      </c>
      <c r="L1164" t="str">
        <f>_xlfn.XLOOKUP(K1164,Sheet1!$A$2:$A$8,Sheet1!$B$2:$B$8)</f>
        <v>B</v>
      </c>
      <c r="M1164" s="5">
        <v>26254352456</v>
      </c>
      <c r="N1164" s="5">
        <v>27521234079</v>
      </c>
    </row>
    <row r="1165" spans="1:14" x14ac:dyDescent="0.3">
      <c r="A1165" t="s">
        <v>231</v>
      </c>
      <c r="B1165" t="s">
        <v>182</v>
      </c>
      <c r="C1165" t="s">
        <v>31</v>
      </c>
      <c r="D1165" t="s">
        <v>211</v>
      </c>
      <c r="E1165" t="s">
        <v>184</v>
      </c>
      <c r="F1165" t="s">
        <v>299</v>
      </c>
      <c r="G1165" s="4">
        <v>43830</v>
      </c>
      <c r="H1165" s="7">
        <f t="shared" si="18"/>
        <v>2019</v>
      </c>
      <c r="I1165" t="s">
        <v>252</v>
      </c>
      <c r="J1165" t="s">
        <v>187</v>
      </c>
      <c r="K1165" t="s">
        <v>5</v>
      </c>
      <c r="L1165" t="str">
        <f>_xlfn.XLOOKUP(K1165,Sheet1!$A$2:$A$8,Sheet1!$B$2:$B$8)</f>
        <v>C</v>
      </c>
      <c r="M1165" s="5">
        <v>211736945620</v>
      </c>
      <c r="N1165" s="5">
        <v>209507689078</v>
      </c>
    </row>
    <row r="1166" spans="1:14" x14ac:dyDescent="0.3">
      <c r="A1166" t="s">
        <v>231</v>
      </c>
      <c r="B1166" t="s">
        <v>182</v>
      </c>
      <c r="C1166" t="s">
        <v>31</v>
      </c>
      <c r="D1166" t="s">
        <v>212</v>
      </c>
      <c r="E1166" t="s">
        <v>213</v>
      </c>
      <c r="F1166" t="s">
        <v>301</v>
      </c>
      <c r="G1166" s="4">
        <v>43830</v>
      </c>
      <c r="H1166" s="7">
        <f t="shared" si="18"/>
        <v>2019</v>
      </c>
      <c r="I1166" t="s">
        <v>252</v>
      </c>
      <c r="J1166" t="s">
        <v>185</v>
      </c>
      <c r="K1166" t="s">
        <v>1</v>
      </c>
      <c r="L1166" t="str">
        <f>_xlfn.XLOOKUP(K1166,Sheet1!$A$2:$A$8,Sheet1!$B$2:$B$8)</f>
        <v>A</v>
      </c>
      <c r="M1166" s="5">
        <v>6484360616810</v>
      </c>
      <c r="N1166" s="5">
        <v>6202838878843</v>
      </c>
    </row>
    <row r="1167" spans="1:14" x14ac:dyDescent="0.3">
      <c r="A1167" t="s">
        <v>231</v>
      </c>
      <c r="B1167" t="s">
        <v>182</v>
      </c>
      <c r="C1167" t="s">
        <v>31</v>
      </c>
      <c r="D1167" t="s">
        <v>212</v>
      </c>
      <c r="E1167" t="s">
        <v>213</v>
      </c>
      <c r="F1167" t="s">
        <v>301</v>
      </c>
      <c r="G1167" s="4">
        <v>43830</v>
      </c>
      <c r="H1167" s="7">
        <f t="shared" si="18"/>
        <v>2019</v>
      </c>
      <c r="I1167" t="s">
        <v>252</v>
      </c>
      <c r="J1167" t="s">
        <v>186</v>
      </c>
      <c r="K1167" t="s">
        <v>3</v>
      </c>
      <c r="L1167" t="str">
        <f>_xlfn.XLOOKUP(K1167,Sheet1!$A$2:$A$8,Sheet1!$B$2:$B$8)</f>
        <v>B</v>
      </c>
      <c r="M1167" s="5">
        <v>1626049788775</v>
      </c>
      <c r="N1167" s="5">
        <v>1451495628952</v>
      </c>
    </row>
    <row r="1168" spans="1:14" x14ac:dyDescent="0.3">
      <c r="A1168" t="s">
        <v>231</v>
      </c>
      <c r="B1168" t="s">
        <v>182</v>
      </c>
      <c r="C1168" t="s">
        <v>31</v>
      </c>
      <c r="D1168" t="s">
        <v>212</v>
      </c>
      <c r="E1168" t="s">
        <v>213</v>
      </c>
      <c r="F1168" t="s">
        <v>301</v>
      </c>
      <c r="G1168" s="4">
        <v>43830</v>
      </c>
      <c r="H1168" s="7">
        <f t="shared" si="18"/>
        <v>2019</v>
      </c>
      <c r="I1168" t="s">
        <v>252</v>
      </c>
      <c r="J1168" t="s">
        <v>187</v>
      </c>
      <c r="K1168" t="s">
        <v>5</v>
      </c>
      <c r="L1168" t="str">
        <f>_xlfn.XLOOKUP(K1168,Sheet1!$A$2:$A$8,Sheet1!$B$2:$B$8)</f>
        <v>C</v>
      </c>
      <c r="M1168" s="5">
        <v>4858310828035</v>
      </c>
      <c r="N1168" s="5">
        <v>4751343249891</v>
      </c>
    </row>
    <row r="1169" spans="1:14" x14ac:dyDescent="0.3">
      <c r="A1169" t="s">
        <v>231</v>
      </c>
      <c r="B1169" t="s">
        <v>182</v>
      </c>
      <c r="C1169" t="s">
        <v>31</v>
      </c>
      <c r="D1169" t="s">
        <v>214</v>
      </c>
      <c r="E1169" t="s">
        <v>191</v>
      </c>
      <c r="F1169" t="s">
        <v>299</v>
      </c>
      <c r="G1169" s="4">
        <v>43830</v>
      </c>
      <c r="H1169" s="7">
        <f t="shared" si="18"/>
        <v>2019</v>
      </c>
      <c r="I1169" t="s">
        <v>252</v>
      </c>
      <c r="J1169" t="s">
        <v>185</v>
      </c>
      <c r="K1169" t="s">
        <v>1</v>
      </c>
      <c r="L1169" t="str">
        <f>_xlfn.XLOOKUP(K1169,Sheet1!$A$2:$A$8,Sheet1!$B$2:$B$8)</f>
        <v>A</v>
      </c>
      <c r="M1169" s="5">
        <v>9199571692104</v>
      </c>
      <c r="N1169" s="5">
        <v>8659579067375</v>
      </c>
    </row>
    <row r="1170" spans="1:14" x14ac:dyDescent="0.3">
      <c r="A1170" t="s">
        <v>231</v>
      </c>
      <c r="B1170" t="s">
        <v>182</v>
      </c>
      <c r="C1170" t="s">
        <v>31</v>
      </c>
      <c r="D1170" t="s">
        <v>214</v>
      </c>
      <c r="E1170" t="s">
        <v>191</v>
      </c>
      <c r="F1170" t="s">
        <v>299</v>
      </c>
      <c r="G1170" s="4">
        <v>43830</v>
      </c>
      <c r="H1170" s="7">
        <f t="shared" si="18"/>
        <v>2019</v>
      </c>
      <c r="I1170" t="s">
        <v>252</v>
      </c>
      <c r="J1170" t="s">
        <v>186</v>
      </c>
      <c r="K1170" t="s">
        <v>3</v>
      </c>
      <c r="L1170" t="str">
        <f>_xlfn.XLOOKUP(K1170,Sheet1!$A$2:$A$8,Sheet1!$B$2:$B$8)</f>
        <v>B</v>
      </c>
      <c r="M1170" s="5">
        <v>4760353043694</v>
      </c>
      <c r="N1170" s="5">
        <v>3065027919662</v>
      </c>
    </row>
    <row r="1171" spans="1:14" x14ac:dyDescent="0.3">
      <c r="A1171" t="s">
        <v>231</v>
      </c>
      <c r="B1171" t="s">
        <v>182</v>
      </c>
      <c r="C1171" t="s">
        <v>31</v>
      </c>
      <c r="D1171" t="s">
        <v>214</v>
      </c>
      <c r="E1171" t="s">
        <v>191</v>
      </c>
      <c r="F1171" t="s">
        <v>299</v>
      </c>
      <c r="G1171" s="4">
        <v>43830</v>
      </c>
      <c r="H1171" s="7">
        <f t="shared" si="18"/>
        <v>2019</v>
      </c>
      <c r="I1171" t="s">
        <v>252</v>
      </c>
      <c r="J1171" t="s">
        <v>187</v>
      </c>
      <c r="K1171" t="s">
        <v>5</v>
      </c>
      <c r="L1171" t="str">
        <f>_xlfn.XLOOKUP(K1171,Sheet1!$A$2:$A$8,Sheet1!$B$2:$B$8)</f>
        <v>C</v>
      </c>
      <c r="M1171" s="5">
        <v>4439218648410</v>
      </c>
      <c r="N1171" s="5">
        <v>5594551147713</v>
      </c>
    </row>
    <row r="1172" spans="1:14" x14ac:dyDescent="0.3">
      <c r="A1172" t="s">
        <v>231</v>
      </c>
      <c r="B1172" t="s">
        <v>182</v>
      </c>
      <c r="C1172" t="s">
        <v>31</v>
      </c>
      <c r="D1172" t="s">
        <v>215</v>
      </c>
      <c r="E1172" t="s">
        <v>213</v>
      </c>
      <c r="F1172" t="s">
        <v>299</v>
      </c>
      <c r="G1172" s="4">
        <v>43830</v>
      </c>
      <c r="H1172" s="7">
        <f t="shared" si="18"/>
        <v>2019</v>
      </c>
      <c r="I1172" t="s">
        <v>252</v>
      </c>
      <c r="J1172" t="s">
        <v>185</v>
      </c>
      <c r="K1172" t="s">
        <v>1</v>
      </c>
      <c r="L1172" t="str">
        <f>_xlfn.XLOOKUP(K1172,Sheet1!$A$2:$A$8,Sheet1!$B$2:$B$8)</f>
        <v>A</v>
      </c>
      <c r="M1172" s="5">
        <v>337558339992</v>
      </c>
      <c r="N1172" s="5">
        <v>313520780750</v>
      </c>
    </row>
    <row r="1173" spans="1:14" x14ac:dyDescent="0.3">
      <c r="A1173" t="s">
        <v>231</v>
      </c>
      <c r="B1173" t="s">
        <v>182</v>
      </c>
      <c r="C1173" t="s">
        <v>31</v>
      </c>
      <c r="D1173" t="s">
        <v>215</v>
      </c>
      <c r="E1173" t="s">
        <v>213</v>
      </c>
      <c r="F1173" t="s">
        <v>299</v>
      </c>
      <c r="G1173" s="4">
        <v>43830</v>
      </c>
      <c r="H1173" s="7">
        <f t="shared" si="18"/>
        <v>2019</v>
      </c>
      <c r="I1173" t="s">
        <v>252</v>
      </c>
      <c r="J1173" t="s">
        <v>186</v>
      </c>
      <c r="K1173" t="s">
        <v>3</v>
      </c>
      <c r="L1173" t="str">
        <f>_xlfn.XLOOKUP(K1173,Sheet1!$A$2:$A$8,Sheet1!$B$2:$B$8)</f>
        <v>B</v>
      </c>
      <c r="M1173" s="5">
        <v>49076929494</v>
      </c>
      <c r="N1173" s="5">
        <v>56551178518</v>
      </c>
    </row>
    <row r="1174" spans="1:14" x14ac:dyDescent="0.3">
      <c r="A1174" t="s">
        <v>231</v>
      </c>
      <c r="B1174" t="s">
        <v>182</v>
      </c>
      <c r="C1174" t="s">
        <v>31</v>
      </c>
      <c r="D1174" t="s">
        <v>215</v>
      </c>
      <c r="E1174" t="s">
        <v>213</v>
      </c>
      <c r="F1174" t="s">
        <v>299</v>
      </c>
      <c r="G1174" s="4">
        <v>43830</v>
      </c>
      <c r="H1174" s="7">
        <f t="shared" si="18"/>
        <v>2019</v>
      </c>
      <c r="I1174" t="s">
        <v>252</v>
      </c>
      <c r="J1174" t="s">
        <v>187</v>
      </c>
      <c r="K1174" t="s">
        <v>5</v>
      </c>
      <c r="L1174" t="str">
        <f>_xlfn.XLOOKUP(K1174,Sheet1!$A$2:$A$8,Sheet1!$B$2:$B$8)</f>
        <v>C</v>
      </c>
      <c r="M1174" s="5">
        <v>288481410498</v>
      </c>
      <c r="N1174" s="5">
        <v>256969602232</v>
      </c>
    </row>
    <row r="1175" spans="1:14" x14ac:dyDescent="0.3">
      <c r="A1175" t="s">
        <v>231</v>
      </c>
      <c r="B1175" t="s">
        <v>182</v>
      </c>
      <c r="C1175" t="s">
        <v>31</v>
      </c>
      <c r="D1175" t="s">
        <v>235</v>
      </c>
      <c r="E1175" t="s">
        <v>236</v>
      </c>
      <c r="F1175" t="s">
        <v>299</v>
      </c>
      <c r="G1175" s="4">
        <v>43830</v>
      </c>
      <c r="H1175" s="7">
        <f t="shared" si="18"/>
        <v>2019</v>
      </c>
      <c r="I1175" t="s">
        <v>252</v>
      </c>
      <c r="J1175" t="s">
        <v>185</v>
      </c>
      <c r="K1175" t="s">
        <v>1</v>
      </c>
      <c r="L1175" t="str">
        <f>_xlfn.XLOOKUP(K1175,Sheet1!$A$2:$A$8,Sheet1!$B$2:$B$8)</f>
        <v>A</v>
      </c>
      <c r="M1175" s="5">
        <v>210773444181</v>
      </c>
      <c r="N1175" s="5">
        <v>202204198811</v>
      </c>
    </row>
    <row r="1176" spans="1:14" x14ac:dyDescent="0.3">
      <c r="A1176" t="s">
        <v>231</v>
      </c>
      <c r="B1176" t="s">
        <v>182</v>
      </c>
      <c r="C1176" t="s">
        <v>31</v>
      </c>
      <c r="D1176" t="s">
        <v>235</v>
      </c>
      <c r="E1176" t="s">
        <v>236</v>
      </c>
      <c r="F1176" t="s">
        <v>299</v>
      </c>
      <c r="G1176" s="4">
        <v>43830</v>
      </c>
      <c r="H1176" s="7">
        <f t="shared" si="18"/>
        <v>2019</v>
      </c>
      <c r="I1176" t="s">
        <v>252</v>
      </c>
      <c r="J1176" t="s">
        <v>186</v>
      </c>
      <c r="K1176" t="s">
        <v>3</v>
      </c>
      <c r="L1176" t="str">
        <f>_xlfn.XLOOKUP(K1176,Sheet1!$A$2:$A$8,Sheet1!$B$2:$B$8)</f>
        <v>B</v>
      </c>
      <c r="M1176" s="5">
        <v>142312772389</v>
      </c>
      <c r="N1176" s="5">
        <v>138313503091</v>
      </c>
    </row>
    <row r="1177" spans="1:14" x14ac:dyDescent="0.3">
      <c r="A1177" t="s">
        <v>231</v>
      </c>
      <c r="B1177" t="s">
        <v>182</v>
      </c>
      <c r="C1177" t="s">
        <v>31</v>
      </c>
      <c r="D1177" t="s">
        <v>235</v>
      </c>
      <c r="E1177" t="s">
        <v>236</v>
      </c>
      <c r="F1177" t="s">
        <v>299</v>
      </c>
      <c r="G1177" s="4">
        <v>43830</v>
      </c>
      <c r="H1177" s="7">
        <f t="shared" si="18"/>
        <v>2019</v>
      </c>
      <c r="I1177" t="s">
        <v>252</v>
      </c>
      <c r="J1177" t="s">
        <v>187</v>
      </c>
      <c r="K1177" t="s">
        <v>5</v>
      </c>
      <c r="L1177" t="str">
        <f>_xlfn.XLOOKUP(K1177,Sheet1!$A$2:$A$8,Sheet1!$B$2:$B$8)</f>
        <v>C</v>
      </c>
      <c r="M1177" s="5">
        <v>68460671792</v>
      </c>
      <c r="N1177" s="5">
        <v>63890695720</v>
      </c>
    </row>
    <row r="1178" spans="1:14" x14ac:dyDescent="0.3">
      <c r="A1178" t="s">
        <v>231</v>
      </c>
      <c r="B1178" t="s">
        <v>182</v>
      </c>
      <c r="C1178" t="s">
        <v>31</v>
      </c>
      <c r="D1178" t="s">
        <v>216</v>
      </c>
      <c r="E1178" t="s">
        <v>184</v>
      </c>
      <c r="F1178" t="s">
        <v>299</v>
      </c>
      <c r="G1178" s="4">
        <v>43830</v>
      </c>
      <c r="H1178" s="7">
        <f t="shared" si="18"/>
        <v>2019</v>
      </c>
      <c r="I1178" t="s">
        <v>252</v>
      </c>
      <c r="J1178" t="s">
        <v>185</v>
      </c>
      <c r="K1178" t="s">
        <v>1</v>
      </c>
      <c r="L1178" t="str">
        <f>_xlfn.XLOOKUP(K1178,Sheet1!$A$2:$A$8,Sheet1!$B$2:$B$8)</f>
        <v>A</v>
      </c>
      <c r="M1178" s="5">
        <v>1272530111868</v>
      </c>
      <c r="N1178" s="5">
        <v>1277774547523</v>
      </c>
    </row>
    <row r="1179" spans="1:14" x14ac:dyDescent="0.3">
      <c r="A1179" t="s">
        <v>231</v>
      </c>
      <c r="B1179" t="s">
        <v>182</v>
      </c>
      <c r="C1179" t="s">
        <v>31</v>
      </c>
      <c r="D1179" t="s">
        <v>216</v>
      </c>
      <c r="E1179" t="s">
        <v>184</v>
      </c>
      <c r="F1179" t="s">
        <v>299</v>
      </c>
      <c r="G1179" s="4">
        <v>43830</v>
      </c>
      <c r="H1179" s="7">
        <f t="shared" si="18"/>
        <v>2019</v>
      </c>
      <c r="I1179" t="s">
        <v>252</v>
      </c>
      <c r="J1179" t="s">
        <v>186</v>
      </c>
      <c r="K1179" t="s">
        <v>3</v>
      </c>
      <c r="L1179" t="str">
        <f>_xlfn.XLOOKUP(K1179,Sheet1!$A$2:$A$8,Sheet1!$B$2:$B$8)</f>
        <v>B</v>
      </c>
      <c r="M1179" s="5">
        <v>772185761350</v>
      </c>
      <c r="N1179" s="5">
        <v>778662245818</v>
      </c>
    </row>
    <row r="1180" spans="1:14" x14ac:dyDescent="0.3">
      <c r="A1180" t="s">
        <v>231</v>
      </c>
      <c r="B1180" t="s">
        <v>182</v>
      </c>
      <c r="C1180" t="s">
        <v>31</v>
      </c>
      <c r="D1180" t="s">
        <v>216</v>
      </c>
      <c r="E1180" t="s">
        <v>184</v>
      </c>
      <c r="F1180" t="s">
        <v>299</v>
      </c>
      <c r="G1180" s="4">
        <v>43830</v>
      </c>
      <c r="H1180" s="7">
        <f t="shared" si="18"/>
        <v>2019</v>
      </c>
      <c r="I1180" t="s">
        <v>252</v>
      </c>
      <c r="J1180" t="s">
        <v>187</v>
      </c>
      <c r="K1180" t="s">
        <v>5</v>
      </c>
      <c r="L1180" t="str">
        <f>_xlfn.XLOOKUP(K1180,Sheet1!$A$2:$A$8,Sheet1!$B$2:$B$8)</f>
        <v>C</v>
      </c>
      <c r="M1180" s="5">
        <v>500344350518</v>
      </c>
      <c r="N1180" s="5">
        <v>499112301705</v>
      </c>
    </row>
    <row r="1181" spans="1:14" x14ac:dyDescent="0.3">
      <c r="A1181" t="s">
        <v>231</v>
      </c>
      <c r="B1181" t="s">
        <v>182</v>
      </c>
      <c r="C1181" t="s">
        <v>31</v>
      </c>
      <c r="D1181" t="s">
        <v>217</v>
      </c>
      <c r="E1181" t="s">
        <v>191</v>
      </c>
      <c r="F1181" t="s">
        <v>299</v>
      </c>
      <c r="G1181" s="4">
        <v>43830</v>
      </c>
      <c r="H1181" s="7">
        <f t="shared" si="18"/>
        <v>2019</v>
      </c>
      <c r="I1181" t="s">
        <v>252</v>
      </c>
      <c r="J1181" t="s">
        <v>185</v>
      </c>
      <c r="K1181" t="s">
        <v>1</v>
      </c>
      <c r="L1181" t="str">
        <f>_xlfn.XLOOKUP(K1181,Sheet1!$A$2:$A$8,Sheet1!$B$2:$B$8)</f>
        <v>A</v>
      </c>
      <c r="M1181" s="5">
        <v>344044002877</v>
      </c>
      <c r="N1181" s="5">
        <v>345241464651</v>
      </c>
    </row>
    <row r="1182" spans="1:14" x14ac:dyDescent="0.3">
      <c r="A1182" t="s">
        <v>231</v>
      </c>
      <c r="B1182" t="s">
        <v>182</v>
      </c>
      <c r="C1182" t="s">
        <v>31</v>
      </c>
      <c r="D1182" t="s">
        <v>217</v>
      </c>
      <c r="E1182" t="s">
        <v>191</v>
      </c>
      <c r="F1182" t="s">
        <v>299</v>
      </c>
      <c r="G1182" s="4">
        <v>43830</v>
      </c>
      <c r="H1182" s="7">
        <f t="shared" si="18"/>
        <v>2019</v>
      </c>
      <c r="I1182" t="s">
        <v>252</v>
      </c>
      <c r="J1182" t="s">
        <v>186</v>
      </c>
      <c r="K1182" t="s">
        <v>3</v>
      </c>
      <c r="L1182" t="str">
        <f>_xlfn.XLOOKUP(K1182,Sheet1!$A$2:$A$8,Sheet1!$B$2:$B$8)</f>
        <v>B</v>
      </c>
      <c r="M1182" s="5">
        <v>139792990570</v>
      </c>
      <c r="N1182" s="5">
        <v>141640316834</v>
      </c>
    </row>
    <row r="1183" spans="1:14" x14ac:dyDescent="0.3">
      <c r="A1183" t="s">
        <v>231</v>
      </c>
      <c r="B1183" t="s">
        <v>182</v>
      </c>
      <c r="C1183" t="s">
        <v>31</v>
      </c>
      <c r="D1183" t="s">
        <v>217</v>
      </c>
      <c r="E1183" t="s">
        <v>191</v>
      </c>
      <c r="F1183" t="s">
        <v>299</v>
      </c>
      <c r="G1183" s="4">
        <v>43830</v>
      </c>
      <c r="H1183" s="7">
        <f t="shared" si="18"/>
        <v>2019</v>
      </c>
      <c r="I1183" t="s">
        <v>252</v>
      </c>
      <c r="J1183" t="s">
        <v>187</v>
      </c>
      <c r="K1183" t="s">
        <v>5</v>
      </c>
      <c r="L1183" t="str">
        <f>_xlfn.XLOOKUP(K1183,Sheet1!$A$2:$A$8,Sheet1!$B$2:$B$8)</f>
        <v>C</v>
      </c>
      <c r="M1183" s="5">
        <v>204251012307</v>
      </c>
      <c r="N1183" s="5">
        <v>203601147817</v>
      </c>
    </row>
    <row r="1184" spans="1:14" x14ac:dyDescent="0.3">
      <c r="A1184" t="s">
        <v>231</v>
      </c>
      <c r="B1184" t="s">
        <v>182</v>
      </c>
      <c r="C1184" t="s">
        <v>31</v>
      </c>
      <c r="D1184" t="s">
        <v>237</v>
      </c>
      <c r="E1184" t="s">
        <v>184</v>
      </c>
      <c r="F1184" t="s">
        <v>299</v>
      </c>
      <c r="G1184" s="4">
        <v>43830</v>
      </c>
      <c r="H1184" s="7">
        <f t="shared" si="18"/>
        <v>2019</v>
      </c>
      <c r="I1184" t="s">
        <v>252</v>
      </c>
      <c r="J1184" t="s">
        <v>185</v>
      </c>
      <c r="K1184" t="s">
        <v>1</v>
      </c>
      <c r="L1184" t="str">
        <f>_xlfn.XLOOKUP(K1184,Sheet1!$A$2:$A$8,Sheet1!$B$2:$B$8)</f>
        <v>A</v>
      </c>
      <c r="M1184" s="5">
        <v>332902889749</v>
      </c>
      <c r="N1184" s="5">
        <v>332756097073</v>
      </c>
    </row>
    <row r="1185" spans="1:14" x14ac:dyDescent="0.3">
      <c r="A1185" t="s">
        <v>231</v>
      </c>
      <c r="B1185" t="s">
        <v>182</v>
      </c>
      <c r="C1185" t="s">
        <v>31</v>
      </c>
      <c r="D1185" t="s">
        <v>237</v>
      </c>
      <c r="E1185" t="s">
        <v>184</v>
      </c>
      <c r="F1185" t="s">
        <v>299</v>
      </c>
      <c r="G1185" s="4">
        <v>43830</v>
      </c>
      <c r="H1185" s="7">
        <f t="shared" si="18"/>
        <v>2019</v>
      </c>
      <c r="I1185" t="s">
        <v>252</v>
      </c>
      <c r="J1185" t="s">
        <v>186</v>
      </c>
      <c r="K1185" t="s">
        <v>3</v>
      </c>
      <c r="L1185" t="str">
        <f>_xlfn.XLOOKUP(K1185,Sheet1!$A$2:$A$8,Sheet1!$B$2:$B$8)</f>
        <v>B</v>
      </c>
      <c r="M1185" s="5">
        <v>190854656820</v>
      </c>
      <c r="N1185" s="5">
        <v>204574219413</v>
      </c>
    </row>
    <row r="1186" spans="1:14" x14ac:dyDescent="0.3">
      <c r="A1186" t="s">
        <v>231</v>
      </c>
      <c r="B1186" t="s">
        <v>182</v>
      </c>
      <c r="C1186" t="s">
        <v>31</v>
      </c>
      <c r="D1186" t="s">
        <v>237</v>
      </c>
      <c r="E1186" t="s">
        <v>184</v>
      </c>
      <c r="F1186" t="s">
        <v>299</v>
      </c>
      <c r="G1186" s="4">
        <v>43830</v>
      </c>
      <c r="H1186" s="7">
        <f t="shared" si="18"/>
        <v>2019</v>
      </c>
      <c r="I1186" t="s">
        <v>252</v>
      </c>
      <c r="J1186" t="s">
        <v>187</v>
      </c>
      <c r="K1186" t="s">
        <v>5</v>
      </c>
      <c r="L1186" t="str">
        <f>_xlfn.XLOOKUP(K1186,Sheet1!$A$2:$A$8,Sheet1!$B$2:$B$8)</f>
        <v>C</v>
      </c>
      <c r="M1186" s="5">
        <v>142048232929</v>
      </c>
      <c r="N1186" s="5">
        <v>128181877660</v>
      </c>
    </row>
    <row r="1187" spans="1:14" x14ac:dyDescent="0.3">
      <c r="A1187" t="s">
        <v>231</v>
      </c>
      <c r="B1187" t="s">
        <v>182</v>
      </c>
      <c r="C1187" t="s">
        <v>31</v>
      </c>
      <c r="D1187" t="s">
        <v>218</v>
      </c>
      <c r="E1187" t="s">
        <v>184</v>
      </c>
      <c r="F1187" t="s">
        <v>299</v>
      </c>
      <c r="G1187" s="4">
        <v>43830</v>
      </c>
      <c r="H1187" s="7">
        <f t="shared" si="18"/>
        <v>2019</v>
      </c>
      <c r="I1187" t="s">
        <v>252</v>
      </c>
      <c r="J1187" t="s">
        <v>185</v>
      </c>
      <c r="K1187" t="s">
        <v>1</v>
      </c>
      <c r="L1187" t="str">
        <f>_xlfn.XLOOKUP(K1187,Sheet1!$A$2:$A$8,Sheet1!$B$2:$B$8)</f>
        <v>A</v>
      </c>
      <c r="M1187" s="5">
        <v>335836913302</v>
      </c>
      <c r="N1187" s="5">
        <v>357022501149</v>
      </c>
    </row>
    <row r="1188" spans="1:14" x14ac:dyDescent="0.3">
      <c r="A1188" t="s">
        <v>231</v>
      </c>
      <c r="B1188" t="s">
        <v>182</v>
      </c>
      <c r="C1188" t="s">
        <v>31</v>
      </c>
      <c r="D1188" t="s">
        <v>218</v>
      </c>
      <c r="E1188" t="s">
        <v>184</v>
      </c>
      <c r="F1188" t="s">
        <v>299</v>
      </c>
      <c r="G1188" s="4">
        <v>43830</v>
      </c>
      <c r="H1188" s="7">
        <f t="shared" si="18"/>
        <v>2019</v>
      </c>
      <c r="I1188" t="s">
        <v>252</v>
      </c>
      <c r="J1188" t="s">
        <v>186</v>
      </c>
      <c r="K1188" t="s">
        <v>3</v>
      </c>
      <c r="L1188" t="str">
        <f>_xlfn.XLOOKUP(K1188,Sheet1!$A$2:$A$8,Sheet1!$B$2:$B$8)</f>
        <v>B</v>
      </c>
      <c r="M1188" s="5">
        <v>61805882094</v>
      </c>
      <c r="N1188" s="5">
        <v>59427556876</v>
      </c>
    </row>
    <row r="1189" spans="1:14" x14ac:dyDescent="0.3">
      <c r="A1189" t="s">
        <v>231</v>
      </c>
      <c r="B1189" t="s">
        <v>182</v>
      </c>
      <c r="C1189" t="s">
        <v>31</v>
      </c>
      <c r="D1189" t="s">
        <v>218</v>
      </c>
      <c r="E1189" t="s">
        <v>184</v>
      </c>
      <c r="F1189" t="s">
        <v>299</v>
      </c>
      <c r="G1189" s="4">
        <v>43830</v>
      </c>
      <c r="H1189" s="7">
        <f t="shared" si="18"/>
        <v>2019</v>
      </c>
      <c r="I1189" t="s">
        <v>252</v>
      </c>
      <c r="J1189" t="s">
        <v>187</v>
      </c>
      <c r="K1189" t="s">
        <v>5</v>
      </c>
      <c r="L1189" t="str">
        <f>_xlfn.XLOOKUP(K1189,Sheet1!$A$2:$A$8,Sheet1!$B$2:$B$8)</f>
        <v>C</v>
      </c>
      <c r="M1189" s="5">
        <v>274031031208</v>
      </c>
      <c r="N1189" s="5">
        <v>297594944273</v>
      </c>
    </row>
    <row r="1190" spans="1:14" x14ac:dyDescent="0.3">
      <c r="A1190" t="s">
        <v>231</v>
      </c>
      <c r="B1190" t="s">
        <v>182</v>
      </c>
      <c r="C1190" t="s">
        <v>31</v>
      </c>
      <c r="D1190" t="s">
        <v>219</v>
      </c>
      <c r="E1190" t="s">
        <v>184</v>
      </c>
      <c r="F1190" t="s">
        <v>299</v>
      </c>
      <c r="G1190" s="4">
        <v>43830</v>
      </c>
      <c r="H1190" s="7">
        <f t="shared" si="18"/>
        <v>2019</v>
      </c>
      <c r="I1190" t="s">
        <v>252</v>
      </c>
      <c r="J1190" t="s">
        <v>185</v>
      </c>
      <c r="K1190" t="s">
        <v>1</v>
      </c>
      <c r="L1190" t="str">
        <f>_xlfn.XLOOKUP(K1190,Sheet1!$A$2:$A$8,Sheet1!$B$2:$B$8)</f>
        <v>A</v>
      </c>
      <c r="M1190" s="5">
        <v>840753235648</v>
      </c>
      <c r="N1190" s="5">
        <v>797652567243</v>
      </c>
    </row>
    <row r="1191" spans="1:14" x14ac:dyDescent="0.3">
      <c r="A1191" t="s">
        <v>231</v>
      </c>
      <c r="B1191" t="s">
        <v>182</v>
      </c>
      <c r="C1191" t="s">
        <v>31</v>
      </c>
      <c r="D1191" t="s">
        <v>219</v>
      </c>
      <c r="E1191" t="s">
        <v>184</v>
      </c>
      <c r="F1191" t="s">
        <v>299</v>
      </c>
      <c r="G1191" s="4">
        <v>43830</v>
      </c>
      <c r="H1191" s="7">
        <f t="shared" si="18"/>
        <v>2019</v>
      </c>
      <c r="I1191" t="s">
        <v>252</v>
      </c>
      <c r="J1191" t="s">
        <v>186</v>
      </c>
      <c r="K1191" t="s">
        <v>3</v>
      </c>
      <c r="L1191" t="str">
        <f>_xlfn.XLOOKUP(K1191,Sheet1!$A$2:$A$8,Sheet1!$B$2:$B$8)</f>
        <v>B</v>
      </c>
      <c r="M1191" s="5">
        <v>523243773075</v>
      </c>
      <c r="N1191" s="5">
        <v>444624859464</v>
      </c>
    </row>
    <row r="1192" spans="1:14" x14ac:dyDescent="0.3">
      <c r="A1192" t="s">
        <v>231</v>
      </c>
      <c r="B1192" t="s">
        <v>182</v>
      </c>
      <c r="C1192" t="s">
        <v>31</v>
      </c>
      <c r="D1192" t="s">
        <v>219</v>
      </c>
      <c r="E1192" t="s">
        <v>184</v>
      </c>
      <c r="F1192" t="s">
        <v>299</v>
      </c>
      <c r="G1192" s="4">
        <v>43830</v>
      </c>
      <c r="H1192" s="7">
        <f t="shared" si="18"/>
        <v>2019</v>
      </c>
      <c r="I1192" t="s">
        <v>252</v>
      </c>
      <c r="J1192" t="s">
        <v>187</v>
      </c>
      <c r="K1192" t="s">
        <v>5</v>
      </c>
      <c r="L1192" t="str">
        <f>_xlfn.XLOOKUP(K1192,Sheet1!$A$2:$A$8,Sheet1!$B$2:$B$8)</f>
        <v>C</v>
      </c>
      <c r="M1192" s="5">
        <v>317509462573</v>
      </c>
      <c r="N1192" s="5">
        <v>353027707779</v>
      </c>
    </row>
    <row r="1193" spans="1:14" x14ac:dyDescent="0.3">
      <c r="A1193" t="s">
        <v>231</v>
      </c>
      <c r="B1193" t="s">
        <v>182</v>
      </c>
      <c r="C1193" t="s">
        <v>31</v>
      </c>
      <c r="D1193" t="s">
        <v>220</v>
      </c>
      <c r="E1193" t="s">
        <v>191</v>
      </c>
      <c r="F1193" t="s">
        <v>299</v>
      </c>
      <c r="G1193" s="4">
        <v>43830</v>
      </c>
      <c r="H1193" s="7">
        <f t="shared" si="18"/>
        <v>2019</v>
      </c>
      <c r="I1193" t="s">
        <v>252</v>
      </c>
      <c r="J1193" t="s">
        <v>185</v>
      </c>
      <c r="K1193" t="s">
        <v>1</v>
      </c>
      <c r="L1193" t="str">
        <f>_xlfn.XLOOKUP(K1193,Sheet1!$A$2:$A$8,Sheet1!$B$2:$B$8)</f>
        <v>A</v>
      </c>
      <c r="M1193" s="5">
        <v>182110597918</v>
      </c>
      <c r="N1193" s="5">
        <v>160686362424</v>
      </c>
    </row>
    <row r="1194" spans="1:14" x14ac:dyDescent="0.3">
      <c r="A1194" t="s">
        <v>231</v>
      </c>
      <c r="B1194" t="s">
        <v>182</v>
      </c>
      <c r="C1194" t="s">
        <v>31</v>
      </c>
      <c r="D1194" t="s">
        <v>220</v>
      </c>
      <c r="E1194" t="s">
        <v>191</v>
      </c>
      <c r="F1194" t="s">
        <v>299</v>
      </c>
      <c r="G1194" s="4">
        <v>43830</v>
      </c>
      <c r="H1194" s="7">
        <f t="shared" si="18"/>
        <v>2019</v>
      </c>
      <c r="I1194" t="s">
        <v>252</v>
      </c>
      <c r="J1194" t="s">
        <v>186</v>
      </c>
      <c r="K1194" t="s">
        <v>3</v>
      </c>
      <c r="L1194" t="str">
        <f>_xlfn.XLOOKUP(K1194,Sheet1!$A$2:$A$8,Sheet1!$B$2:$B$8)</f>
        <v>B</v>
      </c>
      <c r="M1194" s="5">
        <v>154832769561</v>
      </c>
      <c r="N1194" s="5">
        <v>121200509224</v>
      </c>
    </row>
    <row r="1195" spans="1:14" x14ac:dyDescent="0.3">
      <c r="A1195" t="s">
        <v>231</v>
      </c>
      <c r="B1195" t="s">
        <v>182</v>
      </c>
      <c r="C1195" t="s">
        <v>31</v>
      </c>
      <c r="D1195" t="s">
        <v>220</v>
      </c>
      <c r="E1195" t="s">
        <v>191</v>
      </c>
      <c r="F1195" t="s">
        <v>299</v>
      </c>
      <c r="G1195" s="4">
        <v>43830</v>
      </c>
      <c r="H1195" s="7">
        <f t="shared" si="18"/>
        <v>2019</v>
      </c>
      <c r="I1195" t="s">
        <v>252</v>
      </c>
      <c r="J1195" t="s">
        <v>187</v>
      </c>
      <c r="K1195" t="s">
        <v>5</v>
      </c>
      <c r="L1195" t="str">
        <f>_xlfn.XLOOKUP(K1195,Sheet1!$A$2:$A$8,Sheet1!$B$2:$B$8)</f>
        <v>C</v>
      </c>
      <c r="M1195" s="5">
        <v>27277828357</v>
      </c>
      <c r="N1195" s="5">
        <v>39485853200</v>
      </c>
    </row>
    <row r="1196" spans="1:14" x14ac:dyDescent="0.3">
      <c r="A1196" t="s">
        <v>231</v>
      </c>
      <c r="B1196" t="s">
        <v>182</v>
      </c>
      <c r="C1196" t="s">
        <v>31</v>
      </c>
      <c r="D1196" t="s">
        <v>221</v>
      </c>
      <c r="E1196" t="s">
        <v>191</v>
      </c>
      <c r="F1196" t="s">
        <v>299</v>
      </c>
      <c r="G1196" s="4">
        <v>43830</v>
      </c>
      <c r="H1196" s="7">
        <f t="shared" si="18"/>
        <v>2019</v>
      </c>
      <c r="I1196" t="s">
        <v>252</v>
      </c>
      <c r="J1196" t="s">
        <v>185</v>
      </c>
      <c r="K1196" t="s">
        <v>1</v>
      </c>
      <c r="L1196" t="str">
        <f>_xlfn.XLOOKUP(K1196,Sheet1!$A$2:$A$8,Sheet1!$B$2:$B$8)</f>
        <v>A</v>
      </c>
      <c r="M1196" s="5">
        <v>55710766417120</v>
      </c>
      <c r="N1196" s="5">
        <v>54125979686154</v>
      </c>
    </row>
    <row r="1197" spans="1:14" x14ac:dyDescent="0.3">
      <c r="A1197" t="s">
        <v>231</v>
      </c>
      <c r="B1197" t="s">
        <v>182</v>
      </c>
      <c r="C1197" t="s">
        <v>31</v>
      </c>
      <c r="D1197" t="s">
        <v>221</v>
      </c>
      <c r="E1197" t="s">
        <v>191</v>
      </c>
      <c r="F1197" t="s">
        <v>299</v>
      </c>
      <c r="G1197" s="4">
        <v>43830</v>
      </c>
      <c r="H1197" s="7">
        <f t="shared" si="18"/>
        <v>2019</v>
      </c>
      <c r="I1197" t="s">
        <v>252</v>
      </c>
      <c r="J1197" t="s">
        <v>186</v>
      </c>
      <c r="K1197" t="s">
        <v>3</v>
      </c>
      <c r="L1197" t="str">
        <f>_xlfn.XLOOKUP(K1197,Sheet1!$A$2:$A$8,Sheet1!$B$2:$B$8)</f>
        <v>B</v>
      </c>
      <c r="M1197" s="5">
        <v>10096581285877</v>
      </c>
      <c r="N1197" s="5">
        <v>8853877911368</v>
      </c>
    </row>
    <row r="1198" spans="1:14" x14ac:dyDescent="0.3">
      <c r="A1198" t="s">
        <v>231</v>
      </c>
      <c r="B1198" t="s">
        <v>182</v>
      </c>
      <c r="C1198" t="s">
        <v>31</v>
      </c>
      <c r="D1198" t="s">
        <v>221</v>
      </c>
      <c r="E1198" t="s">
        <v>191</v>
      </c>
      <c r="F1198" t="s">
        <v>299</v>
      </c>
      <c r="G1198" s="4">
        <v>43830</v>
      </c>
      <c r="H1198" s="7">
        <f t="shared" si="18"/>
        <v>2019</v>
      </c>
      <c r="I1198" t="s">
        <v>252</v>
      </c>
      <c r="J1198" t="s">
        <v>187</v>
      </c>
      <c r="K1198" t="s">
        <v>5</v>
      </c>
      <c r="L1198" t="str">
        <f>_xlfn.XLOOKUP(K1198,Sheet1!$A$2:$A$8,Sheet1!$B$2:$B$8)</f>
        <v>C</v>
      </c>
      <c r="M1198" s="5">
        <v>45614185131243</v>
      </c>
      <c r="N1198" s="5">
        <v>45272101774786</v>
      </c>
    </row>
    <row r="1199" spans="1:14" x14ac:dyDescent="0.3">
      <c r="A1199" t="s">
        <v>231</v>
      </c>
      <c r="B1199" t="s">
        <v>182</v>
      </c>
      <c r="C1199" t="s">
        <v>31</v>
      </c>
      <c r="D1199" t="s">
        <v>222</v>
      </c>
      <c r="E1199" t="s">
        <v>223</v>
      </c>
      <c r="F1199" t="s">
        <v>299</v>
      </c>
      <c r="G1199" s="4">
        <v>43830</v>
      </c>
      <c r="H1199" s="7">
        <f t="shared" si="18"/>
        <v>2019</v>
      </c>
      <c r="I1199" t="s">
        <v>252</v>
      </c>
      <c r="J1199" t="s">
        <v>185</v>
      </c>
      <c r="K1199" t="s">
        <v>1</v>
      </c>
      <c r="L1199" t="str">
        <f>_xlfn.XLOOKUP(K1199,Sheet1!$A$2:$A$8,Sheet1!$B$2:$B$8)</f>
        <v>A</v>
      </c>
      <c r="M1199" s="5">
        <v>4320002471855</v>
      </c>
      <c r="N1199" s="5">
        <v>3735000646178</v>
      </c>
    </row>
    <row r="1200" spans="1:14" x14ac:dyDescent="0.3">
      <c r="A1200" t="s">
        <v>231</v>
      </c>
      <c r="B1200" t="s">
        <v>182</v>
      </c>
      <c r="C1200" t="s">
        <v>31</v>
      </c>
      <c r="D1200" t="s">
        <v>222</v>
      </c>
      <c r="E1200" t="s">
        <v>223</v>
      </c>
      <c r="F1200" t="s">
        <v>299</v>
      </c>
      <c r="G1200" s="4">
        <v>43830</v>
      </c>
      <c r="H1200" s="7">
        <f t="shared" si="18"/>
        <v>2019</v>
      </c>
      <c r="I1200" t="s">
        <v>252</v>
      </c>
      <c r="J1200" t="s">
        <v>186</v>
      </c>
      <c r="K1200" t="s">
        <v>3</v>
      </c>
      <c r="L1200" t="str">
        <f>_xlfn.XLOOKUP(K1200,Sheet1!$A$2:$A$8,Sheet1!$B$2:$B$8)</f>
        <v>B</v>
      </c>
      <c r="M1200" s="5">
        <v>3132941151099</v>
      </c>
      <c r="N1200" s="5">
        <v>2685687058718</v>
      </c>
    </row>
    <row r="1201" spans="1:14" x14ac:dyDescent="0.3">
      <c r="A1201" t="s">
        <v>231</v>
      </c>
      <c r="B1201" t="s">
        <v>182</v>
      </c>
      <c r="C1201" t="s">
        <v>31</v>
      </c>
      <c r="D1201" t="s">
        <v>222</v>
      </c>
      <c r="E1201" t="s">
        <v>223</v>
      </c>
      <c r="F1201" t="s">
        <v>299</v>
      </c>
      <c r="G1201" s="4">
        <v>43830</v>
      </c>
      <c r="H1201" s="7">
        <f t="shared" si="18"/>
        <v>2019</v>
      </c>
      <c r="I1201" t="s">
        <v>252</v>
      </c>
      <c r="J1201" t="s">
        <v>187</v>
      </c>
      <c r="K1201" t="s">
        <v>5</v>
      </c>
      <c r="L1201" t="str">
        <f>_xlfn.XLOOKUP(K1201,Sheet1!$A$2:$A$8,Sheet1!$B$2:$B$8)</f>
        <v>C</v>
      </c>
      <c r="M1201" s="5">
        <v>1187061320756</v>
      </c>
      <c r="N1201" s="5">
        <v>1049313587460</v>
      </c>
    </row>
    <row r="1202" spans="1:14" x14ac:dyDescent="0.3">
      <c r="A1202" t="s">
        <v>231</v>
      </c>
      <c r="B1202" t="s">
        <v>182</v>
      </c>
      <c r="C1202" t="s">
        <v>31</v>
      </c>
      <c r="D1202" t="s">
        <v>224</v>
      </c>
      <c r="E1202" t="s">
        <v>225</v>
      </c>
      <c r="F1202" t="s">
        <v>299</v>
      </c>
      <c r="G1202" s="4">
        <v>43830</v>
      </c>
      <c r="H1202" s="7">
        <f t="shared" si="18"/>
        <v>2019</v>
      </c>
      <c r="I1202" t="s">
        <v>252</v>
      </c>
      <c r="J1202" t="s">
        <v>185</v>
      </c>
      <c r="K1202" t="s">
        <v>1</v>
      </c>
      <c r="L1202" t="str">
        <f>_xlfn.XLOOKUP(K1202,Sheet1!$A$2:$A$8,Sheet1!$B$2:$B$8)</f>
        <v>A</v>
      </c>
      <c r="M1202" s="5">
        <v>1178167352256</v>
      </c>
      <c r="N1202" s="5">
        <v>1144647055879</v>
      </c>
    </row>
    <row r="1203" spans="1:14" x14ac:dyDescent="0.3">
      <c r="A1203" t="s">
        <v>231</v>
      </c>
      <c r="B1203" t="s">
        <v>182</v>
      </c>
      <c r="C1203" t="s">
        <v>31</v>
      </c>
      <c r="D1203" t="s">
        <v>224</v>
      </c>
      <c r="E1203" t="s">
        <v>225</v>
      </c>
      <c r="F1203" t="s">
        <v>299</v>
      </c>
      <c r="G1203" s="4">
        <v>43830</v>
      </c>
      <c r="H1203" s="7">
        <f t="shared" si="18"/>
        <v>2019</v>
      </c>
      <c r="I1203" t="s">
        <v>252</v>
      </c>
      <c r="J1203" t="s">
        <v>186</v>
      </c>
      <c r="K1203" t="s">
        <v>3</v>
      </c>
      <c r="L1203" t="str">
        <f>_xlfn.XLOOKUP(K1203,Sheet1!$A$2:$A$8,Sheet1!$B$2:$B$8)</f>
        <v>B</v>
      </c>
      <c r="M1203" s="5">
        <v>871001480050</v>
      </c>
      <c r="N1203" s="5">
        <v>822936451940</v>
      </c>
    </row>
    <row r="1204" spans="1:14" x14ac:dyDescent="0.3">
      <c r="A1204" t="s">
        <v>231</v>
      </c>
      <c r="B1204" t="s">
        <v>182</v>
      </c>
      <c r="C1204" t="s">
        <v>31</v>
      </c>
      <c r="D1204" t="s">
        <v>224</v>
      </c>
      <c r="E1204" t="s">
        <v>225</v>
      </c>
      <c r="F1204" t="s">
        <v>299</v>
      </c>
      <c r="G1204" s="4">
        <v>43830</v>
      </c>
      <c r="H1204" s="7">
        <f t="shared" si="18"/>
        <v>2019</v>
      </c>
      <c r="I1204" t="s">
        <v>252</v>
      </c>
      <c r="J1204" t="s">
        <v>187</v>
      </c>
      <c r="K1204" t="s">
        <v>5</v>
      </c>
      <c r="L1204" t="str">
        <f>_xlfn.XLOOKUP(K1204,Sheet1!$A$2:$A$8,Sheet1!$B$2:$B$8)</f>
        <v>C</v>
      </c>
      <c r="M1204" s="5">
        <v>307165872206</v>
      </c>
      <c r="N1204" s="5">
        <v>321710603939</v>
      </c>
    </row>
    <row r="1205" spans="1:14" x14ac:dyDescent="0.3">
      <c r="A1205" t="s">
        <v>231</v>
      </c>
      <c r="B1205" t="s">
        <v>182</v>
      </c>
      <c r="C1205" t="s">
        <v>31</v>
      </c>
      <c r="D1205" t="s">
        <v>226</v>
      </c>
      <c r="E1205" t="s">
        <v>225</v>
      </c>
      <c r="F1205" t="s">
        <v>299</v>
      </c>
      <c r="G1205" s="4">
        <v>43830</v>
      </c>
      <c r="H1205" s="7">
        <f t="shared" si="18"/>
        <v>2019</v>
      </c>
      <c r="I1205" t="s">
        <v>252</v>
      </c>
      <c r="J1205" t="s">
        <v>185</v>
      </c>
      <c r="K1205" t="s">
        <v>1</v>
      </c>
      <c r="L1205" t="str">
        <f>_xlfn.XLOOKUP(K1205,Sheet1!$A$2:$A$8,Sheet1!$B$2:$B$8)</f>
        <v>A</v>
      </c>
      <c r="M1205" s="5">
        <v>1505748879941</v>
      </c>
      <c r="N1205" s="5">
        <v>1633521638211</v>
      </c>
    </row>
    <row r="1206" spans="1:14" x14ac:dyDescent="0.3">
      <c r="A1206" t="s">
        <v>231</v>
      </c>
      <c r="B1206" t="s">
        <v>182</v>
      </c>
      <c r="C1206" t="s">
        <v>31</v>
      </c>
      <c r="D1206" t="s">
        <v>226</v>
      </c>
      <c r="E1206" t="s">
        <v>225</v>
      </c>
      <c r="F1206" t="s">
        <v>299</v>
      </c>
      <c r="G1206" s="4">
        <v>43830</v>
      </c>
      <c r="H1206" s="7">
        <f t="shared" si="18"/>
        <v>2019</v>
      </c>
      <c r="I1206" t="s">
        <v>252</v>
      </c>
      <c r="J1206" t="s">
        <v>186</v>
      </c>
      <c r="K1206" t="s">
        <v>3</v>
      </c>
      <c r="L1206" t="str">
        <f>_xlfn.XLOOKUP(K1206,Sheet1!$A$2:$A$8,Sheet1!$B$2:$B$8)</f>
        <v>B</v>
      </c>
      <c r="M1206" s="5">
        <v>1018149146419</v>
      </c>
      <c r="N1206" s="5">
        <v>1205736101143</v>
      </c>
    </row>
    <row r="1207" spans="1:14" x14ac:dyDescent="0.3">
      <c r="A1207" t="s">
        <v>231</v>
      </c>
      <c r="B1207" t="s">
        <v>182</v>
      </c>
      <c r="C1207" t="s">
        <v>31</v>
      </c>
      <c r="D1207" t="s">
        <v>226</v>
      </c>
      <c r="E1207" t="s">
        <v>225</v>
      </c>
      <c r="F1207" t="s">
        <v>299</v>
      </c>
      <c r="G1207" s="4">
        <v>43830</v>
      </c>
      <c r="H1207" s="7">
        <f t="shared" si="18"/>
        <v>2019</v>
      </c>
      <c r="I1207" t="s">
        <v>252</v>
      </c>
      <c r="J1207" t="s">
        <v>187</v>
      </c>
      <c r="K1207" t="s">
        <v>5</v>
      </c>
      <c r="L1207" t="str">
        <f>_xlfn.XLOOKUP(K1207,Sheet1!$A$2:$A$8,Sheet1!$B$2:$B$8)</f>
        <v>C</v>
      </c>
      <c r="M1207" s="5">
        <v>487599733522</v>
      </c>
      <c r="N1207" s="5">
        <v>427785537068</v>
      </c>
    </row>
    <row r="1208" spans="1:14" x14ac:dyDescent="0.3">
      <c r="A1208" t="s">
        <v>231</v>
      </c>
      <c r="B1208" t="s">
        <v>182</v>
      </c>
      <c r="C1208" t="s">
        <v>31</v>
      </c>
      <c r="D1208" t="s">
        <v>227</v>
      </c>
      <c r="E1208" t="s">
        <v>198</v>
      </c>
      <c r="F1208" t="s">
        <v>299</v>
      </c>
      <c r="G1208" s="4">
        <v>43830</v>
      </c>
      <c r="H1208" s="7">
        <f t="shared" si="18"/>
        <v>2019</v>
      </c>
      <c r="I1208" t="s">
        <v>252</v>
      </c>
      <c r="J1208" t="s">
        <v>185</v>
      </c>
      <c r="K1208" t="s">
        <v>1</v>
      </c>
      <c r="L1208" t="str">
        <f>_xlfn.XLOOKUP(K1208,Sheet1!$A$2:$A$8,Sheet1!$B$2:$B$8)</f>
        <v>A</v>
      </c>
      <c r="M1208" s="5">
        <v>191071350802</v>
      </c>
      <c r="N1208" s="5">
        <v>162246981025</v>
      </c>
    </row>
    <row r="1209" spans="1:14" x14ac:dyDescent="0.3">
      <c r="A1209" t="s">
        <v>231</v>
      </c>
      <c r="B1209" t="s">
        <v>182</v>
      </c>
      <c r="C1209" t="s">
        <v>31</v>
      </c>
      <c r="D1209" t="s">
        <v>227</v>
      </c>
      <c r="E1209" t="s">
        <v>198</v>
      </c>
      <c r="F1209" t="s">
        <v>299</v>
      </c>
      <c r="G1209" s="4">
        <v>43830</v>
      </c>
      <c r="H1209" s="7">
        <f t="shared" si="18"/>
        <v>2019</v>
      </c>
      <c r="I1209" t="s">
        <v>252</v>
      </c>
      <c r="J1209" t="s">
        <v>186</v>
      </c>
      <c r="K1209" t="s">
        <v>3</v>
      </c>
      <c r="L1209" t="str">
        <f>_xlfn.XLOOKUP(K1209,Sheet1!$A$2:$A$8,Sheet1!$B$2:$B$8)</f>
        <v>B</v>
      </c>
      <c r="M1209" s="5">
        <v>50875178452</v>
      </c>
      <c r="N1209" s="5">
        <v>45373187071</v>
      </c>
    </row>
    <row r="1210" spans="1:14" x14ac:dyDescent="0.3">
      <c r="A1210" t="s">
        <v>231</v>
      </c>
      <c r="B1210" t="s">
        <v>182</v>
      </c>
      <c r="C1210" t="s">
        <v>31</v>
      </c>
      <c r="D1210" t="s">
        <v>227</v>
      </c>
      <c r="E1210" t="s">
        <v>198</v>
      </c>
      <c r="F1210" t="s">
        <v>299</v>
      </c>
      <c r="G1210" s="4">
        <v>43830</v>
      </c>
      <c r="H1210" s="7">
        <f t="shared" si="18"/>
        <v>2019</v>
      </c>
      <c r="I1210" t="s">
        <v>252</v>
      </c>
      <c r="J1210" t="s">
        <v>187</v>
      </c>
      <c r="K1210" t="s">
        <v>5</v>
      </c>
      <c r="L1210" t="str">
        <f>_xlfn.XLOOKUP(K1210,Sheet1!$A$2:$A$8,Sheet1!$B$2:$B$8)</f>
        <v>C</v>
      </c>
      <c r="M1210" s="5">
        <v>140196172350</v>
      </c>
      <c r="N1210" s="5">
        <v>116873793954</v>
      </c>
    </row>
    <row r="1211" spans="1:14" x14ac:dyDescent="0.3">
      <c r="A1211" t="s">
        <v>231</v>
      </c>
      <c r="B1211" t="s">
        <v>182</v>
      </c>
      <c r="C1211" t="s">
        <v>31</v>
      </c>
      <c r="D1211" t="s">
        <v>247</v>
      </c>
      <c r="E1211" t="s">
        <v>191</v>
      </c>
      <c r="F1211" t="s">
        <v>299</v>
      </c>
      <c r="G1211" s="4">
        <v>43830</v>
      </c>
      <c r="H1211" s="7">
        <f t="shared" si="18"/>
        <v>2019</v>
      </c>
      <c r="I1211" t="s">
        <v>252</v>
      </c>
      <c r="J1211" t="s">
        <v>185</v>
      </c>
      <c r="K1211" t="s">
        <v>1</v>
      </c>
      <c r="L1211" t="str">
        <f>_xlfn.XLOOKUP(K1211,Sheet1!$A$2:$A$8,Sheet1!$B$2:$B$8)</f>
        <v>A</v>
      </c>
      <c r="M1211" s="5">
        <v>560204794145</v>
      </c>
      <c r="N1211" s="5">
        <v>548944793682</v>
      </c>
    </row>
    <row r="1212" spans="1:14" x14ac:dyDescent="0.3">
      <c r="A1212" t="s">
        <v>231</v>
      </c>
      <c r="B1212" t="s">
        <v>182</v>
      </c>
      <c r="C1212" t="s">
        <v>31</v>
      </c>
      <c r="D1212" t="s">
        <v>247</v>
      </c>
      <c r="E1212" t="s">
        <v>191</v>
      </c>
      <c r="F1212" t="s">
        <v>299</v>
      </c>
      <c r="G1212" s="4">
        <v>43830</v>
      </c>
      <c r="H1212" s="7">
        <f t="shared" si="18"/>
        <v>2019</v>
      </c>
      <c r="I1212" t="s">
        <v>252</v>
      </c>
      <c r="J1212" t="s">
        <v>186</v>
      </c>
      <c r="K1212" t="s">
        <v>3</v>
      </c>
      <c r="L1212" t="str">
        <f>_xlfn.XLOOKUP(K1212,Sheet1!$A$2:$A$8,Sheet1!$B$2:$B$8)</f>
        <v>B</v>
      </c>
      <c r="M1212" s="5">
        <v>355590468482</v>
      </c>
      <c r="N1212" s="5">
        <v>372537171665</v>
      </c>
    </row>
    <row r="1213" spans="1:14" x14ac:dyDescent="0.3">
      <c r="A1213" t="s">
        <v>231</v>
      </c>
      <c r="B1213" t="s">
        <v>182</v>
      </c>
      <c r="C1213" t="s">
        <v>31</v>
      </c>
      <c r="D1213" t="s">
        <v>247</v>
      </c>
      <c r="E1213" t="s">
        <v>191</v>
      </c>
      <c r="F1213" t="s">
        <v>299</v>
      </c>
      <c r="G1213" s="4">
        <v>43830</v>
      </c>
      <c r="H1213" s="7">
        <f t="shared" si="18"/>
        <v>2019</v>
      </c>
      <c r="I1213" t="s">
        <v>252</v>
      </c>
      <c r="J1213" t="s">
        <v>187</v>
      </c>
      <c r="K1213" t="s">
        <v>5</v>
      </c>
      <c r="L1213" t="str">
        <f>_xlfn.XLOOKUP(K1213,Sheet1!$A$2:$A$8,Sheet1!$B$2:$B$8)</f>
        <v>C</v>
      </c>
      <c r="M1213" s="5">
        <v>204614325663</v>
      </c>
      <c r="N1213" s="5">
        <v>176407622017</v>
      </c>
    </row>
    <row r="1214" spans="1:14" x14ac:dyDescent="0.3">
      <c r="A1214" t="s">
        <v>231</v>
      </c>
      <c r="B1214" t="s">
        <v>182</v>
      </c>
      <c r="C1214" t="s">
        <v>31</v>
      </c>
      <c r="D1214" t="s">
        <v>228</v>
      </c>
      <c r="E1214" t="s">
        <v>229</v>
      </c>
      <c r="F1214" t="s">
        <v>299</v>
      </c>
      <c r="G1214" s="4">
        <v>43830</v>
      </c>
      <c r="H1214" s="7">
        <f t="shared" si="18"/>
        <v>2019</v>
      </c>
      <c r="I1214" t="s">
        <v>252</v>
      </c>
      <c r="J1214" t="s">
        <v>185</v>
      </c>
      <c r="K1214" t="s">
        <v>1</v>
      </c>
      <c r="L1214" t="str">
        <f>_xlfn.XLOOKUP(K1214,Sheet1!$A$2:$A$8,Sheet1!$B$2:$B$8)</f>
        <v>A</v>
      </c>
      <c r="M1214" s="5">
        <v>2474897668723</v>
      </c>
      <c r="N1214" s="5">
        <v>2149511801002</v>
      </c>
    </row>
    <row r="1215" spans="1:14" x14ac:dyDescent="0.3">
      <c r="A1215" t="s">
        <v>231</v>
      </c>
      <c r="B1215" t="s">
        <v>182</v>
      </c>
      <c r="C1215" t="s">
        <v>31</v>
      </c>
      <c r="D1215" t="s">
        <v>228</v>
      </c>
      <c r="E1215" t="s">
        <v>229</v>
      </c>
      <c r="F1215" t="s">
        <v>299</v>
      </c>
      <c r="G1215" s="4">
        <v>43830</v>
      </c>
      <c r="H1215" s="7">
        <f t="shared" si="18"/>
        <v>2019</v>
      </c>
      <c r="I1215" t="s">
        <v>252</v>
      </c>
      <c r="J1215" t="s">
        <v>186</v>
      </c>
      <c r="K1215" t="s">
        <v>3</v>
      </c>
      <c r="L1215" t="str">
        <f>_xlfn.XLOOKUP(K1215,Sheet1!$A$2:$A$8,Sheet1!$B$2:$B$8)</f>
        <v>B</v>
      </c>
      <c r="M1215" s="5">
        <v>1439947423440</v>
      </c>
      <c r="N1215" s="5">
        <v>1108153486422</v>
      </c>
    </row>
    <row r="1216" spans="1:14" x14ac:dyDescent="0.3">
      <c r="A1216" t="s">
        <v>231</v>
      </c>
      <c r="B1216" t="s">
        <v>182</v>
      </c>
      <c r="C1216" t="s">
        <v>31</v>
      </c>
      <c r="D1216" t="s">
        <v>228</v>
      </c>
      <c r="E1216" t="s">
        <v>229</v>
      </c>
      <c r="F1216" t="s">
        <v>299</v>
      </c>
      <c r="G1216" s="4">
        <v>43830</v>
      </c>
      <c r="H1216" s="7">
        <f t="shared" si="18"/>
        <v>2019</v>
      </c>
      <c r="I1216" t="s">
        <v>252</v>
      </c>
      <c r="J1216" t="s">
        <v>187</v>
      </c>
      <c r="K1216" t="s">
        <v>5</v>
      </c>
      <c r="L1216" t="str">
        <f>_xlfn.XLOOKUP(K1216,Sheet1!$A$2:$A$8,Sheet1!$B$2:$B$8)</f>
        <v>C</v>
      </c>
      <c r="M1216" s="5">
        <v>1034950245283</v>
      </c>
      <c r="N1216" s="5">
        <v>1041358314580</v>
      </c>
    </row>
    <row r="1217" spans="1:14" x14ac:dyDescent="0.3">
      <c r="A1217" t="s">
        <v>231</v>
      </c>
      <c r="B1217" t="s">
        <v>182</v>
      </c>
      <c r="C1217" t="s">
        <v>31</v>
      </c>
      <c r="D1217" t="s">
        <v>248</v>
      </c>
      <c r="E1217" t="s">
        <v>191</v>
      </c>
      <c r="F1217" t="s">
        <v>299</v>
      </c>
      <c r="G1217" s="4">
        <v>43830</v>
      </c>
      <c r="H1217" s="7">
        <f t="shared" si="18"/>
        <v>2019</v>
      </c>
      <c r="I1217" t="s">
        <v>252</v>
      </c>
      <c r="J1217" t="s">
        <v>254</v>
      </c>
      <c r="K1217" t="s">
        <v>1</v>
      </c>
      <c r="L1217" t="str">
        <f>_xlfn.XLOOKUP(K1217,Sheet1!$A$2:$A$8,Sheet1!$B$2:$B$8)</f>
        <v>A</v>
      </c>
      <c r="M1217" s="5">
        <v>8244597143594</v>
      </c>
      <c r="N1217" s="5">
        <v>7820589804467</v>
      </c>
    </row>
    <row r="1218" spans="1:14" x14ac:dyDescent="0.3">
      <c r="A1218" t="s">
        <v>231</v>
      </c>
      <c r="B1218" t="s">
        <v>182</v>
      </c>
      <c r="C1218" t="s">
        <v>31</v>
      </c>
      <c r="D1218" t="s">
        <v>248</v>
      </c>
      <c r="E1218" t="s">
        <v>191</v>
      </c>
      <c r="F1218" t="s">
        <v>299</v>
      </c>
      <c r="G1218" s="4">
        <v>43830</v>
      </c>
      <c r="H1218" s="7">
        <f t="shared" si="18"/>
        <v>2019</v>
      </c>
      <c r="I1218" t="s">
        <v>252</v>
      </c>
      <c r="J1218" t="s">
        <v>255</v>
      </c>
      <c r="K1218" t="s">
        <v>3</v>
      </c>
      <c r="L1218" t="str">
        <f>_xlfn.XLOOKUP(K1218,Sheet1!$A$2:$A$8,Sheet1!$B$2:$B$8)</f>
        <v>B</v>
      </c>
      <c r="M1218" s="5">
        <v>3228926059340</v>
      </c>
      <c r="N1218" s="5">
        <v>2669299591397</v>
      </c>
    </row>
    <row r="1219" spans="1:14" x14ac:dyDescent="0.3">
      <c r="A1219" t="s">
        <v>231</v>
      </c>
      <c r="B1219" t="s">
        <v>182</v>
      </c>
      <c r="C1219" t="s">
        <v>31</v>
      </c>
      <c r="D1219" t="s">
        <v>248</v>
      </c>
      <c r="E1219" t="s">
        <v>191</v>
      </c>
      <c r="F1219" t="s">
        <v>299</v>
      </c>
      <c r="G1219" s="4">
        <v>43830</v>
      </c>
      <c r="H1219" s="7">
        <f t="shared" ref="H1219:H1282" si="19">YEAR(G1219)</f>
        <v>2019</v>
      </c>
      <c r="I1219" t="s">
        <v>252</v>
      </c>
      <c r="J1219" t="s">
        <v>256</v>
      </c>
      <c r="K1219" t="s">
        <v>5</v>
      </c>
      <c r="L1219" t="str">
        <f>_xlfn.XLOOKUP(K1219,Sheet1!$A$2:$A$8,Sheet1!$B$2:$B$8)</f>
        <v>C</v>
      </c>
      <c r="M1219" s="5">
        <v>5015671084254</v>
      </c>
      <c r="N1219" s="5">
        <v>5151290213070</v>
      </c>
    </row>
    <row r="1220" spans="1:14" x14ac:dyDescent="0.3">
      <c r="A1220" t="s">
        <v>231</v>
      </c>
      <c r="B1220" t="s">
        <v>182</v>
      </c>
      <c r="C1220" t="s">
        <v>31</v>
      </c>
      <c r="D1220" t="s">
        <v>183</v>
      </c>
      <c r="E1220" t="s">
        <v>184</v>
      </c>
      <c r="F1220" t="s">
        <v>299</v>
      </c>
      <c r="G1220" s="4">
        <v>44196</v>
      </c>
      <c r="H1220" s="7">
        <f t="shared" si="19"/>
        <v>2020</v>
      </c>
      <c r="I1220" t="s">
        <v>252</v>
      </c>
      <c r="J1220" t="s">
        <v>185</v>
      </c>
      <c r="K1220" t="s">
        <v>1</v>
      </c>
      <c r="L1220" t="str">
        <f>_xlfn.XLOOKUP(K1220,Sheet1!$A$2:$A$8,Sheet1!$B$2:$B$8)</f>
        <v>A</v>
      </c>
      <c r="M1220" s="5">
        <v>2308304393984</v>
      </c>
      <c r="N1220" s="5">
        <v>2114202246150</v>
      </c>
    </row>
    <row r="1221" spans="1:14" x14ac:dyDescent="0.3">
      <c r="A1221" t="s">
        <v>231</v>
      </c>
      <c r="B1221" t="s">
        <v>182</v>
      </c>
      <c r="C1221" t="s">
        <v>31</v>
      </c>
      <c r="D1221" t="s">
        <v>183</v>
      </c>
      <c r="E1221" t="s">
        <v>184</v>
      </c>
      <c r="F1221" t="s">
        <v>299</v>
      </c>
      <c r="G1221" s="4">
        <v>44196</v>
      </c>
      <c r="H1221" s="7">
        <f t="shared" si="19"/>
        <v>2020</v>
      </c>
      <c r="I1221" t="s">
        <v>252</v>
      </c>
      <c r="J1221" t="s">
        <v>186</v>
      </c>
      <c r="K1221" t="s">
        <v>3</v>
      </c>
      <c r="L1221" t="str">
        <f>_xlfn.XLOOKUP(K1221,Sheet1!$A$2:$A$8,Sheet1!$B$2:$B$8)</f>
        <v>B</v>
      </c>
      <c r="M1221" s="5">
        <v>1636845532969</v>
      </c>
      <c r="N1221" s="5">
        <v>1520608902595</v>
      </c>
    </row>
    <row r="1222" spans="1:14" x14ac:dyDescent="0.3">
      <c r="A1222" t="s">
        <v>231</v>
      </c>
      <c r="B1222" t="s">
        <v>182</v>
      </c>
      <c r="C1222" t="s">
        <v>31</v>
      </c>
      <c r="D1222" t="s">
        <v>183</v>
      </c>
      <c r="E1222" t="s">
        <v>184</v>
      </c>
      <c r="F1222" t="s">
        <v>299</v>
      </c>
      <c r="G1222" s="4">
        <v>44196</v>
      </c>
      <c r="H1222" s="7">
        <f t="shared" si="19"/>
        <v>2020</v>
      </c>
      <c r="I1222" t="s">
        <v>252</v>
      </c>
      <c r="J1222" t="s">
        <v>187</v>
      </c>
      <c r="K1222" t="s">
        <v>5</v>
      </c>
      <c r="L1222" t="str">
        <f>_xlfn.XLOOKUP(K1222,Sheet1!$A$2:$A$8,Sheet1!$B$2:$B$8)</f>
        <v>C</v>
      </c>
      <c r="M1222" s="5">
        <v>671458861015</v>
      </c>
      <c r="N1222" s="5">
        <v>593593343555</v>
      </c>
    </row>
    <row r="1223" spans="1:14" x14ac:dyDescent="0.3">
      <c r="A1223" t="s">
        <v>231</v>
      </c>
      <c r="B1223" t="s">
        <v>182</v>
      </c>
      <c r="C1223" t="s">
        <v>31</v>
      </c>
      <c r="D1223" t="s">
        <v>188</v>
      </c>
      <c r="E1223" t="s">
        <v>189</v>
      </c>
      <c r="F1223" t="s">
        <v>299</v>
      </c>
      <c r="G1223" s="4">
        <v>44196</v>
      </c>
      <c r="H1223" s="7">
        <f t="shared" si="19"/>
        <v>2020</v>
      </c>
      <c r="I1223" t="s">
        <v>252</v>
      </c>
      <c r="J1223" t="s">
        <v>185</v>
      </c>
      <c r="K1223" t="s">
        <v>1</v>
      </c>
      <c r="L1223" t="str">
        <f>_xlfn.XLOOKUP(K1223,Sheet1!$A$2:$A$8,Sheet1!$B$2:$B$8)</f>
        <v>A</v>
      </c>
      <c r="M1223" s="5">
        <v>2477648886561</v>
      </c>
      <c r="N1223" s="5">
        <v>2311282516146</v>
      </c>
    </row>
    <row r="1224" spans="1:14" x14ac:dyDescent="0.3">
      <c r="A1224" t="s">
        <v>231</v>
      </c>
      <c r="B1224" t="s">
        <v>182</v>
      </c>
      <c r="C1224" t="s">
        <v>31</v>
      </c>
      <c r="D1224" t="s">
        <v>188</v>
      </c>
      <c r="E1224" t="s">
        <v>189</v>
      </c>
      <c r="F1224" t="s">
        <v>299</v>
      </c>
      <c r="G1224" s="4">
        <v>44196</v>
      </c>
      <c r="H1224" s="7">
        <f t="shared" si="19"/>
        <v>2020</v>
      </c>
      <c r="I1224" t="s">
        <v>252</v>
      </c>
      <c r="J1224" t="s">
        <v>186</v>
      </c>
      <c r="K1224" t="s">
        <v>3</v>
      </c>
      <c r="L1224" t="str">
        <f>_xlfn.XLOOKUP(K1224,Sheet1!$A$2:$A$8,Sheet1!$B$2:$B$8)</f>
        <v>B</v>
      </c>
      <c r="M1224" s="5">
        <v>2188127375126</v>
      </c>
      <c r="N1224" s="5">
        <v>2047886723143</v>
      </c>
    </row>
    <row r="1225" spans="1:14" x14ac:dyDescent="0.3">
      <c r="A1225" t="s">
        <v>231</v>
      </c>
      <c r="B1225" t="s">
        <v>182</v>
      </c>
      <c r="C1225" t="s">
        <v>31</v>
      </c>
      <c r="D1225" t="s">
        <v>188</v>
      </c>
      <c r="E1225" t="s">
        <v>189</v>
      </c>
      <c r="F1225" t="s">
        <v>299</v>
      </c>
      <c r="G1225" s="4">
        <v>44196</v>
      </c>
      <c r="H1225" s="7">
        <f t="shared" si="19"/>
        <v>2020</v>
      </c>
      <c r="I1225" t="s">
        <v>252</v>
      </c>
      <c r="J1225" t="s">
        <v>187</v>
      </c>
      <c r="K1225" t="s">
        <v>5</v>
      </c>
      <c r="L1225" t="str">
        <f>_xlfn.XLOOKUP(K1225,Sheet1!$A$2:$A$8,Sheet1!$B$2:$B$8)</f>
        <v>C</v>
      </c>
      <c r="M1225" s="5">
        <v>289521511435</v>
      </c>
      <c r="N1225" s="5">
        <v>263395793003</v>
      </c>
    </row>
    <row r="1226" spans="1:14" x14ac:dyDescent="0.3">
      <c r="A1226" t="s">
        <v>231</v>
      </c>
      <c r="B1226" t="s">
        <v>182</v>
      </c>
      <c r="C1226" t="s">
        <v>31</v>
      </c>
      <c r="D1226" t="s">
        <v>190</v>
      </c>
      <c r="E1226" t="s">
        <v>191</v>
      </c>
      <c r="F1226" t="s">
        <v>299</v>
      </c>
      <c r="G1226" s="4">
        <v>44196</v>
      </c>
      <c r="H1226" s="7">
        <f t="shared" si="19"/>
        <v>2020</v>
      </c>
      <c r="I1226" t="s">
        <v>252</v>
      </c>
      <c r="J1226" t="s">
        <v>185</v>
      </c>
      <c r="K1226" t="s">
        <v>1</v>
      </c>
      <c r="L1226" t="str">
        <f>_xlfn.XLOOKUP(K1226,Sheet1!$A$2:$A$8,Sheet1!$B$2:$B$8)</f>
        <v>A</v>
      </c>
      <c r="M1226" s="5">
        <v>2592840147140</v>
      </c>
      <c r="N1226" s="5">
        <v>2315222479273</v>
      </c>
    </row>
    <row r="1227" spans="1:14" x14ac:dyDescent="0.3">
      <c r="A1227" t="s">
        <v>231</v>
      </c>
      <c r="B1227" t="s">
        <v>182</v>
      </c>
      <c r="C1227" t="s">
        <v>31</v>
      </c>
      <c r="D1227" t="s">
        <v>190</v>
      </c>
      <c r="E1227" t="s">
        <v>191</v>
      </c>
      <c r="F1227" t="s">
        <v>299</v>
      </c>
      <c r="G1227" s="4">
        <v>44196</v>
      </c>
      <c r="H1227" s="7">
        <f t="shared" si="19"/>
        <v>2020</v>
      </c>
      <c r="I1227" t="s">
        <v>252</v>
      </c>
      <c r="J1227" t="s">
        <v>186</v>
      </c>
      <c r="K1227" t="s">
        <v>3</v>
      </c>
      <c r="L1227" t="str">
        <f>_xlfn.XLOOKUP(K1227,Sheet1!$A$2:$A$8,Sheet1!$B$2:$B$8)</f>
        <v>B</v>
      </c>
      <c r="M1227" s="5">
        <v>1920331495451</v>
      </c>
      <c r="N1227" s="5">
        <v>1681248081361</v>
      </c>
    </row>
    <row r="1228" spans="1:14" x14ac:dyDescent="0.3">
      <c r="A1228" t="s">
        <v>231</v>
      </c>
      <c r="B1228" t="s">
        <v>182</v>
      </c>
      <c r="C1228" t="s">
        <v>31</v>
      </c>
      <c r="D1228" t="s">
        <v>190</v>
      </c>
      <c r="E1228" t="s">
        <v>191</v>
      </c>
      <c r="F1228" t="s">
        <v>299</v>
      </c>
      <c r="G1228" s="4">
        <v>44196</v>
      </c>
      <c r="H1228" s="7">
        <f t="shared" si="19"/>
        <v>2020</v>
      </c>
      <c r="I1228" t="s">
        <v>252</v>
      </c>
      <c r="J1228" t="s">
        <v>187</v>
      </c>
      <c r="K1228" t="s">
        <v>5</v>
      </c>
      <c r="L1228" t="str">
        <f>_xlfn.XLOOKUP(K1228,Sheet1!$A$2:$A$8,Sheet1!$B$2:$B$8)</f>
        <v>C</v>
      </c>
      <c r="M1228" s="5">
        <v>672508651689</v>
      </c>
      <c r="N1228" s="5">
        <v>633974397912</v>
      </c>
    </row>
    <row r="1229" spans="1:14" x14ac:dyDescent="0.3">
      <c r="A1229" t="s">
        <v>231</v>
      </c>
      <c r="B1229" t="s">
        <v>182</v>
      </c>
      <c r="C1229" t="s">
        <v>31</v>
      </c>
      <c r="D1229" t="s">
        <v>192</v>
      </c>
      <c r="E1229" t="s">
        <v>191</v>
      </c>
      <c r="F1229" t="s">
        <v>299</v>
      </c>
      <c r="G1229" s="4">
        <v>44196</v>
      </c>
      <c r="H1229" s="7">
        <f t="shared" si="19"/>
        <v>2020</v>
      </c>
      <c r="I1229" t="s">
        <v>252</v>
      </c>
      <c r="J1229" t="s">
        <v>185</v>
      </c>
      <c r="K1229" t="s">
        <v>1</v>
      </c>
      <c r="L1229" t="str">
        <f>_xlfn.XLOOKUP(K1229,Sheet1!$A$2:$A$8,Sheet1!$B$2:$B$8)</f>
        <v>A</v>
      </c>
      <c r="M1229" s="5">
        <v>656622388177</v>
      </c>
      <c r="N1229" s="5">
        <v>608693103632</v>
      </c>
    </row>
    <row r="1230" spans="1:14" x14ac:dyDescent="0.3">
      <c r="A1230" t="s">
        <v>231</v>
      </c>
      <c r="B1230" t="s">
        <v>182</v>
      </c>
      <c r="C1230" t="s">
        <v>31</v>
      </c>
      <c r="D1230" t="s">
        <v>192</v>
      </c>
      <c r="E1230" t="s">
        <v>191</v>
      </c>
      <c r="F1230" t="s">
        <v>299</v>
      </c>
      <c r="G1230" s="4">
        <v>44196</v>
      </c>
      <c r="H1230" s="7">
        <f t="shared" si="19"/>
        <v>2020</v>
      </c>
      <c r="I1230" t="s">
        <v>252</v>
      </c>
      <c r="J1230" t="s">
        <v>186</v>
      </c>
      <c r="K1230" t="s">
        <v>3</v>
      </c>
      <c r="L1230" t="str">
        <f>_xlfn.XLOOKUP(K1230,Sheet1!$A$2:$A$8,Sheet1!$B$2:$B$8)</f>
        <v>B</v>
      </c>
      <c r="M1230" s="5">
        <v>222409671869</v>
      </c>
      <c r="N1230" s="5">
        <v>189477136041</v>
      </c>
    </row>
    <row r="1231" spans="1:14" x14ac:dyDescent="0.3">
      <c r="A1231" t="s">
        <v>231</v>
      </c>
      <c r="B1231" t="s">
        <v>182</v>
      </c>
      <c r="C1231" t="s">
        <v>31</v>
      </c>
      <c r="D1231" t="s">
        <v>192</v>
      </c>
      <c r="E1231" t="s">
        <v>191</v>
      </c>
      <c r="F1231" t="s">
        <v>299</v>
      </c>
      <c r="G1231" s="4">
        <v>44196</v>
      </c>
      <c r="H1231" s="7">
        <f t="shared" si="19"/>
        <v>2020</v>
      </c>
      <c r="I1231" t="s">
        <v>252</v>
      </c>
      <c r="J1231" t="s">
        <v>187</v>
      </c>
      <c r="K1231" t="s">
        <v>5</v>
      </c>
      <c r="L1231" t="str">
        <f>_xlfn.XLOOKUP(K1231,Sheet1!$A$2:$A$8,Sheet1!$B$2:$B$8)</f>
        <v>C</v>
      </c>
      <c r="M1231" s="5">
        <v>434212716308</v>
      </c>
      <c r="N1231" s="5">
        <v>419215967591</v>
      </c>
    </row>
    <row r="1232" spans="1:14" x14ac:dyDescent="0.3">
      <c r="A1232" t="s">
        <v>231</v>
      </c>
      <c r="B1232" t="s">
        <v>182</v>
      </c>
      <c r="C1232" t="s">
        <v>31</v>
      </c>
      <c r="D1232" t="s">
        <v>193</v>
      </c>
      <c r="E1232" t="s">
        <v>194</v>
      </c>
      <c r="F1232" t="s">
        <v>299</v>
      </c>
      <c r="G1232" s="4">
        <v>44196</v>
      </c>
      <c r="H1232" s="7">
        <f t="shared" si="19"/>
        <v>2020</v>
      </c>
      <c r="I1232" t="s">
        <v>252</v>
      </c>
      <c r="J1232" t="s">
        <v>185</v>
      </c>
      <c r="K1232" t="s">
        <v>1</v>
      </c>
      <c r="L1232" t="str">
        <f>_xlfn.XLOOKUP(K1232,Sheet1!$A$2:$A$8,Sheet1!$B$2:$B$8)</f>
        <v>A</v>
      </c>
      <c r="M1232" s="5">
        <v>4124869698388</v>
      </c>
      <c r="N1232" s="5">
        <v>3607988901524</v>
      </c>
    </row>
    <row r="1233" spans="1:14" x14ac:dyDescent="0.3">
      <c r="A1233" t="s">
        <v>231</v>
      </c>
      <c r="B1233" t="s">
        <v>182</v>
      </c>
      <c r="C1233" t="s">
        <v>31</v>
      </c>
      <c r="D1233" t="s">
        <v>193</v>
      </c>
      <c r="E1233" t="s">
        <v>194</v>
      </c>
      <c r="F1233" t="s">
        <v>299</v>
      </c>
      <c r="G1233" s="4">
        <v>44196</v>
      </c>
      <c r="H1233" s="7">
        <f t="shared" si="19"/>
        <v>2020</v>
      </c>
      <c r="I1233" t="s">
        <v>252</v>
      </c>
      <c r="J1233" t="s">
        <v>186</v>
      </c>
      <c r="K1233" t="s">
        <v>3</v>
      </c>
      <c r="L1233" t="str">
        <f>_xlfn.XLOOKUP(K1233,Sheet1!$A$2:$A$8,Sheet1!$B$2:$B$8)</f>
        <v>B</v>
      </c>
      <c r="M1233" s="5">
        <v>2426735656817</v>
      </c>
      <c r="N1233" s="5">
        <v>2095421725255</v>
      </c>
    </row>
    <row r="1234" spans="1:14" x14ac:dyDescent="0.3">
      <c r="A1234" t="s">
        <v>231</v>
      </c>
      <c r="B1234" t="s">
        <v>182</v>
      </c>
      <c r="C1234" t="s">
        <v>31</v>
      </c>
      <c r="D1234" t="s">
        <v>193</v>
      </c>
      <c r="E1234" t="s">
        <v>194</v>
      </c>
      <c r="F1234" t="s">
        <v>299</v>
      </c>
      <c r="G1234" s="4">
        <v>44196</v>
      </c>
      <c r="H1234" s="7">
        <f t="shared" si="19"/>
        <v>2020</v>
      </c>
      <c r="I1234" t="s">
        <v>252</v>
      </c>
      <c r="J1234" t="s">
        <v>187</v>
      </c>
      <c r="K1234" t="s">
        <v>5</v>
      </c>
      <c r="L1234" t="str">
        <f>_xlfn.XLOOKUP(K1234,Sheet1!$A$2:$A$8,Sheet1!$B$2:$B$8)</f>
        <v>C</v>
      </c>
      <c r="M1234" s="5">
        <v>1698134041571</v>
      </c>
      <c r="N1234" s="5">
        <v>1512567176269</v>
      </c>
    </row>
    <row r="1235" spans="1:14" x14ac:dyDescent="0.3">
      <c r="A1235" t="s">
        <v>231</v>
      </c>
      <c r="B1235" t="s">
        <v>182</v>
      </c>
      <c r="C1235" t="s">
        <v>31</v>
      </c>
      <c r="D1235" t="s">
        <v>195</v>
      </c>
      <c r="E1235" t="s">
        <v>191</v>
      </c>
      <c r="F1235" t="s">
        <v>299</v>
      </c>
      <c r="G1235" s="4">
        <v>44196</v>
      </c>
      <c r="H1235" s="7">
        <f t="shared" si="19"/>
        <v>2020</v>
      </c>
      <c r="I1235" t="s">
        <v>252</v>
      </c>
      <c r="J1235" t="s">
        <v>185</v>
      </c>
      <c r="K1235" t="s">
        <v>1</v>
      </c>
      <c r="L1235" t="str">
        <f>_xlfn.XLOOKUP(K1235,Sheet1!$A$2:$A$8,Sheet1!$B$2:$B$8)</f>
        <v>A</v>
      </c>
      <c r="M1235" s="5">
        <v>7515657794946</v>
      </c>
      <c r="N1235" s="5">
        <v>6942417553567</v>
      </c>
    </row>
    <row r="1236" spans="1:14" x14ac:dyDescent="0.3">
      <c r="A1236" t="s">
        <v>231</v>
      </c>
      <c r="B1236" t="s">
        <v>182</v>
      </c>
      <c r="C1236" t="s">
        <v>31</v>
      </c>
      <c r="D1236" t="s">
        <v>195</v>
      </c>
      <c r="E1236" t="s">
        <v>191</v>
      </c>
      <c r="F1236" t="s">
        <v>299</v>
      </c>
      <c r="G1236" s="4">
        <v>44196</v>
      </c>
      <c r="H1236" s="7">
        <f t="shared" si="19"/>
        <v>2020</v>
      </c>
      <c r="I1236" t="s">
        <v>252</v>
      </c>
      <c r="J1236" t="s">
        <v>186</v>
      </c>
      <c r="K1236" t="s">
        <v>3</v>
      </c>
      <c r="L1236" t="str">
        <f>_xlfn.XLOOKUP(K1236,Sheet1!$A$2:$A$8,Sheet1!$B$2:$B$8)</f>
        <v>B</v>
      </c>
      <c r="M1236" s="5">
        <v>853617125268</v>
      </c>
      <c r="N1236" s="5">
        <v>597389525800</v>
      </c>
    </row>
    <row r="1237" spans="1:14" x14ac:dyDescent="0.3">
      <c r="A1237" t="s">
        <v>231</v>
      </c>
      <c r="B1237" t="s">
        <v>182</v>
      </c>
      <c r="C1237" t="s">
        <v>31</v>
      </c>
      <c r="D1237" t="s">
        <v>195</v>
      </c>
      <c r="E1237" t="s">
        <v>191</v>
      </c>
      <c r="F1237" t="s">
        <v>299</v>
      </c>
      <c r="G1237" s="4">
        <v>44196</v>
      </c>
      <c r="H1237" s="7">
        <f t="shared" si="19"/>
        <v>2020</v>
      </c>
      <c r="I1237" t="s">
        <v>252</v>
      </c>
      <c r="J1237" t="s">
        <v>187</v>
      </c>
      <c r="K1237" t="s">
        <v>5</v>
      </c>
      <c r="L1237" t="str">
        <f>_xlfn.XLOOKUP(K1237,Sheet1!$A$2:$A$8,Sheet1!$B$2:$B$8)</f>
        <v>C</v>
      </c>
      <c r="M1237" s="5">
        <v>6662040669678</v>
      </c>
      <c r="N1237" s="5">
        <v>6345028027767</v>
      </c>
    </row>
    <row r="1238" spans="1:14" x14ac:dyDescent="0.3">
      <c r="A1238" t="s">
        <v>231</v>
      </c>
      <c r="B1238" t="s">
        <v>182</v>
      </c>
      <c r="C1238" t="s">
        <v>31</v>
      </c>
      <c r="D1238" t="s">
        <v>196</v>
      </c>
      <c r="E1238" t="s">
        <v>194</v>
      </c>
      <c r="F1238" t="s">
        <v>299</v>
      </c>
      <c r="G1238" s="4">
        <v>44196</v>
      </c>
      <c r="H1238" s="7">
        <f t="shared" si="19"/>
        <v>2020</v>
      </c>
      <c r="I1238" t="s">
        <v>252</v>
      </c>
      <c r="J1238" t="s">
        <v>185</v>
      </c>
      <c r="K1238" t="s">
        <v>1</v>
      </c>
      <c r="L1238" t="str">
        <f>_xlfn.XLOOKUP(K1238,Sheet1!$A$2:$A$8,Sheet1!$B$2:$B$8)</f>
        <v>A</v>
      </c>
      <c r="M1238" s="5">
        <v>263577821091</v>
      </c>
      <c r="N1238" s="5">
        <v>280636684456</v>
      </c>
    </row>
    <row r="1239" spans="1:14" x14ac:dyDescent="0.3">
      <c r="A1239" t="s">
        <v>231</v>
      </c>
      <c r="B1239" t="s">
        <v>182</v>
      </c>
      <c r="C1239" t="s">
        <v>31</v>
      </c>
      <c r="D1239" t="s">
        <v>196</v>
      </c>
      <c r="E1239" t="s">
        <v>194</v>
      </c>
      <c r="F1239" t="s">
        <v>299</v>
      </c>
      <c r="G1239" s="4">
        <v>44196</v>
      </c>
      <c r="H1239" s="7">
        <f t="shared" si="19"/>
        <v>2020</v>
      </c>
      <c r="I1239" t="s">
        <v>252</v>
      </c>
      <c r="J1239" t="s">
        <v>186</v>
      </c>
      <c r="K1239" t="s">
        <v>3</v>
      </c>
      <c r="L1239" t="str">
        <f>_xlfn.XLOOKUP(K1239,Sheet1!$A$2:$A$8,Sheet1!$B$2:$B$8)</f>
        <v>B</v>
      </c>
      <c r="M1239" s="5">
        <v>97549580789</v>
      </c>
      <c r="N1239" s="5">
        <v>116108605246</v>
      </c>
    </row>
    <row r="1240" spans="1:14" x14ac:dyDescent="0.3">
      <c r="A1240" t="s">
        <v>231</v>
      </c>
      <c r="B1240" t="s">
        <v>182</v>
      </c>
      <c r="C1240" t="s">
        <v>31</v>
      </c>
      <c r="D1240" t="s">
        <v>196</v>
      </c>
      <c r="E1240" t="s">
        <v>194</v>
      </c>
      <c r="F1240" t="s">
        <v>299</v>
      </c>
      <c r="G1240" s="4">
        <v>44196</v>
      </c>
      <c r="H1240" s="7">
        <f t="shared" si="19"/>
        <v>2020</v>
      </c>
      <c r="I1240" t="s">
        <v>252</v>
      </c>
      <c r="J1240" t="s">
        <v>187</v>
      </c>
      <c r="K1240" t="s">
        <v>5</v>
      </c>
      <c r="L1240" t="str">
        <f>_xlfn.XLOOKUP(K1240,Sheet1!$A$2:$A$8,Sheet1!$B$2:$B$8)</f>
        <v>C</v>
      </c>
      <c r="M1240" s="5">
        <v>166028240302</v>
      </c>
      <c r="N1240" s="5">
        <v>164528079210</v>
      </c>
    </row>
    <row r="1241" spans="1:14" x14ac:dyDescent="0.3">
      <c r="A1241" t="s">
        <v>231</v>
      </c>
      <c r="B1241" t="s">
        <v>182</v>
      </c>
      <c r="C1241" t="s">
        <v>31</v>
      </c>
      <c r="D1241" t="s">
        <v>240</v>
      </c>
      <c r="E1241" t="s">
        <v>191</v>
      </c>
      <c r="F1241" t="s">
        <v>299</v>
      </c>
      <c r="G1241" s="4">
        <v>44196</v>
      </c>
      <c r="H1241" s="7">
        <f t="shared" si="19"/>
        <v>2020</v>
      </c>
      <c r="I1241" t="s">
        <v>252</v>
      </c>
      <c r="J1241" t="s">
        <v>185</v>
      </c>
      <c r="K1241" t="s">
        <v>1</v>
      </c>
      <c r="L1241" t="str">
        <f>_xlfn.XLOOKUP(K1241,Sheet1!$A$2:$A$8,Sheet1!$B$2:$B$8)</f>
        <v>A</v>
      </c>
      <c r="M1241" s="5">
        <v>543387836130</v>
      </c>
      <c r="N1241" s="5">
        <v>1185884790682</v>
      </c>
    </row>
    <row r="1242" spans="1:14" x14ac:dyDescent="0.3">
      <c r="A1242" t="s">
        <v>231</v>
      </c>
      <c r="B1242" t="s">
        <v>182</v>
      </c>
      <c r="C1242" t="s">
        <v>31</v>
      </c>
      <c r="D1242" t="s">
        <v>240</v>
      </c>
      <c r="E1242" t="s">
        <v>191</v>
      </c>
      <c r="F1242" t="s">
        <v>299</v>
      </c>
      <c r="G1242" s="4">
        <v>44196</v>
      </c>
      <c r="H1242" s="7">
        <f t="shared" si="19"/>
        <v>2020</v>
      </c>
      <c r="I1242" t="s">
        <v>252</v>
      </c>
      <c r="J1242" t="s">
        <v>186</v>
      </c>
      <c r="K1242" t="s">
        <v>3</v>
      </c>
      <c r="L1242" t="str">
        <f>_xlfn.XLOOKUP(K1242,Sheet1!$A$2:$A$8,Sheet1!$B$2:$B$8)</f>
        <v>B</v>
      </c>
      <c r="M1242" s="5">
        <v>4221137179</v>
      </c>
      <c r="N1242" s="5">
        <v>148026088370</v>
      </c>
    </row>
    <row r="1243" spans="1:14" x14ac:dyDescent="0.3">
      <c r="A1243" t="s">
        <v>231</v>
      </c>
      <c r="B1243" t="s">
        <v>182</v>
      </c>
      <c r="C1243" t="s">
        <v>31</v>
      </c>
      <c r="D1243" t="s">
        <v>240</v>
      </c>
      <c r="E1243" t="s">
        <v>191</v>
      </c>
      <c r="F1243" t="s">
        <v>299</v>
      </c>
      <c r="G1243" s="4">
        <v>44196</v>
      </c>
      <c r="H1243" s="7">
        <f t="shared" si="19"/>
        <v>2020</v>
      </c>
      <c r="I1243" t="s">
        <v>252</v>
      </c>
      <c r="J1243" t="s">
        <v>187</v>
      </c>
      <c r="K1243" t="s">
        <v>5</v>
      </c>
      <c r="L1243" t="str">
        <f>_xlfn.XLOOKUP(K1243,Sheet1!$A$2:$A$8,Sheet1!$B$2:$B$8)</f>
        <v>C</v>
      </c>
      <c r="M1243" s="5">
        <v>539166698951</v>
      </c>
      <c r="N1243" s="5">
        <v>1037858702312</v>
      </c>
    </row>
    <row r="1244" spans="1:14" x14ac:dyDescent="0.3">
      <c r="A1244" t="s">
        <v>231</v>
      </c>
      <c r="B1244" t="s">
        <v>182</v>
      </c>
      <c r="C1244" t="s">
        <v>31</v>
      </c>
      <c r="D1244" t="s">
        <v>232</v>
      </c>
      <c r="E1244" t="s">
        <v>191</v>
      </c>
      <c r="F1244" t="s">
        <v>299</v>
      </c>
      <c r="G1244" s="4">
        <v>44196</v>
      </c>
      <c r="H1244" s="7">
        <f t="shared" si="19"/>
        <v>2020</v>
      </c>
      <c r="I1244" t="s">
        <v>252</v>
      </c>
      <c r="J1244" t="s">
        <v>185</v>
      </c>
      <c r="K1244" t="s">
        <v>1</v>
      </c>
      <c r="L1244" t="str">
        <f>_xlfn.XLOOKUP(K1244,Sheet1!$A$2:$A$8,Sheet1!$B$2:$B$8)</f>
        <v>A</v>
      </c>
      <c r="M1244" s="5">
        <v>797350351952</v>
      </c>
      <c r="N1244" s="5"/>
    </row>
    <row r="1245" spans="1:14" x14ac:dyDescent="0.3">
      <c r="A1245" t="s">
        <v>231</v>
      </c>
      <c r="B1245" t="s">
        <v>182</v>
      </c>
      <c r="C1245" t="s">
        <v>31</v>
      </c>
      <c r="D1245" t="s">
        <v>232</v>
      </c>
      <c r="E1245" t="s">
        <v>191</v>
      </c>
      <c r="F1245" t="s">
        <v>299</v>
      </c>
      <c r="G1245" s="4">
        <v>44196</v>
      </c>
      <c r="H1245" s="7">
        <f t="shared" si="19"/>
        <v>2020</v>
      </c>
      <c r="I1245" t="s">
        <v>252</v>
      </c>
      <c r="J1245" t="s">
        <v>186</v>
      </c>
      <c r="K1245" t="s">
        <v>3</v>
      </c>
      <c r="L1245" t="str">
        <f>_xlfn.XLOOKUP(K1245,Sheet1!$A$2:$A$8,Sheet1!$B$2:$B$8)</f>
        <v>B</v>
      </c>
      <c r="M1245" s="5">
        <v>154663346243</v>
      </c>
      <c r="N1245" s="5"/>
    </row>
    <row r="1246" spans="1:14" x14ac:dyDescent="0.3">
      <c r="A1246" t="s">
        <v>231</v>
      </c>
      <c r="B1246" t="s">
        <v>182</v>
      </c>
      <c r="C1246" t="s">
        <v>31</v>
      </c>
      <c r="D1246" t="s">
        <v>232</v>
      </c>
      <c r="E1246" t="s">
        <v>191</v>
      </c>
      <c r="F1246" t="s">
        <v>299</v>
      </c>
      <c r="G1246" s="4">
        <v>44196</v>
      </c>
      <c r="H1246" s="7">
        <f t="shared" si="19"/>
        <v>2020</v>
      </c>
      <c r="I1246" t="s">
        <v>252</v>
      </c>
      <c r="J1246" t="s">
        <v>187</v>
      </c>
      <c r="K1246" t="s">
        <v>5</v>
      </c>
      <c r="L1246" t="str">
        <f>_xlfn.XLOOKUP(K1246,Sheet1!$A$2:$A$8,Sheet1!$B$2:$B$8)</f>
        <v>C</v>
      </c>
      <c r="M1246" s="5">
        <v>642687005709</v>
      </c>
      <c r="N1246" s="5"/>
    </row>
    <row r="1247" spans="1:14" x14ac:dyDescent="0.3">
      <c r="A1247" t="s">
        <v>231</v>
      </c>
      <c r="B1247" t="s">
        <v>182</v>
      </c>
      <c r="C1247" t="s">
        <v>31</v>
      </c>
      <c r="D1247" t="s">
        <v>197</v>
      </c>
      <c r="E1247" t="s">
        <v>198</v>
      </c>
      <c r="F1247" t="s">
        <v>299</v>
      </c>
      <c r="G1247" s="4">
        <v>44196</v>
      </c>
      <c r="H1247" s="7">
        <f t="shared" si="19"/>
        <v>2020</v>
      </c>
      <c r="I1247" t="s">
        <v>252</v>
      </c>
      <c r="J1247" t="s">
        <v>185</v>
      </c>
      <c r="K1247" t="s">
        <v>1</v>
      </c>
      <c r="L1247" t="str">
        <f>_xlfn.XLOOKUP(K1247,Sheet1!$A$2:$A$8,Sheet1!$B$2:$B$8)</f>
        <v>A</v>
      </c>
      <c r="M1247" s="5">
        <v>1186735400474</v>
      </c>
      <c r="N1247" s="5">
        <v>1099982039195</v>
      </c>
    </row>
    <row r="1248" spans="1:14" x14ac:dyDescent="0.3">
      <c r="A1248" t="s">
        <v>231</v>
      </c>
      <c r="B1248" t="s">
        <v>182</v>
      </c>
      <c r="C1248" t="s">
        <v>31</v>
      </c>
      <c r="D1248" t="s">
        <v>197</v>
      </c>
      <c r="E1248" t="s">
        <v>198</v>
      </c>
      <c r="F1248" t="s">
        <v>299</v>
      </c>
      <c r="G1248" s="4">
        <v>44196</v>
      </c>
      <c r="H1248" s="7">
        <f t="shared" si="19"/>
        <v>2020</v>
      </c>
      <c r="I1248" t="s">
        <v>252</v>
      </c>
      <c r="J1248" t="s">
        <v>186</v>
      </c>
      <c r="K1248" t="s">
        <v>3</v>
      </c>
      <c r="L1248" t="str">
        <f>_xlfn.XLOOKUP(K1248,Sheet1!$A$2:$A$8,Sheet1!$B$2:$B$8)</f>
        <v>B</v>
      </c>
      <c r="M1248" s="5">
        <v>610701511197</v>
      </c>
      <c r="N1248" s="5">
        <v>546985217364</v>
      </c>
    </row>
    <row r="1249" spans="1:14" x14ac:dyDescent="0.3">
      <c r="A1249" t="s">
        <v>231</v>
      </c>
      <c r="B1249" t="s">
        <v>182</v>
      </c>
      <c r="C1249" t="s">
        <v>31</v>
      </c>
      <c r="D1249" t="s">
        <v>197</v>
      </c>
      <c r="E1249" t="s">
        <v>198</v>
      </c>
      <c r="F1249" t="s">
        <v>299</v>
      </c>
      <c r="G1249" s="4">
        <v>44196</v>
      </c>
      <c r="H1249" s="7">
        <f t="shared" si="19"/>
        <v>2020</v>
      </c>
      <c r="I1249" t="s">
        <v>252</v>
      </c>
      <c r="J1249" t="s">
        <v>187</v>
      </c>
      <c r="K1249" t="s">
        <v>5</v>
      </c>
      <c r="L1249" t="str">
        <f>_xlfn.XLOOKUP(K1249,Sheet1!$A$2:$A$8,Sheet1!$B$2:$B$8)</f>
        <v>C</v>
      </c>
      <c r="M1249" s="5">
        <v>576033889277</v>
      </c>
      <c r="N1249" s="5">
        <v>552996821831</v>
      </c>
    </row>
    <row r="1250" spans="1:14" x14ac:dyDescent="0.3">
      <c r="A1250" t="s">
        <v>231</v>
      </c>
      <c r="B1250" t="s">
        <v>182</v>
      </c>
      <c r="C1250" t="s">
        <v>31</v>
      </c>
      <c r="D1250" t="s">
        <v>199</v>
      </c>
      <c r="E1250" t="s">
        <v>184</v>
      </c>
      <c r="F1250" t="s">
        <v>299</v>
      </c>
      <c r="G1250" s="4">
        <v>44196</v>
      </c>
      <c r="H1250" s="7">
        <f t="shared" si="19"/>
        <v>2020</v>
      </c>
      <c r="I1250" t="s">
        <v>252</v>
      </c>
      <c r="J1250" t="s">
        <v>185</v>
      </c>
      <c r="K1250" t="s">
        <v>1</v>
      </c>
      <c r="L1250" t="str">
        <f>_xlfn.XLOOKUP(K1250,Sheet1!$A$2:$A$8,Sheet1!$B$2:$B$8)</f>
        <v>A</v>
      </c>
      <c r="M1250" s="5">
        <v>1634110387830</v>
      </c>
      <c r="N1250" s="5">
        <v>1569581618773</v>
      </c>
    </row>
    <row r="1251" spans="1:14" x14ac:dyDescent="0.3">
      <c r="A1251" t="s">
        <v>231</v>
      </c>
      <c r="B1251" t="s">
        <v>182</v>
      </c>
      <c r="C1251" t="s">
        <v>31</v>
      </c>
      <c r="D1251" t="s">
        <v>199</v>
      </c>
      <c r="E1251" t="s">
        <v>184</v>
      </c>
      <c r="F1251" t="s">
        <v>299</v>
      </c>
      <c r="G1251" s="4">
        <v>44196</v>
      </c>
      <c r="H1251" s="7">
        <f t="shared" si="19"/>
        <v>2020</v>
      </c>
      <c r="I1251" t="s">
        <v>252</v>
      </c>
      <c r="J1251" t="s">
        <v>186</v>
      </c>
      <c r="K1251" t="s">
        <v>3</v>
      </c>
      <c r="L1251" t="str">
        <f>_xlfn.XLOOKUP(K1251,Sheet1!$A$2:$A$8,Sheet1!$B$2:$B$8)</f>
        <v>B</v>
      </c>
      <c r="M1251" s="5">
        <v>879910887024</v>
      </c>
      <c r="N1251" s="5">
        <v>887406366960</v>
      </c>
    </row>
    <row r="1252" spans="1:14" x14ac:dyDescent="0.3">
      <c r="A1252" t="s">
        <v>231</v>
      </c>
      <c r="B1252" t="s">
        <v>182</v>
      </c>
      <c r="C1252" t="s">
        <v>31</v>
      </c>
      <c r="D1252" t="s">
        <v>199</v>
      </c>
      <c r="E1252" t="s">
        <v>184</v>
      </c>
      <c r="F1252" t="s">
        <v>299</v>
      </c>
      <c r="G1252" s="4">
        <v>44196</v>
      </c>
      <c r="H1252" s="7">
        <f t="shared" si="19"/>
        <v>2020</v>
      </c>
      <c r="I1252" t="s">
        <v>252</v>
      </c>
      <c r="J1252" t="s">
        <v>253</v>
      </c>
      <c r="K1252" t="s">
        <v>5</v>
      </c>
      <c r="L1252" t="str">
        <f>_xlfn.XLOOKUP(K1252,Sheet1!$A$2:$A$8,Sheet1!$B$2:$B$8)</f>
        <v>C</v>
      </c>
      <c r="M1252" s="5">
        <v>754199500806</v>
      </c>
      <c r="N1252" s="5">
        <v>682175251813</v>
      </c>
    </row>
    <row r="1253" spans="1:14" x14ac:dyDescent="0.3">
      <c r="A1253" t="s">
        <v>231</v>
      </c>
      <c r="B1253" t="s">
        <v>182</v>
      </c>
      <c r="C1253" t="s">
        <v>31</v>
      </c>
      <c r="D1253" t="s">
        <v>200</v>
      </c>
      <c r="E1253" t="s">
        <v>191</v>
      </c>
      <c r="F1253" t="s">
        <v>299</v>
      </c>
      <c r="G1253" s="4">
        <v>44196</v>
      </c>
      <c r="H1253" s="7">
        <f t="shared" si="19"/>
        <v>2020</v>
      </c>
      <c r="I1253" t="s">
        <v>252</v>
      </c>
      <c r="J1253" t="s">
        <v>185</v>
      </c>
      <c r="K1253" t="s">
        <v>1</v>
      </c>
      <c r="L1253" t="str">
        <f>_xlfn.XLOOKUP(K1253,Sheet1!$A$2:$A$8,Sheet1!$B$2:$B$8)</f>
        <v>A</v>
      </c>
      <c r="M1253" s="5">
        <v>15176140842307</v>
      </c>
      <c r="N1253" s="5">
        <v>14396226786211</v>
      </c>
    </row>
    <row r="1254" spans="1:14" x14ac:dyDescent="0.3">
      <c r="A1254" t="s">
        <v>231</v>
      </c>
      <c r="B1254" t="s">
        <v>182</v>
      </c>
      <c r="C1254" t="s">
        <v>31</v>
      </c>
      <c r="D1254" t="s">
        <v>200</v>
      </c>
      <c r="E1254" t="s">
        <v>191</v>
      </c>
      <c r="F1254" t="s">
        <v>299</v>
      </c>
      <c r="G1254" s="4">
        <v>44196</v>
      </c>
      <c r="H1254" s="7">
        <f t="shared" si="19"/>
        <v>2020</v>
      </c>
      <c r="I1254" t="s">
        <v>252</v>
      </c>
      <c r="J1254" t="s">
        <v>186</v>
      </c>
      <c r="K1254" t="s">
        <v>3</v>
      </c>
      <c r="L1254" t="str">
        <f>_xlfn.XLOOKUP(K1254,Sheet1!$A$2:$A$8,Sheet1!$B$2:$B$8)</f>
        <v>B</v>
      </c>
      <c r="M1254" s="5">
        <v>3576792170552</v>
      </c>
      <c r="N1254" s="5">
        <v>2936897808285</v>
      </c>
    </row>
    <row r="1255" spans="1:14" x14ac:dyDescent="0.3">
      <c r="A1255" t="s">
        <v>231</v>
      </c>
      <c r="B1255" t="s">
        <v>182</v>
      </c>
      <c r="C1255" t="s">
        <v>31</v>
      </c>
      <c r="D1255" t="s">
        <v>200</v>
      </c>
      <c r="E1255" t="s">
        <v>191</v>
      </c>
      <c r="F1255" t="s">
        <v>299</v>
      </c>
      <c r="G1255" s="4">
        <v>44196</v>
      </c>
      <c r="H1255" s="7">
        <f t="shared" si="19"/>
        <v>2020</v>
      </c>
      <c r="I1255" t="s">
        <v>252</v>
      </c>
      <c r="J1255" t="s">
        <v>187</v>
      </c>
      <c r="K1255" t="s">
        <v>5</v>
      </c>
      <c r="L1255" t="str">
        <f>_xlfn.XLOOKUP(K1255,Sheet1!$A$2:$A$8,Sheet1!$B$2:$B$8)</f>
        <v>C</v>
      </c>
      <c r="M1255" s="5">
        <v>11599348671755</v>
      </c>
      <c r="N1255" s="5">
        <v>11459328977926</v>
      </c>
    </row>
    <row r="1256" spans="1:14" x14ac:dyDescent="0.3">
      <c r="A1256" t="s">
        <v>231</v>
      </c>
      <c r="B1256" t="s">
        <v>182</v>
      </c>
      <c r="C1256" t="s">
        <v>31</v>
      </c>
      <c r="D1256" t="s">
        <v>241</v>
      </c>
      <c r="E1256" t="s">
        <v>242</v>
      </c>
      <c r="F1256" t="s">
        <v>299</v>
      </c>
      <c r="G1256" s="4">
        <v>44196</v>
      </c>
      <c r="H1256" s="7">
        <f t="shared" si="19"/>
        <v>2020</v>
      </c>
      <c r="I1256" t="s">
        <v>252</v>
      </c>
      <c r="J1256" t="s">
        <v>185</v>
      </c>
      <c r="K1256" t="s">
        <v>1</v>
      </c>
      <c r="L1256" t="str">
        <f>_xlfn.XLOOKUP(K1256,Sheet1!$A$2:$A$8,Sheet1!$B$2:$B$8)</f>
        <v>A</v>
      </c>
      <c r="M1256" s="5">
        <v>223493607803</v>
      </c>
      <c r="N1256" s="5">
        <v>204668137401</v>
      </c>
    </row>
    <row r="1257" spans="1:14" x14ac:dyDescent="0.3">
      <c r="A1257" t="s">
        <v>231</v>
      </c>
      <c r="B1257" t="s">
        <v>182</v>
      </c>
      <c r="C1257" t="s">
        <v>31</v>
      </c>
      <c r="D1257" t="s">
        <v>241</v>
      </c>
      <c r="E1257" t="s">
        <v>242</v>
      </c>
      <c r="F1257" t="s">
        <v>299</v>
      </c>
      <c r="G1257" s="4">
        <v>44196</v>
      </c>
      <c r="H1257" s="7">
        <f t="shared" si="19"/>
        <v>2020</v>
      </c>
      <c r="I1257" t="s">
        <v>252</v>
      </c>
      <c r="J1257" t="s">
        <v>186</v>
      </c>
      <c r="K1257" t="s">
        <v>3</v>
      </c>
      <c r="L1257" t="str">
        <f>_xlfn.XLOOKUP(K1257,Sheet1!$A$2:$A$8,Sheet1!$B$2:$B$8)</f>
        <v>B</v>
      </c>
      <c r="M1257" s="5">
        <v>118925104350</v>
      </c>
      <c r="N1257" s="5">
        <v>163194552875</v>
      </c>
    </row>
    <row r="1258" spans="1:14" x14ac:dyDescent="0.3">
      <c r="A1258" t="s">
        <v>231</v>
      </c>
      <c r="B1258" t="s">
        <v>182</v>
      </c>
      <c r="C1258" t="s">
        <v>31</v>
      </c>
      <c r="D1258" t="s">
        <v>241</v>
      </c>
      <c r="E1258" t="s">
        <v>242</v>
      </c>
      <c r="F1258" t="s">
        <v>299</v>
      </c>
      <c r="G1258" s="4">
        <v>44196</v>
      </c>
      <c r="H1258" s="7">
        <f t="shared" si="19"/>
        <v>2020</v>
      </c>
      <c r="I1258" t="s">
        <v>252</v>
      </c>
      <c r="J1258" t="s">
        <v>257</v>
      </c>
      <c r="K1258" t="s">
        <v>5</v>
      </c>
      <c r="L1258" t="str">
        <f>_xlfn.XLOOKUP(K1258,Sheet1!$A$2:$A$8,Sheet1!$B$2:$B$8)</f>
        <v>C</v>
      </c>
      <c r="M1258" s="5">
        <v>104568503453</v>
      </c>
      <c r="N1258" s="5">
        <v>41473584526</v>
      </c>
    </row>
    <row r="1259" spans="1:14" x14ac:dyDescent="0.3">
      <c r="A1259" t="s">
        <v>231</v>
      </c>
      <c r="B1259" t="s">
        <v>182</v>
      </c>
      <c r="C1259" t="s">
        <v>31</v>
      </c>
      <c r="D1259" t="s">
        <v>233</v>
      </c>
      <c r="E1259" t="s">
        <v>184</v>
      </c>
      <c r="F1259" t="s">
        <v>299</v>
      </c>
      <c r="G1259" s="4">
        <v>44196</v>
      </c>
      <c r="H1259" s="7">
        <f t="shared" si="19"/>
        <v>2020</v>
      </c>
      <c r="I1259" t="s">
        <v>252</v>
      </c>
      <c r="J1259" t="s">
        <v>185</v>
      </c>
      <c r="K1259" t="s">
        <v>1</v>
      </c>
      <c r="L1259" t="str">
        <f>_xlfn.XLOOKUP(K1259,Sheet1!$A$2:$A$8,Sheet1!$B$2:$B$8)</f>
        <v>A</v>
      </c>
      <c r="M1259" s="5">
        <v>318741895792</v>
      </c>
      <c r="N1259" s="5">
        <v>311156562419</v>
      </c>
    </row>
    <row r="1260" spans="1:14" x14ac:dyDescent="0.3">
      <c r="A1260" t="s">
        <v>231</v>
      </c>
      <c r="B1260" t="s">
        <v>182</v>
      </c>
      <c r="C1260" t="s">
        <v>31</v>
      </c>
      <c r="D1260" t="s">
        <v>233</v>
      </c>
      <c r="E1260" t="s">
        <v>184</v>
      </c>
      <c r="F1260" t="s">
        <v>299</v>
      </c>
      <c r="G1260" s="4">
        <v>44196</v>
      </c>
      <c r="H1260" s="7">
        <f t="shared" si="19"/>
        <v>2020</v>
      </c>
      <c r="I1260" t="s">
        <v>252</v>
      </c>
      <c r="J1260" t="s">
        <v>186</v>
      </c>
      <c r="K1260" t="s">
        <v>3</v>
      </c>
      <c r="L1260" t="str">
        <f>_xlfn.XLOOKUP(K1260,Sheet1!$A$2:$A$8,Sheet1!$B$2:$B$8)</f>
        <v>B</v>
      </c>
      <c r="M1260" s="5">
        <v>133950267799</v>
      </c>
      <c r="N1260" s="5">
        <v>143598138355</v>
      </c>
    </row>
    <row r="1261" spans="1:14" x14ac:dyDescent="0.3">
      <c r="A1261" t="s">
        <v>231</v>
      </c>
      <c r="B1261" t="s">
        <v>182</v>
      </c>
      <c r="C1261" t="s">
        <v>31</v>
      </c>
      <c r="D1261" t="s">
        <v>233</v>
      </c>
      <c r="E1261" t="s">
        <v>184</v>
      </c>
      <c r="F1261" t="s">
        <v>299</v>
      </c>
      <c r="G1261" s="4">
        <v>44196</v>
      </c>
      <c r="H1261" s="7">
        <f t="shared" si="19"/>
        <v>2020</v>
      </c>
      <c r="I1261" t="s">
        <v>252</v>
      </c>
      <c r="J1261" t="s">
        <v>187</v>
      </c>
      <c r="K1261" t="s">
        <v>5</v>
      </c>
      <c r="L1261" t="str">
        <f>_xlfn.XLOOKUP(K1261,Sheet1!$A$2:$A$8,Sheet1!$B$2:$B$8)</f>
        <v>C</v>
      </c>
      <c r="M1261" s="5">
        <v>184791627993</v>
      </c>
      <c r="N1261" s="5">
        <v>167558424064</v>
      </c>
    </row>
    <row r="1262" spans="1:14" x14ac:dyDescent="0.3">
      <c r="A1262" t="s">
        <v>231</v>
      </c>
      <c r="B1262" t="s">
        <v>182</v>
      </c>
      <c r="C1262" t="s">
        <v>31</v>
      </c>
      <c r="D1262" t="s">
        <v>201</v>
      </c>
      <c r="E1262" t="s">
        <v>184</v>
      </c>
      <c r="F1262" t="s">
        <v>299</v>
      </c>
      <c r="G1262" s="4">
        <v>44196</v>
      </c>
      <c r="H1262" s="7">
        <f t="shared" si="19"/>
        <v>2020</v>
      </c>
      <c r="I1262" t="s">
        <v>252</v>
      </c>
      <c r="J1262" t="s">
        <v>185</v>
      </c>
      <c r="K1262" t="s">
        <v>1</v>
      </c>
      <c r="L1262" t="str">
        <f>_xlfn.XLOOKUP(K1262,Sheet1!$A$2:$A$8,Sheet1!$B$2:$B$8)</f>
        <v>A</v>
      </c>
      <c r="M1262" s="5">
        <v>15284961777810</v>
      </c>
      <c r="N1262" s="5">
        <v>14986191799753</v>
      </c>
    </row>
    <row r="1263" spans="1:14" x14ac:dyDescent="0.3">
      <c r="A1263" t="s">
        <v>231</v>
      </c>
      <c r="B1263" t="s">
        <v>182</v>
      </c>
      <c r="C1263" t="s">
        <v>31</v>
      </c>
      <c r="D1263" t="s">
        <v>201</v>
      </c>
      <c r="E1263" t="s">
        <v>184</v>
      </c>
      <c r="F1263" t="s">
        <v>299</v>
      </c>
      <c r="G1263" s="4">
        <v>44196</v>
      </c>
      <c r="H1263" s="7">
        <f t="shared" si="19"/>
        <v>2020</v>
      </c>
      <c r="I1263" t="s">
        <v>252</v>
      </c>
      <c r="J1263" t="s">
        <v>186</v>
      </c>
      <c r="K1263" t="s">
        <v>3</v>
      </c>
      <c r="L1263" t="str">
        <f>_xlfn.XLOOKUP(K1263,Sheet1!$A$2:$A$8,Sheet1!$B$2:$B$8)</f>
        <v>B</v>
      </c>
      <c r="M1263" s="5">
        <v>4067344061422</v>
      </c>
      <c r="N1263" s="5">
        <v>4037257499956</v>
      </c>
    </row>
    <row r="1264" spans="1:14" x14ac:dyDescent="0.3">
      <c r="A1264" t="s">
        <v>231</v>
      </c>
      <c r="B1264" t="s">
        <v>182</v>
      </c>
      <c r="C1264" t="s">
        <v>31</v>
      </c>
      <c r="D1264" t="s">
        <v>201</v>
      </c>
      <c r="E1264" t="s">
        <v>184</v>
      </c>
      <c r="F1264" t="s">
        <v>299</v>
      </c>
      <c r="G1264" s="4">
        <v>44196</v>
      </c>
      <c r="H1264" s="7">
        <f t="shared" si="19"/>
        <v>2020</v>
      </c>
      <c r="I1264" t="s">
        <v>252</v>
      </c>
      <c r="J1264" t="s">
        <v>187</v>
      </c>
      <c r="K1264" t="s">
        <v>5</v>
      </c>
      <c r="L1264" t="str">
        <f>_xlfn.XLOOKUP(K1264,Sheet1!$A$2:$A$8,Sheet1!$B$2:$B$8)</f>
        <v>C</v>
      </c>
      <c r="M1264" s="5">
        <v>11217617716388</v>
      </c>
      <c r="N1264" s="5">
        <v>10948934299797</v>
      </c>
    </row>
    <row r="1265" spans="1:14" x14ac:dyDescent="0.3">
      <c r="A1265" t="s">
        <v>231</v>
      </c>
      <c r="B1265" t="s">
        <v>182</v>
      </c>
      <c r="C1265" t="s">
        <v>31</v>
      </c>
      <c r="D1265" t="s">
        <v>202</v>
      </c>
      <c r="E1265" t="s">
        <v>184</v>
      </c>
      <c r="F1265" t="s">
        <v>299</v>
      </c>
      <c r="G1265" s="4">
        <v>44196</v>
      </c>
      <c r="H1265" s="7">
        <f t="shared" si="19"/>
        <v>2020</v>
      </c>
      <c r="I1265" t="s">
        <v>252</v>
      </c>
      <c r="J1265" t="s">
        <v>185</v>
      </c>
      <c r="K1265" t="s">
        <v>1</v>
      </c>
      <c r="L1265" t="str">
        <f>_xlfn.XLOOKUP(K1265,Sheet1!$A$2:$A$8,Sheet1!$B$2:$B$8)</f>
        <v>A</v>
      </c>
      <c r="M1265" s="5">
        <v>806056414431</v>
      </c>
      <c r="N1265" s="5">
        <v>760691640052</v>
      </c>
    </row>
    <row r="1266" spans="1:14" x14ac:dyDescent="0.3">
      <c r="A1266" t="s">
        <v>231</v>
      </c>
      <c r="B1266" t="s">
        <v>182</v>
      </c>
      <c r="C1266" t="s">
        <v>31</v>
      </c>
      <c r="D1266" t="s">
        <v>202</v>
      </c>
      <c r="E1266" t="s">
        <v>184</v>
      </c>
      <c r="F1266" t="s">
        <v>299</v>
      </c>
      <c r="G1266" s="4">
        <v>44196</v>
      </c>
      <c r="H1266" s="7">
        <f t="shared" si="19"/>
        <v>2020</v>
      </c>
      <c r="I1266" t="s">
        <v>252</v>
      </c>
      <c r="J1266" t="s">
        <v>186</v>
      </c>
      <c r="K1266" t="s">
        <v>3</v>
      </c>
      <c r="L1266" t="str">
        <f>_xlfn.XLOOKUP(K1266,Sheet1!$A$2:$A$8,Sheet1!$B$2:$B$8)</f>
        <v>B</v>
      </c>
      <c r="M1266" s="5">
        <v>418544190040</v>
      </c>
      <c r="N1266" s="5">
        <v>385672578766</v>
      </c>
    </row>
    <row r="1267" spans="1:14" x14ac:dyDescent="0.3">
      <c r="A1267" t="s">
        <v>231</v>
      </c>
      <c r="B1267" t="s">
        <v>182</v>
      </c>
      <c r="C1267" t="s">
        <v>31</v>
      </c>
      <c r="D1267" t="s">
        <v>202</v>
      </c>
      <c r="E1267" t="s">
        <v>184</v>
      </c>
      <c r="F1267" t="s">
        <v>299</v>
      </c>
      <c r="G1267" s="4">
        <v>44196</v>
      </c>
      <c r="H1267" s="7">
        <f t="shared" si="19"/>
        <v>2020</v>
      </c>
      <c r="I1267" t="s">
        <v>252</v>
      </c>
      <c r="J1267" t="s">
        <v>187</v>
      </c>
      <c r="K1267" t="s">
        <v>5</v>
      </c>
      <c r="L1267" t="str">
        <f>_xlfn.XLOOKUP(K1267,Sheet1!$A$2:$A$8,Sheet1!$B$2:$B$8)</f>
        <v>C</v>
      </c>
      <c r="M1267" s="5">
        <v>387512224391</v>
      </c>
      <c r="N1267" s="5">
        <v>375019061286</v>
      </c>
    </row>
    <row r="1268" spans="1:14" x14ac:dyDescent="0.3">
      <c r="A1268" t="s">
        <v>231</v>
      </c>
      <c r="B1268" t="s">
        <v>182</v>
      </c>
      <c r="C1268" t="s">
        <v>31</v>
      </c>
      <c r="D1268" t="s">
        <v>234</v>
      </c>
      <c r="E1268" t="s">
        <v>225</v>
      </c>
      <c r="F1268" t="s">
        <v>299</v>
      </c>
      <c r="G1268" s="4">
        <v>44196</v>
      </c>
      <c r="H1268" s="7">
        <f t="shared" si="19"/>
        <v>2020</v>
      </c>
      <c r="I1268" t="s">
        <v>252</v>
      </c>
      <c r="J1268" t="s">
        <v>185</v>
      </c>
      <c r="K1268" t="s">
        <v>1</v>
      </c>
      <c r="L1268" t="str">
        <f>_xlfn.XLOOKUP(K1268,Sheet1!$A$2:$A$8,Sheet1!$B$2:$B$8)</f>
        <v>A</v>
      </c>
      <c r="M1268" s="5">
        <v>765614223582</v>
      </c>
      <c r="N1268" s="5">
        <v>777742155728</v>
      </c>
    </row>
    <row r="1269" spans="1:14" x14ac:dyDescent="0.3">
      <c r="A1269" t="s">
        <v>231</v>
      </c>
      <c r="B1269" t="s">
        <v>182</v>
      </c>
      <c r="C1269" t="s">
        <v>31</v>
      </c>
      <c r="D1269" t="s">
        <v>234</v>
      </c>
      <c r="E1269" t="s">
        <v>225</v>
      </c>
      <c r="F1269" t="s">
        <v>299</v>
      </c>
      <c r="G1269" s="4">
        <v>44196</v>
      </c>
      <c r="H1269" s="7">
        <f t="shared" si="19"/>
        <v>2020</v>
      </c>
      <c r="I1269" t="s">
        <v>252</v>
      </c>
      <c r="J1269" t="s">
        <v>186</v>
      </c>
      <c r="K1269" t="s">
        <v>3</v>
      </c>
      <c r="L1269" t="str">
        <f>_xlfn.XLOOKUP(K1269,Sheet1!$A$2:$A$8,Sheet1!$B$2:$B$8)</f>
        <v>B</v>
      </c>
      <c r="M1269" s="5">
        <v>563223277347</v>
      </c>
      <c r="N1269" s="5">
        <v>580161084784</v>
      </c>
    </row>
    <row r="1270" spans="1:14" x14ac:dyDescent="0.3">
      <c r="A1270" t="s">
        <v>231</v>
      </c>
      <c r="B1270" t="s">
        <v>182</v>
      </c>
      <c r="C1270" t="s">
        <v>31</v>
      </c>
      <c r="D1270" t="s">
        <v>234</v>
      </c>
      <c r="E1270" t="s">
        <v>225</v>
      </c>
      <c r="F1270" t="s">
        <v>299</v>
      </c>
      <c r="G1270" s="4">
        <v>44196</v>
      </c>
      <c r="H1270" s="7">
        <f t="shared" si="19"/>
        <v>2020</v>
      </c>
      <c r="I1270" t="s">
        <v>252</v>
      </c>
      <c r="J1270" t="s">
        <v>187</v>
      </c>
      <c r="K1270" t="s">
        <v>5</v>
      </c>
      <c r="L1270" t="str">
        <f>_xlfn.XLOOKUP(K1270,Sheet1!$A$2:$A$8,Sheet1!$B$2:$B$8)</f>
        <v>C</v>
      </c>
      <c r="M1270" s="5">
        <v>202390946235</v>
      </c>
      <c r="N1270" s="5">
        <v>197581070944</v>
      </c>
    </row>
    <row r="1271" spans="1:14" x14ac:dyDescent="0.3">
      <c r="A1271" t="s">
        <v>231</v>
      </c>
      <c r="B1271" t="s">
        <v>182</v>
      </c>
      <c r="C1271" t="s">
        <v>31</v>
      </c>
      <c r="D1271" t="s">
        <v>203</v>
      </c>
      <c r="E1271" t="s">
        <v>184</v>
      </c>
      <c r="F1271" t="s">
        <v>299</v>
      </c>
      <c r="G1271" s="4">
        <v>44196</v>
      </c>
      <c r="H1271" s="7">
        <f t="shared" si="19"/>
        <v>2020</v>
      </c>
      <c r="I1271" t="s">
        <v>252</v>
      </c>
      <c r="J1271" t="s">
        <v>185</v>
      </c>
      <c r="K1271" t="s">
        <v>1</v>
      </c>
      <c r="L1271" t="str">
        <f>_xlfn.XLOOKUP(K1271,Sheet1!$A$2:$A$8,Sheet1!$B$2:$B$8)</f>
        <v>A</v>
      </c>
      <c r="M1271" s="5">
        <v>879880211950</v>
      </c>
      <c r="N1271" s="5">
        <v>723899527478</v>
      </c>
    </row>
    <row r="1272" spans="1:14" x14ac:dyDescent="0.3">
      <c r="A1272" t="s">
        <v>231</v>
      </c>
      <c r="B1272" t="s">
        <v>182</v>
      </c>
      <c r="C1272" t="s">
        <v>31</v>
      </c>
      <c r="D1272" t="s">
        <v>203</v>
      </c>
      <c r="E1272" t="s">
        <v>184</v>
      </c>
      <c r="F1272" t="s">
        <v>299</v>
      </c>
      <c r="G1272" s="4">
        <v>44196</v>
      </c>
      <c r="H1272" s="7">
        <f t="shared" si="19"/>
        <v>2020</v>
      </c>
      <c r="I1272" t="s">
        <v>252</v>
      </c>
      <c r="J1272" t="s">
        <v>186</v>
      </c>
      <c r="K1272" t="s">
        <v>3</v>
      </c>
      <c r="L1272" t="str">
        <f>_xlfn.XLOOKUP(K1272,Sheet1!$A$2:$A$8,Sheet1!$B$2:$B$8)</f>
        <v>B</v>
      </c>
      <c r="M1272" s="5">
        <v>594736940618</v>
      </c>
      <c r="N1272" s="5">
        <v>407800552216</v>
      </c>
    </row>
    <row r="1273" spans="1:14" x14ac:dyDescent="0.3">
      <c r="A1273" t="s">
        <v>231</v>
      </c>
      <c r="B1273" t="s">
        <v>182</v>
      </c>
      <c r="C1273" t="s">
        <v>31</v>
      </c>
      <c r="D1273" t="s">
        <v>203</v>
      </c>
      <c r="E1273" t="s">
        <v>184</v>
      </c>
      <c r="F1273" t="s">
        <v>299</v>
      </c>
      <c r="G1273" s="4">
        <v>44196</v>
      </c>
      <c r="H1273" s="7">
        <f t="shared" si="19"/>
        <v>2020</v>
      </c>
      <c r="I1273" t="s">
        <v>252</v>
      </c>
      <c r="J1273" t="s">
        <v>187</v>
      </c>
      <c r="K1273" t="s">
        <v>5</v>
      </c>
      <c r="L1273" t="str">
        <f>_xlfn.XLOOKUP(K1273,Sheet1!$A$2:$A$8,Sheet1!$B$2:$B$8)</f>
        <v>C</v>
      </c>
      <c r="M1273" s="5">
        <v>285143271332</v>
      </c>
      <c r="N1273" s="5">
        <v>316098975262</v>
      </c>
    </row>
    <row r="1274" spans="1:14" x14ac:dyDescent="0.3">
      <c r="A1274" t="s">
        <v>231</v>
      </c>
      <c r="B1274" t="s">
        <v>182</v>
      </c>
      <c r="C1274" t="s">
        <v>31</v>
      </c>
      <c r="D1274" t="s">
        <v>243</v>
      </c>
      <c r="E1274" t="s">
        <v>213</v>
      </c>
      <c r="F1274" t="s">
        <v>301</v>
      </c>
      <c r="G1274" s="4">
        <v>44196</v>
      </c>
      <c r="H1274" s="7">
        <f t="shared" si="19"/>
        <v>2020</v>
      </c>
      <c r="I1274" t="s">
        <v>252</v>
      </c>
      <c r="J1274" t="s">
        <v>185</v>
      </c>
      <c r="K1274" t="s">
        <v>1</v>
      </c>
      <c r="L1274" t="str">
        <f>_xlfn.XLOOKUP(K1274,Sheet1!$A$2:$A$8,Sheet1!$B$2:$B$8)</f>
        <v>A</v>
      </c>
      <c r="M1274" s="5">
        <v>44777915774</v>
      </c>
      <c r="N1274" s="5">
        <v>47946292096</v>
      </c>
    </row>
    <row r="1275" spans="1:14" x14ac:dyDescent="0.3">
      <c r="A1275" t="s">
        <v>231</v>
      </c>
      <c r="B1275" t="s">
        <v>182</v>
      </c>
      <c r="C1275" t="s">
        <v>31</v>
      </c>
      <c r="D1275" t="s">
        <v>243</v>
      </c>
      <c r="E1275" t="s">
        <v>213</v>
      </c>
      <c r="F1275" t="s">
        <v>301</v>
      </c>
      <c r="G1275" s="4">
        <v>44196</v>
      </c>
      <c r="H1275" s="7">
        <f t="shared" si="19"/>
        <v>2020</v>
      </c>
      <c r="I1275" t="s">
        <v>252</v>
      </c>
      <c r="J1275" t="s">
        <v>186</v>
      </c>
      <c r="K1275" t="s">
        <v>3</v>
      </c>
      <c r="L1275" t="str">
        <f>_xlfn.XLOOKUP(K1275,Sheet1!$A$2:$A$8,Sheet1!$B$2:$B$8)</f>
        <v>B</v>
      </c>
      <c r="M1275" s="5">
        <v>3237823700</v>
      </c>
      <c r="N1275" s="5">
        <v>1835643472</v>
      </c>
    </row>
    <row r="1276" spans="1:14" x14ac:dyDescent="0.3">
      <c r="A1276" t="s">
        <v>231</v>
      </c>
      <c r="B1276" t="s">
        <v>182</v>
      </c>
      <c r="C1276" t="s">
        <v>31</v>
      </c>
      <c r="D1276" t="s">
        <v>243</v>
      </c>
      <c r="E1276" t="s">
        <v>213</v>
      </c>
      <c r="F1276" t="s">
        <v>301</v>
      </c>
      <c r="G1276" s="4">
        <v>44196</v>
      </c>
      <c r="H1276" s="7">
        <f t="shared" si="19"/>
        <v>2020</v>
      </c>
      <c r="I1276" t="s">
        <v>252</v>
      </c>
      <c r="J1276" t="s">
        <v>187</v>
      </c>
      <c r="K1276" t="s">
        <v>5</v>
      </c>
      <c r="L1276" t="str">
        <f>_xlfn.XLOOKUP(K1276,Sheet1!$A$2:$A$8,Sheet1!$B$2:$B$8)</f>
        <v>C</v>
      </c>
      <c r="M1276" s="5">
        <v>41540092074</v>
      </c>
      <c r="N1276" s="5">
        <v>46110648624</v>
      </c>
    </row>
    <row r="1277" spans="1:14" x14ac:dyDescent="0.3">
      <c r="A1277" t="s">
        <v>231</v>
      </c>
      <c r="B1277" t="s">
        <v>182</v>
      </c>
      <c r="C1277" t="s">
        <v>31</v>
      </c>
      <c r="D1277" t="s">
        <v>204</v>
      </c>
      <c r="E1277" t="s">
        <v>191</v>
      </c>
      <c r="F1277" t="s">
        <v>299</v>
      </c>
      <c r="G1277" s="4">
        <v>44196</v>
      </c>
      <c r="H1277" s="7">
        <f t="shared" si="19"/>
        <v>2020</v>
      </c>
      <c r="I1277" t="s">
        <v>252</v>
      </c>
      <c r="J1277" t="s">
        <v>185</v>
      </c>
      <c r="K1277" t="s">
        <v>1</v>
      </c>
      <c r="L1277" t="str">
        <f>_xlfn.XLOOKUP(K1277,Sheet1!$A$2:$A$8,Sheet1!$B$2:$B$8)</f>
        <v>A</v>
      </c>
      <c r="M1277" s="5">
        <v>1100718708914</v>
      </c>
      <c r="N1277" s="5">
        <v>1145732852087</v>
      </c>
    </row>
    <row r="1278" spans="1:14" x14ac:dyDescent="0.3">
      <c r="A1278" t="s">
        <v>231</v>
      </c>
      <c r="B1278" t="s">
        <v>182</v>
      </c>
      <c r="C1278" t="s">
        <v>31</v>
      </c>
      <c r="D1278" t="s">
        <v>204</v>
      </c>
      <c r="E1278" t="s">
        <v>191</v>
      </c>
      <c r="F1278" t="s">
        <v>299</v>
      </c>
      <c r="G1278" s="4">
        <v>44196</v>
      </c>
      <c r="H1278" s="7">
        <f t="shared" si="19"/>
        <v>2020</v>
      </c>
      <c r="I1278" t="s">
        <v>252</v>
      </c>
      <c r="J1278" t="s">
        <v>186</v>
      </c>
      <c r="K1278" t="s">
        <v>3</v>
      </c>
      <c r="L1278" t="str">
        <f>_xlfn.XLOOKUP(K1278,Sheet1!$A$2:$A$8,Sheet1!$B$2:$B$8)</f>
        <v>B</v>
      </c>
      <c r="M1278" s="5">
        <v>351414321630</v>
      </c>
      <c r="N1278" s="5">
        <v>403425489721</v>
      </c>
    </row>
    <row r="1279" spans="1:14" x14ac:dyDescent="0.3">
      <c r="A1279" t="s">
        <v>231</v>
      </c>
      <c r="B1279" t="s">
        <v>182</v>
      </c>
      <c r="C1279" t="s">
        <v>31</v>
      </c>
      <c r="D1279" t="s">
        <v>204</v>
      </c>
      <c r="E1279" t="s">
        <v>191</v>
      </c>
      <c r="F1279" t="s">
        <v>299</v>
      </c>
      <c r="G1279" s="4">
        <v>44196</v>
      </c>
      <c r="H1279" s="7">
        <f t="shared" si="19"/>
        <v>2020</v>
      </c>
      <c r="I1279" t="s">
        <v>252</v>
      </c>
      <c r="J1279" t="s">
        <v>187</v>
      </c>
      <c r="K1279" t="s">
        <v>5</v>
      </c>
      <c r="L1279" t="str">
        <f>_xlfn.XLOOKUP(K1279,Sheet1!$A$2:$A$8,Sheet1!$B$2:$B$8)</f>
        <v>C</v>
      </c>
      <c r="M1279" s="5">
        <v>749304387284</v>
      </c>
      <c r="N1279" s="5">
        <v>742307362366</v>
      </c>
    </row>
    <row r="1280" spans="1:14" x14ac:dyDescent="0.3">
      <c r="A1280" t="s">
        <v>231</v>
      </c>
      <c r="B1280" t="s">
        <v>182</v>
      </c>
      <c r="C1280" t="s">
        <v>31</v>
      </c>
      <c r="D1280" t="s">
        <v>205</v>
      </c>
      <c r="E1280" t="s">
        <v>189</v>
      </c>
      <c r="F1280" t="s">
        <v>301</v>
      </c>
      <c r="G1280" s="4">
        <v>44196</v>
      </c>
      <c r="H1280" s="7">
        <f t="shared" si="19"/>
        <v>2020</v>
      </c>
      <c r="I1280" t="s">
        <v>252</v>
      </c>
      <c r="J1280" t="s">
        <v>185</v>
      </c>
      <c r="K1280" t="s">
        <v>1</v>
      </c>
      <c r="L1280" t="str">
        <f>_xlfn.XLOOKUP(K1280,Sheet1!$A$2:$A$8,Sheet1!$B$2:$B$8)</f>
        <v>A</v>
      </c>
      <c r="M1280" s="5">
        <v>541611120573</v>
      </c>
      <c r="N1280" s="5">
        <v>565047824099</v>
      </c>
    </row>
    <row r="1281" spans="1:14" x14ac:dyDescent="0.3">
      <c r="A1281" t="s">
        <v>231</v>
      </c>
      <c r="B1281" t="s">
        <v>182</v>
      </c>
      <c r="C1281" t="s">
        <v>31</v>
      </c>
      <c r="D1281" t="s">
        <v>205</v>
      </c>
      <c r="E1281" t="s">
        <v>189</v>
      </c>
      <c r="F1281" t="s">
        <v>301</v>
      </c>
      <c r="G1281" s="4">
        <v>44196</v>
      </c>
      <c r="H1281" s="7">
        <f t="shared" si="19"/>
        <v>2020</v>
      </c>
      <c r="I1281" t="s">
        <v>252</v>
      </c>
      <c r="J1281" t="s">
        <v>186</v>
      </c>
      <c r="K1281" t="s">
        <v>3</v>
      </c>
      <c r="L1281" t="str">
        <f>_xlfn.XLOOKUP(K1281,Sheet1!$A$2:$A$8,Sheet1!$B$2:$B$8)</f>
        <v>B</v>
      </c>
      <c r="M1281" s="5">
        <v>163644933692</v>
      </c>
      <c r="N1281" s="5">
        <v>153082904132</v>
      </c>
    </row>
    <row r="1282" spans="1:14" x14ac:dyDescent="0.3">
      <c r="A1282" t="s">
        <v>231</v>
      </c>
      <c r="B1282" t="s">
        <v>182</v>
      </c>
      <c r="C1282" t="s">
        <v>31</v>
      </c>
      <c r="D1282" t="s">
        <v>205</v>
      </c>
      <c r="E1282" t="s">
        <v>189</v>
      </c>
      <c r="F1282" t="s">
        <v>301</v>
      </c>
      <c r="G1282" s="4">
        <v>44196</v>
      </c>
      <c r="H1282" s="7">
        <f t="shared" si="19"/>
        <v>2020</v>
      </c>
      <c r="I1282" t="s">
        <v>252</v>
      </c>
      <c r="J1282" t="s">
        <v>187</v>
      </c>
      <c r="K1282" t="s">
        <v>5</v>
      </c>
      <c r="L1282" t="str">
        <f>_xlfn.XLOOKUP(K1282,Sheet1!$A$2:$A$8,Sheet1!$B$2:$B$8)</f>
        <v>C</v>
      </c>
      <c r="M1282" s="5">
        <v>377966186881</v>
      </c>
      <c r="N1282" s="5">
        <v>411964919967</v>
      </c>
    </row>
    <row r="1283" spans="1:14" x14ac:dyDescent="0.3">
      <c r="A1283" t="s">
        <v>231</v>
      </c>
      <c r="B1283" t="s">
        <v>182</v>
      </c>
      <c r="C1283" t="s">
        <v>31</v>
      </c>
      <c r="D1283" t="s">
        <v>206</v>
      </c>
      <c r="E1283" t="s">
        <v>191</v>
      </c>
      <c r="F1283" t="s">
        <v>299</v>
      </c>
      <c r="G1283" s="4">
        <v>44196</v>
      </c>
      <c r="H1283" s="7">
        <f t="shared" ref="H1283:H1346" si="20">YEAR(G1283)</f>
        <v>2020</v>
      </c>
      <c r="I1283" t="s">
        <v>252</v>
      </c>
      <c r="J1283" t="s">
        <v>185</v>
      </c>
      <c r="K1283" t="s">
        <v>1</v>
      </c>
      <c r="L1283" t="str">
        <f>_xlfn.XLOOKUP(K1283,Sheet1!$A$2:$A$8,Sheet1!$B$2:$B$8)</f>
        <v>A</v>
      </c>
      <c r="M1283" s="5">
        <v>246846790049</v>
      </c>
      <c r="N1283" s="5">
        <v>378397844940</v>
      </c>
    </row>
    <row r="1284" spans="1:14" x14ac:dyDescent="0.3">
      <c r="A1284" t="s">
        <v>231</v>
      </c>
      <c r="B1284" t="s">
        <v>182</v>
      </c>
      <c r="C1284" t="s">
        <v>31</v>
      </c>
      <c r="D1284" t="s">
        <v>206</v>
      </c>
      <c r="E1284" t="s">
        <v>191</v>
      </c>
      <c r="F1284" t="s">
        <v>299</v>
      </c>
      <c r="G1284" s="4">
        <v>44196</v>
      </c>
      <c r="H1284" s="7">
        <f t="shared" si="20"/>
        <v>2020</v>
      </c>
      <c r="I1284" t="s">
        <v>252</v>
      </c>
      <c r="J1284" t="s">
        <v>186</v>
      </c>
      <c r="K1284" t="s">
        <v>3</v>
      </c>
      <c r="L1284" t="str">
        <f>_xlfn.XLOOKUP(K1284,Sheet1!$A$2:$A$8,Sheet1!$B$2:$B$8)</f>
        <v>B</v>
      </c>
      <c r="M1284" s="5">
        <v>72352592572</v>
      </c>
      <c r="N1284" s="5">
        <v>106978404736</v>
      </c>
    </row>
    <row r="1285" spans="1:14" x14ac:dyDescent="0.3">
      <c r="A1285" t="s">
        <v>231</v>
      </c>
      <c r="B1285" t="s">
        <v>182</v>
      </c>
      <c r="C1285" t="s">
        <v>31</v>
      </c>
      <c r="D1285" t="s">
        <v>206</v>
      </c>
      <c r="E1285" t="s">
        <v>191</v>
      </c>
      <c r="F1285" t="s">
        <v>299</v>
      </c>
      <c r="G1285" s="4">
        <v>44196</v>
      </c>
      <c r="H1285" s="7">
        <f t="shared" si="20"/>
        <v>2020</v>
      </c>
      <c r="I1285" t="s">
        <v>252</v>
      </c>
      <c r="J1285" t="s">
        <v>187</v>
      </c>
      <c r="K1285" t="s">
        <v>5</v>
      </c>
      <c r="L1285" t="str">
        <f>_xlfn.XLOOKUP(K1285,Sheet1!$A$2:$A$8,Sheet1!$B$2:$B$8)</f>
        <v>C</v>
      </c>
      <c r="M1285" s="5">
        <v>174494197477</v>
      </c>
      <c r="N1285" s="5">
        <v>271419440204</v>
      </c>
    </row>
    <row r="1286" spans="1:14" x14ac:dyDescent="0.3">
      <c r="A1286" t="s">
        <v>231</v>
      </c>
      <c r="B1286" t="s">
        <v>182</v>
      </c>
      <c r="C1286" t="s">
        <v>31</v>
      </c>
      <c r="D1286" t="s">
        <v>245</v>
      </c>
      <c r="E1286" t="s">
        <v>213</v>
      </c>
      <c r="F1286" t="s">
        <v>299</v>
      </c>
      <c r="G1286" s="4">
        <v>44196</v>
      </c>
      <c r="H1286" s="7">
        <f t="shared" si="20"/>
        <v>2020</v>
      </c>
      <c r="I1286" t="s">
        <v>252</v>
      </c>
      <c r="J1286" t="s">
        <v>185</v>
      </c>
      <c r="K1286" t="s">
        <v>1</v>
      </c>
      <c r="L1286" t="str">
        <f>_xlfn.XLOOKUP(K1286,Sheet1!$A$2:$A$8,Sheet1!$B$2:$B$8)</f>
        <v>A</v>
      </c>
      <c r="M1286" s="5">
        <v>1612216924220</v>
      </c>
      <c r="N1286" s="5">
        <v>1566658554259</v>
      </c>
    </row>
    <row r="1287" spans="1:14" x14ac:dyDescent="0.3">
      <c r="A1287" t="s">
        <v>231</v>
      </c>
      <c r="B1287" t="s">
        <v>182</v>
      </c>
      <c r="C1287" t="s">
        <v>31</v>
      </c>
      <c r="D1287" t="s">
        <v>245</v>
      </c>
      <c r="E1287" t="s">
        <v>213</v>
      </c>
      <c r="F1287" t="s">
        <v>299</v>
      </c>
      <c r="G1287" s="4">
        <v>44196</v>
      </c>
      <c r="H1287" s="7">
        <f t="shared" si="20"/>
        <v>2020</v>
      </c>
      <c r="I1287" t="s">
        <v>252</v>
      </c>
      <c r="J1287" t="s">
        <v>186</v>
      </c>
      <c r="K1287" t="s">
        <v>3</v>
      </c>
      <c r="L1287" t="str">
        <f>_xlfn.XLOOKUP(K1287,Sheet1!$A$2:$A$8,Sheet1!$B$2:$B$8)</f>
        <v>B</v>
      </c>
      <c r="M1287" s="5">
        <v>100288677160</v>
      </c>
      <c r="N1287" s="5">
        <v>77423286435</v>
      </c>
    </row>
    <row r="1288" spans="1:14" x14ac:dyDescent="0.3">
      <c r="A1288" t="s">
        <v>231</v>
      </c>
      <c r="B1288" t="s">
        <v>182</v>
      </c>
      <c r="C1288" t="s">
        <v>31</v>
      </c>
      <c r="D1288" t="s">
        <v>245</v>
      </c>
      <c r="E1288" t="s">
        <v>213</v>
      </c>
      <c r="F1288" t="s">
        <v>299</v>
      </c>
      <c r="G1288" s="4">
        <v>44196</v>
      </c>
      <c r="H1288" s="7">
        <f t="shared" si="20"/>
        <v>2020</v>
      </c>
      <c r="I1288" t="s">
        <v>252</v>
      </c>
      <c r="J1288" t="s">
        <v>187</v>
      </c>
      <c r="K1288" t="s">
        <v>5</v>
      </c>
      <c r="L1288" t="str">
        <f>_xlfn.XLOOKUP(K1288,Sheet1!$A$2:$A$8,Sheet1!$B$2:$B$8)</f>
        <v>C</v>
      </c>
      <c r="M1288" s="5">
        <v>1511928247060</v>
      </c>
      <c r="N1288" s="5">
        <v>1489235267824</v>
      </c>
    </row>
    <row r="1289" spans="1:14" x14ac:dyDescent="0.3">
      <c r="A1289" t="s">
        <v>231</v>
      </c>
      <c r="B1289" t="s">
        <v>182</v>
      </c>
      <c r="C1289" t="s">
        <v>31</v>
      </c>
      <c r="D1289" t="s">
        <v>207</v>
      </c>
      <c r="E1289" t="s">
        <v>191</v>
      </c>
      <c r="F1289" t="s">
        <v>299</v>
      </c>
      <c r="G1289" s="4">
        <v>44196</v>
      </c>
      <c r="H1289" s="7">
        <f t="shared" si="20"/>
        <v>2020</v>
      </c>
      <c r="I1289" t="s">
        <v>252</v>
      </c>
      <c r="J1289" t="s">
        <v>185</v>
      </c>
      <c r="K1289" t="s">
        <v>1</v>
      </c>
      <c r="L1289" t="str">
        <f>_xlfn.XLOOKUP(K1289,Sheet1!$A$2:$A$8,Sheet1!$B$2:$B$8)</f>
        <v>A</v>
      </c>
      <c r="M1289" s="5">
        <v>869028965040</v>
      </c>
      <c r="N1289" s="5">
        <v>974994950365</v>
      </c>
    </row>
    <row r="1290" spans="1:14" x14ac:dyDescent="0.3">
      <c r="A1290" t="s">
        <v>231</v>
      </c>
      <c r="B1290" t="s">
        <v>182</v>
      </c>
      <c r="C1290" t="s">
        <v>31</v>
      </c>
      <c r="D1290" t="s">
        <v>207</v>
      </c>
      <c r="E1290" t="s">
        <v>191</v>
      </c>
      <c r="F1290" t="s">
        <v>299</v>
      </c>
      <c r="G1290" s="4">
        <v>44196</v>
      </c>
      <c r="H1290" s="7">
        <f t="shared" si="20"/>
        <v>2020</v>
      </c>
      <c r="I1290" t="s">
        <v>252</v>
      </c>
      <c r="J1290" t="s">
        <v>186</v>
      </c>
      <c r="K1290" t="s">
        <v>3</v>
      </c>
      <c r="L1290" t="str">
        <f>_xlfn.XLOOKUP(K1290,Sheet1!$A$2:$A$8,Sheet1!$B$2:$B$8)</f>
        <v>B</v>
      </c>
      <c r="M1290" s="5">
        <v>391988203976</v>
      </c>
      <c r="N1290" s="5">
        <v>390533213755</v>
      </c>
    </row>
    <row r="1291" spans="1:14" x14ac:dyDescent="0.3">
      <c r="A1291" t="s">
        <v>231</v>
      </c>
      <c r="B1291" t="s">
        <v>182</v>
      </c>
      <c r="C1291" t="s">
        <v>31</v>
      </c>
      <c r="D1291" t="s">
        <v>207</v>
      </c>
      <c r="E1291" t="s">
        <v>191</v>
      </c>
      <c r="F1291" t="s">
        <v>299</v>
      </c>
      <c r="G1291" s="4">
        <v>44196</v>
      </c>
      <c r="H1291" s="7">
        <f t="shared" si="20"/>
        <v>2020</v>
      </c>
      <c r="I1291" t="s">
        <v>252</v>
      </c>
      <c r="J1291" t="s">
        <v>187</v>
      </c>
      <c r="K1291" t="s">
        <v>5</v>
      </c>
      <c r="L1291" t="str">
        <f>_xlfn.XLOOKUP(K1291,Sheet1!$A$2:$A$8,Sheet1!$B$2:$B$8)</f>
        <v>C</v>
      </c>
      <c r="M1291" s="5">
        <v>477040761064</v>
      </c>
      <c r="N1291" s="5">
        <v>584461736610</v>
      </c>
    </row>
    <row r="1292" spans="1:14" x14ac:dyDescent="0.3">
      <c r="A1292" t="s">
        <v>231</v>
      </c>
      <c r="B1292" t="s">
        <v>182</v>
      </c>
      <c r="C1292" t="s">
        <v>31</v>
      </c>
      <c r="D1292" t="s">
        <v>208</v>
      </c>
      <c r="E1292" t="s">
        <v>209</v>
      </c>
      <c r="F1292" t="s">
        <v>301</v>
      </c>
      <c r="G1292" s="4">
        <v>44196</v>
      </c>
      <c r="H1292" s="7">
        <f t="shared" si="20"/>
        <v>2020</v>
      </c>
      <c r="I1292" t="s">
        <v>252</v>
      </c>
      <c r="J1292" t="s">
        <v>185</v>
      </c>
      <c r="K1292" t="s">
        <v>1</v>
      </c>
      <c r="L1292" t="str">
        <f>_xlfn.XLOOKUP(K1292,Sheet1!$A$2:$A$8,Sheet1!$B$2:$B$8)</f>
        <v>A</v>
      </c>
      <c r="M1292" s="5">
        <v>67786759742</v>
      </c>
      <c r="N1292" s="5">
        <v>65380274103</v>
      </c>
    </row>
    <row r="1293" spans="1:14" x14ac:dyDescent="0.3">
      <c r="A1293" t="s">
        <v>231</v>
      </c>
      <c r="B1293" t="s">
        <v>182</v>
      </c>
      <c r="C1293" t="s">
        <v>31</v>
      </c>
      <c r="D1293" t="s">
        <v>208</v>
      </c>
      <c r="E1293" t="s">
        <v>209</v>
      </c>
      <c r="F1293" t="s">
        <v>301</v>
      </c>
      <c r="G1293" s="4">
        <v>44196</v>
      </c>
      <c r="H1293" s="7">
        <f t="shared" si="20"/>
        <v>2020</v>
      </c>
      <c r="I1293" t="s">
        <v>252</v>
      </c>
      <c r="J1293" t="s">
        <v>186</v>
      </c>
      <c r="K1293" t="s">
        <v>3</v>
      </c>
      <c r="L1293" t="str">
        <f>_xlfn.XLOOKUP(K1293,Sheet1!$A$2:$A$8,Sheet1!$B$2:$B$8)</f>
        <v>B</v>
      </c>
      <c r="M1293" s="5">
        <v>15955828126</v>
      </c>
      <c r="N1293" s="5">
        <v>14510530399</v>
      </c>
    </row>
    <row r="1294" spans="1:14" x14ac:dyDescent="0.3">
      <c r="A1294" t="s">
        <v>231</v>
      </c>
      <c r="B1294" t="s">
        <v>182</v>
      </c>
      <c r="C1294" t="s">
        <v>31</v>
      </c>
      <c r="D1294" t="s">
        <v>208</v>
      </c>
      <c r="E1294" t="s">
        <v>209</v>
      </c>
      <c r="F1294" t="s">
        <v>301</v>
      </c>
      <c r="G1294" s="4">
        <v>44196</v>
      </c>
      <c r="H1294" s="7">
        <f t="shared" si="20"/>
        <v>2020</v>
      </c>
      <c r="I1294" t="s">
        <v>252</v>
      </c>
      <c r="J1294" t="s">
        <v>187</v>
      </c>
      <c r="K1294" t="s">
        <v>5</v>
      </c>
      <c r="L1294" t="str">
        <f>_xlfn.XLOOKUP(K1294,Sheet1!$A$2:$A$8,Sheet1!$B$2:$B$8)</f>
        <v>C</v>
      </c>
      <c r="M1294" s="5">
        <v>51830931616</v>
      </c>
      <c r="N1294" s="5">
        <v>50869743704</v>
      </c>
    </row>
    <row r="1295" spans="1:14" x14ac:dyDescent="0.3">
      <c r="A1295" t="s">
        <v>231</v>
      </c>
      <c r="B1295" t="s">
        <v>182</v>
      </c>
      <c r="C1295" t="s">
        <v>31</v>
      </c>
      <c r="D1295" t="s">
        <v>210</v>
      </c>
      <c r="E1295" t="s">
        <v>198</v>
      </c>
      <c r="F1295" t="s">
        <v>299</v>
      </c>
      <c r="G1295" s="4">
        <v>44196</v>
      </c>
      <c r="H1295" s="7">
        <f t="shared" si="20"/>
        <v>2020</v>
      </c>
      <c r="I1295" t="s">
        <v>252</v>
      </c>
      <c r="J1295" t="s">
        <v>185</v>
      </c>
      <c r="K1295" t="s">
        <v>1</v>
      </c>
      <c r="L1295" t="str">
        <f>_xlfn.XLOOKUP(K1295,Sheet1!$A$2:$A$8,Sheet1!$B$2:$B$8)</f>
        <v>A</v>
      </c>
      <c r="M1295" s="5">
        <v>602872641685</v>
      </c>
      <c r="N1295" s="5">
        <v>610339300913</v>
      </c>
    </row>
    <row r="1296" spans="1:14" x14ac:dyDescent="0.3">
      <c r="A1296" t="s">
        <v>231</v>
      </c>
      <c r="B1296" t="s">
        <v>182</v>
      </c>
      <c r="C1296" t="s">
        <v>31</v>
      </c>
      <c r="D1296" t="s">
        <v>210</v>
      </c>
      <c r="E1296" t="s">
        <v>198</v>
      </c>
      <c r="F1296" t="s">
        <v>299</v>
      </c>
      <c r="G1296" s="4">
        <v>44196</v>
      </c>
      <c r="H1296" s="7">
        <f t="shared" si="20"/>
        <v>2020</v>
      </c>
      <c r="I1296" t="s">
        <v>252</v>
      </c>
      <c r="J1296" t="s">
        <v>186</v>
      </c>
      <c r="K1296" t="s">
        <v>3</v>
      </c>
      <c r="L1296" t="str">
        <f>_xlfn.XLOOKUP(K1296,Sheet1!$A$2:$A$8,Sheet1!$B$2:$B$8)</f>
        <v>B</v>
      </c>
      <c r="M1296" s="5">
        <v>349423686727</v>
      </c>
      <c r="N1296" s="5">
        <v>358484409467</v>
      </c>
    </row>
    <row r="1297" spans="1:14" x14ac:dyDescent="0.3">
      <c r="A1297" t="s">
        <v>231</v>
      </c>
      <c r="B1297" t="s">
        <v>182</v>
      </c>
      <c r="C1297" t="s">
        <v>31</v>
      </c>
      <c r="D1297" t="s">
        <v>210</v>
      </c>
      <c r="E1297" t="s">
        <v>198</v>
      </c>
      <c r="F1297" t="s">
        <v>299</v>
      </c>
      <c r="G1297" s="4">
        <v>44196</v>
      </c>
      <c r="H1297" s="7">
        <f t="shared" si="20"/>
        <v>2020</v>
      </c>
      <c r="I1297" t="s">
        <v>252</v>
      </c>
      <c r="J1297" t="s">
        <v>187</v>
      </c>
      <c r="K1297" t="s">
        <v>5</v>
      </c>
      <c r="L1297" t="str">
        <f>_xlfn.XLOOKUP(K1297,Sheet1!$A$2:$A$8,Sheet1!$B$2:$B$8)</f>
        <v>C</v>
      </c>
      <c r="M1297" s="5">
        <v>253448954958</v>
      </c>
      <c r="N1297" s="5">
        <v>251854891446</v>
      </c>
    </row>
    <row r="1298" spans="1:14" x14ac:dyDescent="0.3">
      <c r="A1298" t="s">
        <v>231</v>
      </c>
      <c r="B1298" t="s">
        <v>182</v>
      </c>
      <c r="C1298" t="s">
        <v>31</v>
      </c>
      <c r="D1298" t="s">
        <v>211</v>
      </c>
      <c r="E1298" t="s">
        <v>184</v>
      </c>
      <c r="F1298" t="s">
        <v>299</v>
      </c>
      <c r="G1298" s="4">
        <v>44196</v>
      </c>
      <c r="H1298" s="7">
        <f t="shared" si="20"/>
        <v>2020</v>
      </c>
      <c r="I1298" t="s">
        <v>252</v>
      </c>
      <c r="J1298" t="s">
        <v>185</v>
      </c>
      <c r="K1298" t="s">
        <v>1</v>
      </c>
      <c r="L1298" t="str">
        <f>_xlfn.XLOOKUP(K1298,Sheet1!$A$2:$A$8,Sheet1!$B$2:$B$8)</f>
        <v>A</v>
      </c>
      <c r="M1298" s="5">
        <v>241864078434</v>
      </c>
      <c r="N1298" s="5">
        <v>237991298076</v>
      </c>
    </row>
    <row r="1299" spans="1:14" x14ac:dyDescent="0.3">
      <c r="A1299" t="s">
        <v>231</v>
      </c>
      <c r="B1299" t="s">
        <v>182</v>
      </c>
      <c r="C1299" t="s">
        <v>31</v>
      </c>
      <c r="D1299" t="s">
        <v>211</v>
      </c>
      <c r="E1299" t="s">
        <v>184</v>
      </c>
      <c r="F1299" t="s">
        <v>299</v>
      </c>
      <c r="G1299" s="4">
        <v>44196</v>
      </c>
      <c r="H1299" s="7">
        <f t="shared" si="20"/>
        <v>2020</v>
      </c>
      <c r="I1299" t="s">
        <v>252</v>
      </c>
      <c r="J1299" t="s">
        <v>186</v>
      </c>
      <c r="K1299" t="s">
        <v>3</v>
      </c>
      <c r="L1299" t="str">
        <f>_xlfn.XLOOKUP(K1299,Sheet1!$A$2:$A$8,Sheet1!$B$2:$B$8)</f>
        <v>B</v>
      </c>
      <c r="M1299" s="5">
        <v>25921530033</v>
      </c>
      <c r="N1299" s="5">
        <v>26254352456</v>
      </c>
    </row>
    <row r="1300" spans="1:14" x14ac:dyDescent="0.3">
      <c r="A1300" t="s">
        <v>231</v>
      </c>
      <c r="B1300" t="s">
        <v>182</v>
      </c>
      <c r="C1300" t="s">
        <v>31</v>
      </c>
      <c r="D1300" t="s">
        <v>211</v>
      </c>
      <c r="E1300" t="s">
        <v>184</v>
      </c>
      <c r="F1300" t="s">
        <v>299</v>
      </c>
      <c r="G1300" s="4">
        <v>44196</v>
      </c>
      <c r="H1300" s="7">
        <f t="shared" si="20"/>
        <v>2020</v>
      </c>
      <c r="I1300" t="s">
        <v>252</v>
      </c>
      <c r="J1300" t="s">
        <v>187</v>
      </c>
      <c r="K1300" t="s">
        <v>5</v>
      </c>
      <c r="L1300" t="str">
        <f>_xlfn.XLOOKUP(K1300,Sheet1!$A$2:$A$8,Sheet1!$B$2:$B$8)</f>
        <v>C</v>
      </c>
      <c r="M1300" s="5">
        <v>215942548401</v>
      </c>
      <c r="N1300" s="5">
        <v>211736945620</v>
      </c>
    </row>
    <row r="1301" spans="1:14" x14ac:dyDescent="0.3">
      <c r="A1301" t="s">
        <v>231</v>
      </c>
      <c r="B1301" t="s">
        <v>182</v>
      </c>
      <c r="C1301" t="s">
        <v>31</v>
      </c>
      <c r="D1301" t="s">
        <v>212</v>
      </c>
      <c r="E1301" t="s">
        <v>213</v>
      </c>
      <c r="F1301" t="s">
        <v>301</v>
      </c>
      <c r="G1301" s="4">
        <v>44196</v>
      </c>
      <c r="H1301" s="7">
        <f t="shared" si="20"/>
        <v>2020</v>
      </c>
      <c r="I1301" t="s">
        <v>252</v>
      </c>
      <c r="J1301" t="s">
        <v>185</v>
      </c>
      <c r="K1301" t="s">
        <v>1</v>
      </c>
      <c r="L1301" t="str">
        <f>_xlfn.XLOOKUP(K1301,Sheet1!$A$2:$A$8,Sheet1!$B$2:$B$8)</f>
        <v>A</v>
      </c>
      <c r="M1301" s="5">
        <v>7345506484784</v>
      </c>
      <c r="N1301" s="5">
        <v>6484360616810</v>
      </c>
    </row>
    <row r="1302" spans="1:14" x14ac:dyDescent="0.3">
      <c r="A1302" t="s">
        <v>231</v>
      </c>
      <c r="B1302" t="s">
        <v>182</v>
      </c>
      <c r="C1302" t="s">
        <v>31</v>
      </c>
      <c r="D1302" t="s">
        <v>212</v>
      </c>
      <c r="E1302" t="s">
        <v>213</v>
      </c>
      <c r="F1302" t="s">
        <v>301</v>
      </c>
      <c r="G1302" s="4">
        <v>44196</v>
      </c>
      <c r="H1302" s="7">
        <f t="shared" si="20"/>
        <v>2020</v>
      </c>
      <c r="I1302" t="s">
        <v>252</v>
      </c>
      <c r="J1302" t="s">
        <v>186</v>
      </c>
      <c r="K1302" t="s">
        <v>3</v>
      </c>
      <c r="L1302" t="str">
        <f>_xlfn.XLOOKUP(K1302,Sheet1!$A$2:$A$8,Sheet1!$B$2:$B$8)</f>
        <v>B</v>
      </c>
      <c r="M1302" s="5">
        <v>2020061399372</v>
      </c>
      <c r="N1302" s="5">
        <v>1626049788775</v>
      </c>
    </row>
    <row r="1303" spans="1:14" x14ac:dyDescent="0.3">
      <c r="A1303" t="s">
        <v>231</v>
      </c>
      <c r="B1303" t="s">
        <v>182</v>
      </c>
      <c r="C1303" t="s">
        <v>31</v>
      </c>
      <c r="D1303" t="s">
        <v>212</v>
      </c>
      <c r="E1303" t="s">
        <v>213</v>
      </c>
      <c r="F1303" t="s">
        <v>301</v>
      </c>
      <c r="G1303" s="4">
        <v>44196</v>
      </c>
      <c r="H1303" s="7">
        <f t="shared" si="20"/>
        <v>2020</v>
      </c>
      <c r="I1303" t="s">
        <v>252</v>
      </c>
      <c r="J1303" t="s">
        <v>187</v>
      </c>
      <c r="K1303" t="s">
        <v>5</v>
      </c>
      <c r="L1303" t="str">
        <f>_xlfn.XLOOKUP(K1303,Sheet1!$A$2:$A$8,Sheet1!$B$2:$B$8)</f>
        <v>C</v>
      </c>
      <c r="M1303" s="5">
        <v>5325445085412</v>
      </c>
      <c r="N1303" s="5">
        <v>4858310828035</v>
      </c>
    </row>
    <row r="1304" spans="1:14" x14ac:dyDescent="0.3">
      <c r="A1304" t="s">
        <v>231</v>
      </c>
      <c r="B1304" t="s">
        <v>182</v>
      </c>
      <c r="C1304" t="s">
        <v>31</v>
      </c>
      <c r="D1304" t="s">
        <v>214</v>
      </c>
      <c r="E1304" t="s">
        <v>191</v>
      </c>
      <c r="F1304" t="s">
        <v>299</v>
      </c>
      <c r="G1304" s="4">
        <v>44196</v>
      </c>
      <c r="H1304" s="7">
        <f t="shared" si="20"/>
        <v>2020</v>
      </c>
      <c r="I1304" t="s">
        <v>252</v>
      </c>
      <c r="J1304" t="s">
        <v>185</v>
      </c>
      <c r="K1304" t="s">
        <v>1</v>
      </c>
      <c r="L1304" t="str">
        <f>_xlfn.XLOOKUP(K1304,Sheet1!$A$2:$A$8,Sheet1!$B$2:$B$8)</f>
        <v>A</v>
      </c>
      <c r="M1304" s="5">
        <v>8765319461289</v>
      </c>
      <c r="N1304" s="5">
        <v>9199571692104</v>
      </c>
    </row>
    <row r="1305" spans="1:14" x14ac:dyDescent="0.3">
      <c r="A1305" t="s">
        <v>231</v>
      </c>
      <c r="B1305" t="s">
        <v>182</v>
      </c>
      <c r="C1305" t="s">
        <v>31</v>
      </c>
      <c r="D1305" t="s">
        <v>214</v>
      </c>
      <c r="E1305" t="s">
        <v>191</v>
      </c>
      <c r="F1305" t="s">
        <v>299</v>
      </c>
      <c r="G1305" s="4">
        <v>44196</v>
      </c>
      <c r="H1305" s="7">
        <f t="shared" si="20"/>
        <v>2020</v>
      </c>
      <c r="I1305" t="s">
        <v>252</v>
      </c>
      <c r="J1305" t="s">
        <v>186</v>
      </c>
      <c r="K1305" t="s">
        <v>3</v>
      </c>
      <c r="L1305" t="str">
        <f>_xlfn.XLOOKUP(K1305,Sheet1!$A$2:$A$8,Sheet1!$B$2:$B$8)</f>
        <v>B</v>
      </c>
      <c r="M1305" s="5">
        <v>3739029273868</v>
      </c>
      <c r="N1305" s="5">
        <v>4760353043694</v>
      </c>
    </row>
    <row r="1306" spans="1:14" x14ac:dyDescent="0.3">
      <c r="A1306" t="s">
        <v>231</v>
      </c>
      <c r="B1306" t="s">
        <v>182</v>
      </c>
      <c r="C1306" t="s">
        <v>31</v>
      </c>
      <c r="D1306" t="s">
        <v>214</v>
      </c>
      <c r="E1306" t="s">
        <v>191</v>
      </c>
      <c r="F1306" t="s">
        <v>299</v>
      </c>
      <c r="G1306" s="4">
        <v>44196</v>
      </c>
      <c r="H1306" s="7">
        <f t="shared" si="20"/>
        <v>2020</v>
      </c>
      <c r="I1306" t="s">
        <v>252</v>
      </c>
      <c r="J1306" t="s">
        <v>187</v>
      </c>
      <c r="K1306" t="s">
        <v>5</v>
      </c>
      <c r="L1306" t="str">
        <f>_xlfn.XLOOKUP(K1306,Sheet1!$A$2:$A$8,Sheet1!$B$2:$B$8)</f>
        <v>C</v>
      </c>
      <c r="M1306" s="5">
        <v>5026290187421</v>
      </c>
      <c r="N1306" s="5">
        <v>4439218648410</v>
      </c>
    </row>
    <row r="1307" spans="1:14" x14ac:dyDescent="0.3">
      <c r="A1307" t="s">
        <v>231</v>
      </c>
      <c r="B1307" t="s">
        <v>182</v>
      </c>
      <c r="C1307" t="s">
        <v>31</v>
      </c>
      <c r="D1307" t="s">
        <v>215</v>
      </c>
      <c r="E1307" t="s">
        <v>213</v>
      </c>
      <c r="F1307" t="s">
        <v>299</v>
      </c>
      <c r="G1307" s="4">
        <v>44196</v>
      </c>
      <c r="H1307" s="7">
        <f t="shared" si="20"/>
        <v>2020</v>
      </c>
      <c r="I1307" t="s">
        <v>252</v>
      </c>
      <c r="J1307" t="s">
        <v>185</v>
      </c>
      <c r="K1307" t="s">
        <v>1</v>
      </c>
      <c r="L1307" t="str">
        <f>_xlfn.XLOOKUP(K1307,Sheet1!$A$2:$A$8,Sheet1!$B$2:$B$8)</f>
        <v>A</v>
      </c>
      <c r="M1307" s="5">
        <v>407295413417</v>
      </c>
      <c r="N1307" s="5">
        <v>337558339992</v>
      </c>
    </row>
    <row r="1308" spans="1:14" x14ac:dyDescent="0.3">
      <c r="A1308" t="s">
        <v>231</v>
      </c>
      <c r="B1308" t="s">
        <v>182</v>
      </c>
      <c r="C1308" t="s">
        <v>31</v>
      </c>
      <c r="D1308" t="s">
        <v>215</v>
      </c>
      <c r="E1308" t="s">
        <v>213</v>
      </c>
      <c r="F1308" t="s">
        <v>299</v>
      </c>
      <c r="G1308" s="4">
        <v>44196</v>
      </c>
      <c r="H1308" s="7">
        <f t="shared" si="20"/>
        <v>2020</v>
      </c>
      <c r="I1308" t="s">
        <v>252</v>
      </c>
      <c r="J1308" t="s">
        <v>186</v>
      </c>
      <c r="K1308" t="s">
        <v>3</v>
      </c>
      <c r="L1308" t="str">
        <f>_xlfn.XLOOKUP(K1308,Sheet1!$A$2:$A$8,Sheet1!$B$2:$B$8)</f>
        <v>B</v>
      </c>
      <c r="M1308" s="5">
        <v>59490143261</v>
      </c>
      <c r="N1308" s="5">
        <v>49076929494</v>
      </c>
    </row>
    <row r="1309" spans="1:14" x14ac:dyDescent="0.3">
      <c r="A1309" t="s">
        <v>231</v>
      </c>
      <c r="B1309" t="s">
        <v>182</v>
      </c>
      <c r="C1309" t="s">
        <v>31</v>
      </c>
      <c r="D1309" t="s">
        <v>215</v>
      </c>
      <c r="E1309" t="s">
        <v>213</v>
      </c>
      <c r="F1309" t="s">
        <v>299</v>
      </c>
      <c r="G1309" s="4">
        <v>44196</v>
      </c>
      <c r="H1309" s="7">
        <f t="shared" si="20"/>
        <v>2020</v>
      </c>
      <c r="I1309" t="s">
        <v>252</v>
      </c>
      <c r="J1309" t="s">
        <v>187</v>
      </c>
      <c r="K1309" t="s">
        <v>5</v>
      </c>
      <c r="L1309" t="str">
        <f>_xlfn.XLOOKUP(K1309,Sheet1!$A$2:$A$8,Sheet1!$B$2:$B$8)</f>
        <v>C</v>
      </c>
      <c r="M1309" s="5">
        <v>347805270156</v>
      </c>
      <c r="N1309" s="5">
        <v>288481410498</v>
      </c>
    </row>
    <row r="1310" spans="1:14" x14ac:dyDescent="0.3">
      <c r="A1310" t="s">
        <v>231</v>
      </c>
      <c r="B1310" t="s">
        <v>182</v>
      </c>
      <c r="C1310" t="s">
        <v>31</v>
      </c>
      <c r="D1310" t="s">
        <v>235</v>
      </c>
      <c r="E1310" t="s">
        <v>236</v>
      </c>
      <c r="F1310" t="s">
        <v>299</v>
      </c>
      <c r="G1310" s="4">
        <v>44196</v>
      </c>
      <c r="H1310" s="7">
        <f t="shared" si="20"/>
        <v>2020</v>
      </c>
      <c r="I1310" t="s">
        <v>252</v>
      </c>
      <c r="J1310" t="s">
        <v>185</v>
      </c>
      <c r="K1310" t="s">
        <v>1</v>
      </c>
      <c r="L1310" t="str">
        <f>_xlfn.XLOOKUP(K1310,Sheet1!$A$2:$A$8,Sheet1!$B$2:$B$8)</f>
        <v>A</v>
      </c>
      <c r="M1310" s="5">
        <v>229462441004</v>
      </c>
      <c r="N1310" s="5">
        <v>210773444181</v>
      </c>
    </row>
    <row r="1311" spans="1:14" x14ac:dyDescent="0.3">
      <c r="A1311" t="s">
        <v>231</v>
      </c>
      <c r="B1311" t="s">
        <v>182</v>
      </c>
      <c r="C1311" t="s">
        <v>31</v>
      </c>
      <c r="D1311" t="s">
        <v>235</v>
      </c>
      <c r="E1311" t="s">
        <v>236</v>
      </c>
      <c r="F1311" t="s">
        <v>299</v>
      </c>
      <c r="G1311" s="4">
        <v>44196</v>
      </c>
      <c r="H1311" s="7">
        <f t="shared" si="20"/>
        <v>2020</v>
      </c>
      <c r="I1311" t="s">
        <v>252</v>
      </c>
      <c r="J1311" t="s">
        <v>186</v>
      </c>
      <c r="K1311" t="s">
        <v>3</v>
      </c>
      <c r="L1311" t="str">
        <f>_xlfn.XLOOKUP(K1311,Sheet1!$A$2:$A$8,Sheet1!$B$2:$B$8)</f>
        <v>B</v>
      </c>
      <c r="M1311" s="5">
        <v>150826690850</v>
      </c>
      <c r="N1311" s="5">
        <v>142312772389</v>
      </c>
    </row>
    <row r="1312" spans="1:14" x14ac:dyDescent="0.3">
      <c r="A1312" t="s">
        <v>231</v>
      </c>
      <c r="B1312" t="s">
        <v>182</v>
      </c>
      <c r="C1312" t="s">
        <v>31</v>
      </c>
      <c r="D1312" t="s">
        <v>235</v>
      </c>
      <c r="E1312" t="s">
        <v>236</v>
      </c>
      <c r="F1312" t="s">
        <v>299</v>
      </c>
      <c r="G1312" s="4">
        <v>44196</v>
      </c>
      <c r="H1312" s="7">
        <f t="shared" si="20"/>
        <v>2020</v>
      </c>
      <c r="I1312" t="s">
        <v>252</v>
      </c>
      <c r="J1312" t="s">
        <v>187</v>
      </c>
      <c r="K1312" t="s">
        <v>5</v>
      </c>
      <c r="L1312" t="str">
        <f>_xlfn.XLOOKUP(K1312,Sheet1!$A$2:$A$8,Sheet1!$B$2:$B$8)</f>
        <v>C</v>
      </c>
      <c r="M1312" s="5">
        <v>78635750154</v>
      </c>
      <c r="N1312" s="5">
        <v>68460671792</v>
      </c>
    </row>
    <row r="1313" spans="1:14" x14ac:dyDescent="0.3">
      <c r="A1313" t="s">
        <v>231</v>
      </c>
      <c r="B1313" t="s">
        <v>182</v>
      </c>
      <c r="C1313" t="s">
        <v>31</v>
      </c>
      <c r="D1313" t="s">
        <v>216</v>
      </c>
      <c r="E1313" t="s">
        <v>184</v>
      </c>
      <c r="F1313" t="s">
        <v>299</v>
      </c>
      <c r="G1313" s="4">
        <v>44196</v>
      </c>
      <c r="H1313" s="7">
        <f t="shared" si="20"/>
        <v>2020</v>
      </c>
      <c r="I1313" t="s">
        <v>252</v>
      </c>
      <c r="J1313" t="s">
        <v>185</v>
      </c>
      <c r="K1313" t="s">
        <v>1</v>
      </c>
      <c r="L1313" t="str">
        <f>_xlfn.XLOOKUP(K1313,Sheet1!$A$2:$A$8,Sheet1!$B$2:$B$8)</f>
        <v>A</v>
      </c>
      <c r="M1313" s="5">
        <v>1166147748892</v>
      </c>
      <c r="N1313" s="5">
        <v>1272530111868</v>
      </c>
    </row>
    <row r="1314" spans="1:14" x14ac:dyDescent="0.3">
      <c r="A1314" t="s">
        <v>231</v>
      </c>
      <c r="B1314" t="s">
        <v>182</v>
      </c>
      <c r="C1314" t="s">
        <v>31</v>
      </c>
      <c r="D1314" t="s">
        <v>216</v>
      </c>
      <c r="E1314" t="s">
        <v>184</v>
      </c>
      <c r="F1314" t="s">
        <v>299</v>
      </c>
      <c r="G1314" s="4">
        <v>44196</v>
      </c>
      <c r="H1314" s="7">
        <f t="shared" si="20"/>
        <v>2020</v>
      </c>
      <c r="I1314" t="s">
        <v>252</v>
      </c>
      <c r="J1314" t="s">
        <v>186</v>
      </c>
      <c r="K1314" t="s">
        <v>3</v>
      </c>
      <c r="L1314" t="str">
        <f>_xlfn.XLOOKUP(K1314,Sheet1!$A$2:$A$8,Sheet1!$B$2:$B$8)</f>
        <v>B</v>
      </c>
      <c r="M1314" s="5">
        <v>646404615176</v>
      </c>
      <c r="N1314" s="5">
        <v>772185761350</v>
      </c>
    </row>
    <row r="1315" spans="1:14" x14ac:dyDescent="0.3">
      <c r="A1315" t="s">
        <v>231</v>
      </c>
      <c r="B1315" t="s">
        <v>182</v>
      </c>
      <c r="C1315" t="s">
        <v>31</v>
      </c>
      <c r="D1315" t="s">
        <v>216</v>
      </c>
      <c r="E1315" t="s">
        <v>184</v>
      </c>
      <c r="F1315" t="s">
        <v>299</v>
      </c>
      <c r="G1315" s="4">
        <v>44196</v>
      </c>
      <c r="H1315" s="7">
        <f t="shared" si="20"/>
        <v>2020</v>
      </c>
      <c r="I1315" t="s">
        <v>252</v>
      </c>
      <c r="J1315" t="s">
        <v>187</v>
      </c>
      <c r="K1315" t="s">
        <v>5</v>
      </c>
      <c r="L1315" t="str">
        <f>_xlfn.XLOOKUP(K1315,Sheet1!$A$2:$A$8,Sheet1!$B$2:$B$8)</f>
        <v>C</v>
      </c>
      <c r="M1315" s="5">
        <v>519743133716</v>
      </c>
      <c r="N1315" s="5">
        <v>500344350518</v>
      </c>
    </row>
    <row r="1316" spans="1:14" x14ac:dyDescent="0.3">
      <c r="A1316" t="s">
        <v>231</v>
      </c>
      <c r="B1316" t="s">
        <v>182</v>
      </c>
      <c r="C1316" t="s">
        <v>31</v>
      </c>
      <c r="D1316" t="s">
        <v>217</v>
      </c>
      <c r="E1316" t="s">
        <v>191</v>
      </c>
      <c r="F1316" t="s">
        <v>299</v>
      </c>
      <c r="G1316" s="4">
        <v>44196</v>
      </c>
      <c r="H1316" s="7">
        <f t="shared" si="20"/>
        <v>2020</v>
      </c>
      <c r="I1316" t="s">
        <v>252</v>
      </c>
      <c r="J1316" t="s">
        <v>185</v>
      </c>
      <c r="K1316" t="s">
        <v>1</v>
      </c>
      <c r="L1316" t="str">
        <f>_xlfn.XLOOKUP(K1316,Sheet1!$A$2:$A$8,Sheet1!$B$2:$B$8)</f>
        <v>A</v>
      </c>
      <c r="M1316" s="5">
        <v>318547472287</v>
      </c>
      <c r="N1316" s="5">
        <v>344044002877</v>
      </c>
    </row>
    <row r="1317" spans="1:14" x14ac:dyDescent="0.3">
      <c r="A1317" t="s">
        <v>231</v>
      </c>
      <c r="B1317" t="s">
        <v>182</v>
      </c>
      <c r="C1317" t="s">
        <v>31</v>
      </c>
      <c r="D1317" t="s">
        <v>217</v>
      </c>
      <c r="E1317" t="s">
        <v>191</v>
      </c>
      <c r="F1317" t="s">
        <v>299</v>
      </c>
      <c r="G1317" s="4">
        <v>44196</v>
      </c>
      <c r="H1317" s="7">
        <f t="shared" si="20"/>
        <v>2020</v>
      </c>
      <c r="I1317" t="s">
        <v>252</v>
      </c>
      <c r="J1317" t="s">
        <v>186</v>
      </c>
      <c r="K1317" t="s">
        <v>3</v>
      </c>
      <c r="L1317" t="str">
        <f>_xlfn.XLOOKUP(K1317,Sheet1!$A$2:$A$8,Sheet1!$B$2:$B$8)</f>
        <v>B</v>
      </c>
      <c r="M1317" s="5">
        <v>118341441690</v>
      </c>
      <c r="N1317" s="5">
        <v>139792990570</v>
      </c>
    </row>
    <row r="1318" spans="1:14" x14ac:dyDescent="0.3">
      <c r="A1318" t="s">
        <v>231</v>
      </c>
      <c r="B1318" t="s">
        <v>182</v>
      </c>
      <c r="C1318" t="s">
        <v>31</v>
      </c>
      <c r="D1318" t="s">
        <v>217</v>
      </c>
      <c r="E1318" t="s">
        <v>191</v>
      </c>
      <c r="F1318" t="s">
        <v>299</v>
      </c>
      <c r="G1318" s="4">
        <v>44196</v>
      </c>
      <c r="H1318" s="7">
        <f t="shared" si="20"/>
        <v>2020</v>
      </c>
      <c r="I1318" t="s">
        <v>252</v>
      </c>
      <c r="J1318" t="s">
        <v>187</v>
      </c>
      <c r="K1318" t="s">
        <v>5</v>
      </c>
      <c r="L1318" t="str">
        <f>_xlfn.XLOOKUP(K1318,Sheet1!$A$2:$A$8,Sheet1!$B$2:$B$8)</f>
        <v>C</v>
      </c>
      <c r="M1318" s="5">
        <v>200206030597</v>
      </c>
      <c r="N1318" s="5">
        <v>204251012307</v>
      </c>
    </row>
    <row r="1319" spans="1:14" x14ac:dyDescent="0.3">
      <c r="A1319" t="s">
        <v>231</v>
      </c>
      <c r="B1319" t="s">
        <v>182</v>
      </c>
      <c r="C1319" t="s">
        <v>31</v>
      </c>
      <c r="D1319" t="s">
        <v>237</v>
      </c>
      <c r="E1319" t="s">
        <v>184</v>
      </c>
      <c r="F1319" t="s">
        <v>299</v>
      </c>
      <c r="G1319" s="4">
        <v>44196</v>
      </c>
      <c r="H1319" s="7">
        <f t="shared" si="20"/>
        <v>2020</v>
      </c>
      <c r="I1319" t="s">
        <v>252</v>
      </c>
      <c r="J1319" t="s">
        <v>185</v>
      </c>
      <c r="K1319" t="s">
        <v>1</v>
      </c>
      <c r="L1319" t="str">
        <f>_xlfn.XLOOKUP(K1319,Sheet1!$A$2:$A$8,Sheet1!$B$2:$B$8)</f>
        <v>A</v>
      </c>
      <c r="M1319" s="5">
        <v>327040458032</v>
      </c>
      <c r="N1319" s="5">
        <v>332902889749</v>
      </c>
    </row>
    <row r="1320" spans="1:14" x14ac:dyDescent="0.3">
      <c r="A1320" t="s">
        <v>231</v>
      </c>
      <c r="B1320" t="s">
        <v>182</v>
      </c>
      <c r="C1320" t="s">
        <v>31</v>
      </c>
      <c r="D1320" t="s">
        <v>237</v>
      </c>
      <c r="E1320" t="s">
        <v>184</v>
      </c>
      <c r="F1320" t="s">
        <v>299</v>
      </c>
      <c r="G1320" s="4">
        <v>44196</v>
      </c>
      <c r="H1320" s="7">
        <f t="shared" si="20"/>
        <v>2020</v>
      </c>
      <c r="I1320" t="s">
        <v>252</v>
      </c>
      <c r="J1320" t="s">
        <v>186</v>
      </c>
      <c r="K1320" t="s">
        <v>3</v>
      </c>
      <c r="L1320" t="str">
        <f>_xlfn.XLOOKUP(K1320,Sheet1!$A$2:$A$8,Sheet1!$B$2:$B$8)</f>
        <v>B</v>
      </c>
      <c r="M1320" s="5">
        <v>174367096569</v>
      </c>
      <c r="N1320" s="5">
        <v>190854656820</v>
      </c>
    </row>
    <row r="1321" spans="1:14" x14ac:dyDescent="0.3">
      <c r="A1321" t="s">
        <v>231</v>
      </c>
      <c r="B1321" t="s">
        <v>182</v>
      </c>
      <c r="C1321" t="s">
        <v>31</v>
      </c>
      <c r="D1321" t="s">
        <v>237</v>
      </c>
      <c r="E1321" t="s">
        <v>184</v>
      </c>
      <c r="F1321" t="s">
        <v>299</v>
      </c>
      <c r="G1321" s="4">
        <v>44196</v>
      </c>
      <c r="H1321" s="7">
        <f t="shared" si="20"/>
        <v>2020</v>
      </c>
      <c r="I1321" t="s">
        <v>252</v>
      </c>
      <c r="J1321" t="s">
        <v>187</v>
      </c>
      <c r="K1321" t="s">
        <v>5</v>
      </c>
      <c r="L1321" t="str">
        <f>_xlfn.XLOOKUP(K1321,Sheet1!$A$2:$A$8,Sheet1!$B$2:$B$8)</f>
        <v>C</v>
      </c>
      <c r="M1321" s="5">
        <v>152673361463</v>
      </c>
      <c r="N1321" s="5">
        <v>142048232929</v>
      </c>
    </row>
    <row r="1322" spans="1:14" x14ac:dyDescent="0.3">
      <c r="A1322" t="s">
        <v>231</v>
      </c>
      <c r="B1322" t="s">
        <v>182</v>
      </c>
      <c r="C1322" t="s">
        <v>31</v>
      </c>
      <c r="D1322" t="s">
        <v>218</v>
      </c>
      <c r="E1322" t="s">
        <v>184</v>
      </c>
      <c r="F1322" t="s">
        <v>299</v>
      </c>
      <c r="G1322" s="4">
        <v>44196</v>
      </c>
      <c r="H1322" s="7">
        <f t="shared" si="20"/>
        <v>2020</v>
      </c>
      <c r="I1322" t="s">
        <v>252</v>
      </c>
      <c r="J1322" t="s">
        <v>185</v>
      </c>
      <c r="K1322" t="s">
        <v>1</v>
      </c>
      <c r="L1322" t="str">
        <f>_xlfn.XLOOKUP(K1322,Sheet1!$A$2:$A$8,Sheet1!$B$2:$B$8)</f>
        <v>A</v>
      </c>
      <c r="M1322" s="5">
        <v>356238972387</v>
      </c>
      <c r="N1322" s="5">
        <v>335836913302</v>
      </c>
    </row>
    <row r="1323" spans="1:14" x14ac:dyDescent="0.3">
      <c r="A1323" t="s">
        <v>231</v>
      </c>
      <c r="B1323" t="s">
        <v>182</v>
      </c>
      <c r="C1323" t="s">
        <v>31</v>
      </c>
      <c r="D1323" t="s">
        <v>218</v>
      </c>
      <c r="E1323" t="s">
        <v>184</v>
      </c>
      <c r="F1323" t="s">
        <v>299</v>
      </c>
      <c r="G1323" s="4">
        <v>44196</v>
      </c>
      <c r="H1323" s="7">
        <f t="shared" si="20"/>
        <v>2020</v>
      </c>
      <c r="I1323" t="s">
        <v>252</v>
      </c>
      <c r="J1323" t="s">
        <v>186</v>
      </c>
      <c r="K1323" t="s">
        <v>3</v>
      </c>
      <c r="L1323" t="str">
        <f>_xlfn.XLOOKUP(K1323,Sheet1!$A$2:$A$8,Sheet1!$B$2:$B$8)</f>
        <v>B</v>
      </c>
      <c r="M1323" s="5">
        <v>59482714100</v>
      </c>
      <c r="N1323" s="5">
        <v>61805882094</v>
      </c>
    </row>
    <row r="1324" spans="1:14" x14ac:dyDescent="0.3">
      <c r="A1324" t="s">
        <v>231</v>
      </c>
      <c r="B1324" t="s">
        <v>182</v>
      </c>
      <c r="C1324" t="s">
        <v>31</v>
      </c>
      <c r="D1324" t="s">
        <v>218</v>
      </c>
      <c r="E1324" t="s">
        <v>184</v>
      </c>
      <c r="F1324" t="s">
        <v>299</v>
      </c>
      <c r="G1324" s="4">
        <v>44196</v>
      </c>
      <c r="H1324" s="7">
        <f t="shared" si="20"/>
        <v>2020</v>
      </c>
      <c r="I1324" t="s">
        <v>252</v>
      </c>
      <c r="J1324" t="s">
        <v>187</v>
      </c>
      <c r="K1324" t="s">
        <v>5</v>
      </c>
      <c r="L1324" t="str">
        <f>_xlfn.XLOOKUP(K1324,Sheet1!$A$2:$A$8,Sheet1!$B$2:$B$8)</f>
        <v>C</v>
      </c>
      <c r="M1324" s="5">
        <v>296756258287</v>
      </c>
      <c r="N1324" s="5">
        <v>274031031208</v>
      </c>
    </row>
    <row r="1325" spans="1:14" x14ac:dyDescent="0.3">
      <c r="A1325" t="s">
        <v>231</v>
      </c>
      <c r="B1325" t="s">
        <v>182</v>
      </c>
      <c r="C1325" t="s">
        <v>31</v>
      </c>
      <c r="D1325" t="s">
        <v>219</v>
      </c>
      <c r="E1325" t="s">
        <v>184</v>
      </c>
      <c r="F1325" t="s">
        <v>299</v>
      </c>
      <c r="G1325" s="4">
        <v>44196</v>
      </c>
      <c r="H1325" s="7">
        <f t="shared" si="20"/>
        <v>2020</v>
      </c>
      <c r="I1325" t="s">
        <v>252</v>
      </c>
      <c r="J1325" t="s">
        <v>185</v>
      </c>
      <c r="K1325" t="s">
        <v>1</v>
      </c>
      <c r="L1325" t="str">
        <f>_xlfn.XLOOKUP(K1325,Sheet1!$A$2:$A$8,Sheet1!$B$2:$B$8)</f>
        <v>A</v>
      </c>
      <c r="M1325" s="5">
        <v>781015120697</v>
      </c>
      <c r="N1325" s="5">
        <v>840753235648</v>
      </c>
    </row>
    <row r="1326" spans="1:14" x14ac:dyDescent="0.3">
      <c r="A1326" t="s">
        <v>231</v>
      </c>
      <c r="B1326" t="s">
        <v>182</v>
      </c>
      <c r="C1326" t="s">
        <v>31</v>
      </c>
      <c r="D1326" t="s">
        <v>219</v>
      </c>
      <c r="E1326" t="s">
        <v>184</v>
      </c>
      <c r="F1326" t="s">
        <v>299</v>
      </c>
      <c r="G1326" s="4">
        <v>44196</v>
      </c>
      <c r="H1326" s="7">
        <f t="shared" si="20"/>
        <v>2020</v>
      </c>
      <c r="I1326" t="s">
        <v>252</v>
      </c>
      <c r="J1326" t="s">
        <v>186</v>
      </c>
      <c r="K1326" t="s">
        <v>3</v>
      </c>
      <c r="L1326" t="str">
        <f>_xlfn.XLOOKUP(K1326,Sheet1!$A$2:$A$8,Sheet1!$B$2:$B$8)</f>
        <v>B</v>
      </c>
      <c r="M1326" s="5">
        <v>463635392225</v>
      </c>
      <c r="N1326" s="5">
        <v>523243773075</v>
      </c>
    </row>
    <row r="1327" spans="1:14" x14ac:dyDescent="0.3">
      <c r="A1327" t="s">
        <v>231</v>
      </c>
      <c r="B1327" t="s">
        <v>182</v>
      </c>
      <c r="C1327" t="s">
        <v>31</v>
      </c>
      <c r="D1327" t="s">
        <v>219</v>
      </c>
      <c r="E1327" t="s">
        <v>184</v>
      </c>
      <c r="F1327" t="s">
        <v>299</v>
      </c>
      <c r="G1327" s="4">
        <v>44196</v>
      </c>
      <c r="H1327" s="7">
        <f t="shared" si="20"/>
        <v>2020</v>
      </c>
      <c r="I1327" t="s">
        <v>252</v>
      </c>
      <c r="J1327" t="s">
        <v>187</v>
      </c>
      <c r="K1327" t="s">
        <v>5</v>
      </c>
      <c r="L1327" t="str">
        <f>_xlfn.XLOOKUP(K1327,Sheet1!$A$2:$A$8,Sheet1!$B$2:$B$8)</f>
        <v>C</v>
      </c>
      <c r="M1327" s="5">
        <v>317379728472</v>
      </c>
      <c r="N1327" s="5">
        <v>317509462573</v>
      </c>
    </row>
    <row r="1328" spans="1:14" x14ac:dyDescent="0.3">
      <c r="A1328" t="s">
        <v>231</v>
      </c>
      <c r="B1328" t="s">
        <v>182</v>
      </c>
      <c r="C1328" t="s">
        <v>31</v>
      </c>
      <c r="D1328" t="s">
        <v>220</v>
      </c>
      <c r="E1328" t="s">
        <v>191</v>
      </c>
      <c r="F1328" t="s">
        <v>299</v>
      </c>
      <c r="G1328" s="4">
        <v>44196</v>
      </c>
      <c r="H1328" s="7">
        <f t="shared" si="20"/>
        <v>2020</v>
      </c>
      <c r="I1328" t="s">
        <v>252</v>
      </c>
      <c r="J1328" t="s">
        <v>185</v>
      </c>
      <c r="K1328" t="s">
        <v>1</v>
      </c>
      <c r="L1328" t="str">
        <f>_xlfn.XLOOKUP(K1328,Sheet1!$A$2:$A$8,Sheet1!$B$2:$B$8)</f>
        <v>A</v>
      </c>
      <c r="M1328" s="5">
        <v>180652738240</v>
      </c>
      <c r="N1328" s="5">
        <v>182110597918</v>
      </c>
    </row>
    <row r="1329" spans="1:14" x14ac:dyDescent="0.3">
      <c r="A1329" t="s">
        <v>231</v>
      </c>
      <c r="B1329" t="s">
        <v>182</v>
      </c>
      <c r="C1329" t="s">
        <v>31</v>
      </c>
      <c r="D1329" t="s">
        <v>220</v>
      </c>
      <c r="E1329" t="s">
        <v>191</v>
      </c>
      <c r="F1329" t="s">
        <v>299</v>
      </c>
      <c r="G1329" s="4">
        <v>44196</v>
      </c>
      <c r="H1329" s="7">
        <f t="shared" si="20"/>
        <v>2020</v>
      </c>
      <c r="I1329" t="s">
        <v>252</v>
      </c>
      <c r="J1329" t="s">
        <v>186</v>
      </c>
      <c r="K1329" t="s">
        <v>3</v>
      </c>
      <c r="L1329" t="str">
        <f>_xlfn.XLOOKUP(K1329,Sheet1!$A$2:$A$8,Sheet1!$B$2:$B$8)</f>
        <v>B</v>
      </c>
      <c r="M1329" s="5">
        <v>135938846915</v>
      </c>
      <c r="N1329" s="5">
        <v>154832769561</v>
      </c>
    </row>
    <row r="1330" spans="1:14" x14ac:dyDescent="0.3">
      <c r="A1330" t="s">
        <v>231</v>
      </c>
      <c r="B1330" t="s">
        <v>182</v>
      </c>
      <c r="C1330" t="s">
        <v>31</v>
      </c>
      <c r="D1330" t="s">
        <v>220</v>
      </c>
      <c r="E1330" t="s">
        <v>191</v>
      </c>
      <c r="F1330" t="s">
        <v>299</v>
      </c>
      <c r="G1330" s="4">
        <v>44196</v>
      </c>
      <c r="H1330" s="7">
        <f t="shared" si="20"/>
        <v>2020</v>
      </c>
      <c r="I1330" t="s">
        <v>252</v>
      </c>
      <c r="J1330" t="s">
        <v>187</v>
      </c>
      <c r="K1330" t="s">
        <v>5</v>
      </c>
      <c r="L1330" t="str">
        <f>_xlfn.XLOOKUP(K1330,Sheet1!$A$2:$A$8,Sheet1!$B$2:$B$8)</f>
        <v>C</v>
      </c>
      <c r="M1330" s="5">
        <v>44713891325</v>
      </c>
      <c r="N1330" s="5">
        <v>27277828357</v>
      </c>
    </row>
    <row r="1331" spans="1:14" x14ac:dyDescent="0.3">
      <c r="A1331" t="s">
        <v>231</v>
      </c>
      <c r="B1331" t="s">
        <v>182</v>
      </c>
      <c r="C1331" t="s">
        <v>31</v>
      </c>
      <c r="D1331" t="s">
        <v>221</v>
      </c>
      <c r="E1331" t="s">
        <v>191</v>
      </c>
      <c r="F1331" t="s">
        <v>299</v>
      </c>
      <c r="G1331" s="4">
        <v>44196</v>
      </c>
      <c r="H1331" s="7">
        <f t="shared" si="20"/>
        <v>2020</v>
      </c>
      <c r="I1331" t="s">
        <v>252</v>
      </c>
      <c r="J1331" t="s">
        <v>185</v>
      </c>
      <c r="K1331" t="s">
        <v>1</v>
      </c>
      <c r="L1331" t="str">
        <f>_xlfn.XLOOKUP(K1331,Sheet1!$A$2:$A$8,Sheet1!$B$2:$B$8)</f>
        <v>A</v>
      </c>
      <c r="M1331" s="5">
        <v>56794968501529</v>
      </c>
      <c r="N1331" s="5">
        <v>55710766417120</v>
      </c>
    </row>
    <row r="1332" spans="1:14" x14ac:dyDescent="0.3">
      <c r="A1332" t="s">
        <v>231</v>
      </c>
      <c r="B1332" t="s">
        <v>182</v>
      </c>
      <c r="C1332" t="s">
        <v>31</v>
      </c>
      <c r="D1332" t="s">
        <v>221</v>
      </c>
      <c r="E1332" t="s">
        <v>191</v>
      </c>
      <c r="F1332" t="s">
        <v>299</v>
      </c>
      <c r="G1332" s="4">
        <v>44196</v>
      </c>
      <c r="H1332" s="7">
        <f t="shared" si="20"/>
        <v>2020</v>
      </c>
      <c r="I1332" t="s">
        <v>252</v>
      </c>
      <c r="J1332" t="s">
        <v>186</v>
      </c>
      <c r="K1332" t="s">
        <v>3</v>
      </c>
      <c r="L1332" t="str">
        <f>_xlfn.XLOOKUP(K1332,Sheet1!$A$2:$A$8,Sheet1!$B$2:$B$8)</f>
        <v>B</v>
      </c>
      <c r="M1332" s="5">
        <v>11680264402625</v>
      </c>
      <c r="N1332" s="5">
        <v>10096581285877</v>
      </c>
    </row>
    <row r="1333" spans="1:14" x14ac:dyDescent="0.3">
      <c r="A1333" t="s">
        <v>231</v>
      </c>
      <c r="B1333" t="s">
        <v>182</v>
      </c>
      <c r="C1333" t="s">
        <v>31</v>
      </c>
      <c r="D1333" t="s">
        <v>221</v>
      </c>
      <c r="E1333" t="s">
        <v>191</v>
      </c>
      <c r="F1333" t="s">
        <v>299</v>
      </c>
      <c r="G1333" s="4">
        <v>44196</v>
      </c>
      <c r="H1333" s="7">
        <f t="shared" si="20"/>
        <v>2020</v>
      </c>
      <c r="I1333" t="s">
        <v>252</v>
      </c>
      <c r="J1333" t="s">
        <v>187</v>
      </c>
      <c r="K1333" t="s">
        <v>5</v>
      </c>
      <c r="L1333" t="str">
        <f>_xlfn.XLOOKUP(K1333,Sheet1!$A$2:$A$8,Sheet1!$B$2:$B$8)</f>
        <v>C</v>
      </c>
      <c r="M1333" s="5">
        <v>45114704098904</v>
      </c>
      <c r="N1333" s="5">
        <v>45614185131243</v>
      </c>
    </row>
    <row r="1334" spans="1:14" x14ac:dyDescent="0.3">
      <c r="A1334" t="s">
        <v>231</v>
      </c>
      <c r="B1334" t="s">
        <v>182</v>
      </c>
      <c r="C1334" t="s">
        <v>31</v>
      </c>
      <c r="D1334" t="s">
        <v>222</v>
      </c>
      <c r="E1334" t="s">
        <v>223</v>
      </c>
      <c r="F1334" t="s">
        <v>299</v>
      </c>
      <c r="G1334" s="4">
        <v>44196</v>
      </c>
      <c r="H1334" s="7">
        <f t="shared" si="20"/>
        <v>2020</v>
      </c>
      <c r="I1334" t="s">
        <v>252</v>
      </c>
      <c r="J1334" t="s">
        <v>185</v>
      </c>
      <c r="K1334" t="s">
        <v>1</v>
      </c>
      <c r="L1334" t="str">
        <f>_xlfn.XLOOKUP(K1334,Sheet1!$A$2:$A$8,Sheet1!$B$2:$B$8)</f>
        <v>A</v>
      </c>
      <c r="M1334" s="5">
        <v>5114001345393</v>
      </c>
      <c r="N1334" s="5">
        <v>4320002471855</v>
      </c>
    </row>
    <row r="1335" spans="1:14" x14ac:dyDescent="0.3">
      <c r="A1335" t="s">
        <v>231</v>
      </c>
      <c r="B1335" t="s">
        <v>182</v>
      </c>
      <c r="C1335" t="s">
        <v>31</v>
      </c>
      <c r="D1335" t="s">
        <v>222</v>
      </c>
      <c r="E1335" t="s">
        <v>223</v>
      </c>
      <c r="F1335" t="s">
        <v>299</v>
      </c>
      <c r="G1335" s="4">
        <v>44196</v>
      </c>
      <c r="H1335" s="7">
        <f t="shared" si="20"/>
        <v>2020</v>
      </c>
      <c r="I1335" t="s">
        <v>252</v>
      </c>
      <c r="J1335" t="s">
        <v>186</v>
      </c>
      <c r="K1335" t="s">
        <v>3</v>
      </c>
      <c r="L1335" t="str">
        <f>_xlfn.XLOOKUP(K1335,Sheet1!$A$2:$A$8,Sheet1!$B$2:$B$8)</f>
        <v>B</v>
      </c>
      <c r="M1335" s="5">
        <v>3868423573908</v>
      </c>
      <c r="N1335" s="5">
        <v>3132941151099</v>
      </c>
    </row>
    <row r="1336" spans="1:14" x14ac:dyDescent="0.3">
      <c r="A1336" t="s">
        <v>231</v>
      </c>
      <c r="B1336" t="s">
        <v>182</v>
      </c>
      <c r="C1336" t="s">
        <v>31</v>
      </c>
      <c r="D1336" t="s">
        <v>222</v>
      </c>
      <c r="E1336" t="s">
        <v>223</v>
      </c>
      <c r="F1336" t="s">
        <v>299</v>
      </c>
      <c r="G1336" s="4">
        <v>44196</v>
      </c>
      <c r="H1336" s="7">
        <f t="shared" si="20"/>
        <v>2020</v>
      </c>
      <c r="I1336" t="s">
        <v>252</v>
      </c>
      <c r="J1336" t="s">
        <v>187</v>
      </c>
      <c r="K1336" t="s">
        <v>5</v>
      </c>
      <c r="L1336" t="str">
        <f>_xlfn.XLOOKUP(K1336,Sheet1!$A$2:$A$8,Sheet1!$B$2:$B$8)</f>
        <v>C</v>
      </c>
      <c r="M1336" s="5">
        <v>1245577771485</v>
      </c>
      <c r="N1336" s="5">
        <v>1187061320756</v>
      </c>
    </row>
    <row r="1337" spans="1:14" x14ac:dyDescent="0.3">
      <c r="A1337" t="s">
        <v>231</v>
      </c>
      <c r="B1337" t="s">
        <v>182</v>
      </c>
      <c r="C1337" t="s">
        <v>31</v>
      </c>
      <c r="D1337" t="s">
        <v>224</v>
      </c>
      <c r="E1337" t="s">
        <v>225</v>
      </c>
      <c r="F1337" t="s">
        <v>299</v>
      </c>
      <c r="G1337" s="4">
        <v>44196</v>
      </c>
      <c r="H1337" s="7">
        <f t="shared" si="20"/>
        <v>2020</v>
      </c>
      <c r="I1337" t="s">
        <v>252</v>
      </c>
      <c r="J1337" t="s">
        <v>185</v>
      </c>
      <c r="K1337" t="s">
        <v>1</v>
      </c>
      <c r="L1337" t="str">
        <f>_xlfn.XLOOKUP(K1337,Sheet1!$A$2:$A$8,Sheet1!$B$2:$B$8)</f>
        <v>A</v>
      </c>
      <c r="M1337" s="5">
        <v>1318016025406</v>
      </c>
      <c r="N1337" s="5">
        <v>1178167352256</v>
      </c>
    </row>
    <row r="1338" spans="1:14" x14ac:dyDescent="0.3">
      <c r="A1338" t="s">
        <v>231</v>
      </c>
      <c r="B1338" t="s">
        <v>182</v>
      </c>
      <c r="C1338" t="s">
        <v>31</v>
      </c>
      <c r="D1338" t="s">
        <v>224</v>
      </c>
      <c r="E1338" t="s">
        <v>225</v>
      </c>
      <c r="F1338" t="s">
        <v>299</v>
      </c>
      <c r="G1338" s="4">
        <v>44196</v>
      </c>
      <c r="H1338" s="7">
        <f t="shared" si="20"/>
        <v>2020</v>
      </c>
      <c r="I1338" t="s">
        <v>252</v>
      </c>
      <c r="J1338" t="s">
        <v>186</v>
      </c>
      <c r="K1338" t="s">
        <v>3</v>
      </c>
      <c r="L1338" t="str">
        <f>_xlfn.XLOOKUP(K1338,Sheet1!$A$2:$A$8,Sheet1!$B$2:$B$8)</f>
        <v>B</v>
      </c>
      <c r="M1338" s="5">
        <v>919242454918</v>
      </c>
      <c r="N1338" s="5">
        <v>871001480050</v>
      </c>
    </row>
    <row r="1339" spans="1:14" x14ac:dyDescent="0.3">
      <c r="A1339" t="s">
        <v>231</v>
      </c>
      <c r="B1339" t="s">
        <v>182</v>
      </c>
      <c r="C1339" t="s">
        <v>31</v>
      </c>
      <c r="D1339" t="s">
        <v>224</v>
      </c>
      <c r="E1339" t="s">
        <v>225</v>
      </c>
      <c r="F1339" t="s">
        <v>299</v>
      </c>
      <c r="G1339" s="4">
        <v>44196</v>
      </c>
      <c r="H1339" s="7">
        <f t="shared" si="20"/>
        <v>2020</v>
      </c>
      <c r="I1339" t="s">
        <v>252</v>
      </c>
      <c r="J1339" t="s">
        <v>187</v>
      </c>
      <c r="K1339" t="s">
        <v>5</v>
      </c>
      <c r="L1339" t="str">
        <f>_xlfn.XLOOKUP(K1339,Sheet1!$A$2:$A$8,Sheet1!$B$2:$B$8)</f>
        <v>C</v>
      </c>
      <c r="M1339" s="5">
        <v>398773570488</v>
      </c>
      <c r="N1339" s="5">
        <v>307165872206</v>
      </c>
    </row>
    <row r="1340" spans="1:14" x14ac:dyDescent="0.3">
      <c r="A1340" t="s">
        <v>231</v>
      </c>
      <c r="B1340" t="s">
        <v>182</v>
      </c>
      <c r="C1340" t="s">
        <v>31</v>
      </c>
      <c r="D1340" t="s">
        <v>226</v>
      </c>
      <c r="E1340" t="s">
        <v>225</v>
      </c>
      <c r="F1340" t="s">
        <v>299</v>
      </c>
      <c r="G1340" s="4">
        <v>44196</v>
      </c>
      <c r="H1340" s="7">
        <f t="shared" si="20"/>
        <v>2020</v>
      </c>
      <c r="I1340" t="s">
        <v>252</v>
      </c>
      <c r="J1340" t="s">
        <v>185</v>
      </c>
      <c r="K1340" t="s">
        <v>1</v>
      </c>
      <c r="L1340" t="str">
        <f>_xlfn.XLOOKUP(K1340,Sheet1!$A$2:$A$8,Sheet1!$B$2:$B$8)</f>
        <v>A</v>
      </c>
      <c r="M1340" s="5">
        <v>1595186693728</v>
      </c>
      <c r="N1340" s="5">
        <v>1505748879941</v>
      </c>
    </row>
    <row r="1341" spans="1:14" x14ac:dyDescent="0.3">
      <c r="A1341" t="s">
        <v>231</v>
      </c>
      <c r="B1341" t="s">
        <v>182</v>
      </c>
      <c r="C1341" t="s">
        <v>31</v>
      </c>
      <c r="D1341" t="s">
        <v>226</v>
      </c>
      <c r="E1341" t="s">
        <v>225</v>
      </c>
      <c r="F1341" t="s">
        <v>299</v>
      </c>
      <c r="G1341" s="4">
        <v>44196</v>
      </c>
      <c r="H1341" s="7">
        <f t="shared" si="20"/>
        <v>2020</v>
      </c>
      <c r="I1341" t="s">
        <v>252</v>
      </c>
      <c r="J1341" t="s">
        <v>186</v>
      </c>
      <c r="K1341" t="s">
        <v>3</v>
      </c>
      <c r="L1341" t="str">
        <f>_xlfn.XLOOKUP(K1341,Sheet1!$A$2:$A$8,Sheet1!$B$2:$B$8)</f>
        <v>B</v>
      </c>
      <c r="M1341" s="5">
        <v>1001404768405</v>
      </c>
      <c r="N1341" s="5">
        <v>1018149146419</v>
      </c>
    </row>
    <row r="1342" spans="1:14" x14ac:dyDescent="0.3">
      <c r="A1342" t="s">
        <v>231</v>
      </c>
      <c r="B1342" t="s">
        <v>182</v>
      </c>
      <c r="C1342" t="s">
        <v>31</v>
      </c>
      <c r="D1342" t="s">
        <v>226</v>
      </c>
      <c r="E1342" t="s">
        <v>225</v>
      </c>
      <c r="F1342" t="s">
        <v>299</v>
      </c>
      <c r="G1342" s="4">
        <v>44196</v>
      </c>
      <c r="H1342" s="7">
        <f t="shared" si="20"/>
        <v>2020</v>
      </c>
      <c r="I1342" t="s">
        <v>252</v>
      </c>
      <c r="J1342" t="s">
        <v>187</v>
      </c>
      <c r="K1342" t="s">
        <v>5</v>
      </c>
      <c r="L1342" t="str">
        <f>_xlfn.XLOOKUP(K1342,Sheet1!$A$2:$A$8,Sheet1!$B$2:$B$8)</f>
        <v>C</v>
      </c>
      <c r="M1342" s="5">
        <v>593781925323</v>
      </c>
      <c r="N1342" s="5">
        <v>487599733522</v>
      </c>
    </row>
    <row r="1343" spans="1:14" x14ac:dyDescent="0.3">
      <c r="A1343" t="s">
        <v>231</v>
      </c>
      <c r="B1343" t="s">
        <v>182</v>
      </c>
      <c r="C1343" t="s">
        <v>31</v>
      </c>
      <c r="D1343" t="s">
        <v>227</v>
      </c>
      <c r="E1343" t="s">
        <v>198</v>
      </c>
      <c r="F1343" t="s">
        <v>299</v>
      </c>
      <c r="G1343" s="4">
        <v>44196</v>
      </c>
      <c r="H1343" s="7">
        <f t="shared" si="20"/>
        <v>2020</v>
      </c>
      <c r="I1343" t="s">
        <v>252</v>
      </c>
      <c r="J1343" t="s">
        <v>185</v>
      </c>
      <c r="K1343" t="s">
        <v>1</v>
      </c>
      <c r="L1343" t="str">
        <f>_xlfn.XLOOKUP(K1343,Sheet1!$A$2:$A$8,Sheet1!$B$2:$B$8)</f>
        <v>A</v>
      </c>
      <c r="M1343" s="5">
        <v>219860324499</v>
      </c>
      <c r="N1343" s="5">
        <v>191071350802</v>
      </c>
    </row>
    <row r="1344" spans="1:14" x14ac:dyDescent="0.3">
      <c r="A1344" t="s">
        <v>231</v>
      </c>
      <c r="B1344" t="s">
        <v>182</v>
      </c>
      <c r="C1344" t="s">
        <v>31</v>
      </c>
      <c r="D1344" t="s">
        <v>227</v>
      </c>
      <c r="E1344" t="s">
        <v>198</v>
      </c>
      <c r="F1344" t="s">
        <v>299</v>
      </c>
      <c r="G1344" s="4">
        <v>44196</v>
      </c>
      <c r="H1344" s="7">
        <f t="shared" si="20"/>
        <v>2020</v>
      </c>
      <c r="I1344" t="s">
        <v>252</v>
      </c>
      <c r="J1344" t="s">
        <v>186</v>
      </c>
      <c r="K1344" t="s">
        <v>3</v>
      </c>
      <c r="L1344" t="str">
        <f>_xlfn.XLOOKUP(K1344,Sheet1!$A$2:$A$8,Sheet1!$B$2:$B$8)</f>
        <v>B</v>
      </c>
      <c r="M1344" s="5">
        <v>38698969263</v>
      </c>
      <c r="N1344" s="5">
        <v>50875178452</v>
      </c>
    </row>
    <row r="1345" spans="1:14" x14ac:dyDescent="0.3">
      <c r="A1345" t="s">
        <v>231</v>
      </c>
      <c r="B1345" t="s">
        <v>182</v>
      </c>
      <c r="C1345" t="s">
        <v>31</v>
      </c>
      <c r="D1345" t="s">
        <v>227</v>
      </c>
      <c r="E1345" t="s">
        <v>198</v>
      </c>
      <c r="F1345" t="s">
        <v>299</v>
      </c>
      <c r="G1345" s="4">
        <v>44196</v>
      </c>
      <c r="H1345" s="7">
        <f t="shared" si="20"/>
        <v>2020</v>
      </c>
      <c r="I1345" t="s">
        <v>252</v>
      </c>
      <c r="J1345" t="s">
        <v>187</v>
      </c>
      <c r="K1345" t="s">
        <v>5</v>
      </c>
      <c r="L1345" t="str">
        <f>_xlfn.XLOOKUP(K1345,Sheet1!$A$2:$A$8,Sheet1!$B$2:$B$8)</f>
        <v>C</v>
      </c>
      <c r="M1345" s="5">
        <v>181161355236</v>
      </c>
      <c r="N1345" s="5">
        <v>140196172350</v>
      </c>
    </row>
    <row r="1346" spans="1:14" x14ac:dyDescent="0.3">
      <c r="A1346" t="s">
        <v>231</v>
      </c>
      <c r="B1346" t="s">
        <v>182</v>
      </c>
      <c r="C1346" t="s">
        <v>31</v>
      </c>
      <c r="D1346" t="s">
        <v>247</v>
      </c>
      <c r="E1346" t="s">
        <v>191</v>
      </c>
      <c r="F1346" t="s">
        <v>299</v>
      </c>
      <c r="G1346" s="4">
        <v>44196</v>
      </c>
      <c r="H1346" s="7">
        <f t="shared" si="20"/>
        <v>2020</v>
      </c>
      <c r="I1346" t="s">
        <v>252</v>
      </c>
      <c r="J1346" t="s">
        <v>185</v>
      </c>
      <c r="K1346" t="s">
        <v>1</v>
      </c>
      <c r="L1346" t="str">
        <f>_xlfn.XLOOKUP(K1346,Sheet1!$A$2:$A$8,Sheet1!$B$2:$B$8)</f>
        <v>A</v>
      </c>
      <c r="M1346" s="5">
        <v>562929272004</v>
      </c>
      <c r="N1346" s="5">
        <v>560204794145</v>
      </c>
    </row>
    <row r="1347" spans="1:14" x14ac:dyDescent="0.3">
      <c r="A1347" t="s">
        <v>231</v>
      </c>
      <c r="B1347" t="s">
        <v>182</v>
      </c>
      <c r="C1347" t="s">
        <v>31</v>
      </c>
      <c r="D1347" t="s">
        <v>247</v>
      </c>
      <c r="E1347" t="s">
        <v>191</v>
      </c>
      <c r="F1347" t="s">
        <v>299</v>
      </c>
      <c r="G1347" s="4">
        <v>44196</v>
      </c>
      <c r="H1347" s="7">
        <f t="shared" ref="H1347:H1410" si="21">YEAR(G1347)</f>
        <v>2020</v>
      </c>
      <c r="I1347" t="s">
        <v>252</v>
      </c>
      <c r="J1347" t="s">
        <v>186</v>
      </c>
      <c r="K1347" t="s">
        <v>3</v>
      </c>
      <c r="L1347" t="str">
        <f>_xlfn.XLOOKUP(K1347,Sheet1!$A$2:$A$8,Sheet1!$B$2:$B$8)</f>
        <v>B</v>
      </c>
      <c r="M1347" s="5">
        <v>307055132709</v>
      </c>
      <c r="N1347" s="5">
        <v>355590468482</v>
      </c>
    </row>
    <row r="1348" spans="1:14" x14ac:dyDescent="0.3">
      <c r="A1348" t="s">
        <v>231</v>
      </c>
      <c r="B1348" t="s">
        <v>182</v>
      </c>
      <c r="C1348" t="s">
        <v>31</v>
      </c>
      <c r="D1348" t="s">
        <v>247</v>
      </c>
      <c r="E1348" t="s">
        <v>191</v>
      </c>
      <c r="F1348" t="s">
        <v>299</v>
      </c>
      <c r="G1348" s="4">
        <v>44196</v>
      </c>
      <c r="H1348" s="7">
        <f t="shared" si="21"/>
        <v>2020</v>
      </c>
      <c r="I1348" t="s">
        <v>252</v>
      </c>
      <c r="J1348" t="s">
        <v>187</v>
      </c>
      <c r="K1348" t="s">
        <v>5</v>
      </c>
      <c r="L1348" t="str">
        <f>_xlfn.XLOOKUP(K1348,Sheet1!$A$2:$A$8,Sheet1!$B$2:$B$8)</f>
        <v>C</v>
      </c>
      <c r="M1348" s="5">
        <v>255874139295</v>
      </c>
      <c r="N1348" s="5">
        <v>204614325663</v>
      </c>
    </row>
    <row r="1349" spans="1:14" x14ac:dyDescent="0.3">
      <c r="A1349" t="s">
        <v>231</v>
      </c>
      <c r="B1349" t="s">
        <v>182</v>
      </c>
      <c r="C1349" t="s">
        <v>31</v>
      </c>
      <c r="D1349" t="s">
        <v>228</v>
      </c>
      <c r="E1349" t="s">
        <v>229</v>
      </c>
      <c r="F1349" t="s">
        <v>299</v>
      </c>
      <c r="G1349" s="4">
        <v>44196</v>
      </c>
      <c r="H1349" s="7">
        <f t="shared" si="21"/>
        <v>2020</v>
      </c>
      <c r="I1349" t="s">
        <v>252</v>
      </c>
      <c r="J1349" t="s">
        <v>185</v>
      </c>
      <c r="K1349" t="s">
        <v>1</v>
      </c>
      <c r="L1349" t="str">
        <f>_xlfn.XLOOKUP(K1349,Sheet1!$A$2:$A$8,Sheet1!$B$2:$B$8)</f>
        <v>A</v>
      </c>
      <c r="M1349" s="5">
        <v>2734601100895</v>
      </c>
      <c r="N1349" s="5">
        <v>2474897668723</v>
      </c>
    </row>
    <row r="1350" spans="1:14" x14ac:dyDescent="0.3">
      <c r="A1350" t="s">
        <v>231</v>
      </c>
      <c r="B1350" t="s">
        <v>182</v>
      </c>
      <c r="C1350" t="s">
        <v>31</v>
      </c>
      <c r="D1350" t="s">
        <v>228</v>
      </c>
      <c r="E1350" t="s">
        <v>229</v>
      </c>
      <c r="F1350" t="s">
        <v>299</v>
      </c>
      <c r="G1350" s="4">
        <v>44196</v>
      </c>
      <c r="H1350" s="7">
        <f t="shared" si="21"/>
        <v>2020</v>
      </c>
      <c r="I1350" t="s">
        <v>252</v>
      </c>
      <c r="J1350" t="s">
        <v>186</v>
      </c>
      <c r="K1350" t="s">
        <v>3</v>
      </c>
      <c r="L1350" t="str">
        <f>_xlfn.XLOOKUP(K1350,Sheet1!$A$2:$A$8,Sheet1!$B$2:$B$8)</f>
        <v>B</v>
      </c>
      <c r="M1350" s="5">
        <v>1521619494398</v>
      </c>
      <c r="N1350" s="5">
        <v>1439947423440</v>
      </c>
    </row>
    <row r="1351" spans="1:14" x14ac:dyDescent="0.3">
      <c r="A1351" t="s">
        <v>231</v>
      </c>
      <c r="B1351" t="s">
        <v>182</v>
      </c>
      <c r="C1351" t="s">
        <v>31</v>
      </c>
      <c r="D1351" t="s">
        <v>228</v>
      </c>
      <c r="E1351" t="s">
        <v>229</v>
      </c>
      <c r="F1351" t="s">
        <v>299</v>
      </c>
      <c r="G1351" s="4">
        <v>44196</v>
      </c>
      <c r="H1351" s="7">
        <f t="shared" si="21"/>
        <v>2020</v>
      </c>
      <c r="I1351" t="s">
        <v>252</v>
      </c>
      <c r="J1351" t="s">
        <v>187</v>
      </c>
      <c r="K1351" t="s">
        <v>5</v>
      </c>
      <c r="L1351" t="str">
        <f>_xlfn.XLOOKUP(K1351,Sheet1!$A$2:$A$8,Sheet1!$B$2:$B$8)</f>
        <v>C</v>
      </c>
      <c r="M1351" s="5">
        <v>1212981606497</v>
      </c>
      <c r="N1351" s="5">
        <v>1034950245283</v>
      </c>
    </row>
    <row r="1352" spans="1:14" x14ac:dyDescent="0.3">
      <c r="A1352" t="s">
        <v>231</v>
      </c>
      <c r="B1352" t="s">
        <v>182</v>
      </c>
      <c r="C1352" t="s">
        <v>31</v>
      </c>
      <c r="D1352" t="s">
        <v>248</v>
      </c>
      <c r="E1352" t="s">
        <v>191</v>
      </c>
      <c r="F1352" t="s">
        <v>299</v>
      </c>
      <c r="G1352" s="4">
        <v>44196</v>
      </c>
      <c r="H1352" s="7">
        <f t="shared" si="21"/>
        <v>2020</v>
      </c>
      <c r="I1352" t="s">
        <v>252</v>
      </c>
      <c r="J1352" t="s">
        <v>185</v>
      </c>
      <c r="K1352" t="s">
        <v>1</v>
      </c>
      <c r="L1352" t="str">
        <f>_xlfn.XLOOKUP(K1352,Sheet1!$A$2:$A$8,Sheet1!$B$2:$B$8)</f>
        <v>A</v>
      </c>
      <c r="M1352" s="5">
        <v>10626414632302</v>
      </c>
      <c r="N1352" s="5">
        <v>8244597143594</v>
      </c>
    </row>
    <row r="1353" spans="1:14" x14ac:dyDescent="0.3">
      <c r="A1353" t="s">
        <v>231</v>
      </c>
      <c r="B1353" t="s">
        <v>182</v>
      </c>
      <c r="C1353" t="s">
        <v>31</v>
      </c>
      <c r="D1353" t="s">
        <v>248</v>
      </c>
      <c r="E1353" t="s">
        <v>191</v>
      </c>
      <c r="F1353" t="s">
        <v>299</v>
      </c>
      <c r="G1353" s="4">
        <v>44196</v>
      </c>
      <c r="H1353" s="7">
        <f t="shared" si="21"/>
        <v>2020</v>
      </c>
      <c r="I1353" t="s">
        <v>252</v>
      </c>
      <c r="J1353" t="s">
        <v>186</v>
      </c>
      <c r="K1353" t="s">
        <v>3</v>
      </c>
      <c r="L1353" t="str">
        <f>_xlfn.XLOOKUP(K1353,Sheet1!$A$2:$A$8,Sheet1!$B$2:$B$8)</f>
        <v>B</v>
      </c>
      <c r="M1353" s="5">
        <v>4902193125776</v>
      </c>
      <c r="N1353" s="5">
        <v>3228926059340</v>
      </c>
    </row>
    <row r="1354" spans="1:14" x14ac:dyDescent="0.3">
      <c r="A1354" t="s">
        <v>231</v>
      </c>
      <c r="B1354" t="s">
        <v>182</v>
      </c>
      <c r="C1354" t="s">
        <v>31</v>
      </c>
      <c r="D1354" t="s">
        <v>248</v>
      </c>
      <c r="E1354" t="s">
        <v>191</v>
      </c>
      <c r="F1354" t="s">
        <v>299</v>
      </c>
      <c r="G1354" s="4">
        <v>44196</v>
      </c>
      <c r="H1354" s="7">
        <f t="shared" si="21"/>
        <v>2020</v>
      </c>
      <c r="I1354" t="s">
        <v>252</v>
      </c>
      <c r="J1354" t="s">
        <v>187</v>
      </c>
      <c r="K1354" t="s">
        <v>5</v>
      </c>
      <c r="L1354" t="str">
        <f>_xlfn.XLOOKUP(K1354,Sheet1!$A$2:$A$8,Sheet1!$B$2:$B$8)</f>
        <v>C</v>
      </c>
      <c r="M1354" s="5">
        <v>5724221506526</v>
      </c>
      <c r="N1354" s="5">
        <v>5015671084254</v>
      </c>
    </row>
    <row r="1355" spans="1:14" x14ac:dyDescent="0.3">
      <c r="A1355" t="s">
        <v>181</v>
      </c>
      <c r="B1355" t="s">
        <v>182</v>
      </c>
      <c r="C1355" t="s">
        <v>34</v>
      </c>
      <c r="D1355" t="s">
        <v>183</v>
      </c>
      <c r="E1355" t="s">
        <v>184</v>
      </c>
      <c r="F1355" t="s">
        <v>299</v>
      </c>
      <c r="G1355" s="4">
        <v>44196</v>
      </c>
      <c r="H1355" s="7">
        <f t="shared" si="21"/>
        <v>2020</v>
      </c>
      <c r="I1355" t="s">
        <v>252</v>
      </c>
      <c r="J1355" t="s">
        <v>185</v>
      </c>
      <c r="K1355" t="s">
        <v>1</v>
      </c>
      <c r="L1355" t="str">
        <f>_xlfn.XLOOKUP(K1355,Sheet1!$A$2:$A$8,Sheet1!$B$2:$B$8)</f>
        <v>A</v>
      </c>
      <c r="M1355" s="5">
        <v>2371169598247</v>
      </c>
      <c r="N1355" s="5">
        <v>2172410899706</v>
      </c>
    </row>
    <row r="1356" spans="1:14" x14ac:dyDescent="0.3">
      <c r="A1356" t="s">
        <v>181</v>
      </c>
      <c r="B1356" t="s">
        <v>182</v>
      </c>
      <c r="C1356" t="s">
        <v>34</v>
      </c>
      <c r="D1356" t="s">
        <v>183</v>
      </c>
      <c r="E1356" t="s">
        <v>184</v>
      </c>
      <c r="F1356" t="s">
        <v>299</v>
      </c>
      <c r="G1356" s="4">
        <v>44196</v>
      </c>
      <c r="H1356" s="7">
        <f t="shared" si="21"/>
        <v>2020</v>
      </c>
      <c r="I1356" t="s">
        <v>252</v>
      </c>
      <c r="J1356" t="s">
        <v>186</v>
      </c>
      <c r="K1356" t="s">
        <v>3</v>
      </c>
      <c r="L1356" t="str">
        <f>_xlfn.XLOOKUP(K1356,Sheet1!$A$2:$A$8,Sheet1!$B$2:$B$8)</f>
        <v>B</v>
      </c>
      <c r="M1356" s="5">
        <v>1674341687928</v>
      </c>
      <c r="N1356" s="5">
        <v>1549815137631</v>
      </c>
    </row>
    <row r="1357" spans="1:14" x14ac:dyDescent="0.3">
      <c r="A1357" t="s">
        <v>181</v>
      </c>
      <c r="B1357" t="s">
        <v>182</v>
      </c>
      <c r="C1357" t="s">
        <v>34</v>
      </c>
      <c r="D1357" t="s">
        <v>183</v>
      </c>
      <c r="E1357" t="s">
        <v>184</v>
      </c>
      <c r="F1357" t="s">
        <v>299</v>
      </c>
      <c r="G1357" s="4">
        <v>44196</v>
      </c>
      <c r="H1357" s="7">
        <f t="shared" si="21"/>
        <v>2020</v>
      </c>
      <c r="I1357" t="s">
        <v>252</v>
      </c>
      <c r="J1357" t="s">
        <v>187</v>
      </c>
      <c r="K1357" t="s">
        <v>5</v>
      </c>
      <c r="L1357" t="str">
        <f>_xlfn.XLOOKUP(K1357,Sheet1!$A$2:$A$8,Sheet1!$B$2:$B$8)</f>
        <v>C</v>
      </c>
      <c r="M1357" s="5">
        <v>696827910319</v>
      </c>
      <c r="N1357" s="5">
        <v>622595762075</v>
      </c>
    </row>
    <row r="1358" spans="1:14" x14ac:dyDescent="0.3">
      <c r="A1358" t="s">
        <v>181</v>
      </c>
      <c r="B1358" t="s">
        <v>182</v>
      </c>
      <c r="C1358" t="s">
        <v>34</v>
      </c>
      <c r="D1358" t="s">
        <v>188</v>
      </c>
      <c r="E1358" t="s">
        <v>189</v>
      </c>
      <c r="F1358" t="s">
        <v>299</v>
      </c>
      <c r="G1358" s="4">
        <v>44196</v>
      </c>
      <c r="H1358" s="7">
        <f t="shared" si="21"/>
        <v>2020</v>
      </c>
      <c r="I1358" t="s">
        <v>252</v>
      </c>
      <c r="J1358" t="s">
        <v>185</v>
      </c>
      <c r="K1358" t="s">
        <v>1</v>
      </c>
      <c r="L1358" t="str">
        <f>_xlfn.XLOOKUP(K1358,Sheet1!$A$2:$A$8,Sheet1!$B$2:$B$8)</f>
        <v>A</v>
      </c>
      <c r="M1358" s="5">
        <v>4354856895866</v>
      </c>
      <c r="N1358" s="5">
        <v>4524046865181</v>
      </c>
    </row>
    <row r="1359" spans="1:14" x14ac:dyDescent="0.3">
      <c r="A1359" t="s">
        <v>181</v>
      </c>
      <c r="B1359" t="s">
        <v>182</v>
      </c>
      <c r="C1359" t="s">
        <v>34</v>
      </c>
      <c r="D1359" t="s">
        <v>188</v>
      </c>
      <c r="E1359" t="s">
        <v>189</v>
      </c>
      <c r="F1359" t="s">
        <v>299</v>
      </c>
      <c r="G1359" s="4">
        <v>44196</v>
      </c>
      <c r="H1359" s="7">
        <f t="shared" si="21"/>
        <v>2020</v>
      </c>
      <c r="I1359" t="s">
        <v>252</v>
      </c>
      <c r="J1359" t="s">
        <v>186</v>
      </c>
      <c r="K1359" t="s">
        <v>3</v>
      </c>
      <c r="L1359" t="str">
        <f>_xlfn.XLOOKUP(K1359,Sheet1!$A$2:$A$8,Sheet1!$B$2:$B$8)</f>
        <v>B</v>
      </c>
      <c r="M1359" s="5">
        <v>4066971784892</v>
      </c>
      <c r="N1359" s="5">
        <v>3922936967719</v>
      </c>
    </row>
    <row r="1360" spans="1:14" x14ac:dyDescent="0.3">
      <c r="A1360" t="s">
        <v>181</v>
      </c>
      <c r="B1360" t="s">
        <v>182</v>
      </c>
      <c r="C1360" t="s">
        <v>34</v>
      </c>
      <c r="D1360" t="s">
        <v>188</v>
      </c>
      <c r="E1360" t="s">
        <v>189</v>
      </c>
      <c r="F1360" t="s">
        <v>299</v>
      </c>
      <c r="G1360" s="4">
        <v>44196</v>
      </c>
      <c r="H1360" s="7">
        <f t="shared" si="21"/>
        <v>2020</v>
      </c>
      <c r="I1360" t="s">
        <v>252</v>
      </c>
      <c r="J1360" t="s">
        <v>187</v>
      </c>
      <c r="K1360" t="s">
        <v>5</v>
      </c>
      <c r="L1360" t="str">
        <f>_xlfn.XLOOKUP(K1360,Sheet1!$A$2:$A$8,Sheet1!$B$2:$B$8)</f>
        <v>C</v>
      </c>
      <c r="M1360" s="5">
        <v>287885110974</v>
      </c>
      <c r="N1360" s="5">
        <v>601109897462</v>
      </c>
    </row>
    <row r="1361" spans="1:14" x14ac:dyDescent="0.3">
      <c r="A1361" t="s">
        <v>181</v>
      </c>
      <c r="B1361" t="s">
        <v>182</v>
      </c>
      <c r="C1361" t="s">
        <v>34</v>
      </c>
      <c r="D1361" t="s">
        <v>190</v>
      </c>
      <c r="E1361" t="s">
        <v>191</v>
      </c>
      <c r="F1361" t="s">
        <v>299</v>
      </c>
      <c r="G1361" s="4">
        <v>44196</v>
      </c>
      <c r="H1361" s="7">
        <f t="shared" si="21"/>
        <v>2020</v>
      </c>
      <c r="I1361" t="s">
        <v>252</v>
      </c>
      <c r="J1361" t="s">
        <v>185</v>
      </c>
      <c r="K1361" t="s">
        <v>1</v>
      </c>
      <c r="L1361" t="str">
        <f>_xlfn.XLOOKUP(K1361,Sheet1!$A$2:$A$8,Sheet1!$B$2:$B$8)</f>
        <v>A</v>
      </c>
      <c r="M1361" s="5">
        <v>2595606499093</v>
      </c>
      <c r="N1361" s="5">
        <v>2317491215306</v>
      </c>
    </row>
    <row r="1362" spans="1:14" x14ac:dyDescent="0.3">
      <c r="A1362" t="s">
        <v>181</v>
      </c>
      <c r="B1362" t="s">
        <v>182</v>
      </c>
      <c r="C1362" t="s">
        <v>34</v>
      </c>
      <c r="D1362" t="s">
        <v>190</v>
      </c>
      <c r="E1362" t="s">
        <v>191</v>
      </c>
      <c r="F1362" t="s">
        <v>299</v>
      </c>
      <c r="G1362" s="4">
        <v>44196</v>
      </c>
      <c r="H1362" s="7">
        <f t="shared" si="21"/>
        <v>2020</v>
      </c>
      <c r="I1362" t="s">
        <v>252</v>
      </c>
      <c r="J1362" t="s">
        <v>186</v>
      </c>
      <c r="K1362" t="s">
        <v>3</v>
      </c>
      <c r="L1362" t="str">
        <f>_xlfn.XLOOKUP(K1362,Sheet1!$A$2:$A$8,Sheet1!$B$2:$B$8)</f>
        <v>B</v>
      </c>
      <c r="M1362" s="5">
        <v>1923097847404</v>
      </c>
      <c r="N1362" s="5">
        <v>1683516817394</v>
      </c>
    </row>
    <row r="1363" spans="1:14" x14ac:dyDescent="0.3">
      <c r="A1363" t="s">
        <v>181</v>
      </c>
      <c r="B1363" t="s">
        <v>182</v>
      </c>
      <c r="C1363" t="s">
        <v>34</v>
      </c>
      <c r="D1363" t="s">
        <v>190</v>
      </c>
      <c r="E1363" t="s">
        <v>191</v>
      </c>
      <c r="F1363" t="s">
        <v>299</v>
      </c>
      <c r="G1363" s="4">
        <v>44196</v>
      </c>
      <c r="H1363" s="7">
        <f t="shared" si="21"/>
        <v>2020</v>
      </c>
      <c r="I1363" t="s">
        <v>252</v>
      </c>
      <c r="J1363" t="s">
        <v>187</v>
      </c>
      <c r="K1363" t="s">
        <v>5</v>
      </c>
      <c r="L1363" t="str">
        <f>_xlfn.XLOOKUP(K1363,Sheet1!$A$2:$A$8,Sheet1!$B$2:$B$8)</f>
        <v>C</v>
      </c>
      <c r="M1363" s="5">
        <v>672508651689</v>
      </c>
      <c r="N1363" s="5">
        <v>633974397912</v>
      </c>
    </row>
    <row r="1364" spans="1:14" x14ac:dyDescent="0.3">
      <c r="A1364" t="s">
        <v>181</v>
      </c>
      <c r="B1364" t="s">
        <v>182</v>
      </c>
      <c r="C1364" t="s">
        <v>34</v>
      </c>
      <c r="D1364" t="s">
        <v>192</v>
      </c>
      <c r="E1364" t="s">
        <v>191</v>
      </c>
      <c r="F1364" t="s">
        <v>299</v>
      </c>
      <c r="G1364" s="4">
        <v>44196</v>
      </c>
      <c r="H1364" s="7">
        <f t="shared" si="21"/>
        <v>2020</v>
      </c>
      <c r="I1364" t="s">
        <v>252</v>
      </c>
      <c r="J1364" t="s">
        <v>185</v>
      </c>
      <c r="K1364" t="s">
        <v>1</v>
      </c>
      <c r="L1364" t="str">
        <f>_xlfn.XLOOKUP(K1364,Sheet1!$A$2:$A$8,Sheet1!$B$2:$B$8)</f>
        <v>A</v>
      </c>
      <c r="M1364" s="5">
        <v>737277692318</v>
      </c>
      <c r="N1364" s="5">
        <v>679145849664</v>
      </c>
    </row>
    <row r="1365" spans="1:14" x14ac:dyDescent="0.3">
      <c r="A1365" t="s">
        <v>181</v>
      </c>
      <c r="B1365" t="s">
        <v>182</v>
      </c>
      <c r="C1365" t="s">
        <v>34</v>
      </c>
      <c r="D1365" t="s">
        <v>192</v>
      </c>
      <c r="E1365" t="s">
        <v>191</v>
      </c>
      <c r="F1365" t="s">
        <v>299</v>
      </c>
      <c r="G1365" s="4">
        <v>44196</v>
      </c>
      <c r="H1365" s="7">
        <f t="shared" si="21"/>
        <v>2020</v>
      </c>
      <c r="I1365" t="s">
        <v>252</v>
      </c>
      <c r="J1365" t="s">
        <v>186</v>
      </c>
      <c r="K1365" t="s">
        <v>3</v>
      </c>
      <c r="L1365" t="str">
        <f>_xlfn.XLOOKUP(K1365,Sheet1!$A$2:$A$8,Sheet1!$B$2:$B$8)</f>
        <v>B</v>
      </c>
      <c r="M1365" s="5">
        <v>273291527076</v>
      </c>
      <c r="N1365" s="5">
        <v>237950364477</v>
      </c>
    </row>
    <row r="1366" spans="1:14" x14ac:dyDescent="0.3">
      <c r="A1366" t="s">
        <v>181</v>
      </c>
      <c r="B1366" t="s">
        <v>182</v>
      </c>
      <c r="C1366" t="s">
        <v>34</v>
      </c>
      <c r="D1366" t="s">
        <v>192</v>
      </c>
      <c r="E1366" t="s">
        <v>191</v>
      </c>
      <c r="F1366" t="s">
        <v>299</v>
      </c>
      <c r="G1366" s="4">
        <v>44196</v>
      </c>
      <c r="H1366" s="7">
        <f t="shared" si="21"/>
        <v>2020</v>
      </c>
      <c r="I1366" t="s">
        <v>252</v>
      </c>
      <c r="J1366" t="s">
        <v>187</v>
      </c>
      <c r="K1366" t="s">
        <v>5</v>
      </c>
      <c r="L1366" t="str">
        <f>_xlfn.XLOOKUP(K1366,Sheet1!$A$2:$A$8,Sheet1!$B$2:$B$8)</f>
        <v>C</v>
      </c>
      <c r="M1366" s="5">
        <v>463986165242</v>
      </c>
      <c r="N1366" s="5">
        <v>441195485187</v>
      </c>
    </row>
    <row r="1367" spans="1:14" x14ac:dyDescent="0.3">
      <c r="A1367" t="s">
        <v>181</v>
      </c>
      <c r="B1367" t="s">
        <v>182</v>
      </c>
      <c r="C1367" t="s">
        <v>34</v>
      </c>
      <c r="D1367" t="s">
        <v>193</v>
      </c>
      <c r="E1367" t="s">
        <v>194</v>
      </c>
      <c r="F1367" t="s">
        <v>299</v>
      </c>
      <c r="G1367" s="4">
        <v>44196</v>
      </c>
      <c r="H1367" s="7">
        <f t="shared" si="21"/>
        <v>2020</v>
      </c>
      <c r="I1367" t="s">
        <v>252</v>
      </c>
      <c r="J1367" t="s">
        <v>185</v>
      </c>
      <c r="K1367" t="s">
        <v>1</v>
      </c>
      <c r="L1367" t="str">
        <f>_xlfn.XLOOKUP(K1367,Sheet1!$A$2:$A$8,Sheet1!$B$2:$B$8)</f>
        <v>A</v>
      </c>
      <c r="M1367" s="5">
        <v>4498920423918</v>
      </c>
      <c r="N1367" s="5">
        <v>4082417323183</v>
      </c>
    </row>
    <row r="1368" spans="1:14" x14ac:dyDescent="0.3">
      <c r="A1368" t="s">
        <v>181</v>
      </c>
      <c r="B1368" t="s">
        <v>182</v>
      </c>
      <c r="C1368" t="s">
        <v>34</v>
      </c>
      <c r="D1368" t="s">
        <v>193</v>
      </c>
      <c r="E1368" t="s">
        <v>194</v>
      </c>
      <c r="F1368" t="s">
        <v>299</v>
      </c>
      <c r="G1368" s="4">
        <v>44196</v>
      </c>
      <c r="H1368" s="7">
        <f t="shared" si="21"/>
        <v>2020</v>
      </c>
      <c r="I1368" t="s">
        <v>252</v>
      </c>
      <c r="J1368" t="s">
        <v>186</v>
      </c>
      <c r="K1368" t="s">
        <v>3</v>
      </c>
      <c r="L1368" t="str">
        <f>_xlfn.XLOOKUP(K1368,Sheet1!$A$2:$A$8,Sheet1!$B$2:$B$8)</f>
        <v>B</v>
      </c>
      <c r="M1368" s="5">
        <v>2600204914605</v>
      </c>
      <c r="N1368" s="5">
        <v>2421595551264</v>
      </c>
    </row>
    <row r="1369" spans="1:14" x14ac:dyDescent="0.3">
      <c r="A1369" t="s">
        <v>181</v>
      </c>
      <c r="B1369" t="s">
        <v>182</v>
      </c>
      <c r="C1369" t="s">
        <v>34</v>
      </c>
      <c r="D1369" t="s">
        <v>193</v>
      </c>
      <c r="E1369" t="s">
        <v>194</v>
      </c>
      <c r="F1369" t="s">
        <v>299</v>
      </c>
      <c r="G1369" s="4">
        <v>44196</v>
      </c>
      <c r="H1369" s="7">
        <f t="shared" si="21"/>
        <v>2020</v>
      </c>
      <c r="I1369" t="s">
        <v>252</v>
      </c>
      <c r="J1369" t="s">
        <v>187</v>
      </c>
      <c r="K1369" t="s">
        <v>5</v>
      </c>
      <c r="L1369" t="str">
        <f>_xlfn.XLOOKUP(K1369,Sheet1!$A$2:$A$8,Sheet1!$B$2:$B$8)</f>
        <v>C</v>
      </c>
      <c r="M1369" s="5">
        <v>1898715509313</v>
      </c>
      <c r="N1369" s="5">
        <v>1660821771919</v>
      </c>
    </row>
    <row r="1370" spans="1:14" x14ac:dyDescent="0.3">
      <c r="A1370" t="s">
        <v>181</v>
      </c>
      <c r="B1370" t="s">
        <v>182</v>
      </c>
      <c r="C1370" t="s">
        <v>34</v>
      </c>
      <c r="D1370" t="s">
        <v>195</v>
      </c>
      <c r="E1370" t="s">
        <v>191</v>
      </c>
      <c r="F1370" t="s">
        <v>299</v>
      </c>
      <c r="G1370" s="4">
        <v>44196</v>
      </c>
      <c r="H1370" s="7">
        <f t="shared" si="21"/>
        <v>2020</v>
      </c>
      <c r="I1370" t="s">
        <v>252</v>
      </c>
      <c r="J1370" t="s">
        <v>185</v>
      </c>
      <c r="K1370" t="s">
        <v>1</v>
      </c>
      <c r="L1370" t="str">
        <f>_xlfn.XLOOKUP(K1370,Sheet1!$A$2:$A$8,Sheet1!$B$2:$B$8)</f>
        <v>A</v>
      </c>
      <c r="M1370" s="5">
        <v>8499645577650</v>
      </c>
      <c r="N1370" s="5">
        <v>7840561221499</v>
      </c>
    </row>
    <row r="1371" spans="1:14" x14ac:dyDescent="0.3">
      <c r="A1371" t="s">
        <v>181</v>
      </c>
      <c r="B1371" t="s">
        <v>182</v>
      </c>
      <c r="C1371" t="s">
        <v>34</v>
      </c>
      <c r="D1371" t="s">
        <v>195</v>
      </c>
      <c r="E1371" t="s">
        <v>191</v>
      </c>
      <c r="F1371" t="s">
        <v>299</v>
      </c>
      <c r="G1371" s="4">
        <v>44196</v>
      </c>
      <c r="H1371" s="7">
        <f t="shared" si="21"/>
        <v>2020</v>
      </c>
      <c r="I1371" t="s">
        <v>252</v>
      </c>
      <c r="J1371" t="s">
        <v>186</v>
      </c>
      <c r="K1371" t="s">
        <v>3</v>
      </c>
      <c r="L1371" t="str">
        <f>_xlfn.XLOOKUP(K1371,Sheet1!$A$2:$A$8,Sheet1!$B$2:$B$8)</f>
        <v>B</v>
      </c>
      <c r="M1371" s="5">
        <v>1412616891338</v>
      </c>
      <c r="N1371" s="5">
        <v>1002169326090</v>
      </c>
    </row>
    <row r="1372" spans="1:14" x14ac:dyDescent="0.3">
      <c r="A1372" t="s">
        <v>181</v>
      </c>
      <c r="B1372" t="s">
        <v>182</v>
      </c>
      <c r="C1372" t="s">
        <v>34</v>
      </c>
      <c r="D1372" t="s">
        <v>195</v>
      </c>
      <c r="E1372" t="s">
        <v>191</v>
      </c>
      <c r="F1372" t="s">
        <v>299</v>
      </c>
      <c r="G1372" s="4">
        <v>44196</v>
      </c>
      <c r="H1372" s="7">
        <f t="shared" si="21"/>
        <v>2020</v>
      </c>
      <c r="I1372" t="s">
        <v>252</v>
      </c>
      <c r="J1372" t="s">
        <v>187</v>
      </c>
      <c r="K1372" t="s">
        <v>5</v>
      </c>
      <c r="L1372" t="str">
        <f>_xlfn.XLOOKUP(K1372,Sheet1!$A$2:$A$8,Sheet1!$B$2:$B$8)</f>
        <v>C</v>
      </c>
      <c r="M1372" s="5">
        <v>7087028686312</v>
      </c>
      <c r="N1372" s="5">
        <v>6838391895409</v>
      </c>
    </row>
    <row r="1373" spans="1:14" x14ac:dyDescent="0.3">
      <c r="A1373" t="s">
        <v>181</v>
      </c>
      <c r="B1373" t="s">
        <v>182</v>
      </c>
      <c r="C1373" t="s">
        <v>34</v>
      </c>
      <c r="D1373" t="s">
        <v>196</v>
      </c>
      <c r="E1373" t="s">
        <v>194</v>
      </c>
      <c r="F1373" t="s">
        <v>299</v>
      </c>
      <c r="G1373" s="4">
        <v>44196</v>
      </c>
      <c r="H1373" s="7">
        <f t="shared" si="21"/>
        <v>2020</v>
      </c>
      <c r="I1373" t="s">
        <v>252</v>
      </c>
      <c r="J1373" t="s">
        <v>185</v>
      </c>
      <c r="K1373" t="s">
        <v>1</v>
      </c>
      <c r="L1373" t="str">
        <f>_xlfn.XLOOKUP(K1373,Sheet1!$A$2:$A$8,Sheet1!$B$2:$B$8)</f>
        <v>A</v>
      </c>
      <c r="M1373" s="5">
        <v>292655447721</v>
      </c>
      <c r="N1373" s="5">
        <v>289929212225</v>
      </c>
    </row>
    <row r="1374" spans="1:14" x14ac:dyDescent="0.3">
      <c r="A1374" t="s">
        <v>181</v>
      </c>
      <c r="B1374" t="s">
        <v>182</v>
      </c>
      <c r="C1374" t="s">
        <v>34</v>
      </c>
      <c r="D1374" t="s">
        <v>196</v>
      </c>
      <c r="E1374" t="s">
        <v>194</v>
      </c>
      <c r="F1374" t="s">
        <v>299</v>
      </c>
      <c r="G1374" s="4">
        <v>44196</v>
      </c>
      <c r="H1374" s="7">
        <f t="shared" si="21"/>
        <v>2020</v>
      </c>
      <c r="I1374" t="s">
        <v>252</v>
      </c>
      <c r="J1374" t="s">
        <v>186</v>
      </c>
      <c r="K1374" t="s">
        <v>3</v>
      </c>
      <c r="L1374" t="str">
        <f>_xlfn.XLOOKUP(K1374,Sheet1!$A$2:$A$8,Sheet1!$B$2:$B$8)</f>
        <v>B</v>
      </c>
      <c r="M1374" s="5">
        <v>119909003270</v>
      </c>
      <c r="N1374" s="5">
        <v>120646493275</v>
      </c>
    </row>
    <row r="1375" spans="1:14" x14ac:dyDescent="0.3">
      <c r="A1375" t="s">
        <v>181</v>
      </c>
      <c r="B1375" t="s">
        <v>182</v>
      </c>
      <c r="C1375" t="s">
        <v>34</v>
      </c>
      <c r="D1375" t="s">
        <v>196</v>
      </c>
      <c r="E1375" t="s">
        <v>194</v>
      </c>
      <c r="F1375" t="s">
        <v>299</v>
      </c>
      <c r="G1375" s="4">
        <v>44196</v>
      </c>
      <c r="H1375" s="7">
        <f t="shared" si="21"/>
        <v>2020</v>
      </c>
      <c r="I1375" t="s">
        <v>252</v>
      </c>
      <c r="J1375" t="s">
        <v>187</v>
      </c>
      <c r="K1375" t="s">
        <v>5</v>
      </c>
      <c r="L1375" t="str">
        <f>_xlfn.XLOOKUP(K1375,Sheet1!$A$2:$A$8,Sheet1!$B$2:$B$8)</f>
        <v>C</v>
      </c>
      <c r="M1375" s="5">
        <v>172746444451</v>
      </c>
      <c r="N1375" s="5">
        <v>169282718950</v>
      </c>
    </row>
    <row r="1376" spans="1:14" x14ac:dyDescent="0.3">
      <c r="A1376" t="s">
        <v>181</v>
      </c>
      <c r="B1376" t="s">
        <v>182</v>
      </c>
      <c r="C1376" t="s">
        <v>34</v>
      </c>
      <c r="D1376" t="s">
        <v>240</v>
      </c>
      <c r="E1376" t="s">
        <v>191</v>
      </c>
      <c r="F1376" t="s">
        <v>299</v>
      </c>
      <c r="G1376" s="4">
        <v>44196</v>
      </c>
      <c r="H1376" s="7">
        <f t="shared" si="21"/>
        <v>2020</v>
      </c>
      <c r="I1376" t="s">
        <v>252</v>
      </c>
      <c r="J1376" t="s">
        <v>185</v>
      </c>
      <c r="K1376" t="s">
        <v>1</v>
      </c>
      <c r="L1376" t="str">
        <f>_xlfn.XLOOKUP(K1376,Sheet1!$A$2:$A$8,Sheet1!$B$2:$B$8)</f>
        <v>A</v>
      </c>
      <c r="M1376" s="5">
        <v>1638748949780</v>
      </c>
      <c r="N1376" s="5">
        <v>1201854194852</v>
      </c>
    </row>
    <row r="1377" spans="1:14" x14ac:dyDescent="0.3">
      <c r="A1377" t="s">
        <v>181</v>
      </c>
      <c r="B1377" t="s">
        <v>182</v>
      </c>
      <c r="C1377" t="s">
        <v>34</v>
      </c>
      <c r="D1377" t="s">
        <v>240</v>
      </c>
      <c r="E1377" t="s">
        <v>191</v>
      </c>
      <c r="F1377" t="s">
        <v>299</v>
      </c>
      <c r="G1377" s="4">
        <v>44196</v>
      </c>
      <c r="H1377" s="7">
        <f t="shared" si="21"/>
        <v>2020</v>
      </c>
      <c r="I1377" t="s">
        <v>252</v>
      </c>
      <c r="J1377" t="s">
        <v>186</v>
      </c>
      <c r="K1377" t="s">
        <v>3</v>
      </c>
      <c r="L1377" t="str">
        <f>_xlfn.XLOOKUP(K1377,Sheet1!$A$2:$A$8,Sheet1!$B$2:$B$8)</f>
        <v>B</v>
      </c>
      <c r="M1377" s="5">
        <v>292481242191</v>
      </c>
      <c r="N1377" s="5">
        <v>162147974872</v>
      </c>
    </row>
    <row r="1378" spans="1:14" x14ac:dyDescent="0.3">
      <c r="A1378" t="s">
        <v>181</v>
      </c>
      <c r="B1378" t="s">
        <v>182</v>
      </c>
      <c r="C1378" t="s">
        <v>34</v>
      </c>
      <c r="D1378" t="s">
        <v>240</v>
      </c>
      <c r="E1378" t="s">
        <v>191</v>
      </c>
      <c r="F1378" t="s">
        <v>299</v>
      </c>
      <c r="G1378" s="4">
        <v>44196</v>
      </c>
      <c r="H1378" s="7">
        <f t="shared" si="21"/>
        <v>2020</v>
      </c>
      <c r="I1378" t="s">
        <v>252</v>
      </c>
      <c r="J1378" t="s">
        <v>187</v>
      </c>
      <c r="K1378" t="s">
        <v>5</v>
      </c>
      <c r="L1378" t="str">
        <f>_xlfn.XLOOKUP(K1378,Sheet1!$A$2:$A$8,Sheet1!$B$2:$B$8)</f>
        <v>C</v>
      </c>
      <c r="M1378" s="5">
        <v>1346267707589</v>
      </c>
      <c r="N1378" s="5">
        <v>1039706219980</v>
      </c>
    </row>
    <row r="1379" spans="1:14" x14ac:dyDescent="0.3">
      <c r="A1379" t="s">
        <v>181</v>
      </c>
      <c r="B1379" t="s">
        <v>182</v>
      </c>
      <c r="C1379" t="s">
        <v>34</v>
      </c>
      <c r="D1379" t="s">
        <v>232</v>
      </c>
      <c r="E1379" t="s">
        <v>191</v>
      </c>
      <c r="F1379" t="s">
        <v>299</v>
      </c>
      <c r="G1379" s="4">
        <v>44196</v>
      </c>
      <c r="H1379" s="7">
        <f t="shared" si="21"/>
        <v>2020</v>
      </c>
      <c r="I1379" t="s">
        <v>252</v>
      </c>
      <c r="J1379" t="s">
        <v>185</v>
      </c>
      <c r="K1379" t="s">
        <v>1</v>
      </c>
      <c r="L1379" t="str">
        <f>_xlfn.XLOOKUP(K1379,Sheet1!$A$2:$A$8,Sheet1!$B$2:$B$8)</f>
        <v>A</v>
      </c>
      <c r="M1379" s="5">
        <v>809177121206</v>
      </c>
      <c r="N1379" s="5"/>
    </row>
    <row r="1380" spans="1:14" x14ac:dyDescent="0.3">
      <c r="A1380" t="s">
        <v>181</v>
      </c>
      <c r="B1380" t="s">
        <v>182</v>
      </c>
      <c r="C1380" t="s">
        <v>34</v>
      </c>
      <c r="D1380" t="s">
        <v>232</v>
      </c>
      <c r="E1380" t="s">
        <v>191</v>
      </c>
      <c r="F1380" t="s">
        <v>299</v>
      </c>
      <c r="G1380" s="4">
        <v>44196</v>
      </c>
      <c r="H1380" s="7">
        <f t="shared" si="21"/>
        <v>2020</v>
      </c>
      <c r="I1380" t="s">
        <v>252</v>
      </c>
      <c r="J1380" t="s">
        <v>186</v>
      </c>
      <c r="K1380" t="s">
        <v>3</v>
      </c>
      <c r="L1380" t="str">
        <f>_xlfn.XLOOKUP(K1380,Sheet1!$A$2:$A$8,Sheet1!$B$2:$B$8)</f>
        <v>B</v>
      </c>
      <c r="M1380" s="5">
        <v>171396181022</v>
      </c>
      <c r="N1380" s="5"/>
    </row>
    <row r="1381" spans="1:14" x14ac:dyDescent="0.3">
      <c r="A1381" t="s">
        <v>181</v>
      </c>
      <c r="B1381" t="s">
        <v>182</v>
      </c>
      <c r="C1381" t="s">
        <v>34</v>
      </c>
      <c r="D1381" t="s">
        <v>232</v>
      </c>
      <c r="E1381" t="s">
        <v>191</v>
      </c>
      <c r="F1381" t="s">
        <v>299</v>
      </c>
      <c r="G1381" s="4">
        <v>44196</v>
      </c>
      <c r="H1381" s="7">
        <f t="shared" si="21"/>
        <v>2020</v>
      </c>
      <c r="I1381" t="s">
        <v>252</v>
      </c>
      <c r="J1381" t="s">
        <v>187</v>
      </c>
      <c r="K1381" t="s">
        <v>5</v>
      </c>
      <c r="L1381" t="str">
        <f>_xlfn.XLOOKUP(K1381,Sheet1!$A$2:$A$8,Sheet1!$B$2:$B$8)</f>
        <v>C</v>
      </c>
      <c r="M1381" s="5">
        <v>637780940184</v>
      </c>
      <c r="N1381" s="5"/>
    </row>
    <row r="1382" spans="1:14" x14ac:dyDescent="0.3">
      <c r="A1382" t="s">
        <v>181</v>
      </c>
      <c r="B1382" t="s">
        <v>182</v>
      </c>
      <c r="C1382" t="s">
        <v>34</v>
      </c>
      <c r="D1382" t="s">
        <v>197</v>
      </c>
      <c r="E1382" t="s">
        <v>198</v>
      </c>
      <c r="F1382" t="s">
        <v>299</v>
      </c>
      <c r="G1382" s="4">
        <v>44196</v>
      </c>
      <c r="H1382" s="7">
        <f t="shared" si="21"/>
        <v>2020</v>
      </c>
      <c r="I1382" t="s">
        <v>252</v>
      </c>
      <c r="J1382" t="s">
        <v>185</v>
      </c>
      <c r="K1382" t="s">
        <v>1</v>
      </c>
      <c r="L1382" t="str">
        <f>_xlfn.XLOOKUP(K1382,Sheet1!$A$2:$A$8,Sheet1!$B$2:$B$8)</f>
        <v>A</v>
      </c>
      <c r="M1382" s="5">
        <v>1366907921139</v>
      </c>
      <c r="N1382" s="5">
        <v>1245668149263</v>
      </c>
    </row>
    <row r="1383" spans="1:14" x14ac:dyDescent="0.3">
      <c r="A1383" t="s">
        <v>181</v>
      </c>
      <c r="B1383" t="s">
        <v>182</v>
      </c>
      <c r="C1383" t="s">
        <v>34</v>
      </c>
      <c r="D1383" t="s">
        <v>197</v>
      </c>
      <c r="E1383" t="s">
        <v>198</v>
      </c>
      <c r="F1383" t="s">
        <v>299</v>
      </c>
      <c r="G1383" s="4">
        <v>44196</v>
      </c>
      <c r="H1383" s="7">
        <f t="shared" si="21"/>
        <v>2020</v>
      </c>
      <c r="I1383" t="s">
        <v>252</v>
      </c>
      <c r="J1383" t="s">
        <v>186</v>
      </c>
      <c r="K1383" t="s">
        <v>3</v>
      </c>
      <c r="L1383" t="str">
        <f>_xlfn.XLOOKUP(K1383,Sheet1!$A$2:$A$8,Sheet1!$B$2:$B$8)</f>
        <v>B</v>
      </c>
      <c r="M1383" s="5">
        <v>671659304534</v>
      </c>
      <c r="N1383" s="5">
        <v>609748054792</v>
      </c>
    </row>
    <row r="1384" spans="1:14" x14ac:dyDescent="0.3">
      <c r="A1384" t="s">
        <v>181</v>
      </c>
      <c r="B1384" t="s">
        <v>182</v>
      </c>
      <c r="C1384" t="s">
        <v>34</v>
      </c>
      <c r="D1384" t="s">
        <v>197</v>
      </c>
      <c r="E1384" t="s">
        <v>198</v>
      </c>
      <c r="F1384" t="s">
        <v>299</v>
      </c>
      <c r="G1384" s="4">
        <v>44196</v>
      </c>
      <c r="H1384" s="7">
        <f t="shared" si="21"/>
        <v>2020</v>
      </c>
      <c r="I1384" t="s">
        <v>252</v>
      </c>
      <c r="J1384" t="s">
        <v>187</v>
      </c>
      <c r="K1384" t="s">
        <v>5</v>
      </c>
      <c r="L1384" t="str">
        <f>_xlfn.XLOOKUP(K1384,Sheet1!$A$2:$A$8,Sheet1!$B$2:$B$8)</f>
        <v>C</v>
      </c>
      <c r="M1384" s="5">
        <v>695248616605</v>
      </c>
      <c r="N1384" s="5">
        <v>635920094471</v>
      </c>
    </row>
    <row r="1385" spans="1:14" x14ac:dyDescent="0.3">
      <c r="A1385" t="s">
        <v>181</v>
      </c>
      <c r="B1385" t="s">
        <v>182</v>
      </c>
      <c r="C1385" t="s">
        <v>34</v>
      </c>
      <c r="D1385" t="s">
        <v>199</v>
      </c>
      <c r="E1385" t="s">
        <v>184</v>
      </c>
      <c r="F1385" t="s">
        <v>299</v>
      </c>
      <c r="G1385" s="4">
        <v>44196</v>
      </c>
      <c r="H1385" s="7">
        <f t="shared" si="21"/>
        <v>2020</v>
      </c>
      <c r="I1385" t="s">
        <v>252</v>
      </c>
      <c r="J1385" t="s">
        <v>185</v>
      </c>
      <c r="K1385" t="s">
        <v>1</v>
      </c>
      <c r="L1385" t="str">
        <f>_xlfn.XLOOKUP(K1385,Sheet1!$A$2:$A$8,Sheet1!$B$2:$B$8)</f>
        <v>A</v>
      </c>
      <c r="M1385" s="5">
        <v>3106026196549</v>
      </c>
      <c r="N1385" s="5">
        <v>2986045255327</v>
      </c>
    </row>
    <row r="1386" spans="1:14" x14ac:dyDescent="0.3">
      <c r="A1386" t="s">
        <v>181</v>
      </c>
      <c r="B1386" t="s">
        <v>182</v>
      </c>
      <c r="C1386" t="s">
        <v>34</v>
      </c>
      <c r="D1386" t="s">
        <v>199</v>
      </c>
      <c r="E1386" t="s">
        <v>184</v>
      </c>
      <c r="F1386" t="s">
        <v>299</v>
      </c>
      <c r="G1386" s="4">
        <v>44196</v>
      </c>
      <c r="H1386" s="7">
        <f t="shared" si="21"/>
        <v>2020</v>
      </c>
      <c r="I1386" t="s">
        <v>252</v>
      </c>
      <c r="J1386" t="s">
        <v>186</v>
      </c>
      <c r="K1386" t="s">
        <v>3</v>
      </c>
      <c r="L1386" t="str">
        <f>_xlfn.XLOOKUP(K1386,Sheet1!$A$2:$A$8,Sheet1!$B$2:$B$8)</f>
        <v>B</v>
      </c>
      <c r="M1386" s="5">
        <v>1810884383446</v>
      </c>
      <c r="N1386" s="5">
        <v>1907582869064</v>
      </c>
    </row>
    <row r="1387" spans="1:14" x14ac:dyDescent="0.3">
      <c r="A1387" t="s">
        <v>181</v>
      </c>
      <c r="B1387" t="s">
        <v>182</v>
      </c>
      <c r="C1387" t="s">
        <v>34</v>
      </c>
      <c r="D1387" t="s">
        <v>199</v>
      </c>
      <c r="E1387" t="s">
        <v>184</v>
      </c>
      <c r="F1387" t="s">
        <v>299</v>
      </c>
      <c r="G1387" s="4">
        <v>44196</v>
      </c>
      <c r="H1387" s="7">
        <f t="shared" si="21"/>
        <v>2020</v>
      </c>
      <c r="I1387" t="s">
        <v>252</v>
      </c>
      <c r="J1387" t="s">
        <v>253</v>
      </c>
      <c r="K1387" t="s">
        <v>5</v>
      </c>
      <c r="L1387" t="str">
        <f>_xlfn.XLOOKUP(K1387,Sheet1!$A$2:$A$8,Sheet1!$B$2:$B$8)</f>
        <v>C</v>
      </c>
      <c r="M1387" s="5">
        <v>1295141813103</v>
      </c>
      <c r="N1387" s="5">
        <v>1078462386263</v>
      </c>
    </row>
    <row r="1388" spans="1:14" x14ac:dyDescent="0.3">
      <c r="A1388" t="s">
        <v>181</v>
      </c>
      <c r="B1388" t="s">
        <v>182</v>
      </c>
      <c r="C1388" t="s">
        <v>34</v>
      </c>
      <c r="D1388" t="s">
        <v>200</v>
      </c>
      <c r="E1388" t="s">
        <v>191</v>
      </c>
      <c r="F1388" t="s">
        <v>299</v>
      </c>
      <c r="G1388" s="4">
        <v>44196</v>
      </c>
      <c r="H1388" s="7">
        <f t="shared" si="21"/>
        <v>2020</v>
      </c>
      <c r="I1388" t="s">
        <v>252</v>
      </c>
      <c r="J1388" t="s">
        <v>185</v>
      </c>
      <c r="K1388" t="s">
        <v>1</v>
      </c>
      <c r="L1388" t="str">
        <f>_xlfn.XLOOKUP(K1388,Sheet1!$A$2:$A$8,Sheet1!$B$2:$B$8)</f>
        <v>A</v>
      </c>
      <c r="M1388" s="5">
        <v>19386545994630</v>
      </c>
      <c r="N1388" s="5">
        <v>20043105157128</v>
      </c>
    </row>
    <row r="1389" spans="1:14" x14ac:dyDescent="0.3">
      <c r="A1389" t="s">
        <v>181</v>
      </c>
      <c r="B1389" t="s">
        <v>182</v>
      </c>
      <c r="C1389" t="s">
        <v>34</v>
      </c>
      <c r="D1389" t="s">
        <v>200</v>
      </c>
      <c r="E1389" t="s">
        <v>191</v>
      </c>
      <c r="F1389" t="s">
        <v>299</v>
      </c>
      <c r="G1389" s="4">
        <v>44196</v>
      </c>
      <c r="H1389" s="7">
        <f t="shared" si="21"/>
        <v>2020</v>
      </c>
      <c r="I1389" t="s">
        <v>252</v>
      </c>
      <c r="J1389" t="s">
        <v>186</v>
      </c>
      <c r="K1389" t="s">
        <v>3</v>
      </c>
      <c r="L1389" t="str">
        <f>_xlfn.XLOOKUP(K1389,Sheet1!$A$2:$A$8,Sheet1!$B$2:$B$8)</f>
        <v>B</v>
      </c>
      <c r="M1389" s="5">
        <v>5674190700686</v>
      </c>
      <c r="N1389" s="5">
        <v>5989974765604</v>
      </c>
    </row>
    <row r="1390" spans="1:14" x14ac:dyDescent="0.3">
      <c r="A1390" t="s">
        <v>181</v>
      </c>
      <c r="B1390" t="s">
        <v>182</v>
      </c>
      <c r="C1390" t="s">
        <v>34</v>
      </c>
      <c r="D1390" t="s">
        <v>200</v>
      </c>
      <c r="E1390" t="s">
        <v>191</v>
      </c>
      <c r="F1390" t="s">
        <v>299</v>
      </c>
      <c r="G1390" s="4">
        <v>44196</v>
      </c>
      <c r="H1390" s="7">
        <f t="shared" si="21"/>
        <v>2020</v>
      </c>
      <c r="I1390" t="s">
        <v>252</v>
      </c>
      <c r="J1390" t="s">
        <v>187</v>
      </c>
      <c r="K1390" t="s">
        <v>5</v>
      </c>
      <c r="L1390" t="str">
        <f>_xlfn.XLOOKUP(K1390,Sheet1!$A$2:$A$8,Sheet1!$B$2:$B$8)</f>
        <v>C</v>
      </c>
      <c r="M1390" s="5">
        <v>13712355293944</v>
      </c>
      <c r="N1390" s="5">
        <v>14053130391524</v>
      </c>
    </row>
    <row r="1391" spans="1:14" x14ac:dyDescent="0.3">
      <c r="A1391" t="s">
        <v>181</v>
      </c>
      <c r="B1391" t="s">
        <v>182</v>
      </c>
      <c r="C1391" t="s">
        <v>34</v>
      </c>
      <c r="D1391" t="s">
        <v>241</v>
      </c>
      <c r="E1391" t="s">
        <v>242</v>
      </c>
      <c r="F1391" t="s">
        <v>299</v>
      </c>
      <c r="G1391" s="4">
        <v>44196</v>
      </c>
      <c r="H1391" s="7">
        <f t="shared" si="21"/>
        <v>2020</v>
      </c>
      <c r="I1391" t="s">
        <v>252</v>
      </c>
      <c r="J1391" t="s">
        <v>185</v>
      </c>
      <c r="K1391" t="s">
        <v>1</v>
      </c>
      <c r="L1391" t="str">
        <f>_xlfn.XLOOKUP(K1391,Sheet1!$A$2:$A$8,Sheet1!$B$2:$B$8)</f>
        <v>A</v>
      </c>
      <c r="M1391" s="5">
        <v>476900966475</v>
      </c>
      <c r="N1391" s="5">
        <v>365791503399</v>
      </c>
    </row>
    <row r="1392" spans="1:14" x14ac:dyDescent="0.3">
      <c r="A1392" t="s">
        <v>181</v>
      </c>
      <c r="B1392" t="s">
        <v>182</v>
      </c>
      <c r="C1392" t="s">
        <v>34</v>
      </c>
      <c r="D1392" t="s">
        <v>241</v>
      </c>
      <c r="E1392" t="s">
        <v>242</v>
      </c>
      <c r="F1392" t="s">
        <v>299</v>
      </c>
      <c r="G1392" s="4">
        <v>44196</v>
      </c>
      <c r="H1392" s="7">
        <f t="shared" si="21"/>
        <v>2020</v>
      </c>
      <c r="I1392" t="s">
        <v>252</v>
      </c>
      <c r="J1392" t="s">
        <v>186</v>
      </c>
      <c r="K1392" t="s">
        <v>3</v>
      </c>
      <c r="L1392" t="str">
        <f>_xlfn.XLOOKUP(K1392,Sheet1!$A$2:$A$8,Sheet1!$B$2:$B$8)</f>
        <v>B</v>
      </c>
      <c r="M1392" s="5">
        <v>292854333889</v>
      </c>
      <c r="N1392" s="5">
        <v>286353309156</v>
      </c>
    </row>
    <row r="1393" spans="1:14" x14ac:dyDescent="0.3">
      <c r="A1393" t="s">
        <v>181</v>
      </c>
      <c r="B1393" t="s">
        <v>182</v>
      </c>
      <c r="C1393" t="s">
        <v>34</v>
      </c>
      <c r="D1393" t="s">
        <v>241</v>
      </c>
      <c r="E1393" t="s">
        <v>242</v>
      </c>
      <c r="F1393" t="s">
        <v>299</v>
      </c>
      <c r="G1393" s="4">
        <v>44196</v>
      </c>
      <c r="H1393" s="7">
        <f t="shared" si="21"/>
        <v>2020</v>
      </c>
      <c r="I1393" t="s">
        <v>252</v>
      </c>
      <c r="J1393" t="s">
        <v>257</v>
      </c>
      <c r="K1393" t="s">
        <v>5</v>
      </c>
      <c r="L1393" t="str">
        <f>_xlfn.XLOOKUP(K1393,Sheet1!$A$2:$A$8,Sheet1!$B$2:$B$8)</f>
        <v>C</v>
      </c>
      <c r="M1393" s="5">
        <v>184046632586</v>
      </c>
      <c r="N1393" s="5">
        <v>79438194243</v>
      </c>
    </row>
    <row r="1394" spans="1:14" x14ac:dyDescent="0.3">
      <c r="A1394" t="s">
        <v>181</v>
      </c>
      <c r="B1394" t="s">
        <v>182</v>
      </c>
      <c r="C1394" t="s">
        <v>34</v>
      </c>
      <c r="D1394" t="s">
        <v>201</v>
      </c>
      <c r="E1394" t="s">
        <v>184</v>
      </c>
      <c r="F1394" t="s">
        <v>299</v>
      </c>
      <c r="G1394" s="4">
        <v>44196</v>
      </c>
      <c r="H1394" s="7">
        <f t="shared" si="21"/>
        <v>2020</v>
      </c>
      <c r="I1394" t="s">
        <v>252</v>
      </c>
      <c r="J1394" t="s">
        <v>185</v>
      </c>
      <c r="K1394" t="s">
        <v>1</v>
      </c>
      <c r="L1394" t="str">
        <f>_xlfn.XLOOKUP(K1394,Sheet1!$A$2:$A$8,Sheet1!$B$2:$B$8)</f>
        <v>A</v>
      </c>
      <c r="M1394" s="5">
        <v>21534232266829</v>
      </c>
      <c r="N1394" s="5">
        <v>19852096448004</v>
      </c>
    </row>
    <row r="1395" spans="1:14" x14ac:dyDescent="0.3">
      <c r="A1395" t="s">
        <v>181</v>
      </c>
      <c r="B1395" t="s">
        <v>182</v>
      </c>
      <c r="C1395" t="s">
        <v>34</v>
      </c>
      <c r="D1395" t="s">
        <v>201</v>
      </c>
      <c r="E1395" t="s">
        <v>184</v>
      </c>
      <c r="F1395" t="s">
        <v>299</v>
      </c>
      <c r="G1395" s="4">
        <v>44196</v>
      </c>
      <c r="H1395" s="7">
        <f t="shared" si="21"/>
        <v>2020</v>
      </c>
      <c r="I1395" t="s">
        <v>252</v>
      </c>
      <c r="J1395" t="s">
        <v>186</v>
      </c>
      <c r="K1395" t="s">
        <v>3</v>
      </c>
      <c r="L1395" t="str">
        <f>_xlfn.XLOOKUP(K1395,Sheet1!$A$2:$A$8,Sheet1!$B$2:$B$8)</f>
        <v>B</v>
      </c>
      <c r="M1395" s="5">
        <v>8175305378713</v>
      </c>
      <c r="N1395" s="5">
        <v>7191751252868</v>
      </c>
    </row>
    <row r="1396" spans="1:14" x14ac:dyDescent="0.3">
      <c r="A1396" t="s">
        <v>181</v>
      </c>
      <c r="B1396" t="s">
        <v>182</v>
      </c>
      <c r="C1396" t="s">
        <v>34</v>
      </c>
      <c r="D1396" t="s">
        <v>201</v>
      </c>
      <c r="E1396" t="s">
        <v>184</v>
      </c>
      <c r="F1396" t="s">
        <v>299</v>
      </c>
      <c r="G1396" s="4">
        <v>44196</v>
      </c>
      <c r="H1396" s="7">
        <f t="shared" si="21"/>
        <v>2020</v>
      </c>
      <c r="I1396" t="s">
        <v>252</v>
      </c>
      <c r="J1396" t="s">
        <v>187</v>
      </c>
      <c r="K1396" t="s">
        <v>5</v>
      </c>
      <c r="L1396" t="str">
        <f>_xlfn.XLOOKUP(K1396,Sheet1!$A$2:$A$8,Sheet1!$B$2:$B$8)</f>
        <v>C</v>
      </c>
      <c r="M1396" s="5">
        <v>13358926888116</v>
      </c>
      <c r="N1396" s="5">
        <v>12660345195136</v>
      </c>
    </row>
    <row r="1397" spans="1:14" x14ac:dyDescent="0.3">
      <c r="A1397" t="s">
        <v>181</v>
      </c>
      <c r="B1397" t="s">
        <v>182</v>
      </c>
      <c r="C1397" t="s">
        <v>34</v>
      </c>
      <c r="D1397" t="s">
        <v>202</v>
      </c>
      <c r="E1397" t="s">
        <v>184</v>
      </c>
      <c r="F1397" t="s">
        <v>299</v>
      </c>
      <c r="G1397" s="4">
        <v>44196</v>
      </c>
      <c r="H1397" s="7">
        <f t="shared" si="21"/>
        <v>2020</v>
      </c>
      <c r="I1397" t="s">
        <v>252</v>
      </c>
      <c r="J1397" t="s">
        <v>185</v>
      </c>
      <c r="K1397" t="s">
        <v>1</v>
      </c>
      <c r="L1397" t="str">
        <f>_xlfn.XLOOKUP(K1397,Sheet1!$A$2:$A$8,Sheet1!$B$2:$B$8)</f>
        <v>A</v>
      </c>
      <c r="M1397" s="5">
        <v>1119723429162</v>
      </c>
      <c r="N1397" s="5">
        <v>983329180416</v>
      </c>
    </row>
    <row r="1398" spans="1:14" x14ac:dyDescent="0.3">
      <c r="A1398" t="s">
        <v>181</v>
      </c>
      <c r="B1398" t="s">
        <v>182</v>
      </c>
      <c r="C1398" t="s">
        <v>34</v>
      </c>
      <c r="D1398" t="s">
        <v>202</v>
      </c>
      <c r="E1398" t="s">
        <v>184</v>
      </c>
      <c r="F1398" t="s">
        <v>299</v>
      </c>
      <c r="G1398" s="4">
        <v>44196</v>
      </c>
      <c r="H1398" s="7">
        <f t="shared" si="21"/>
        <v>2020</v>
      </c>
      <c r="I1398" t="s">
        <v>252</v>
      </c>
      <c r="J1398" t="s">
        <v>186</v>
      </c>
      <c r="K1398" t="s">
        <v>3</v>
      </c>
      <c r="L1398" t="str">
        <f>_xlfn.XLOOKUP(K1398,Sheet1!$A$2:$A$8,Sheet1!$B$2:$B$8)</f>
        <v>B</v>
      </c>
      <c r="M1398" s="5">
        <v>735683840458</v>
      </c>
      <c r="N1398" s="5">
        <v>652036555841</v>
      </c>
    </row>
    <row r="1399" spans="1:14" x14ac:dyDescent="0.3">
      <c r="A1399" t="s">
        <v>181</v>
      </c>
      <c r="B1399" t="s">
        <v>182</v>
      </c>
      <c r="C1399" t="s">
        <v>34</v>
      </c>
      <c r="D1399" t="s">
        <v>202</v>
      </c>
      <c r="E1399" t="s">
        <v>184</v>
      </c>
      <c r="F1399" t="s">
        <v>299</v>
      </c>
      <c r="G1399" s="4">
        <v>44196</v>
      </c>
      <c r="H1399" s="7">
        <f t="shared" si="21"/>
        <v>2020</v>
      </c>
      <c r="I1399" t="s">
        <v>252</v>
      </c>
      <c r="J1399" t="s">
        <v>187</v>
      </c>
      <c r="K1399" t="s">
        <v>5</v>
      </c>
      <c r="L1399" t="str">
        <f>_xlfn.XLOOKUP(K1399,Sheet1!$A$2:$A$8,Sheet1!$B$2:$B$8)</f>
        <v>C</v>
      </c>
      <c r="M1399" s="5">
        <v>384039588704</v>
      </c>
      <c r="N1399" s="5">
        <v>331292624575</v>
      </c>
    </row>
    <row r="1400" spans="1:14" x14ac:dyDescent="0.3">
      <c r="A1400" t="s">
        <v>181</v>
      </c>
      <c r="B1400" t="s">
        <v>182</v>
      </c>
      <c r="C1400" t="s">
        <v>34</v>
      </c>
      <c r="D1400" t="s">
        <v>203</v>
      </c>
      <c r="E1400" t="s">
        <v>184</v>
      </c>
      <c r="F1400" t="s">
        <v>299</v>
      </c>
      <c r="G1400" s="4">
        <v>44196</v>
      </c>
      <c r="H1400" s="7">
        <f t="shared" si="21"/>
        <v>2020</v>
      </c>
      <c r="I1400" t="s">
        <v>252</v>
      </c>
      <c r="J1400" t="s">
        <v>185</v>
      </c>
      <c r="K1400" t="s">
        <v>1</v>
      </c>
      <c r="L1400" t="str">
        <f>_xlfn.XLOOKUP(K1400,Sheet1!$A$2:$A$8,Sheet1!$B$2:$B$8)</f>
        <v>A</v>
      </c>
      <c r="M1400" s="5">
        <v>887204824387</v>
      </c>
      <c r="N1400" s="5">
        <v>733262621980</v>
      </c>
    </row>
    <row r="1401" spans="1:14" x14ac:dyDescent="0.3">
      <c r="A1401" t="s">
        <v>181</v>
      </c>
      <c r="B1401" t="s">
        <v>182</v>
      </c>
      <c r="C1401" t="s">
        <v>34</v>
      </c>
      <c r="D1401" t="s">
        <v>203</v>
      </c>
      <c r="E1401" t="s">
        <v>184</v>
      </c>
      <c r="F1401" t="s">
        <v>299</v>
      </c>
      <c r="G1401" s="4">
        <v>44196</v>
      </c>
      <c r="H1401" s="7">
        <f t="shared" si="21"/>
        <v>2020</v>
      </c>
      <c r="I1401" t="s">
        <v>252</v>
      </c>
      <c r="J1401" t="s">
        <v>186</v>
      </c>
      <c r="K1401" t="s">
        <v>3</v>
      </c>
      <c r="L1401" t="str">
        <f>_xlfn.XLOOKUP(K1401,Sheet1!$A$2:$A$8,Sheet1!$B$2:$B$8)</f>
        <v>B</v>
      </c>
      <c r="M1401" s="5">
        <v>603924637189</v>
      </c>
      <c r="N1401" s="5">
        <v>418161657965</v>
      </c>
    </row>
    <row r="1402" spans="1:14" x14ac:dyDescent="0.3">
      <c r="A1402" t="s">
        <v>181</v>
      </c>
      <c r="B1402" t="s">
        <v>182</v>
      </c>
      <c r="C1402" t="s">
        <v>34</v>
      </c>
      <c r="D1402" t="s">
        <v>203</v>
      </c>
      <c r="E1402" t="s">
        <v>184</v>
      </c>
      <c r="F1402" t="s">
        <v>299</v>
      </c>
      <c r="G1402" s="4">
        <v>44196</v>
      </c>
      <c r="H1402" s="7">
        <f t="shared" si="21"/>
        <v>2020</v>
      </c>
      <c r="I1402" t="s">
        <v>252</v>
      </c>
      <c r="J1402" t="s">
        <v>187</v>
      </c>
      <c r="K1402" t="s">
        <v>5</v>
      </c>
      <c r="L1402" t="str">
        <f>_xlfn.XLOOKUP(K1402,Sheet1!$A$2:$A$8,Sheet1!$B$2:$B$8)</f>
        <v>C</v>
      </c>
      <c r="M1402" s="5">
        <v>283280187198</v>
      </c>
      <c r="N1402" s="5">
        <v>315100964015</v>
      </c>
    </row>
    <row r="1403" spans="1:14" x14ac:dyDescent="0.3">
      <c r="A1403" t="s">
        <v>181</v>
      </c>
      <c r="B1403" t="s">
        <v>182</v>
      </c>
      <c r="C1403" t="s">
        <v>34</v>
      </c>
      <c r="D1403" t="s">
        <v>204</v>
      </c>
      <c r="E1403" t="s">
        <v>191</v>
      </c>
      <c r="F1403" t="s">
        <v>299</v>
      </c>
      <c r="G1403" s="4">
        <v>44196</v>
      </c>
      <c r="H1403" s="7">
        <f t="shared" si="21"/>
        <v>2020</v>
      </c>
      <c r="I1403" t="s">
        <v>252</v>
      </c>
      <c r="J1403" t="s">
        <v>185</v>
      </c>
      <c r="K1403" t="s">
        <v>1</v>
      </c>
      <c r="L1403" t="str">
        <f>_xlfn.XLOOKUP(K1403,Sheet1!$A$2:$A$8,Sheet1!$B$2:$B$8)</f>
        <v>A</v>
      </c>
      <c r="M1403" s="5">
        <v>1901368870442</v>
      </c>
      <c r="N1403" s="5">
        <v>1930822377717</v>
      </c>
    </row>
    <row r="1404" spans="1:14" x14ac:dyDescent="0.3">
      <c r="A1404" t="s">
        <v>181</v>
      </c>
      <c r="B1404" t="s">
        <v>182</v>
      </c>
      <c r="C1404" t="s">
        <v>34</v>
      </c>
      <c r="D1404" t="s">
        <v>204</v>
      </c>
      <c r="E1404" t="s">
        <v>191</v>
      </c>
      <c r="F1404" t="s">
        <v>299</v>
      </c>
      <c r="G1404" s="4">
        <v>44196</v>
      </c>
      <c r="H1404" s="7">
        <f t="shared" si="21"/>
        <v>2020</v>
      </c>
      <c r="I1404" t="s">
        <v>252</v>
      </c>
      <c r="J1404" t="s">
        <v>186</v>
      </c>
      <c r="K1404" t="s">
        <v>3</v>
      </c>
      <c r="L1404" t="str">
        <f>_xlfn.XLOOKUP(K1404,Sheet1!$A$2:$A$8,Sheet1!$B$2:$B$8)</f>
        <v>B</v>
      </c>
      <c r="M1404" s="5">
        <v>1077786376878</v>
      </c>
      <c r="N1404" s="5">
        <v>1125041853034</v>
      </c>
    </row>
    <row r="1405" spans="1:14" x14ac:dyDescent="0.3">
      <c r="A1405" t="s">
        <v>181</v>
      </c>
      <c r="B1405" t="s">
        <v>182</v>
      </c>
      <c r="C1405" t="s">
        <v>34</v>
      </c>
      <c r="D1405" t="s">
        <v>204</v>
      </c>
      <c r="E1405" t="s">
        <v>191</v>
      </c>
      <c r="F1405" t="s">
        <v>299</v>
      </c>
      <c r="G1405" s="4">
        <v>44196</v>
      </c>
      <c r="H1405" s="7">
        <f t="shared" si="21"/>
        <v>2020</v>
      </c>
      <c r="I1405" t="s">
        <v>252</v>
      </c>
      <c r="J1405" t="s">
        <v>187</v>
      </c>
      <c r="K1405" t="s">
        <v>5</v>
      </c>
      <c r="L1405" t="str">
        <f>_xlfn.XLOOKUP(K1405,Sheet1!$A$2:$A$8,Sheet1!$B$2:$B$8)</f>
        <v>C</v>
      </c>
      <c r="M1405" s="5">
        <v>823582493564</v>
      </c>
      <c r="N1405" s="5">
        <v>805780524683</v>
      </c>
    </row>
    <row r="1406" spans="1:14" x14ac:dyDescent="0.3">
      <c r="A1406" t="s">
        <v>181</v>
      </c>
      <c r="B1406" t="s">
        <v>182</v>
      </c>
      <c r="C1406" t="s">
        <v>34</v>
      </c>
      <c r="D1406" t="s">
        <v>205</v>
      </c>
      <c r="E1406" t="s">
        <v>189</v>
      </c>
      <c r="F1406" t="s">
        <v>301</v>
      </c>
      <c r="G1406" s="4">
        <v>44196</v>
      </c>
      <c r="H1406" s="7">
        <f t="shared" si="21"/>
        <v>2020</v>
      </c>
      <c r="I1406" t="s">
        <v>252</v>
      </c>
      <c r="J1406" t="s">
        <v>185</v>
      </c>
      <c r="K1406" t="s">
        <v>1</v>
      </c>
      <c r="L1406" t="str">
        <f>_xlfn.XLOOKUP(K1406,Sheet1!$A$2:$A$8,Sheet1!$B$2:$B$8)</f>
        <v>A</v>
      </c>
      <c r="M1406" s="5">
        <v>1068872535478</v>
      </c>
      <c r="N1406" s="5">
        <v>1115620586546</v>
      </c>
    </row>
    <row r="1407" spans="1:14" x14ac:dyDescent="0.3">
      <c r="A1407" t="s">
        <v>181</v>
      </c>
      <c r="B1407" t="s">
        <v>182</v>
      </c>
      <c r="C1407" t="s">
        <v>34</v>
      </c>
      <c r="D1407" t="s">
        <v>205</v>
      </c>
      <c r="E1407" t="s">
        <v>189</v>
      </c>
      <c r="F1407" t="s">
        <v>301</v>
      </c>
      <c r="G1407" s="4">
        <v>44196</v>
      </c>
      <c r="H1407" s="7">
        <f t="shared" si="21"/>
        <v>2020</v>
      </c>
      <c r="I1407" t="s">
        <v>252</v>
      </c>
      <c r="J1407" t="s">
        <v>186</v>
      </c>
      <c r="K1407" t="s">
        <v>3</v>
      </c>
      <c r="L1407" t="str">
        <f>_xlfn.XLOOKUP(K1407,Sheet1!$A$2:$A$8,Sheet1!$B$2:$B$8)</f>
        <v>B</v>
      </c>
      <c r="M1407" s="5">
        <v>452733816018</v>
      </c>
      <c r="N1407" s="5">
        <v>482852438972</v>
      </c>
    </row>
    <row r="1408" spans="1:14" x14ac:dyDescent="0.3">
      <c r="A1408" t="s">
        <v>181</v>
      </c>
      <c r="B1408" t="s">
        <v>182</v>
      </c>
      <c r="C1408" t="s">
        <v>34</v>
      </c>
      <c r="D1408" t="s">
        <v>205</v>
      </c>
      <c r="E1408" t="s">
        <v>189</v>
      </c>
      <c r="F1408" t="s">
        <v>301</v>
      </c>
      <c r="G1408" s="4">
        <v>44196</v>
      </c>
      <c r="H1408" s="7">
        <f t="shared" si="21"/>
        <v>2020</v>
      </c>
      <c r="I1408" t="s">
        <v>252</v>
      </c>
      <c r="J1408" t="s">
        <v>187</v>
      </c>
      <c r="K1408" t="s">
        <v>5</v>
      </c>
      <c r="L1408" t="str">
        <f>_xlfn.XLOOKUP(K1408,Sheet1!$A$2:$A$8,Sheet1!$B$2:$B$8)</f>
        <v>C</v>
      </c>
      <c r="M1408" s="5">
        <v>616138719460</v>
      </c>
      <c r="N1408" s="5">
        <v>632768147574</v>
      </c>
    </row>
    <row r="1409" spans="1:14" x14ac:dyDescent="0.3">
      <c r="A1409" t="s">
        <v>181</v>
      </c>
      <c r="B1409" t="s">
        <v>182</v>
      </c>
      <c r="C1409" t="s">
        <v>34</v>
      </c>
      <c r="D1409" t="s">
        <v>206</v>
      </c>
      <c r="E1409" t="s">
        <v>191</v>
      </c>
      <c r="F1409" t="s">
        <v>299</v>
      </c>
      <c r="G1409" s="4">
        <v>44196</v>
      </c>
      <c r="H1409" s="7">
        <f t="shared" si="21"/>
        <v>2020</v>
      </c>
      <c r="I1409" t="s">
        <v>252</v>
      </c>
      <c r="J1409" t="s">
        <v>185</v>
      </c>
      <c r="K1409" t="s">
        <v>1</v>
      </c>
      <c r="L1409" t="str">
        <f>_xlfn.XLOOKUP(K1409,Sheet1!$A$2:$A$8,Sheet1!$B$2:$B$8)</f>
        <v>A</v>
      </c>
      <c r="M1409" s="5">
        <v>254779586617</v>
      </c>
      <c r="N1409" s="5">
        <v>433666431730</v>
      </c>
    </row>
    <row r="1410" spans="1:14" x14ac:dyDescent="0.3">
      <c r="A1410" t="s">
        <v>181</v>
      </c>
      <c r="B1410" t="s">
        <v>182</v>
      </c>
      <c r="C1410" t="s">
        <v>34</v>
      </c>
      <c r="D1410" t="s">
        <v>206</v>
      </c>
      <c r="E1410" t="s">
        <v>191</v>
      </c>
      <c r="F1410" t="s">
        <v>299</v>
      </c>
      <c r="G1410" s="4">
        <v>44196</v>
      </c>
      <c r="H1410" s="7">
        <f t="shared" si="21"/>
        <v>2020</v>
      </c>
      <c r="I1410" t="s">
        <v>252</v>
      </c>
      <c r="J1410" t="s">
        <v>186</v>
      </c>
      <c r="K1410" t="s">
        <v>3</v>
      </c>
      <c r="L1410" t="str">
        <f>_xlfn.XLOOKUP(K1410,Sheet1!$A$2:$A$8,Sheet1!$B$2:$B$8)</f>
        <v>B</v>
      </c>
      <c r="M1410" s="5">
        <v>97975943568</v>
      </c>
      <c r="N1410" s="5">
        <v>176899982158</v>
      </c>
    </row>
    <row r="1411" spans="1:14" x14ac:dyDescent="0.3">
      <c r="A1411" t="s">
        <v>181</v>
      </c>
      <c r="B1411" t="s">
        <v>182</v>
      </c>
      <c r="C1411" t="s">
        <v>34</v>
      </c>
      <c r="D1411" t="s">
        <v>206</v>
      </c>
      <c r="E1411" t="s">
        <v>191</v>
      </c>
      <c r="F1411" t="s">
        <v>299</v>
      </c>
      <c r="G1411" s="4">
        <v>44196</v>
      </c>
      <c r="H1411" s="7">
        <f t="shared" ref="H1411:H1475" si="22">YEAR(G1411)</f>
        <v>2020</v>
      </c>
      <c r="I1411" t="s">
        <v>252</v>
      </c>
      <c r="J1411" t="s">
        <v>187</v>
      </c>
      <c r="K1411" t="s">
        <v>5</v>
      </c>
      <c r="L1411" t="str">
        <f>_xlfn.XLOOKUP(K1411,Sheet1!$A$2:$A$8,Sheet1!$B$2:$B$8)</f>
        <v>C</v>
      </c>
      <c r="M1411" s="5">
        <v>156803643049</v>
      </c>
      <c r="N1411" s="5">
        <v>256766449572</v>
      </c>
    </row>
    <row r="1412" spans="1:14" x14ac:dyDescent="0.3">
      <c r="A1412" t="s">
        <v>181</v>
      </c>
      <c r="B1412" t="s">
        <v>182</v>
      </c>
      <c r="C1412" t="s">
        <v>34</v>
      </c>
      <c r="D1412" t="s">
        <v>245</v>
      </c>
      <c r="E1412" t="s">
        <v>213</v>
      </c>
      <c r="F1412" t="s">
        <v>299</v>
      </c>
      <c r="G1412" s="4">
        <v>44196</v>
      </c>
      <c r="H1412" s="7">
        <f t="shared" si="22"/>
        <v>2020</v>
      </c>
      <c r="I1412" t="s">
        <v>252</v>
      </c>
      <c r="J1412" t="s">
        <v>185</v>
      </c>
      <c r="K1412" t="s">
        <v>1</v>
      </c>
      <c r="L1412" t="str">
        <f>_xlfn.XLOOKUP(K1412,Sheet1!$A$2:$A$8,Sheet1!$B$2:$B$8)</f>
        <v>A</v>
      </c>
      <c r="M1412" s="5">
        <v>2550930608901</v>
      </c>
      <c r="N1412" s="5">
        <v>2500321248630</v>
      </c>
    </row>
    <row r="1413" spans="1:14" x14ac:dyDescent="0.3">
      <c r="A1413" t="s">
        <v>181</v>
      </c>
      <c r="B1413" t="s">
        <v>182</v>
      </c>
      <c r="C1413" t="s">
        <v>34</v>
      </c>
      <c r="D1413" t="s">
        <v>245</v>
      </c>
      <c r="E1413" t="s">
        <v>213</v>
      </c>
      <c r="F1413" t="s">
        <v>299</v>
      </c>
      <c r="G1413" s="4">
        <v>44196</v>
      </c>
      <c r="H1413" s="7">
        <f t="shared" si="22"/>
        <v>2020</v>
      </c>
      <c r="I1413" t="s">
        <v>252</v>
      </c>
      <c r="J1413" t="s">
        <v>186</v>
      </c>
      <c r="K1413" t="s">
        <v>3</v>
      </c>
      <c r="L1413" t="str">
        <f>_xlfn.XLOOKUP(K1413,Sheet1!$A$2:$A$8,Sheet1!$B$2:$B$8)</f>
        <v>B</v>
      </c>
      <c r="M1413" s="5">
        <v>706765823473</v>
      </c>
      <c r="N1413" s="5">
        <v>671619273162</v>
      </c>
    </row>
    <row r="1414" spans="1:14" x14ac:dyDescent="0.3">
      <c r="A1414" t="s">
        <v>181</v>
      </c>
      <c r="B1414" t="s">
        <v>182</v>
      </c>
      <c r="C1414" t="s">
        <v>34</v>
      </c>
      <c r="D1414" t="s">
        <v>245</v>
      </c>
      <c r="E1414" t="s">
        <v>213</v>
      </c>
      <c r="F1414" t="s">
        <v>299</v>
      </c>
      <c r="G1414" s="4">
        <v>44196</v>
      </c>
      <c r="H1414" s="7">
        <f t="shared" si="22"/>
        <v>2020</v>
      </c>
      <c r="I1414" t="s">
        <v>252</v>
      </c>
      <c r="J1414" t="s">
        <v>187</v>
      </c>
      <c r="K1414" t="s">
        <v>5</v>
      </c>
      <c r="L1414" t="str">
        <f>_xlfn.XLOOKUP(K1414,Sheet1!$A$2:$A$8,Sheet1!$B$2:$B$8)</f>
        <v>C</v>
      </c>
      <c r="M1414" s="5">
        <v>1844164785428</v>
      </c>
      <c r="N1414" s="5">
        <v>1828701975468</v>
      </c>
    </row>
    <row r="1415" spans="1:14" x14ac:dyDescent="0.3">
      <c r="A1415" t="s">
        <v>181</v>
      </c>
      <c r="B1415" t="s">
        <v>182</v>
      </c>
      <c r="C1415" t="s">
        <v>34</v>
      </c>
      <c r="D1415" t="s">
        <v>207</v>
      </c>
      <c r="E1415" t="s">
        <v>191</v>
      </c>
      <c r="F1415" t="s">
        <v>299</v>
      </c>
      <c r="G1415" s="4">
        <v>44196</v>
      </c>
      <c r="H1415" s="7">
        <f t="shared" si="22"/>
        <v>2020</v>
      </c>
      <c r="I1415" t="s">
        <v>252</v>
      </c>
      <c r="J1415" t="s">
        <v>185</v>
      </c>
      <c r="K1415" t="s">
        <v>1</v>
      </c>
      <c r="L1415" t="str">
        <f>_xlfn.XLOOKUP(K1415,Sheet1!$A$2:$A$8,Sheet1!$B$2:$B$8)</f>
        <v>A</v>
      </c>
      <c r="M1415" s="5">
        <v>969058837583</v>
      </c>
      <c r="N1415" s="5">
        <v>1060433946472</v>
      </c>
    </row>
    <row r="1416" spans="1:14" x14ac:dyDescent="0.3">
      <c r="A1416" t="s">
        <v>181</v>
      </c>
      <c r="B1416" t="s">
        <v>182</v>
      </c>
      <c r="C1416" t="s">
        <v>34</v>
      </c>
      <c r="D1416" t="s">
        <v>207</v>
      </c>
      <c r="E1416" t="s">
        <v>191</v>
      </c>
      <c r="F1416" t="s">
        <v>299</v>
      </c>
      <c r="G1416" s="4">
        <v>44196</v>
      </c>
      <c r="H1416" s="7">
        <f t="shared" si="22"/>
        <v>2020</v>
      </c>
      <c r="I1416" t="s">
        <v>252</v>
      </c>
      <c r="J1416" t="s">
        <v>186</v>
      </c>
      <c r="K1416" t="s">
        <v>3</v>
      </c>
      <c r="L1416" t="str">
        <f>_xlfn.XLOOKUP(K1416,Sheet1!$A$2:$A$8,Sheet1!$B$2:$B$8)</f>
        <v>B</v>
      </c>
      <c r="M1416" s="5">
        <v>683246292614</v>
      </c>
      <c r="N1416" s="5">
        <v>684279728418</v>
      </c>
    </row>
    <row r="1417" spans="1:14" x14ac:dyDescent="0.3">
      <c r="A1417" t="s">
        <v>181</v>
      </c>
      <c r="B1417" t="s">
        <v>182</v>
      </c>
      <c r="C1417" t="s">
        <v>34</v>
      </c>
      <c r="D1417" t="s">
        <v>207</v>
      </c>
      <c r="E1417" t="s">
        <v>191</v>
      </c>
      <c r="F1417" t="s">
        <v>299</v>
      </c>
      <c r="G1417" s="4">
        <v>44196</v>
      </c>
      <c r="H1417" s="7">
        <f t="shared" si="22"/>
        <v>2020</v>
      </c>
      <c r="I1417" t="s">
        <v>252</v>
      </c>
      <c r="J1417" t="s">
        <v>187</v>
      </c>
      <c r="K1417" t="s">
        <v>5</v>
      </c>
      <c r="L1417" t="str">
        <f>_xlfn.XLOOKUP(K1417,Sheet1!$A$2:$A$8,Sheet1!$B$2:$B$8)</f>
        <v>C</v>
      </c>
      <c r="M1417" s="5">
        <v>285812544969</v>
      </c>
      <c r="N1417" s="5">
        <v>376154218054</v>
      </c>
    </row>
    <row r="1418" spans="1:14" x14ac:dyDescent="0.3">
      <c r="A1418" t="s">
        <v>181</v>
      </c>
      <c r="B1418" t="s">
        <v>182</v>
      </c>
      <c r="C1418" t="s">
        <v>34</v>
      </c>
      <c r="D1418" t="s">
        <v>208</v>
      </c>
      <c r="E1418" t="s">
        <v>209</v>
      </c>
      <c r="F1418" t="s">
        <v>301</v>
      </c>
      <c r="G1418" s="4">
        <v>44196</v>
      </c>
      <c r="H1418" s="7">
        <f t="shared" si="22"/>
        <v>2020</v>
      </c>
      <c r="I1418" t="s">
        <v>252</v>
      </c>
      <c r="J1418" t="s">
        <v>185</v>
      </c>
      <c r="K1418" t="s">
        <v>1</v>
      </c>
      <c r="L1418" t="str">
        <f>_xlfn.XLOOKUP(K1418,Sheet1!$A$2:$A$8,Sheet1!$B$2:$B$8)</f>
        <v>A</v>
      </c>
      <c r="M1418" s="5">
        <v>75326294078</v>
      </c>
      <c r="N1418" s="5">
        <v>72990104347</v>
      </c>
    </row>
    <row r="1419" spans="1:14" x14ac:dyDescent="0.3">
      <c r="A1419" t="s">
        <v>181</v>
      </c>
      <c r="B1419" t="s">
        <v>182</v>
      </c>
      <c r="C1419" t="s">
        <v>34</v>
      </c>
      <c r="D1419" t="s">
        <v>208</v>
      </c>
      <c r="E1419" t="s">
        <v>209</v>
      </c>
      <c r="F1419" t="s">
        <v>301</v>
      </c>
      <c r="G1419" s="4">
        <v>44196</v>
      </c>
      <c r="H1419" s="7">
        <f t="shared" si="22"/>
        <v>2020</v>
      </c>
      <c r="I1419" t="s">
        <v>252</v>
      </c>
      <c r="J1419" t="s">
        <v>186</v>
      </c>
      <c r="K1419" t="s">
        <v>3</v>
      </c>
      <c r="L1419" t="str">
        <f>_xlfn.XLOOKUP(K1419,Sheet1!$A$2:$A$8,Sheet1!$B$2:$B$8)</f>
        <v>B</v>
      </c>
      <c r="M1419" s="5">
        <v>18513171107</v>
      </c>
      <c r="N1419" s="5">
        <v>17402506029</v>
      </c>
    </row>
    <row r="1420" spans="1:14" x14ac:dyDescent="0.3">
      <c r="A1420" t="s">
        <v>181</v>
      </c>
      <c r="B1420" t="s">
        <v>182</v>
      </c>
      <c r="C1420" t="s">
        <v>34</v>
      </c>
      <c r="D1420" t="s">
        <v>208</v>
      </c>
      <c r="E1420" t="s">
        <v>209</v>
      </c>
      <c r="F1420" t="s">
        <v>301</v>
      </c>
      <c r="G1420" s="4">
        <v>44196</v>
      </c>
      <c r="H1420" s="7">
        <f t="shared" si="22"/>
        <v>2020</v>
      </c>
      <c r="I1420" t="s">
        <v>252</v>
      </c>
      <c r="J1420" t="s">
        <v>187</v>
      </c>
      <c r="K1420" t="s">
        <v>5</v>
      </c>
      <c r="L1420" t="str">
        <f>_xlfn.XLOOKUP(K1420,Sheet1!$A$2:$A$8,Sheet1!$B$2:$B$8)</f>
        <v>C</v>
      </c>
      <c r="M1420" s="5">
        <v>56813122971</v>
      </c>
      <c r="N1420" s="5">
        <v>55587598318</v>
      </c>
    </row>
    <row r="1421" spans="1:14" x14ac:dyDescent="0.3">
      <c r="A1421" t="s">
        <v>181</v>
      </c>
      <c r="B1421" t="s">
        <v>182</v>
      </c>
      <c r="C1421" t="s">
        <v>34</v>
      </c>
      <c r="D1421" t="s">
        <v>210</v>
      </c>
      <c r="E1421" t="s">
        <v>198</v>
      </c>
      <c r="F1421" t="s">
        <v>299</v>
      </c>
      <c r="G1421" s="4">
        <v>44196</v>
      </c>
      <c r="H1421" s="7">
        <f t="shared" si="22"/>
        <v>2020</v>
      </c>
      <c r="I1421" t="s">
        <v>252</v>
      </c>
      <c r="J1421" t="s">
        <v>185</v>
      </c>
      <c r="K1421" t="s">
        <v>1</v>
      </c>
      <c r="L1421" t="str">
        <f>_xlfn.XLOOKUP(K1421,Sheet1!$A$2:$A$8,Sheet1!$B$2:$B$8)</f>
        <v>A</v>
      </c>
      <c r="M1421" s="5">
        <v>605277113554</v>
      </c>
      <c r="N1421" s="5">
        <v>612722852883</v>
      </c>
    </row>
    <row r="1422" spans="1:14" x14ac:dyDescent="0.3">
      <c r="A1422" t="s">
        <v>181</v>
      </c>
      <c r="B1422" t="s">
        <v>182</v>
      </c>
      <c r="C1422" t="s">
        <v>34</v>
      </c>
      <c r="D1422" t="s">
        <v>210</v>
      </c>
      <c r="E1422" t="s">
        <v>198</v>
      </c>
      <c r="F1422" t="s">
        <v>299</v>
      </c>
      <c r="G1422" s="4">
        <v>44196</v>
      </c>
      <c r="H1422" s="7">
        <f t="shared" si="22"/>
        <v>2020</v>
      </c>
      <c r="I1422" t="s">
        <v>252</v>
      </c>
      <c r="J1422" t="s">
        <v>186</v>
      </c>
      <c r="K1422" t="s">
        <v>3</v>
      </c>
      <c r="L1422" t="str">
        <f>_xlfn.XLOOKUP(K1422,Sheet1!$A$2:$A$8,Sheet1!$B$2:$B$8)</f>
        <v>B</v>
      </c>
      <c r="M1422" s="5">
        <v>350729730836</v>
      </c>
      <c r="N1422" s="5">
        <v>359831340007</v>
      </c>
    </row>
    <row r="1423" spans="1:14" x14ac:dyDescent="0.3">
      <c r="A1423" t="s">
        <v>181</v>
      </c>
      <c r="B1423" t="s">
        <v>182</v>
      </c>
      <c r="C1423" t="s">
        <v>34</v>
      </c>
      <c r="D1423" t="s">
        <v>210</v>
      </c>
      <c r="E1423" t="s">
        <v>198</v>
      </c>
      <c r="F1423" t="s">
        <v>299</v>
      </c>
      <c r="G1423" s="4">
        <v>44196</v>
      </c>
      <c r="H1423" s="7">
        <f t="shared" si="22"/>
        <v>2020</v>
      </c>
      <c r="I1423" t="s">
        <v>252</v>
      </c>
      <c r="J1423" t="s">
        <v>187</v>
      </c>
      <c r="K1423" t="s">
        <v>5</v>
      </c>
      <c r="L1423" t="str">
        <f>_xlfn.XLOOKUP(K1423,Sheet1!$A$2:$A$8,Sheet1!$B$2:$B$8)</f>
        <v>C</v>
      </c>
      <c r="M1423" s="5">
        <v>254547382718</v>
      </c>
      <c r="N1423" s="5">
        <v>252891512876</v>
      </c>
    </row>
    <row r="1424" spans="1:14" x14ac:dyDescent="0.3">
      <c r="A1424" t="s">
        <v>181</v>
      </c>
      <c r="B1424" t="s">
        <v>182</v>
      </c>
      <c r="C1424" t="s">
        <v>34</v>
      </c>
      <c r="D1424" t="s">
        <v>211</v>
      </c>
      <c r="E1424" t="s">
        <v>184</v>
      </c>
      <c r="F1424" t="s">
        <v>299</v>
      </c>
      <c r="G1424" s="4">
        <v>44196</v>
      </c>
      <c r="H1424" s="7">
        <f t="shared" si="22"/>
        <v>2020</v>
      </c>
      <c r="I1424" t="s">
        <v>252</v>
      </c>
      <c r="J1424" t="s">
        <v>185</v>
      </c>
      <c r="K1424" t="s">
        <v>1</v>
      </c>
      <c r="L1424" t="str">
        <f>_xlfn.XLOOKUP(K1424,Sheet1!$A$2:$A$8,Sheet1!$B$2:$B$8)</f>
        <v>A</v>
      </c>
      <c r="M1424" s="5">
        <v>548008471823</v>
      </c>
      <c r="N1424" s="5">
        <v>513948279120</v>
      </c>
    </row>
    <row r="1425" spans="1:14" x14ac:dyDescent="0.3">
      <c r="A1425" t="s">
        <v>181</v>
      </c>
      <c r="B1425" t="s">
        <v>182</v>
      </c>
      <c r="C1425" t="s">
        <v>34</v>
      </c>
      <c r="D1425" t="s">
        <v>211</v>
      </c>
      <c r="E1425" t="s">
        <v>184</v>
      </c>
      <c r="F1425" t="s">
        <v>299</v>
      </c>
      <c r="G1425" s="4">
        <v>44196</v>
      </c>
      <c r="H1425" s="7">
        <f t="shared" si="22"/>
        <v>2020</v>
      </c>
      <c r="I1425" t="s">
        <v>252</v>
      </c>
      <c r="J1425" t="s">
        <v>186</v>
      </c>
      <c r="K1425" t="s">
        <v>3</v>
      </c>
      <c r="L1425" t="str">
        <f>_xlfn.XLOOKUP(K1425,Sheet1!$A$2:$A$8,Sheet1!$B$2:$B$8)</f>
        <v>B</v>
      </c>
      <c r="M1425" s="5">
        <v>159267419212</v>
      </c>
      <c r="N1425" s="5">
        <v>141257508704</v>
      </c>
    </row>
    <row r="1426" spans="1:14" x14ac:dyDescent="0.3">
      <c r="A1426" t="s">
        <v>181</v>
      </c>
      <c r="B1426" t="s">
        <v>182</v>
      </c>
      <c r="C1426" t="s">
        <v>34</v>
      </c>
      <c r="D1426" t="s">
        <v>211</v>
      </c>
      <c r="E1426" t="s">
        <v>184</v>
      </c>
      <c r="F1426" t="s">
        <v>299</v>
      </c>
      <c r="G1426" s="4">
        <v>44196</v>
      </c>
      <c r="H1426" s="7">
        <f t="shared" si="22"/>
        <v>2020</v>
      </c>
      <c r="I1426" t="s">
        <v>252</v>
      </c>
      <c r="J1426" t="s">
        <v>187</v>
      </c>
      <c r="K1426" t="s">
        <v>5</v>
      </c>
      <c r="L1426" t="str">
        <f>_xlfn.XLOOKUP(K1426,Sheet1!$A$2:$A$8,Sheet1!$B$2:$B$8)</f>
        <v>C</v>
      </c>
      <c r="M1426" s="5">
        <v>388741052611</v>
      </c>
      <c r="N1426" s="5">
        <v>372690770416</v>
      </c>
    </row>
    <row r="1427" spans="1:14" x14ac:dyDescent="0.3">
      <c r="A1427" t="s">
        <v>181</v>
      </c>
      <c r="B1427" t="s">
        <v>182</v>
      </c>
      <c r="C1427" t="s">
        <v>34</v>
      </c>
      <c r="D1427" t="s">
        <v>212</v>
      </c>
      <c r="E1427" t="s">
        <v>213</v>
      </c>
      <c r="F1427" t="s">
        <v>301</v>
      </c>
      <c r="G1427" s="4">
        <v>44196</v>
      </c>
      <c r="H1427" s="7">
        <f t="shared" si="22"/>
        <v>2020</v>
      </c>
      <c r="I1427" t="s">
        <v>252</v>
      </c>
      <c r="J1427" t="s">
        <v>185</v>
      </c>
      <c r="K1427" t="s">
        <v>1</v>
      </c>
      <c r="L1427" t="str">
        <f>_xlfn.XLOOKUP(K1427,Sheet1!$A$2:$A$8,Sheet1!$B$2:$B$8)</f>
        <v>A</v>
      </c>
      <c r="M1427" s="5">
        <v>11953970238956</v>
      </c>
      <c r="N1427" s="5">
        <v>8737255755774</v>
      </c>
    </row>
    <row r="1428" spans="1:14" x14ac:dyDescent="0.3">
      <c r="A1428" t="s">
        <v>181</v>
      </c>
      <c r="B1428" t="s">
        <v>182</v>
      </c>
      <c r="C1428" t="s">
        <v>34</v>
      </c>
      <c r="D1428" t="s">
        <v>212</v>
      </c>
      <c r="E1428" t="s">
        <v>213</v>
      </c>
      <c r="F1428" t="s">
        <v>301</v>
      </c>
      <c r="G1428" s="4">
        <v>44196</v>
      </c>
      <c r="H1428" s="7">
        <f t="shared" si="22"/>
        <v>2020</v>
      </c>
      <c r="I1428" t="s">
        <v>252</v>
      </c>
      <c r="J1428" t="s">
        <v>186</v>
      </c>
      <c r="K1428" t="s">
        <v>3</v>
      </c>
      <c r="L1428" t="str">
        <f>_xlfn.XLOOKUP(K1428,Sheet1!$A$2:$A$8,Sheet1!$B$2:$B$8)</f>
        <v>B</v>
      </c>
      <c r="M1428" s="5">
        <v>4526241211441</v>
      </c>
      <c r="N1428" s="5">
        <v>2997138004486</v>
      </c>
    </row>
    <row r="1429" spans="1:14" x14ac:dyDescent="0.3">
      <c r="A1429" t="s">
        <v>181</v>
      </c>
      <c r="B1429" t="s">
        <v>182</v>
      </c>
      <c r="C1429" t="s">
        <v>34</v>
      </c>
      <c r="D1429" t="s">
        <v>212</v>
      </c>
      <c r="E1429" t="s">
        <v>213</v>
      </c>
      <c r="F1429" t="s">
        <v>301</v>
      </c>
      <c r="G1429" s="4">
        <v>44196</v>
      </c>
      <c r="H1429" s="7">
        <f t="shared" si="22"/>
        <v>2020</v>
      </c>
      <c r="I1429" t="s">
        <v>252</v>
      </c>
      <c r="J1429" t="s">
        <v>187</v>
      </c>
      <c r="K1429" t="s">
        <v>5</v>
      </c>
      <c r="L1429" t="str">
        <f>_xlfn.XLOOKUP(K1429,Sheet1!$A$2:$A$8,Sheet1!$B$2:$B$8)</f>
        <v>C</v>
      </c>
      <c r="M1429" s="5">
        <v>7427729027515</v>
      </c>
      <c r="N1429" s="5">
        <v>5740117751288</v>
      </c>
    </row>
    <row r="1430" spans="1:14" x14ac:dyDescent="0.3">
      <c r="A1430" t="s">
        <v>181</v>
      </c>
      <c r="B1430" t="s">
        <v>182</v>
      </c>
      <c r="C1430" t="s">
        <v>34</v>
      </c>
      <c r="D1430" t="s">
        <v>214</v>
      </c>
      <c r="E1430" t="s">
        <v>191</v>
      </c>
      <c r="F1430" t="s">
        <v>299</v>
      </c>
      <c r="G1430" s="4">
        <v>44196</v>
      </c>
      <c r="H1430" s="7">
        <f t="shared" si="22"/>
        <v>2020</v>
      </c>
      <c r="I1430" t="s">
        <v>252</v>
      </c>
      <c r="J1430" t="s">
        <v>185</v>
      </c>
      <c r="K1430" t="s">
        <v>1</v>
      </c>
      <c r="L1430" t="str">
        <f>_xlfn.XLOOKUP(K1430,Sheet1!$A$2:$A$8,Sheet1!$B$2:$B$8)</f>
        <v>A</v>
      </c>
      <c r="M1430" s="5">
        <v>12347572328146</v>
      </c>
      <c r="N1430" s="5">
        <v>9382221503013</v>
      </c>
    </row>
    <row r="1431" spans="1:14" x14ac:dyDescent="0.3">
      <c r="A1431" t="s">
        <v>181</v>
      </c>
      <c r="B1431" t="s">
        <v>182</v>
      </c>
      <c r="C1431" t="s">
        <v>34</v>
      </c>
      <c r="D1431" t="s">
        <v>214</v>
      </c>
      <c r="E1431" t="s">
        <v>191</v>
      </c>
      <c r="F1431" t="s">
        <v>299</v>
      </c>
      <c r="G1431" s="4">
        <v>44196</v>
      </c>
      <c r="H1431" s="7">
        <f t="shared" si="22"/>
        <v>2020</v>
      </c>
      <c r="I1431" t="s">
        <v>252</v>
      </c>
      <c r="J1431" t="s">
        <v>186</v>
      </c>
      <c r="K1431" t="s">
        <v>3</v>
      </c>
      <c r="L1431" t="str">
        <f>_xlfn.XLOOKUP(K1431,Sheet1!$A$2:$A$8,Sheet1!$B$2:$B$8)</f>
        <v>B</v>
      </c>
      <c r="M1431" s="5">
        <v>7101577326376</v>
      </c>
      <c r="N1431" s="5">
        <v>4928994646675</v>
      </c>
    </row>
    <row r="1432" spans="1:14" x14ac:dyDescent="0.3">
      <c r="A1432" t="s">
        <v>181</v>
      </c>
      <c r="B1432" t="s">
        <v>182</v>
      </c>
      <c r="C1432" t="s">
        <v>34</v>
      </c>
      <c r="D1432" t="s">
        <v>214</v>
      </c>
      <c r="E1432" t="s">
        <v>191</v>
      </c>
      <c r="F1432" t="s">
        <v>299</v>
      </c>
      <c r="G1432" s="4">
        <v>44196</v>
      </c>
      <c r="H1432" s="7">
        <f t="shared" si="22"/>
        <v>2020</v>
      </c>
      <c r="I1432" t="s">
        <v>252</v>
      </c>
      <c r="J1432" t="s">
        <v>187</v>
      </c>
      <c r="K1432" t="s">
        <v>5</v>
      </c>
      <c r="L1432" t="str">
        <f>_xlfn.XLOOKUP(K1432,Sheet1!$A$2:$A$8,Sheet1!$B$2:$B$8)</f>
        <v>C</v>
      </c>
      <c r="M1432" s="5">
        <v>5245995001770</v>
      </c>
      <c r="N1432" s="5">
        <v>4453226856338</v>
      </c>
    </row>
    <row r="1433" spans="1:14" x14ac:dyDescent="0.3">
      <c r="A1433" t="s">
        <v>181</v>
      </c>
      <c r="B1433" t="s">
        <v>182</v>
      </c>
      <c r="C1433" t="s">
        <v>34</v>
      </c>
      <c r="D1433" t="s">
        <v>216</v>
      </c>
      <c r="E1433" t="s">
        <v>184</v>
      </c>
      <c r="F1433" t="s">
        <v>299</v>
      </c>
      <c r="G1433" s="4">
        <v>44196</v>
      </c>
      <c r="H1433" s="7">
        <f t="shared" si="22"/>
        <v>2020</v>
      </c>
      <c r="I1433" t="s">
        <v>252</v>
      </c>
      <c r="J1433" t="s">
        <v>185</v>
      </c>
      <c r="K1433" t="s">
        <v>1</v>
      </c>
      <c r="L1433" t="str">
        <f>_xlfn.XLOOKUP(K1433,Sheet1!$A$2:$A$8,Sheet1!$B$2:$B$8)</f>
        <v>A</v>
      </c>
      <c r="M1433" s="5">
        <v>3708134498932</v>
      </c>
      <c r="N1433" s="5">
        <v>3618574586543</v>
      </c>
    </row>
    <row r="1434" spans="1:14" x14ac:dyDescent="0.3">
      <c r="A1434" t="s">
        <v>181</v>
      </c>
      <c r="B1434" t="s">
        <v>182</v>
      </c>
      <c r="C1434" t="s">
        <v>34</v>
      </c>
      <c r="D1434" t="s">
        <v>216</v>
      </c>
      <c r="E1434" t="s">
        <v>184</v>
      </c>
      <c r="F1434" t="s">
        <v>299</v>
      </c>
      <c r="G1434" s="4">
        <v>44196</v>
      </c>
      <c r="H1434" s="7">
        <f t="shared" si="22"/>
        <v>2020</v>
      </c>
      <c r="I1434" t="s">
        <v>252</v>
      </c>
      <c r="J1434" t="s">
        <v>186</v>
      </c>
      <c r="K1434" t="s">
        <v>3</v>
      </c>
      <c r="L1434" t="str">
        <f>_xlfn.XLOOKUP(K1434,Sheet1!$A$2:$A$8,Sheet1!$B$2:$B$8)</f>
        <v>B</v>
      </c>
      <c r="M1434" s="5">
        <v>2899011452318</v>
      </c>
      <c r="N1434" s="5">
        <v>2932490239178</v>
      </c>
    </row>
    <row r="1435" spans="1:14" x14ac:dyDescent="0.3">
      <c r="A1435" t="s">
        <v>181</v>
      </c>
      <c r="B1435" t="s">
        <v>182</v>
      </c>
      <c r="C1435" t="s">
        <v>34</v>
      </c>
      <c r="D1435" t="s">
        <v>216</v>
      </c>
      <c r="E1435" t="s">
        <v>184</v>
      </c>
      <c r="F1435" t="s">
        <v>299</v>
      </c>
      <c r="G1435" s="4">
        <v>44196</v>
      </c>
      <c r="H1435" s="7">
        <f t="shared" si="22"/>
        <v>2020</v>
      </c>
      <c r="I1435" t="s">
        <v>252</v>
      </c>
      <c r="J1435" t="s">
        <v>187</v>
      </c>
      <c r="K1435" t="s">
        <v>5</v>
      </c>
      <c r="L1435" t="str">
        <f>_xlfn.XLOOKUP(K1435,Sheet1!$A$2:$A$8,Sheet1!$B$2:$B$8)</f>
        <v>C</v>
      </c>
      <c r="M1435" s="5">
        <v>809123046614</v>
      </c>
      <c r="N1435" s="5">
        <v>686084347365</v>
      </c>
    </row>
    <row r="1436" spans="1:14" x14ac:dyDescent="0.3">
      <c r="A1436" t="s">
        <v>181</v>
      </c>
      <c r="B1436" t="s">
        <v>182</v>
      </c>
      <c r="C1436" t="s">
        <v>34</v>
      </c>
      <c r="D1436" t="s">
        <v>217</v>
      </c>
      <c r="E1436" t="s">
        <v>191</v>
      </c>
      <c r="F1436" t="s">
        <v>299</v>
      </c>
      <c r="G1436" s="4">
        <v>44196</v>
      </c>
      <c r="H1436" s="7">
        <f t="shared" si="22"/>
        <v>2020</v>
      </c>
      <c r="I1436" t="s">
        <v>252</v>
      </c>
      <c r="J1436" t="s">
        <v>185</v>
      </c>
      <c r="K1436" t="s">
        <v>1</v>
      </c>
      <c r="L1436" t="str">
        <f>_xlfn.XLOOKUP(K1436,Sheet1!$A$2:$A$8,Sheet1!$B$2:$B$8)</f>
        <v>A</v>
      </c>
      <c r="M1436" s="5">
        <v>317913470328</v>
      </c>
      <c r="N1436" s="5">
        <v>338684831650</v>
      </c>
    </row>
    <row r="1437" spans="1:14" x14ac:dyDescent="0.3">
      <c r="A1437" t="s">
        <v>181</v>
      </c>
      <c r="B1437" t="s">
        <v>182</v>
      </c>
      <c r="C1437" t="s">
        <v>34</v>
      </c>
      <c r="D1437" t="s">
        <v>217</v>
      </c>
      <c r="E1437" t="s">
        <v>191</v>
      </c>
      <c r="F1437" t="s">
        <v>299</v>
      </c>
      <c r="G1437" s="4">
        <v>44196</v>
      </c>
      <c r="H1437" s="7">
        <f t="shared" si="22"/>
        <v>2020</v>
      </c>
      <c r="I1437" t="s">
        <v>252</v>
      </c>
      <c r="J1437" t="s">
        <v>186</v>
      </c>
      <c r="K1437" t="s">
        <v>3</v>
      </c>
      <c r="L1437" t="str">
        <f>_xlfn.XLOOKUP(K1437,Sheet1!$A$2:$A$8,Sheet1!$B$2:$B$8)</f>
        <v>B</v>
      </c>
      <c r="M1437" s="5">
        <v>119662332802</v>
      </c>
      <c r="N1437" s="5">
        <v>141051096811</v>
      </c>
    </row>
    <row r="1438" spans="1:14" x14ac:dyDescent="0.3">
      <c r="A1438" t="s">
        <v>181</v>
      </c>
      <c r="B1438" t="s">
        <v>182</v>
      </c>
      <c r="C1438" t="s">
        <v>34</v>
      </c>
      <c r="D1438" t="s">
        <v>217</v>
      </c>
      <c r="E1438" t="s">
        <v>191</v>
      </c>
      <c r="F1438" t="s">
        <v>299</v>
      </c>
      <c r="G1438" s="4">
        <v>44196</v>
      </c>
      <c r="H1438" s="7">
        <f t="shared" si="22"/>
        <v>2020</v>
      </c>
      <c r="I1438" t="s">
        <v>252</v>
      </c>
      <c r="J1438" t="s">
        <v>187</v>
      </c>
      <c r="K1438" t="s">
        <v>5</v>
      </c>
      <c r="L1438" t="str">
        <f>_xlfn.XLOOKUP(K1438,Sheet1!$A$2:$A$8,Sheet1!$B$2:$B$8)</f>
        <v>C</v>
      </c>
      <c r="M1438" s="5">
        <v>198251137526</v>
      </c>
      <c r="N1438" s="5">
        <v>197633734839</v>
      </c>
    </row>
    <row r="1439" spans="1:14" x14ac:dyDescent="0.3">
      <c r="A1439" t="s">
        <v>181</v>
      </c>
      <c r="B1439" t="s">
        <v>182</v>
      </c>
      <c r="C1439" t="s">
        <v>34</v>
      </c>
      <c r="D1439" t="s">
        <v>218</v>
      </c>
      <c r="E1439" t="s">
        <v>184</v>
      </c>
      <c r="F1439" t="s">
        <v>299</v>
      </c>
      <c r="G1439" s="4">
        <v>44196</v>
      </c>
      <c r="H1439" s="7">
        <f t="shared" si="22"/>
        <v>2020</v>
      </c>
      <c r="I1439" t="s">
        <v>252</v>
      </c>
      <c r="J1439" t="s">
        <v>185</v>
      </c>
      <c r="K1439" t="s">
        <v>1</v>
      </c>
      <c r="L1439" t="str">
        <f>_xlfn.XLOOKUP(K1439,Sheet1!$A$2:$A$8,Sheet1!$B$2:$B$8)</f>
        <v>A</v>
      </c>
      <c r="M1439" s="5">
        <v>1093370177549</v>
      </c>
      <c r="N1439" s="5">
        <v>1238166154288</v>
      </c>
    </row>
    <row r="1440" spans="1:14" x14ac:dyDescent="0.3">
      <c r="A1440" t="s">
        <v>181</v>
      </c>
      <c r="B1440" t="s">
        <v>182</v>
      </c>
      <c r="C1440" t="s">
        <v>34</v>
      </c>
      <c r="D1440" t="s">
        <v>218</v>
      </c>
      <c r="E1440" t="s">
        <v>184</v>
      </c>
      <c r="F1440" t="s">
        <v>299</v>
      </c>
      <c r="G1440" s="4">
        <v>44196</v>
      </c>
      <c r="H1440" s="7">
        <f t="shared" si="22"/>
        <v>2020</v>
      </c>
      <c r="I1440" t="s">
        <v>252</v>
      </c>
      <c r="J1440" t="s">
        <v>186</v>
      </c>
      <c r="K1440" t="s">
        <v>3</v>
      </c>
      <c r="L1440" t="str">
        <f>_xlfn.XLOOKUP(K1440,Sheet1!$A$2:$A$8,Sheet1!$B$2:$B$8)</f>
        <v>B</v>
      </c>
      <c r="M1440" s="5">
        <v>606229982083</v>
      </c>
      <c r="N1440" s="5">
        <v>778259311904</v>
      </c>
    </row>
    <row r="1441" spans="1:14" x14ac:dyDescent="0.3">
      <c r="A1441" t="s">
        <v>181</v>
      </c>
      <c r="B1441" t="s">
        <v>182</v>
      </c>
      <c r="C1441" t="s">
        <v>34</v>
      </c>
      <c r="D1441" t="s">
        <v>218</v>
      </c>
      <c r="E1441" t="s">
        <v>184</v>
      </c>
      <c r="F1441" t="s">
        <v>299</v>
      </c>
      <c r="G1441" s="4">
        <v>44196</v>
      </c>
      <c r="H1441" s="7">
        <f t="shared" si="22"/>
        <v>2020</v>
      </c>
      <c r="I1441" t="s">
        <v>252</v>
      </c>
      <c r="J1441" t="s">
        <v>187</v>
      </c>
      <c r="K1441" t="s">
        <v>5</v>
      </c>
      <c r="L1441" t="str">
        <f>_xlfn.XLOOKUP(K1441,Sheet1!$A$2:$A$8,Sheet1!$B$2:$B$8)</f>
        <v>C</v>
      </c>
      <c r="M1441" s="5">
        <v>487140195466</v>
      </c>
      <c r="N1441" s="5">
        <v>459906842384</v>
      </c>
    </row>
    <row r="1442" spans="1:14" x14ac:dyDescent="0.3">
      <c r="A1442" t="s">
        <v>181</v>
      </c>
      <c r="B1442" t="s">
        <v>182</v>
      </c>
      <c r="C1442" t="s">
        <v>34</v>
      </c>
      <c r="D1442" t="s">
        <v>219</v>
      </c>
      <c r="E1442" t="s">
        <v>184</v>
      </c>
      <c r="F1442" t="s">
        <v>299</v>
      </c>
      <c r="G1442" s="4">
        <v>44196</v>
      </c>
      <c r="H1442" s="7">
        <f t="shared" si="22"/>
        <v>2020</v>
      </c>
      <c r="I1442" t="s">
        <v>252</v>
      </c>
      <c r="J1442" t="s">
        <v>185</v>
      </c>
      <c r="K1442" t="s">
        <v>1</v>
      </c>
      <c r="L1442" t="str">
        <f>_xlfn.XLOOKUP(K1442,Sheet1!$A$2:$A$8,Sheet1!$B$2:$B$8)</f>
        <v>A</v>
      </c>
      <c r="M1442" s="5">
        <v>989343684526</v>
      </c>
      <c r="N1442" s="5">
        <v>979237806149</v>
      </c>
    </row>
    <row r="1443" spans="1:14" x14ac:dyDescent="0.3">
      <c r="A1443" t="s">
        <v>181</v>
      </c>
      <c r="B1443" t="s">
        <v>182</v>
      </c>
      <c r="C1443" t="s">
        <v>34</v>
      </c>
      <c r="D1443" t="s">
        <v>219</v>
      </c>
      <c r="E1443" t="s">
        <v>184</v>
      </c>
      <c r="F1443" t="s">
        <v>299</v>
      </c>
      <c r="G1443" s="4">
        <v>44196</v>
      </c>
      <c r="H1443" s="7">
        <f t="shared" si="22"/>
        <v>2020</v>
      </c>
      <c r="I1443" t="s">
        <v>252</v>
      </c>
      <c r="J1443" t="s">
        <v>186</v>
      </c>
      <c r="K1443" t="s">
        <v>3</v>
      </c>
      <c r="L1443" t="str">
        <f>_xlfn.XLOOKUP(K1443,Sheet1!$A$2:$A$8,Sheet1!$B$2:$B$8)</f>
        <v>B</v>
      </c>
      <c r="M1443" s="5">
        <v>682191882648</v>
      </c>
      <c r="N1443" s="5">
        <v>679266898196</v>
      </c>
    </row>
    <row r="1444" spans="1:14" x14ac:dyDescent="0.3">
      <c r="A1444" t="s">
        <v>181</v>
      </c>
      <c r="B1444" t="s">
        <v>182</v>
      </c>
      <c r="C1444" t="s">
        <v>34</v>
      </c>
      <c r="D1444" t="s">
        <v>219</v>
      </c>
      <c r="E1444" t="s">
        <v>184</v>
      </c>
      <c r="F1444" t="s">
        <v>299</v>
      </c>
      <c r="G1444" s="4">
        <v>44196</v>
      </c>
      <c r="H1444" s="7">
        <f t="shared" si="22"/>
        <v>2020</v>
      </c>
      <c r="I1444" t="s">
        <v>252</v>
      </c>
      <c r="J1444" t="s">
        <v>187</v>
      </c>
      <c r="K1444" t="s">
        <v>5</v>
      </c>
      <c r="L1444" t="str">
        <f>_xlfn.XLOOKUP(K1444,Sheet1!$A$2:$A$8,Sheet1!$B$2:$B$8)</f>
        <v>C</v>
      </c>
      <c r="M1444" s="5">
        <v>307151801878</v>
      </c>
      <c r="N1444" s="5">
        <v>299970907953</v>
      </c>
    </row>
    <row r="1445" spans="1:14" x14ac:dyDescent="0.3">
      <c r="A1445" t="s">
        <v>181</v>
      </c>
      <c r="B1445" t="s">
        <v>182</v>
      </c>
      <c r="C1445" t="s">
        <v>34</v>
      </c>
      <c r="D1445" t="s">
        <v>221</v>
      </c>
      <c r="E1445" t="s">
        <v>191</v>
      </c>
      <c r="F1445" t="s">
        <v>299</v>
      </c>
      <c r="G1445" s="4">
        <v>44196</v>
      </c>
      <c r="H1445" s="7">
        <f t="shared" si="22"/>
        <v>2020</v>
      </c>
      <c r="I1445" t="s">
        <v>252</v>
      </c>
      <c r="J1445" t="s">
        <v>185</v>
      </c>
      <c r="K1445" t="s">
        <v>1</v>
      </c>
      <c r="L1445" t="str">
        <f>_xlfn.XLOOKUP(K1445,Sheet1!$A$2:$A$8,Sheet1!$B$2:$B$8)</f>
        <v>A</v>
      </c>
      <c r="M1445" s="5">
        <v>79086973226376</v>
      </c>
      <c r="N1445" s="5">
        <v>79058661130791</v>
      </c>
    </row>
    <row r="1446" spans="1:14" x14ac:dyDescent="0.3">
      <c r="A1446" t="s">
        <v>181</v>
      </c>
      <c r="B1446" t="s">
        <v>182</v>
      </c>
      <c r="C1446" t="s">
        <v>34</v>
      </c>
      <c r="D1446" t="s">
        <v>221</v>
      </c>
      <c r="E1446" t="s">
        <v>191</v>
      </c>
      <c r="F1446" t="s">
        <v>299</v>
      </c>
      <c r="G1446" s="4">
        <v>44196</v>
      </c>
      <c r="H1446" s="7">
        <f t="shared" si="22"/>
        <v>2020</v>
      </c>
      <c r="I1446" t="s">
        <v>252</v>
      </c>
      <c r="J1446" t="s">
        <v>186</v>
      </c>
      <c r="K1446" t="s">
        <v>3</v>
      </c>
      <c r="L1446" t="str">
        <f>_xlfn.XLOOKUP(K1446,Sheet1!$A$2:$A$8,Sheet1!$B$2:$B$8)</f>
        <v>B</v>
      </c>
      <c r="M1446" s="5">
        <v>31412381141295</v>
      </c>
      <c r="N1446" s="5">
        <v>31263954310516</v>
      </c>
    </row>
    <row r="1447" spans="1:14" x14ac:dyDescent="0.3">
      <c r="A1447" t="s">
        <v>181</v>
      </c>
      <c r="B1447" t="s">
        <v>182</v>
      </c>
      <c r="C1447" t="s">
        <v>34</v>
      </c>
      <c r="D1447" t="s">
        <v>221</v>
      </c>
      <c r="E1447" t="s">
        <v>191</v>
      </c>
      <c r="F1447" t="s">
        <v>299</v>
      </c>
      <c r="G1447" s="4">
        <v>44196</v>
      </c>
      <c r="H1447" s="7">
        <f t="shared" si="22"/>
        <v>2020</v>
      </c>
      <c r="I1447" t="s">
        <v>252</v>
      </c>
      <c r="J1447" t="s">
        <v>187</v>
      </c>
      <c r="K1447" t="s">
        <v>5</v>
      </c>
      <c r="L1447" t="str">
        <f>_xlfn.XLOOKUP(K1447,Sheet1!$A$2:$A$8,Sheet1!$B$2:$B$8)</f>
        <v>C</v>
      </c>
      <c r="M1447" s="5">
        <v>47674592085081</v>
      </c>
      <c r="N1447" s="5">
        <v>47794706820275</v>
      </c>
    </row>
    <row r="1448" spans="1:14" x14ac:dyDescent="0.3">
      <c r="A1448" t="s">
        <v>181</v>
      </c>
      <c r="B1448" t="s">
        <v>182</v>
      </c>
      <c r="C1448" t="s">
        <v>34</v>
      </c>
      <c r="D1448" t="s">
        <v>222</v>
      </c>
      <c r="E1448" t="s">
        <v>223</v>
      </c>
      <c r="F1448" t="s">
        <v>299</v>
      </c>
      <c r="G1448" s="4">
        <v>44196</v>
      </c>
      <c r="H1448" s="7">
        <f t="shared" si="22"/>
        <v>2020</v>
      </c>
      <c r="I1448" t="s">
        <v>252</v>
      </c>
      <c r="J1448" t="s">
        <v>185</v>
      </c>
      <c r="K1448" t="s">
        <v>1</v>
      </c>
      <c r="L1448" t="str">
        <f>_xlfn.XLOOKUP(K1448,Sheet1!$A$2:$A$8,Sheet1!$B$2:$B$8)</f>
        <v>A</v>
      </c>
      <c r="M1448" s="5">
        <v>5159070657348</v>
      </c>
      <c r="N1448" s="5">
        <v>4367135608525</v>
      </c>
    </row>
    <row r="1449" spans="1:14" x14ac:dyDescent="0.3">
      <c r="A1449" t="s">
        <v>181</v>
      </c>
      <c r="B1449" t="s">
        <v>182</v>
      </c>
      <c r="C1449" t="s">
        <v>34</v>
      </c>
      <c r="D1449" t="s">
        <v>222</v>
      </c>
      <c r="E1449" t="s">
        <v>223</v>
      </c>
      <c r="F1449" t="s">
        <v>299</v>
      </c>
      <c r="G1449" s="4">
        <v>44196</v>
      </c>
      <c r="H1449" s="7">
        <f t="shared" si="22"/>
        <v>2020</v>
      </c>
      <c r="I1449" t="s">
        <v>252</v>
      </c>
      <c r="J1449" t="s">
        <v>186</v>
      </c>
      <c r="K1449" t="s">
        <v>3</v>
      </c>
      <c r="L1449" t="str">
        <f>_xlfn.XLOOKUP(K1449,Sheet1!$A$2:$A$8,Sheet1!$B$2:$B$8)</f>
        <v>B</v>
      </c>
      <c r="M1449" s="5">
        <v>3924790737693</v>
      </c>
      <c r="N1449" s="5">
        <v>3183974946284</v>
      </c>
    </row>
    <row r="1450" spans="1:14" x14ac:dyDescent="0.3">
      <c r="A1450" t="s">
        <v>181</v>
      </c>
      <c r="B1450" t="s">
        <v>182</v>
      </c>
      <c r="C1450" t="s">
        <v>34</v>
      </c>
      <c r="D1450" t="s">
        <v>222</v>
      </c>
      <c r="E1450" t="s">
        <v>223</v>
      </c>
      <c r="F1450" t="s">
        <v>299</v>
      </c>
      <c r="G1450" s="4">
        <v>44196</v>
      </c>
      <c r="H1450" s="7">
        <f t="shared" si="22"/>
        <v>2020</v>
      </c>
      <c r="I1450" t="s">
        <v>252</v>
      </c>
      <c r="J1450" t="s">
        <v>187</v>
      </c>
      <c r="K1450" t="s">
        <v>5</v>
      </c>
      <c r="L1450" t="str">
        <f>_xlfn.XLOOKUP(K1450,Sheet1!$A$2:$A$8,Sheet1!$B$2:$B$8)</f>
        <v>C</v>
      </c>
      <c r="M1450" s="5">
        <v>1234279919655</v>
      </c>
      <c r="N1450" s="5">
        <v>1183160662241</v>
      </c>
    </row>
    <row r="1451" spans="1:14" x14ac:dyDescent="0.3">
      <c r="A1451" t="s">
        <v>181</v>
      </c>
      <c r="B1451" t="s">
        <v>182</v>
      </c>
      <c r="C1451" t="s">
        <v>34</v>
      </c>
      <c r="D1451" t="s">
        <v>224</v>
      </c>
      <c r="E1451" t="s">
        <v>225</v>
      </c>
      <c r="F1451" t="s">
        <v>299</v>
      </c>
      <c r="G1451" s="4">
        <v>44196</v>
      </c>
      <c r="H1451" s="7">
        <f t="shared" si="22"/>
        <v>2020</v>
      </c>
      <c r="I1451" t="s">
        <v>252</v>
      </c>
      <c r="J1451" t="s">
        <v>185</v>
      </c>
      <c r="K1451" t="s">
        <v>1</v>
      </c>
      <c r="L1451" t="str">
        <f>_xlfn.XLOOKUP(K1451,Sheet1!$A$2:$A$8,Sheet1!$B$2:$B$8)</f>
        <v>A</v>
      </c>
      <c r="M1451" s="5">
        <v>1653568577954</v>
      </c>
      <c r="N1451" s="5">
        <v>1588187042242</v>
      </c>
    </row>
    <row r="1452" spans="1:14" x14ac:dyDescent="0.3">
      <c r="A1452" t="s">
        <v>181</v>
      </c>
      <c r="B1452" t="s">
        <v>182</v>
      </c>
      <c r="C1452" t="s">
        <v>34</v>
      </c>
      <c r="D1452" t="s">
        <v>224</v>
      </c>
      <c r="E1452" t="s">
        <v>225</v>
      </c>
      <c r="F1452" t="s">
        <v>299</v>
      </c>
      <c r="G1452" s="4">
        <v>44196</v>
      </c>
      <c r="H1452" s="7">
        <f t="shared" si="22"/>
        <v>2020</v>
      </c>
      <c r="I1452" t="s">
        <v>252</v>
      </c>
      <c r="J1452" t="s">
        <v>186</v>
      </c>
      <c r="K1452" t="s">
        <v>3</v>
      </c>
      <c r="L1452" t="str">
        <f>_xlfn.XLOOKUP(K1452,Sheet1!$A$2:$A$8,Sheet1!$B$2:$B$8)</f>
        <v>B</v>
      </c>
      <c r="M1452" s="5">
        <v>1279380184054</v>
      </c>
      <c r="N1452" s="5">
        <v>1327117098175</v>
      </c>
    </row>
    <row r="1453" spans="1:14" x14ac:dyDescent="0.3">
      <c r="A1453" t="s">
        <v>181</v>
      </c>
      <c r="B1453" t="s">
        <v>182</v>
      </c>
      <c r="C1453" t="s">
        <v>34</v>
      </c>
      <c r="D1453" t="s">
        <v>224</v>
      </c>
      <c r="E1453" t="s">
        <v>225</v>
      </c>
      <c r="F1453" t="s">
        <v>299</v>
      </c>
      <c r="G1453" s="4">
        <v>44196</v>
      </c>
      <c r="H1453" s="7">
        <f t="shared" si="22"/>
        <v>2020</v>
      </c>
      <c r="I1453" t="s">
        <v>252</v>
      </c>
      <c r="J1453" t="s">
        <v>187</v>
      </c>
      <c r="K1453" t="s">
        <v>5</v>
      </c>
      <c r="L1453" t="str">
        <f>_xlfn.XLOOKUP(K1453,Sheet1!$A$2:$A$8,Sheet1!$B$2:$B$8)</f>
        <v>C</v>
      </c>
      <c r="M1453" s="5">
        <v>374188393900</v>
      </c>
      <c r="N1453" s="5">
        <v>261069944067</v>
      </c>
    </row>
    <row r="1454" spans="1:14" x14ac:dyDescent="0.3">
      <c r="A1454" t="s">
        <v>181</v>
      </c>
      <c r="B1454" t="s">
        <v>182</v>
      </c>
      <c r="C1454" t="s">
        <v>34</v>
      </c>
      <c r="D1454" t="s">
        <v>226</v>
      </c>
      <c r="E1454" t="s">
        <v>225</v>
      </c>
      <c r="F1454" t="s">
        <v>299</v>
      </c>
      <c r="G1454" s="4">
        <v>44196</v>
      </c>
      <c r="H1454" s="7">
        <f t="shared" si="22"/>
        <v>2020</v>
      </c>
      <c r="I1454" t="s">
        <v>252</v>
      </c>
      <c r="J1454" t="s">
        <v>185</v>
      </c>
      <c r="K1454" t="s">
        <v>1</v>
      </c>
      <c r="L1454" t="str">
        <f>_xlfn.XLOOKUP(K1454,Sheet1!$A$2:$A$8,Sheet1!$B$2:$B$8)</f>
        <v>A</v>
      </c>
      <c r="M1454" s="5">
        <v>1734262275066</v>
      </c>
      <c r="N1454" s="5">
        <v>1650955869341</v>
      </c>
    </row>
    <row r="1455" spans="1:14" x14ac:dyDescent="0.3">
      <c r="A1455" t="s">
        <v>181</v>
      </c>
      <c r="B1455" t="s">
        <v>182</v>
      </c>
      <c r="C1455" t="s">
        <v>34</v>
      </c>
      <c r="D1455" t="s">
        <v>226</v>
      </c>
      <c r="E1455" t="s">
        <v>225</v>
      </c>
      <c r="F1455" t="s">
        <v>299</v>
      </c>
      <c r="G1455" s="4">
        <v>44196</v>
      </c>
      <c r="H1455" s="7">
        <f t="shared" si="22"/>
        <v>2020</v>
      </c>
      <c r="I1455" t="s">
        <v>252</v>
      </c>
      <c r="J1455" t="s">
        <v>186</v>
      </c>
      <c r="K1455" t="s">
        <v>3</v>
      </c>
      <c r="L1455" t="str">
        <f>_xlfn.XLOOKUP(K1455,Sheet1!$A$2:$A$8,Sheet1!$B$2:$B$8)</f>
        <v>B</v>
      </c>
      <c r="M1455" s="5">
        <v>1113458344917</v>
      </c>
      <c r="N1455" s="5">
        <v>1137165744150</v>
      </c>
    </row>
    <row r="1456" spans="1:14" x14ac:dyDescent="0.3">
      <c r="A1456" t="s">
        <v>181</v>
      </c>
      <c r="B1456" t="s">
        <v>182</v>
      </c>
      <c r="C1456" t="s">
        <v>34</v>
      </c>
      <c r="D1456" t="s">
        <v>226</v>
      </c>
      <c r="E1456" t="s">
        <v>225</v>
      </c>
      <c r="F1456" t="s">
        <v>299</v>
      </c>
      <c r="G1456" s="4">
        <v>44196</v>
      </c>
      <c r="H1456" s="7">
        <f t="shared" si="22"/>
        <v>2020</v>
      </c>
      <c r="I1456" t="s">
        <v>252</v>
      </c>
      <c r="J1456" t="s">
        <v>187</v>
      </c>
      <c r="K1456" t="s">
        <v>5</v>
      </c>
      <c r="L1456" t="str">
        <f>_xlfn.XLOOKUP(K1456,Sheet1!$A$2:$A$8,Sheet1!$B$2:$B$8)</f>
        <v>C</v>
      </c>
      <c r="M1456" s="5">
        <v>620803930149</v>
      </c>
      <c r="N1456" s="5">
        <v>513790125191</v>
      </c>
    </row>
    <row r="1457" spans="1:14" x14ac:dyDescent="0.3">
      <c r="A1457" t="s">
        <v>181</v>
      </c>
      <c r="B1457" t="s">
        <v>182</v>
      </c>
      <c r="C1457" t="s">
        <v>34</v>
      </c>
      <c r="D1457" t="s">
        <v>227</v>
      </c>
      <c r="E1457" t="s">
        <v>198</v>
      </c>
      <c r="F1457" t="s">
        <v>299</v>
      </c>
      <c r="G1457" s="4">
        <v>44196</v>
      </c>
      <c r="H1457" s="7">
        <f t="shared" si="22"/>
        <v>2020</v>
      </c>
      <c r="I1457" t="s">
        <v>252</v>
      </c>
      <c r="J1457" t="s">
        <v>185</v>
      </c>
      <c r="K1457" t="s">
        <v>1</v>
      </c>
      <c r="L1457" t="str">
        <f>_xlfn.XLOOKUP(K1457,Sheet1!$A$2:$A$8,Sheet1!$B$2:$B$8)</f>
        <v>A</v>
      </c>
      <c r="M1457" s="5">
        <v>220132430899</v>
      </c>
      <c r="N1457" s="5">
        <v>191383402868</v>
      </c>
    </row>
    <row r="1458" spans="1:14" x14ac:dyDescent="0.3">
      <c r="A1458" t="s">
        <v>181</v>
      </c>
      <c r="B1458" t="s">
        <v>182</v>
      </c>
      <c r="C1458" t="s">
        <v>34</v>
      </c>
      <c r="D1458" t="s">
        <v>227</v>
      </c>
      <c r="E1458" t="s">
        <v>198</v>
      </c>
      <c r="F1458" t="s">
        <v>299</v>
      </c>
      <c r="G1458" s="4">
        <v>44196</v>
      </c>
      <c r="H1458" s="7">
        <f t="shared" si="22"/>
        <v>2020</v>
      </c>
      <c r="I1458" t="s">
        <v>252</v>
      </c>
      <c r="J1458" t="s">
        <v>186</v>
      </c>
      <c r="K1458" t="s">
        <v>3</v>
      </c>
      <c r="L1458" t="str">
        <f>_xlfn.XLOOKUP(K1458,Sheet1!$A$2:$A$8,Sheet1!$B$2:$B$8)</f>
        <v>B</v>
      </c>
      <c r="M1458" s="5">
        <v>38858947934</v>
      </c>
      <c r="N1458" s="5">
        <v>50965912355</v>
      </c>
    </row>
    <row r="1459" spans="1:14" x14ac:dyDescent="0.3">
      <c r="A1459" t="s">
        <v>181</v>
      </c>
      <c r="B1459" t="s">
        <v>182</v>
      </c>
      <c r="C1459" t="s">
        <v>34</v>
      </c>
      <c r="D1459" t="s">
        <v>227</v>
      </c>
      <c r="E1459" t="s">
        <v>198</v>
      </c>
      <c r="F1459" t="s">
        <v>299</v>
      </c>
      <c r="G1459" s="4">
        <v>44196</v>
      </c>
      <c r="H1459" s="7">
        <f t="shared" si="22"/>
        <v>2020</v>
      </c>
      <c r="I1459" t="s">
        <v>252</v>
      </c>
      <c r="J1459" t="s">
        <v>187</v>
      </c>
      <c r="K1459" t="s">
        <v>5</v>
      </c>
      <c r="L1459" t="str">
        <f>_xlfn.XLOOKUP(K1459,Sheet1!$A$2:$A$8,Sheet1!$B$2:$B$8)</f>
        <v>C</v>
      </c>
      <c r="M1459" s="5">
        <v>181273482965</v>
      </c>
      <c r="N1459" s="5">
        <v>140417490513</v>
      </c>
    </row>
    <row r="1460" spans="1:14" x14ac:dyDescent="0.3">
      <c r="A1460" t="s">
        <v>181</v>
      </c>
      <c r="B1460" t="s">
        <v>182</v>
      </c>
      <c r="C1460" t="s">
        <v>34</v>
      </c>
      <c r="D1460" t="s">
        <v>228</v>
      </c>
      <c r="E1460" t="s">
        <v>229</v>
      </c>
      <c r="F1460" t="s">
        <v>299</v>
      </c>
      <c r="G1460" s="4">
        <v>44196</v>
      </c>
      <c r="H1460" s="7">
        <f t="shared" si="22"/>
        <v>2020</v>
      </c>
      <c r="I1460" t="s">
        <v>252</v>
      </c>
      <c r="J1460" t="s">
        <v>185</v>
      </c>
      <c r="K1460" t="s">
        <v>1</v>
      </c>
      <c r="L1460" t="str">
        <f>_xlfn.XLOOKUP(K1460,Sheet1!$A$2:$A$8,Sheet1!$B$2:$B$8)</f>
        <v>A</v>
      </c>
      <c r="M1460" s="5">
        <v>3788654067420</v>
      </c>
      <c r="N1460" s="5">
        <v>3548368716753</v>
      </c>
    </row>
    <row r="1461" spans="1:14" x14ac:dyDescent="0.3">
      <c r="A1461" t="s">
        <v>181</v>
      </c>
      <c r="B1461" t="s">
        <v>182</v>
      </c>
      <c r="C1461" t="s">
        <v>34</v>
      </c>
      <c r="D1461" t="s">
        <v>228</v>
      </c>
      <c r="E1461" t="s">
        <v>229</v>
      </c>
      <c r="F1461" t="s">
        <v>299</v>
      </c>
      <c r="G1461" s="4">
        <v>44196</v>
      </c>
      <c r="H1461" s="7">
        <f t="shared" si="22"/>
        <v>2020</v>
      </c>
      <c r="I1461" t="s">
        <v>252</v>
      </c>
      <c r="J1461" t="s">
        <v>186</v>
      </c>
      <c r="K1461" t="s">
        <v>3</v>
      </c>
      <c r="L1461" t="str">
        <f>_xlfn.XLOOKUP(K1461,Sheet1!$A$2:$A$8,Sheet1!$B$2:$B$8)</f>
        <v>B</v>
      </c>
      <c r="M1461" s="5">
        <v>2550728646625</v>
      </c>
      <c r="N1461" s="5">
        <v>2494469954773</v>
      </c>
    </row>
    <row r="1462" spans="1:14" x14ac:dyDescent="0.3">
      <c r="A1462" t="s">
        <v>181</v>
      </c>
      <c r="B1462" t="s">
        <v>182</v>
      </c>
      <c r="C1462" t="s">
        <v>34</v>
      </c>
      <c r="D1462" t="s">
        <v>228</v>
      </c>
      <c r="E1462" t="s">
        <v>229</v>
      </c>
      <c r="F1462" t="s">
        <v>299</v>
      </c>
      <c r="G1462" s="4">
        <v>44196</v>
      </c>
      <c r="H1462" s="7">
        <f t="shared" si="22"/>
        <v>2020</v>
      </c>
      <c r="I1462" t="s">
        <v>252</v>
      </c>
      <c r="J1462" t="s">
        <v>187</v>
      </c>
      <c r="K1462" t="s">
        <v>5</v>
      </c>
      <c r="L1462" t="str">
        <f>_xlfn.XLOOKUP(K1462,Sheet1!$A$2:$A$8,Sheet1!$B$2:$B$8)</f>
        <v>C</v>
      </c>
      <c r="M1462" s="5">
        <v>1237925420795</v>
      </c>
      <c r="N1462" s="5">
        <v>1053898761980</v>
      </c>
    </row>
    <row r="1463" spans="1:14" x14ac:dyDescent="0.3">
      <c r="A1463" t="s">
        <v>181</v>
      </c>
      <c r="B1463" t="s">
        <v>182</v>
      </c>
      <c r="C1463" t="s">
        <v>34</v>
      </c>
      <c r="D1463" t="s">
        <v>248</v>
      </c>
      <c r="E1463" t="s">
        <v>191</v>
      </c>
      <c r="F1463" t="s">
        <v>299</v>
      </c>
      <c r="G1463" s="4">
        <v>44196</v>
      </c>
      <c r="H1463" s="7">
        <f t="shared" si="22"/>
        <v>2020</v>
      </c>
      <c r="I1463" t="s">
        <v>252</v>
      </c>
      <c r="J1463" t="s">
        <v>185</v>
      </c>
      <c r="K1463" t="s">
        <v>1</v>
      </c>
      <c r="L1463" t="str">
        <f>_xlfn.XLOOKUP(K1463,Sheet1!$A$2:$A$8,Sheet1!$B$2:$B$8)</f>
        <v>A</v>
      </c>
      <c r="M1463" s="5">
        <v>15137319821657</v>
      </c>
      <c r="N1463" s="5">
        <v>15681128868341</v>
      </c>
    </row>
    <row r="1464" spans="1:14" x14ac:dyDescent="0.3">
      <c r="A1464" t="s">
        <v>181</v>
      </c>
      <c r="B1464" t="s">
        <v>182</v>
      </c>
      <c r="C1464" t="s">
        <v>34</v>
      </c>
      <c r="D1464" t="s">
        <v>248</v>
      </c>
      <c r="E1464" t="s">
        <v>191</v>
      </c>
      <c r="F1464" t="s">
        <v>299</v>
      </c>
      <c r="G1464" s="4">
        <v>44196</v>
      </c>
      <c r="H1464" s="7">
        <f t="shared" si="22"/>
        <v>2020</v>
      </c>
      <c r="I1464" t="s">
        <v>252</v>
      </c>
      <c r="J1464" t="s">
        <v>186</v>
      </c>
      <c r="K1464" t="s">
        <v>3</v>
      </c>
      <c r="L1464" t="str">
        <f>_xlfn.XLOOKUP(K1464,Sheet1!$A$2:$A$8,Sheet1!$B$2:$B$8)</f>
        <v>B</v>
      </c>
      <c r="M1464" s="5">
        <v>9169604331158</v>
      </c>
      <c r="N1464" s="5">
        <v>9875281658412</v>
      </c>
    </row>
    <row r="1465" spans="1:14" x14ac:dyDescent="0.3">
      <c r="A1465" t="s">
        <v>181</v>
      </c>
      <c r="B1465" t="s">
        <v>182</v>
      </c>
      <c r="C1465" t="s">
        <v>34</v>
      </c>
      <c r="D1465" t="s">
        <v>248</v>
      </c>
      <c r="E1465" t="s">
        <v>191</v>
      </c>
      <c r="F1465" t="s">
        <v>299</v>
      </c>
      <c r="G1465" s="4">
        <v>44196</v>
      </c>
      <c r="H1465" s="7">
        <f t="shared" si="22"/>
        <v>2020</v>
      </c>
      <c r="I1465" t="s">
        <v>252</v>
      </c>
      <c r="J1465" t="s">
        <v>187</v>
      </c>
      <c r="K1465" t="s">
        <v>5</v>
      </c>
      <c r="L1465" t="str">
        <f>_xlfn.XLOOKUP(K1465,Sheet1!$A$2:$A$8,Sheet1!$B$2:$B$8)</f>
        <v>C</v>
      </c>
      <c r="M1465" s="5">
        <v>5967715490499</v>
      </c>
      <c r="N1465" s="5">
        <v>5805847209929</v>
      </c>
    </row>
    <row r="1466" spans="1:14" x14ac:dyDescent="0.3">
      <c r="A1466" t="s">
        <v>268</v>
      </c>
      <c r="B1466" t="s">
        <v>259</v>
      </c>
      <c r="C1466" t="s">
        <v>31</v>
      </c>
      <c r="D1466" t="s">
        <v>207</v>
      </c>
      <c r="E1466" t="s">
        <v>191</v>
      </c>
      <c r="F1466" t="s">
        <v>299</v>
      </c>
      <c r="G1466" s="4">
        <v>44834</v>
      </c>
      <c r="H1466" s="7">
        <f t="shared" si="22"/>
        <v>2022</v>
      </c>
      <c r="I1466" t="s">
        <v>249</v>
      </c>
      <c r="J1466" t="s">
        <v>7</v>
      </c>
      <c r="K1466" t="s">
        <v>7</v>
      </c>
      <c r="L1466" t="str">
        <f>_xlfn.XLOOKUP(K1466,Sheet1!$A$2:$A$8,Sheet1!$B$2:$B$8)</f>
        <v>D</v>
      </c>
      <c r="M1466" s="5">
        <v>1168231124835</v>
      </c>
      <c r="N1466" s="5">
        <v>931305955776</v>
      </c>
    </row>
    <row r="1467" spans="1:14" x14ac:dyDescent="0.3">
      <c r="A1467" t="s">
        <v>268</v>
      </c>
      <c r="B1467" t="s">
        <v>259</v>
      </c>
      <c r="C1467" t="s">
        <v>31</v>
      </c>
      <c r="D1467" t="s">
        <v>207</v>
      </c>
      <c r="E1467" t="s">
        <v>191</v>
      </c>
      <c r="F1467" t="s">
        <v>299</v>
      </c>
      <c r="G1467" s="4">
        <v>44834</v>
      </c>
      <c r="H1467" s="7">
        <f t="shared" si="22"/>
        <v>2022</v>
      </c>
      <c r="I1467" t="s">
        <v>249</v>
      </c>
      <c r="J1467" t="s">
        <v>10</v>
      </c>
      <c r="K1467" t="s">
        <v>124</v>
      </c>
      <c r="L1467" t="str">
        <f>_xlfn.XLOOKUP(K1467,Sheet1!$A$2:$A$8,Sheet1!$B$2:$B$8)</f>
        <v>E</v>
      </c>
      <c r="M1467" s="5">
        <v>49034184491</v>
      </c>
      <c r="N1467" s="5">
        <v>60574226333</v>
      </c>
    </row>
    <row r="1468" spans="1:14" x14ac:dyDescent="0.3">
      <c r="A1468" t="s">
        <v>269</v>
      </c>
      <c r="B1468" t="s">
        <v>259</v>
      </c>
      <c r="C1468" t="s">
        <v>34</v>
      </c>
      <c r="D1468" t="s">
        <v>207</v>
      </c>
      <c r="E1468" t="s">
        <v>191</v>
      </c>
      <c r="F1468" t="s">
        <v>299</v>
      </c>
      <c r="G1468" s="4">
        <v>44834</v>
      </c>
      <c r="H1468" s="7">
        <f t="shared" si="22"/>
        <v>2022</v>
      </c>
      <c r="I1468" t="s">
        <v>249</v>
      </c>
      <c r="J1468" t="s">
        <v>7</v>
      </c>
      <c r="K1468" t="s">
        <v>7</v>
      </c>
      <c r="L1468" t="str">
        <f>_xlfn.XLOOKUP(K1468,Sheet1!$A$2:$A$8,Sheet1!$B$2:$B$8)</f>
        <v>D</v>
      </c>
      <c r="M1468" s="5">
        <v>1542930636576</v>
      </c>
      <c r="N1468" s="5">
        <v>1190785033844</v>
      </c>
    </row>
    <row r="1469" spans="1:14" x14ac:dyDescent="0.3">
      <c r="A1469" t="s">
        <v>269</v>
      </c>
      <c r="B1469" t="s">
        <v>259</v>
      </c>
      <c r="C1469" t="s">
        <v>34</v>
      </c>
      <c r="D1469" t="s">
        <v>207</v>
      </c>
      <c r="E1469" t="s">
        <v>191</v>
      </c>
      <c r="F1469" t="s">
        <v>299</v>
      </c>
      <c r="G1469" s="4">
        <v>44834</v>
      </c>
      <c r="H1469" s="7">
        <f t="shared" si="22"/>
        <v>2022</v>
      </c>
      <c r="I1469" t="s">
        <v>249</v>
      </c>
      <c r="J1469" t="s">
        <v>10</v>
      </c>
      <c r="K1469" t="s">
        <v>124</v>
      </c>
      <c r="L1469" t="str">
        <f>_xlfn.XLOOKUP(K1469,Sheet1!$A$2:$A$8,Sheet1!$B$2:$B$8)</f>
        <v>E</v>
      </c>
      <c r="M1469" s="5">
        <v>47187643611</v>
      </c>
      <c r="N1469" s="5">
        <v>55550552561</v>
      </c>
    </row>
    <row r="1470" spans="1:14" x14ac:dyDescent="0.3">
      <c r="A1470" t="s">
        <v>262</v>
      </c>
      <c r="B1470" t="s">
        <v>259</v>
      </c>
      <c r="C1470" t="s">
        <v>31</v>
      </c>
      <c r="D1470" t="s">
        <v>183</v>
      </c>
      <c r="E1470" t="s">
        <v>184</v>
      </c>
      <c r="F1470" t="s">
        <v>299</v>
      </c>
      <c r="G1470" s="4">
        <v>44834</v>
      </c>
      <c r="H1470" s="7">
        <f t="shared" si="22"/>
        <v>2022</v>
      </c>
      <c r="I1470" t="s">
        <v>249</v>
      </c>
      <c r="J1470" t="s">
        <v>7</v>
      </c>
      <c r="K1470" t="s">
        <v>7</v>
      </c>
      <c r="L1470" t="str">
        <f>_xlfn.XLOOKUP(K1470,Sheet1!$A$2:$A$8,Sheet1!$B$2:$B$8)</f>
        <v>D</v>
      </c>
      <c r="M1470" s="5">
        <v>5639536281384</v>
      </c>
      <c r="N1470" s="5">
        <v>5025376544616</v>
      </c>
    </row>
    <row r="1471" spans="1:14" x14ac:dyDescent="0.3">
      <c r="A1471" s="3" t="s">
        <v>262</v>
      </c>
      <c r="B1471" s="3" t="s">
        <v>259</v>
      </c>
      <c r="C1471" s="3" t="s">
        <v>31</v>
      </c>
      <c r="D1471" s="3" t="s">
        <v>183</v>
      </c>
      <c r="E1471" s="3" t="s">
        <v>184</v>
      </c>
      <c r="F1471" s="3" t="s">
        <v>299</v>
      </c>
      <c r="G1471" s="8">
        <v>44834</v>
      </c>
      <c r="H1471" s="9">
        <f t="shared" si="22"/>
        <v>2022</v>
      </c>
      <c r="I1471" s="3" t="s">
        <v>249</v>
      </c>
      <c r="J1471" s="3" t="s">
        <v>124</v>
      </c>
      <c r="K1471" s="3" t="s">
        <v>124</v>
      </c>
      <c r="L1471" s="3" t="str">
        <f>_xlfn.XLOOKUP(K1471,Sheet1!$A$2:$A$8,Sheet1!$B$2:$B$8)</f>
        <v>E</v>
      </c>
      <c r="M1471" s="10">
        <v>198449513624</v>
      </c>
      <c r="N1471" s="10">
        <v>146937237020</v>
      </c>
    </row>
    <row r="1472" spans="1:14" x14ac:dyDescent="0.3">
      <c r="A1472" s="3" t="s">
        <v>262</v>
      </c>
      <c r="B1472" s="3" t="s">
        <v>259</v>
      </c>
      <c r="C1472" s="3" t="s">
        <v>31</v>
      </c>
      <c r="D1472" s="3" t="s">
        <v>183</v>
      </c>
      <c r="E1472" s="3" t="s">
        <v>184</v>
      </c>
      <c r="F1472" s="3" t="s">
        <v>299</v>
      </c>
      <c r="G1472" s="8">
        <v>44834</v>
      </c>
      <c r="H1472" s="9">
        <v>2022</v>
      </c>
      <c r="I1472" s="3" t="s">
        <v>249</v>
      </c>
      <c r="J1472" s="3" t="s">
        <v>122</v>
      </c>
      <c r="K1472" s="3" t="s">
        <v>122</v>
      </c>
      <c r="L1472" s="3" t="s">
        <v>119</v>
      </c>
      <c r="M1472" s="10">
        <v>151091334834</v>
      </c>
      <c r="N1472" s="10">
        <v>109513167125</v>
      </c>
    </row>
    <row r="1473" spans="1:14" x14ac:dyDescent="0.3">
      <c r="A1473" t="s">
        <v>262</v>
      </c>
      <c r="B1473" t="s">
        <v>259</v>
      </c>
      <c r="C1473" t="s">
        <v>31</v>
      </c>
      <c r="D1473" t="s">
        <v>188</v>
      </c>
      <c r="E1473" t="s">
        <v>189</v>
      </c>
      <c r="F1473" t="s">
        <v>299</v>
      </c>
      <c r="G1473" s="4">
        <v>44834</v>
      </c>
      <c r="H1473" s="7">
        <f t="shared" si="22"/>
        <v>2022</v>
      </c>
      <c r="I1473" t="s">
        <v>249</v>
      </c>
      <c r="J1473" t="s">
        <v>266</v>
      </c>
      <c r="K1473" t="s">
        <v>7</v>
      </c>
      <c r="L1473" t="str">
        <f>_xlfn.XLOOKUP(K1473,Sheet1!$A$2:$A$8,Sheet1!$B$2:$B$8)</f>
        <v>D</v>
      </c>
      <c r="M1473" s="5">
        <v>511646159740</v>
      </c>
      <c r="N1473" s="5">
        <v>215707580543</v>
      </c>
    </row>
    <row r="1474" spans="1:14" x14ac:dyDescent="0.3">
      <c r="A1474" t="s">
        <v>262</v>
      </c>
      <c r="B1474" t="s">
        <v>259</v>
      </c>
      <c r="C1474" t="s">
        <v>31</v>
      </c>
      <c r="D1474" t="s">
        <v>188</v>
      </c>
      <c r="E1474" t="s">
        <v>189</v>
      </c>
      <c r="F1474" t="s">
        <v>299</v>
      </c>
      <c r="G1474" s="4">
        <v>44834</v>
      </c>
      <c r="H1474" s="7">
        <f t="shared" si="22"/>
        <v>2022</v>
      </c>
      <c r="I1474" t="s">
        <v>249</v>
      </c>
      <c r="J1474" t="s">
        <v>124</v>
      </c>
      <c r="K1474" t="s">
        <v>124</v>
      </c>
      <c r="L1474" t="str">
        <f>_xlfn.XLOOKUP(K1474,Sheet1!$A$2:$A$8,Sheet1!$B$2:$B$8)</f>
        <v>E</v>
      </c>
      <c r="M1474" s="5">
        <v>-25034159457</v>
      </c>
      <c r="N1474" s="5">
        <v>-136189404572</v>
      </c>
    </row>
    <row r="1475" spans="1:14" x14ac:dyDescent="0.3">
      <c r="A1475" t="s">
        <v>262</v>
      </c>
      <c r="B1475" t="s">
        <v>259</v>
      </c>
      <c r="C1475" t="s">
        <v>31</v>
      </c>
      <c r="D1475" t="s">
        <v>188</v>
      </c>
      <c r="E1475" t="s">
        <v>189</v>
      </c>
      <c r="F1475" t="s">
        <v>299</v>
      </c>
      <c r="G1475" s="4">
        <v>44834</v>
      </c>
      <c r="H1475" s="7">
        <f t="shared" si="22"/>
        <v>2022</v>
      </c>
      <c r="I1475" t="s">
        <v>249</v>
      </c>
      <c r="J1475" t="s">
        <v>122</v>
      </c>
      <c r="K1475" t="s">
        <v>122</v>
      </c>
      <c r="L1475" t="str">
        <f>_xlfn.XLOOKUP(K1475,Sheet1!$A$2:$A$8,Sheet1!$B$2:$B$8)</f>
        <v>F</v>
      </c>
      <c r="M1475" s="5">
        <v>-94371146477</v>
      </c>
      <c r="N1475" s="5">
        <v>-187193264236</v>
      </c>
    </row>
    <row r="1476" spans="1:14" x14ac:dyDescent="0.3">
      <c r="A1476" t="s">
        <v>262</v>
      </c>
      <c r="B1476" t="s">
        <v>259</v>
      </c>
      <c r="C1476" t="s">
        <v>31</v>
      </c>
      <c r="D1476" t="s">
        <v>239</v>
      </c>
      <c r="E1476" t="s">
        <v>191</v>
      </c>
      <c r="F1476" t="s">
        <v>299</v>
      </c>
      <c r="G1476" s="4">
        <v>44834</v>
      </c>
      <c r="H1476" s="7">
        <f t="shared" ref="H1476:H1539" si="23">YEAR(G1476)</f>
        <v>2022</v>
      </c>
      <c r="I1476" t="s">
        <v>249</v>
      </c>
      <c r="J1476" t="s">
        <v>7</v>
      </c>
      <c r="K1476" t="s">
        <v>7</v>
      </c>
      <c r="L1476" t="str">
        <f>_xlfn.XLOOKUP(K1476,Sheet1!$A$2:$A$8,Sheet1!$B$2:$B$8)</f>
        <v>D</v>
      </c>
      <c r="M1476" s="5">
        <v>340748360000</v>
      </c>
      <c r="N1476" s="5">
        <v>251427314000</v>
      </c>
    </row>
    <row r="1477" spans="1:14" x14ac:dyDescent="0.3">
      <c r="A1477" t="s">
        <v>262</v>
      </c>
      <c r="B1477" t="s">
        <v>259</v>
      </c>
      <c r="C1477" t="s">
        <v>31</v>
      </c>
      <c r="D1477" t="s">
        <v>239</v>
      </c>
      <c r="E1477" t="s">
        <v>191</v>
      </c>
      <c r="F1477" t="s">
        <v>299</v>
      </c>
      <c r="G1477" s="4">
        <v>44834</v>
      </c>
      <c r="H1477" s="7">
        <f t="shared" si="23"/>
        <v>2022</v>
      </c>
      <c r="I1477" t="s">
        <v>249</v>
      </c>
      <c r="J1477" t="s">
        <v>10</v>
      </c>
      <c r="K1477" t="s">
        <v>124</v>
      </c>
      <c r="L1477" t="str">
        <f>_xlfn.XLOOKUP(K1477,Sheet1!$A$2:$A$8,Sheet1!$B$2:$B$8)</f>
        <v>E</v>
      </c>
      <c r="M1477" s="5">
        <v>322638374000</v>
      </c>
      <c r="N1477" s="5">
        <v>237032502000</v>
      </c>
    </row>
    <row r="1478" spans="1:14" x14ac:dyDescent="0.3">
      <c r="A1478" t="s">
        <v>262</v>
      </c>
      <c r="B1478" t="s">
        <v>259</v>
      </c>
      <c r="C1478" t="s">
        <v>31</v>
      </c>
      <c r="D1478" t="s">
        <v>239</v>
      </c>
      <c r="E1478" t="s">
        <v>191</v>
      </c>
      <c r="F1478" t="s">
        <v>299</v>
      </c>
      <c r="G1478" s="4">
        <v>44834</v>
      </c>
      <c r="H1478" s="7">
        <f t="shared" si="23"/>
        <v>2022</v>
      </c>
      <c r="I1478" t="s">
        <v>249</v>
      </c>
      <c r="J1478" t="s">
        <v>9</v>
      </c>
      <c r="K1478" t="s">
        <v>122</v>
      </c>
      <c r="L1478" t="str">
        <f>_xlfn.XLOOKUP(K1478,Sheet1!$A$2:$A$8,Sheet1!$B$2:$B$8)</f>
        <v>F</v>
      </c>
      <c r="M1478" s="5">
        <v>287152259000</v>
      </c>
      <c r="N1478" s="5">
        <v>499696332000</v>
      </c>
    </row>
    <row r="1479" spans="1:14" x14ac:dyDescent="0.3">
      <c r="A1479" t="s">
        <v>262</v>
      </c>
      <c r="B1479" t="s">
        <v>259</v>
      </c>
      <c r="C1479" t="s">
        <v>31</v>
      </c>
      <c r="D1479" t="s">
        <v>251</v>
      </c>
      <c r="E1479" t="s">
        <v>242</v>
      </c>
      <c r="F1479" t="s">
        <v>299</v>
      </c>
      <c r="G1479" s="4">
        <v>44834</v>
      </c>
      <c r="H1479" s="7">
        <f t="shared" si="23"/>
        <v>2022</v>
      </c>
      <c r="I1479" t="s">
        <v>249</v>
      </c>
      <c r="J1479" t="s">
        <v>7</v>
      </c>
      <c r="K1479" t="s">
        <v>7</v>
      </c>
      <c r="L1479" t="str">
        <f>_xlfn.XLOOKUP(K1479,Sheet1!$A$2:$A$8,Sheet1!$B$2:$B$8)</f>
        <v>D</v>
      </c>
      <c r="M1479" s="5">
        <v>1871864714088</v>
      </c>
      <c r="N1479" s="5">
        <v>2250568283437</v>
      </c>
    </row>
    <row r="1480" spans="1:14" x14ac:dyDescent="0.3">
      <c r="A1480" t="s">
        <v>262</v>
      </c>
      <c r="B1480" t="s">
        <v>259</v>
      </c>
      <c r="C1480" t="s">
        <v>31</v>
      </c>
      <c r="D1480" t="s">
        <v>251</v>
      </c>
      <c r="E1480" t="s">
        <v>242</v>
      </c>
      <c r="F1480" t="s">
        <v>299</v>
      </c>
      <c r="G1480" s="4">
        <v>44834</v>
      </c>
      <c r="H1480" s="7">
        <f t="shared" si="23"/>
        <v>2022</v>
      </c>
      <c r="I1480" t="s">
        <v>249</v>
      </c>
      <c r="J1480" t="s">
        <v>124</v>
      </c>
      <c r="K1480" t="s">
        <v>124</v>
      </c>
      <c r="L1480" t="str">
        <f>_xlfn.XLOOKUP(K1480,Sheet1!$A$2:$A$8,Sheet1!$B$2:$B$8)</f>
        <v>E</v>
      </c>
      <c r="M1480" s="5">
        <v>-36572488846</v>
      </c>
      <c r="N1480" s="5">
        <v>60918338604</v>
      </c>
    </row>
    <row r="1481" spans="1:14" x14ac:dyDescent="0.3">
      <c r="A1481" t="s">
        <v>262</v>
      </c>
      <c r="B1481" t="s">
        <v>259</v>
      </c>
      <c r="C1481" t="s">
        <v>31</v>
      </c>
      <c r="D1481" t="s">
        <v>190</v>
      </c>
      <c r="E1481" t="s">
        <v>191</v>
      </c>
      <c r="F1481" t="s">
        <v>299</v>
      </c>
      <c r="G1481" s="4">
        <v>44834</v>
      </c>
      <c r="H1481" s="7">
        <f t="shared" si="23"/>
        <v>2022</v>
      </c>
      <c r="I1481" t="s">
        <v>249</v>
      </c>
      <c r="J1481" t="s">
        <v>260</v>
      </c>
      <c r="K1481" t="s">
        <v>7</v>
      </c>
      <c r="L1481" t="str">
        <f>_xlfn.XLOOKUP(K1481,Sheet1!$A$2:$A$8,Sheet1!$B$2:$B$8)</f>
        <v>D</v>
      </c>
      <c r="M1481" s="5">
        <v>1609497873602</v>
      </c>
      <c r="N1481" s="5">
        <v>1248667939569</v>
      </c>
    </row>
    <row r="1482" spans="1:14" x14ac:dyDescent="0.3">
      <c r="A1482" t="s">
        <v>262</v>
      </c>
      <c r="B1482" t="s">
        <v>259</v>
      </c>
      <c r="C1482" t="s">
        <v>31</v>
      </c>
      <c r="D1482" t="s">
        <v>190</v>
      </c>
      <c r="E1482" t="s">
        <v>191</v>
      </c>
      <c r="F1482" t="s">
        <v>299</v>
      </c>
      <c r="G1482" s="4">
        <v>44834</v>
      </c>
      <c r="H1482" s="7">
        <f t="shared" si="23"/>
        <v>2022</v>
      </c>
      <c r="I1482" t="s">
        <v>249</v>
      </c>
      <c r="J1482" t="s">
        <v>124</v>
      </c>
      <c r="K1482" t="s">
        <v>124</v>
      </c>
      <c r="L1482" t="str">
        <f>_xlfn.XLOOKUP(K1482,Sheet1!$A$2:$A$8,Sheet1!$B$2:$B$8)</f>
        <v>E</v>
      </c>
      <c r="M1482" s="5">
        <v>155917263069</v>
      </c>
      <c r="N1482" s="5">
        <v>77413585052</v>
      </c>
    </row>
    <row r="1483" spans="1:14" x14ac:dyDescent="0.3">
      <c r="A1483" t="s">
        <v>262</v>
      </c>
      <c r="B1483" t="s">
        <v>259</v>
      </c>
      <c r="C1483" t="s">
        <v>31</v>
      </c>
      <c r="D1483" t="s">
        <v>190</v>
      </c>
      <c r="E1483" t="s">
        <v>191</v>
      </c>
      <c r="F1483" t="s">
        <v>299</v>
      </c>
      <c r="G1483" s="4">
        <v>44834</v>
      </c>
      <c r="H1483" s="7">
        <f t="shared" si="23"/>
        <v>2022</v>
      </c>
      <c r="I1483" t="s">
        <v>249</v>
      </c>
      <c r="J1483" t="s">
        <v>122</v>
      </c>
      <c r="K1483" t="s">
        <v>122</v>
      </c>
      <c r="L1483" t="str">
        <f>_xlfn.XLOOKUP(K1483,Sheet1!$A$2:$A$8,Sheet1!$B$2:$B$8)</f>
        <v>F</v>
      </c>
      <c r="M1483" s="5">
        <v>161398266581</v>
      </c>
      <c r="N1483" s="5">
        <v>83018752761</v>
      </c>
    </row>
    <row r="1484" spans="1:14" x14ac:dyDescent="0.3">
      <c r="A1484" t="s">
        <v>262</v>
      </c>
      <c r="B1484" t="s">
        <v>259</v>
      </c>
      <c r="C1484" t="s">
        <v>31</v>
      </c>
      <c r="D1484" t="s">
        <v>192</v>
      </c>
      <c r="E1484" t="s">
        <v>191</v>
      </c>
      <c r="F1484" t="s">
        <v>299</v>
      </c>
      <c r="G1484" s="4">
        <v>44834</v>
      </c>
      <c r="H1484" s="7">
        <f t="shared" si="23"/>
        <v>2022</v>
      </c>
      <c r="I1484" t="s">
        <v>249</v>
      </c>
      <c r="J1484" t="s">
        <v>260</v>
      </c>
      <c r="K1484" t="s">
        <v>7</v>
      </c>
      <c r="L1484" t="str">
        <f>_xlfn.XLOOKUP(K1484,Sheet1!$A$2:$A$8,Sheet1!$B$2:$B$8)</f>
        <v>D</v>
      </c>
      <c r="M1484" s="5">
        <v>395014627090</v>
      </c>
      <c r="N1484" s="5">
        <v>297362571941</v>
      </c>
    </row>
    <row r="1485" spans="1:14" x14ac:dyDescent="0.3">
      <c r="A1485" t="s">
        <v>262</v>
      </c>
      <c r="B1485" t="s">
        <v>259</v>
      </c>
      <c r="C1485" t="s">
        <v>31</v>
      </c>
      <c r="D1485" t="s">
        <v>192</v>
      </c>
      <c r="E1485" t="s">
        <v>191</v>
      </c>
      <c r="F1485" t="s">
        <v>299</v>
      </c>
      <c r="G1485" s="4">
        <v>44834</v>
      </c>
      <c r="H1485" s="7">
        <f t="shared" si="23"/>
        <v>2022</v>
      </c>
      <c r="I1485" t="s">
        <v>249</v>
      </c>
      <c r="J1485" t="s">
        <v>124</v>
      </c>
      <c r="K1485" t="s">
        <v>124</v>
      </c>
      <c r="L1485" t="str">
        <f>_xlfn.XLOOKUP(K1485,Sheet1!$A$2:$A$8,Sheet1!$B$2:$B$8)</f>
        <v>E</v>
      </c>
      <c r="M1485" s="5">
        <v>84092879182</v>
      </c>
      <c r="N1485" s="5">
        <v>32581262740</v>
      </c>
    </row>
    <row r="1486" spans="1:14" x14ac:dyDescent="0.3">
      <c r="A1486" t="s">
        <v>262</v>
      </c>
      <c r="B1486" t="s">
        <v>259</v>
      </c>
      <c r="C1486" t="s">
        <v>31</v>
      </c>
      <c r="D1486" t="s">
        <v>192</v>
      </c>
      <c r="E1486" t="s">
        <v>191</v>
      </c>
      <c r="F1486" t="s">
        <v>299</v>
      </c>
      <c r="G1486" s="4">
        <v>44834</v>
      </c>
      <c r="H1486" s="7">
        <f t="shared" si="23"/>
        <v>2022</v>
      </c>
      <c r="I1486" t="s">
        <v>249</v>
      </c>
      <c r="J1486" t="s">
        <v>122</v>
      </c>
      <c r="K1486" t="s">
        <v>122</v>
      </c>
      <c r="L1486" t="str">
        <f>_xlfn.XLOOKUP(K1486,Sheet1!$A$2:$A$8,Sheet1!$B$2:$B$8)</f>
        <v>F</v>
      </c>
      <c r="M1486" s="5">
        <v>58430725747</v>
      </c>
      <c r="N1486" s="5">
        <v>33773162641</v>
      </c>
    </row>
    <row r="1487" spans="1:14" x14ac:dyDescent="0.3">
      <c r="A1487" t="s">
        <v>262</v>
      </c>
      <c r="B1487" t="s">
        <v>259</v>
      </c>
      <c r="C1487" t="s">
        <v>31</v>
      </c>
      <c r="D1487" t="s">
        <v>193</v>
      </c>
      <c r="E1487" t="s">
        <v>194</v>
      </c>
      <c r="F1487" t="s">
        <v>299</v>
      </c>
      <c r="G1487" s="4">
        <v>44834</v>
      </c>
      <c r="H1487" s="7">
        <f t="shared" si="23"/>
        <v>2022</v>
      </c>
      <c r="I1487" t="s">
        <v>249</v>
      </c>
      <c r="J1487" t="s">
        <v>7</v>
      </c>
      <c r="K1487" t="s">
        <v>7</v>
      </c>
      <c r="L1487" t="str">
        <f>_xlfn.XLOOKUP(K1487,Sheet1!$A$2:$A$8,Sheet1!$B$2:$B$8)</f>
        <v>D</v>
      </c>
      <c r="M1487" s="5">
        <v>5169026333640</v>
      </c>
      <c r="N1487" s="5">
        <v>3557558873432</v>
      </c>
    </row>
    <row r="1488" spans="1:14" x14ac:dyDescent="0.3">
      <c r="A1488" t="s">
        <v>262</v>
      </c>
      <c r="B1488" t="s">
        <v>259</v>
      </c>
      <c r="C1488" t="s">
        <v>31</v>
      </c>
      <c r="D1488" t="s">
        <v>193</v>
      </c>
      <c r="E1488" t="s">
        <v>194</v>
      </c>
      <c r="F1488" t="s">
        <v>299</v>
      </c>
      <c r="G1488" s="4">
        <v>44834</v>
      </c>
      <c r="H1488" s="7">
        <f t="shared" si="23"/>
        <v>2022</v>
      </c>
      <c r="I1488" t="s">
        <v>249</v>
      </c>
      <c r="J1488" t="s">
        <v>10</v>
      </c>
      <c r="K1488" t="s">
        <v>124</v>
      </c>
      <c r="L1488" t="str">
        <f>_xlfn.XLOOKUP(K1488,Sheet1!$A$2:$A$8,Sheet1!$B$2:$B$8)</f>
        <v>E</v>
      </c>
      <c r="M1488" s="5">
        <v>256368332942</v>
      </c>
      <c r="N1488" s="5">
        <v>109705265550</v>
      </c>
    </row>
    <row r="1489" spans="1:14" x14ac:dyDescent="0.3">
      <c r="A1489" t="s">
        <v>262</v>
      </c>
      <c r="B1489" t="s">
        <v>259</v>
      </c>
      <c r="C1489" t="s">
        <v>31</v>
      </c>
      <c r="D1489" t="s">
        <v>195</v>
      </c>
      <c r="E1489" t="s">
        <v>191</v>
      </c>
      <c r="F1489" t="s">
        <v>299</v>
      </c>
      <c r="G1489" s="4">
        <v>44834</v>
      </c>
      <c r="H1489" s="7">
        <f t="shared" si="23"/>
        <v>2022</v>
      </c>
      <c r="I1489" t="s">
        <v>249</v>
      </c>
      <c r="J1489" t="s">
        <v>10</v>
      </c>
      <c r="K1489" t="s">
        <v>124</v>
      </c>
      <c r="L1489" t="str">
        <f>_xlfn.XLOOKUP(K1489,Sheet1!$A$2:$A$8,Sheet1!$B$2:$B$8)</f>
        <v>E</v>
      </c>
      <c r="M1489" s="5">
        <v>775087448433</v>
      </c>
      <c r="N1489" s="5">
        <v>675328826561</v>
      </c>
    </row>
    <row r="1490" spans="1:14" x14ac:dyDescent="0.3">
      <c r="A1490" t="s">
        <v>262</v>
      </c>
      <c r="B1490" t="s">
        <v>259</v>
      </c>
      <c r="C1490" t="s">
        <v>31</v>
      </c>
      <c r="D1490" t="s">
        <v>196</v>
      </c>
      <c r="E1490" t="s">
        <v>194</v>
      </c>
      <c r="F1490" t="s">
        <v>299</v>
      </c>
      <c r="G1490" s="4">
        <v>44834</v>
      </c>
      <c r="H1490" s="7">
        <f t="shared" si="23"/>
        <v>2022</v>
      </c>
      <c r="I1490" t="s">
        <v>249</v>
      </c>
      <c r="J1490" t="s">
        <v>260</v>
      </c>
      <c r="K1490" t="s">
        <v>7</v>
      </c>
      <c r="L1490" t="str">
        <f>_xlfn.XLOOKUP(K1490,Sheet1!$A$2:$A$8,Sheet1!$B$2:$B$8)</f>
        <v>D</v>
      </c>
      <c r="M1490" s="5">
        <v>895596266091</v>
      </c>
      <c r="N1490" s="5">
        <v>680845582451</v>
      </c>
    </row>
    <row r="1491" spans="1:14" x14ac:dyDescent="0.3">
      <c r="A1491" t="s">
        <v>262</v>
      </c>
      <c r="B1491" t="s">
        <v>259</v>
      </c>
      <c r="C1491" t="s">
        <v>31</v>
      </c>
      <c r="D1491" t="s">
        <v>196</v>
      </c>
      <c r="E1491" t="s">
        <v>194</v>
      </c>
      <c r="F1491" t="s">
        <v>299</v>
      </c>
      <c r="G1491" s="4">
        <v>44834</v>
      </c>
      <c r="H1491" s="7">
        <f t="shared" si="23"/>
        <v>2022</v>
      </c>
      <c r="I1491" t="s">
        <v>249</v>
      </c>
      <c r="J1491" t="s">
        <v>124</v>
      </c>
      <c r="K1491" t="s">
        <v>124</v>
      </c>
      <c r="L1491" t="str">
        <f>_xlfn.XLOOKUP(K1491,Sheet1!$A$2:$A$8,Sheet1!$B$2:$B$8)</f>
        <v>E</v>
      </c>
      <c r="M1491" s="5">
        <v>23669779254</v>
      </c>
      <c r="N1491" s="5">
        <v>15881211710</v>
      </c>
    </row>
    <row r="1492" spans="1:14" x14ac:dyDescent="0.3">
      <c r="A1492" t="s">
        <v>262</v>
      </c>
      <c r="B1492" t="s">
        <v>259</v>
      </c>
      <c r="C1492" t="s">
        <v>31</v>
      </c>
      <c r="D1492" t="s">
        <v>196</v>
      </c>
      <c r="E1492" t="s">
        <v>194</v>
      </c>
      <c r="F1492" t="s">
        <v>299</v>
      </c>
      <c r="G1492" s="4">
        <v>44834</v>
      </c>
      <c r="H1492" s="7">
        <f t="shared" si="23"/>
        <v>2022</v>
      </c>
      <c r="I1492" t="s">
        <v>249</v>
      </c>
      <c r="J1492" t="s">
        <v>122</v>
      </c>
      <c r="K1492" t="s">
        <v>122</v>
      </c>
      <c r="L1492" t="str">
        <f>_xlfn.XLOOKUP(K1492,Sheet1!$A$2:$A$8,Sheet1!$B$2:$B$8)</f>
        <v>F</v>
      </c>
      <c r="M1492" s="5">
        <v>21831358552</v>
      </c>
      <c r="N1492" s="5">
        <v>13974879202</v>
      </c>
    </row>
    <row r="1493" spans="1:14" x14ac:dyDescent="0.3">
      <c r="A1493" t="s">
        <v>263</v>
      </c>
      <c r="B1493" t="s">
        <v>259</v>
      </c>
      <c r="C1493" t="s">
        <v>31</v>
      </c>
      <c r="D1493" t="s">
        <v>240</v>
      </c>
      <c r="E1493" t="s">
        <v>191</v>
      </c>
      <c r="F1493" t="s">
        <v>299</v>
      </c>
      <c r="G1493" s="4">
        <v>44834</v>
      </c>
      <c r="H1493" s="7">
        <f t="shared" si="23"/>
        <v>2022</v>
      </c>
      <c r="I1493" t="s">
        <v>249</v>
      </c>
      <c r="J1493" t="s">
        <v>7</v>
      </c>
      <c r="K1493" t="s">
        <v>7</v>
      </c>
      <c r="L1493" t="str">
        <f>_xlfn.XLOOKUP(K1493,Sheet1!$A$2:$A$8,Sheet1!$B$2:$B$8)</f>
        <v>D</v>
      </c>
      <c r="M1493" s="5">
        <v>13203273185</v>
      </c>
      <c r="N1493" s="5">
        <v>12109144228</v>
      </c>
    </row>
    <row r="1494" spans="1:14" x14ac:dyDescent="0.3">
      <c r="A1494" t="s">
        <v>263</v>
      </c>
      <c r="B1494" t="s">
        <v>259</v>
      </c>
      <c r="C1494" t="s">
        <v>31</v>
      </c>
      <c r="D1494" t="s">
        <v>240</v>
      </c>
      <c r="E1494" t="s">
        <v>191</v>
      </c>
      <c r="F1494" t="s">
        <v>299</v>
      </c>
      <c r="G1494" s="4">
        <v>44834</v>
      </c>
      <c r="H1494" s="7">
        <f t="shared" si="23"/>
        <v>2022</v>
      </c>
      <c r="I1494" t="s">
        <v>249</v>
      </c>
      <c r="J1494" t="s">
        <v>124</v>
      </c>
      <c r="K1494" t="s">
        <v>124</v>
      </c>
      <c r="L1494" t="str">
        <f>_xlfn.XLOOKUP(K1494,Sheet1!$A$2:$A$8,Sheet1!$B$2:$B$8)</f>
        <v>E</v>
      </c>
      <c r="M1494" s="5">
        <v>7847820970</v>
      </c>
      <c r="N1494" s="5">
        <v>7618839804</v>
      </c>
    </row>
    <row r="1495" spans="1:14" x14ac:dyDescent="0.3">
      <c r="A1495" t="s">
        <v>263</v>
      </c>
      <c r="B1495" t="s">
        <v>259</v>
      </c>
      <c r="C1495" t="s">
        <v>31</v>
      </c>
      <c r="D1495" t="s">
        <v>240</v>
      </c>
      <c r="E1495" t="s">
        <v>191</v>
      </c>
      <c r="F1495" t="s">
        <v>299</v>
      </c>
      <c r="G1495" s="4">
        <v>44834</v>
      </c>
      <c r="H1495" s="7">
        <f t="shared" si="23"/>
        <v>2022</v>
      </c>
      <c r="I1495" t="s">
        <v>249</v>
      </c>
      <c r="J1495" t="s">
        <v>122</v>
      </c>
      <c r="K1495" t="s">
        <v>122</v>
      </c>
      <c r="L1495" t="str">
        <f>_xlfn.XLOOKUP(K1495,Sheet1!$A$2:$A$8,Sheet1!$B$2:$B$8)</f>
        <v>F</v>
      </c>
      <c r="M1495" s="5">
        <v>8282655534</v>
      </c>
      <c r="N1495" s="5">
        <v>11713315584</v>
      </c>
    </row>
    <row r="1496" spans="1:14" x14ac:dyDescent="0.3">
      <c r="A1496" t="s">
        <v>262</v>
      </c>
      <c r="B1496" t="s">
        <v>259</v>
      </c>
      <c r="C1496" t="s">
        <v>31</v>
      </c>
      <c r="D1496" t="s">
        <v>232</v>
      </c>
      <c r="E1496" t="s">
        <v>191</v>
      </c>
      <c r="F1496" t="s">
        <v>299</v>
      </c>
      <c r="G1496" s="4">
        <v>44834</v>
      </c>
      <c r="H1496" s="7">
        <f t="shared" si="23"/>
        <v>2022</v>
      </c>
      <c r="I1496" t="s">
        <v>249</v>
      </c>
      <c r="J1496" t="s">
        <v>7</v>
      </c>
      <c r="K1496" t="s">
        <v>7</v>
      </c>
      <c r="L1496" t="str">
        <f>_xlfn.XLOOKUP(K1496,Sheet1!$A$2:$A$8,Sheet1!$B$2:$B$8)</f>
        <v>D</v>
      </c>
      <c r="M1496" s="5">
        <v>1012966687092</v>
      </c>
      <c r="N1496" s="5">
        <v>714318186136</v>
      </c>
    </row>
    <row r="1497" spans="1:14" x14ac:dyDescent="0.3">
      <c r="A1497" t="s">
        <v>262</v>
      </c>
      <c r="B1497" t="s">
        <v>259</v>
      </c>
      <c r="C1497" t="s">
        <v>31</v>
      </c>
      <c r="D1497" t="s">
        <v>232</v>
      </c>
      <c r="E1497" t="s">
        <v>191</v>
      </c>
      <c r="F1497" t="s">
        <v>299</v>
      </c>
      <c r="G1497" s="4">
        <v>44834</v>
      </c>
      <c r="H1497" s="7">
        <f t="shared" si="23"/>
        <v>2022</v>
      </c>
      <c r="I1497" t="s">
        <v>249</v>
      </c>
      <c r="J1497" t="s">
        <v>10</v>
      </c>
      <c r="K1497" t="s">
        <v>124</v>
      </c>
      <c r="L1497" t="str">
        <f>_xlfn.XLOOKUP(K1497,Sheet1!$A$2:$A$8,Sheet1!$B$2:$B$8)</f>
        <v>E</v>
      </c>
      <c r="M1497" s="5">
        <v>185329607281</v>
      </c>
      <c r="N1497" s="5">
        <v>47376223749</v>
      </c>
    </row>
    <row r="1498" spans="1:14" x14ac:dyDescent="0.3">
      <c r="A1498" t="s">
        <v>262</v>
      </c>
      <c r="B1498" t="s">
        <v>259</v>
      </c>
      <c r="C1498" t="s">
        <v>31</v>
      </c>
      <c r="D1498" t="s">
        <v>197</v>
      </c>
      <c r="E1498" t="s">
        <v>198</v>
      </c>
      <c r="F1498" t="s">
        <v>299</v>
      </c>
      <c r="G1498" s="4">
        <v>44834</v>
      </c>
      <c r="H1498" s="7">
        <f t="shared" si="23"/>
        <v>2022</v>
      </c>
      <c r="I1498" t="s">
        <v>249</v>
      </c>
      <c r="J1498" t="s">
        <v>124</v>
      </c>
      <c r="K1498" t="s">
        <v>124</v>
      </c>
      <c r="L1498" t="str">
        <f>_xlfn.XLOOKUP(K1498,Sheet1!$A$2:$A$8,Sheet1!$B$2:$B$8)</f>
        <v>E</v>
      </c>
      <c r="M1498" s="5">
        <v>90658245182</v>
      </c>
      <c r="N1498" s="5">
        <v>70792152949</v>
      </c>
    </row>
    <row r="1499" spans="1:14" x14ac:dyDescent="0.3">
      <c r="A1499" t="s">
        <v>262</v>
      </c>
      <c r="B1499" t="s">
        <v>259</v>
      </c>
      <c r="C1499" t="s">
        <v>31</v>
      </c>
      <c r="D1499" t="s">
        <v>197</v>
      </c>
      <c r="E1499" t="s">
        <v>198</v>
      </c>
      <c r="F1499" t="s">
        <v>299</v>
      </c>
      <c r="G1499" s="4">
        <v>44834</v>
      </c>
      <c r="H1499" s="7">
        <f t="shared" si="23"/>
        <v>2022</v>
      </c>
      <c r="I1499" t="s">
        <v>249</v>
      </c>
      <c r="J1499" t="s">
        <v>122</v>
      </c>
      <c r="K1499" t="s">
        <v>122</v>
      </c>
      <c r="L1499" t="str">
        <f>_xlfn.XLOOKUP(K1499,Sheet1!$A$2:$A$8,Sheet1!$B$2:$B$8)</f>
        <v>F</v>
      </c>
      <c r="M1499" s="5">
        <v>59762994088</v>
      </c>
      <c r="N1499" s="5">
        <v>5632419730</v>
      </c>
    </row>
    <row r="1500" spans="1:14" x14ac:dyDescent="0.3">
      <c r="A1500" t="s">
        <v>262</v>
      </c>
      <c r="B1500" t="s">
        <v>259</v>
      </c>
      <c r="C1500" t="s">
        <v>31</v>
      </c>
      <c r="D1500" t="s">
        <v>199</v>
      </c>
      <c r="E1500" t="s">
        <v>184</v>
      </c>
      <c r="F1500" t="s">
        <v>299</v>
      </c>
      <c r="G1500" s="4">
        <v>44834</v>
      </c>
      <c r="H1500" s="7">
        <f t="shared" si="23"/>
        <v>2022</v>
      </c>
      <c r="I1500" t="s">
        <v>249</v>
      </c>
      <c r="J1500" t="s">
        <v>7</v>
      </c>
      <c r="K1500" t="s">
        <v>7</v>
      </c>
      <c r="L1500" t="str">
        <f>_xlfn.XLOOKUP(K1500,Sheet1!$A$2:$A$8,Sheet1!$B$2:$B$8)</f>
        <v>D</v>
      </c>
      <c r="M1500" s="5">
        <v>723219345522</v>
      </c>
      <c r="N1500" s="5">
        <v>522479595077</v>
      </c>
    </row>
    <row r="1501" spans="1:14" x14ac:dyDescent="0.3">
      <c r="A1501" t="s">
        <v>262</v>
      </c>
      <c r="B1501" t="s">
        <v>259</v>
      </c>
      <c r="C1501" t="s">
        <v>31</v>
      </c>
      <c r="D1501" t="s">
        <v>199</v>
      </c>
      <c r="E1501" t="s">
        <v>184</v>
      </c>
      <c r="F1501" t="s">
        <v>299</v>
      </c>
      <c r="G1501" s="4">
        <v>44834</v>
      </c>
      <c r="H1501" s="7">
        <f t="shared" si="23"/>
        <v>2022</v>
      </c>
      <c r="I1501" t="s">
        <v>249</v>
      </c>
      <c r="J1501" t="s">
        <v>10</v>
      </c>
      <c r="K1501" t="s">
        <v>124</v>
      </c>
      <c r="L1501" t="str">
        <f>_xlfn.XLOOKUP(K1501,Sheet1!$A$2:$A$8,Sheet1!$B$2:$B$8)</f>
        <v>E</v>
      </c>
      <c r="M1501" s="5">
        <v>85290057560</v>
      </c>
      <c r="N1501" s="5">
        <v>45251421721</v>
      </c>
    </row>
    <row r="1502" spans="1:14" x14ac:dyDescent="0.3">
      <c r="A1502" t="s">
        <v>264</v>
      </c>
      <c r="B1502" t="s">
        <v>259</v>
      </c>
      <c r="C1502" t="s">
        <v>31</v>
      </c>
      <c r="D1502" t="s">
        <v>200</v>
      </c>
      <c r="E1502" t="s">
        <v>191</v>
      </c>
      <c r="F1502" t="s">
        <v>299</v>
      </c>
      <c r="G1502" s="4">
        <v>44834</v>
      </c>
      <c r="H1502" s="7">
        <f t="shared" si="23"/>
        <v>2022</v>
      </c>
      <c r="I1502" t="s">
        <v>249</v>
      </c>
      <c r="J1502" t="s">
        <v>124</v>
      </c>
      <c r="K1502" t="s">
        <v>124</v>
      </c>
      <c r="L1502" t="str">
        <f>_xlfn.XLOOKUP(K1502,Sheet1!$A$2:$A$8,Sheet1!$B$2:$B$8)</f>
        <v>E</v>
      </c>
      <c r="M1502" s="5">
        <v>-298944841718</v>
      </c>
      <c r="N1502" s="5">
        <v>990256764076</v>
      </c>
    </row>
    <row r="1503" spans="1:14" x14ac:dyDescent="0.3">
      <c r="A1503" t="s">
        <v>264</v>
      </c>
      <c r="B1503" t="s">
        <v>259</v>
      </c>
      <c r="C1503" t="s">
        <v>31</v>
      </c>
      <c r="D1503" t="s">
        <v>200</v>
      </c>
      <c r="E1503" t="s">
        <v>191</v>
      </c>
      <c r="F1503" t="s">
        <v>299</v>
      </c>
      <c r="G1503" s="4">
        <v>44834</v>
      </c>
      <c r="H1503" s="7">
        <f t="shared" si="23"/>
        <v>2022</v>
      </c>
      <c r="I1503" t="s">
        <v>249</v>
      </c>
      <c r="J1503" t="s">
        <v>122</v>
      </c>
      <c r="K1503" t="s">
        <v>122</v>
      </c>
      <c r="L1503" t="str">
        <f>_xlfn.XLOOKUP(K1503,Sheet1!$A$2:$A$8,Sheet1!$B$2:$B$8)</f>
        <v>F</v>
      </c>
      <c r="M1503" s="5">
        <v>227780280485</v>
      </c>
      <c r="N1503" s="5">
        <v>807174970245</v>
      </c>
    </row>
    <row r="1504" spans="1:14" x14ac:dyDescent="0.3">
      <c r="A1504" t="s">
        <v>262</v>
      </c>
      <c r="B1504" t="s">
        <v>259</v>
      </c>
      <c r="C1504" t="s">
        <v>31</v>
      </c>
      <c r="D1504" t="s">
        <v>241</v>
      </c>
      <c r="E1504" t="s">
        <v>242</v>
      </c>
      <c r="F1504" t="s">
        <v>299</v>
      </c>
      <c r="G1504" s="4">
        <v>44834</v>
      </c>
      <c r="H1504" s="7">
        <f t="shared" si="23"/>
        <v>2022</v>
      </c>
      <c r="I1504" t="s">
        <v>249</v>
      </c>
      <c r="J1504" t="s">
        <v>7</v>
      </c>
      <c r="K1504" t="s">
        <v>7</v>
      </c>
      <c r="L1504" t="str">
        <f>_xlfn.XLOOKUP(K1504,Sheet1!$A$2:$A$8,Sheet1!$B$2:$B$8)</f>
        <v>D</v>
      </c>
      <c r="M1504" s="5">
        <v>126647633422</v>
      </c>
      <c r="N1504" s="5">
        <v>114510813559</v>
      </c>
    </row>
    <row r="1505" spans="1:14" x14ac:dyDescent="0.3">
      <c r="A1505" t="s">
        <v>262</v>
      </c>
      <c r="B1505" t="s">
        <v>259</v>
      </c>
      <c r="C1505" t="s">
        <v>31</v>
      </c>
      <c r="D1505" t="s">
        <v>241</v>
      </c>
      <c r="E1505" t="s">
        <v>242</v>
      </c>
      <c r="F1505" t="s">
        <v>299</v>
      </c>
      <c r="G1505" s="4">
        <v>44834</v>
      </c>
      <c r="H1505" s="7">
        <f t="shared" si="23"/>
        <v>2022</v>
      </c>
      <c r="I1505" t="s">
        <v>249</v>
      </c>
      <c r="J1505" t="s">
        <v>10</v>
      </c>
      <c r="K1505" t="s">
        <v>124</v>
      </c>
      <c r="L1505" t="str">
        <f>_xlfn.XLOOKUP(K1505,Sheet1!$A$2:$A$8,Sheet1!$B$2:$B$8)</f>
        <v>E</v>
      </c>
      <c r="M1505" s="5">
        <v>12033721114</v>
      </c>
      <c r="N1505" s="5">
        <v>7061859458</v>
      </c>
    </row>
    <row r="1506" spans="1:14" x14ac:dyDescent="0.3">
      <c r="A1506" t="s">
        <v>262</v>
      </c>
      <c r="B1506" t="s">
        <v>259</v>
      </c>
      <c r="C1506" t="s">
        <v>31</v>
      </c>
      <c r="D1506" t="s">
        <v>241</v>
      </c>
      <c r="E1506" t="s">
        <v>242</v>
      </c>
      <c r="F1506" t="s">
        <v>299</v>
      </c>
      <c r="G1506" s="4">
        <v>44834</v>
      </c>
      <c r="H1506" s="7">
        <f t="shared" si="23"/>
        <v>2022</v>
      </c>
      <c r="I1506" t="s">
        <v>249</v>
      </c>
      <c r="J1506" t="s">
        <v>9</v>
      </c>
      <c r="K1506" t="s">
        <v>122</v>
      </c>
      <c r="L1506" t="str">
        <f>_xlfn.XLOOKUP(K1506,Sheet1!$A$2:$A$8,Sheet1!$B$2:$B$8)</f>
        <v>F</v>
      </c>
      <c r="M1506" s="5">
        <v>18537408973</v>
      </c>
      <c r="N1506" s="5">
        <v>7515394518</v>
      </c>
    </row>
    <row r="1507" spans="1:14" x14ac:dyDescent="0.3">
      <c r="A1507" t="s">
        <v>262</v>
      </c>
      <c r="B1507" t="s">
        <v>259</v>
      </c>
      <c r="C1507" t="s">
        <v>31</v>
      </c>
      <c r="D1507" t="s">
        <v>233</v>
      </c>
      <c r="E1507" t="s">
        <v>184</v>
      </c>
      <c r="F1507" t="s">
        <v>299</v>
      </c>
      <c r="G1507" s="4">
        <v>44834</v>
      </c>
      <c r="H1507" s="7">
        <f t="shared" si="23"/>
        <v>2022</v>
      </c>
      <c r="I1507" t="s">
        <v>249</v>
      </c>
      <c r="J1507" t="s">
        <v>7</v>
      </c>
      <c r="K1507" t="s">
        <v>7</v>
      </c>
      <c r="L1507" t="str">
        <f>_xlfn.XLOOKUP(K1507,Sheet1!$A$2:$A$8,Sheet1!$B$2:$B$8)</f>
        <v>D</v>
      </c>
      <c r="M1507" s="5">
        <v>263385577182</v>
      </c>
      <c r="N1507" s="5">
        <v>236515602906</v>
      </c>
    </row>
    <row r="1508" spans="1:14" x14ac:dyDescent="0.3">
      <c r="A1508" t="s">
        <v>262</v>
      </c>
      <c r="B1508" t="s">
        <v>259</v>
      </c>
      <c r="C1508" t="s">
        <v>31</v>
      </c>
      <c r="D1508" t="s">
        <v>233</v>
      </c>
      <c r="E1508" t="s">
        <v>184</v>
      </c>
      <c r="F1508" t="s">
        <v>299</v>
      </c>
      <c r="G1508" s="4">
        <v>44834</v>
      </c>
      <c r="H1508" s="7">
        <f t="shared" si="23"/>
        <v>2022</v>
      </c>
      <c r="I1508" t="s">
        <v>249</v>
      </c>
      <c r="J1508" t="s">
        <v>23</v>
      </c>
      <c r="K1508" t="s">
        <v>124</v>
      </c>
      <c r="L1508" t="str">
        <f>_xlfn.XLOOKUP(K1508,Sheet1!$A$2:$A$8,Sheet1!$B$2:$B$8)</f>
        <v>E</v>
      </c>
      <c r="M1508" s="5">
        <v>14601701316</v>
      </c>
      <c r="N1508" s="5">
        <v>17792620337</v>
      </c>
    </row>
    <row r="1509" spans="1:14" x14ac:dyDescent="0.3">
      <c r="A1509" t="s">
        <v>262</v>
      </c>
      <c r="B1509" t="s">
        <v>259</v>
      </c>
      <c r="C1509" t="s">
        <v>31</v>
      </c>
      <c r="D1509" t="s">
        <v>233</v>
      </c>
      <c r="E1509" t="s">
        <v>184</v>
      </c>
      <c r="F1509" t="s">
        <v>299</v>
      </c>
      <c r="G1509" s="4">
        <v>44834</v>
      </c>
      <c r="H1509" s="7">
        <f t="shared" si="23"/>
        <v>2022</v>
      </c>
      <c r="I1509" t="s">
        <v>249</v>
      </c>
      <c r="J1509" t="s">
        <v>265</v>
      </c>
      <c r="K1509" t="s">
        <v>122</v>
      </c>
      <c r="L1509" t="str">
        <f>_xlfn.XLOOKUP(K1509,Sheet1!$A$2:$A$8,Sheet1!$B$2:$B$8)</f>
        <v>F</v>
      </c>
      <c r="M1509" s="5">
        <v>9248100931</v>
      </c>
      <c r="N1509" s="5">
        <v>8762197510</v>
      </c>
    </row>
    <row r="1510" spans="1:14" x14ac:dyDescent="0.3">
      <c r="A1510" t="s">
        <v>262</v>
      </c>
      <c r="B1510" t="s">
        <v>259</v>
      </c>
      <c r="C1510" t="s">
        <v>31</v>
      </c>
      <c r="D1510" t="s">
        <v>201</v>
      </c>
      <c r="E1510" t="s">
        <v>184</v>
      </c>
      <c r="F1510" t="s">
        <v>299</v>
      </c>
      <c r="G1510" s="4">
        <v>44834</v>
      </c>
      <c r="H1510" s="7">
        <f t="shared" si="23"/>
        <v>2022</v>
      </c>
      <c r="I1510" t="s">
        <v>249</v>
      </c>
      <c r="J1510" t="s">
        <v>7</v>
      </c>
      <c r="K1510" t="s">
        <v>7</v>
      </c>
      <c r="L1510" t="str">
        <f>_xlfn.XLOOKUP(K1510,Sheet1!$A$2:$A$8,Sheet1!$B$2:$B$8)</f>
        <v>D</v>
      </c>
      <c r="M1510" s="5">
        <v>12158730860594</v>
      </c>
      <c r="N1510" s="5">
        <v>8281516569270</v>
      </c>
    </row>
    <row r="1511" spans="1:14" x14ac:dyDescent="0.3">
      <c r="A1511" t="s">
        <v>262</v>
      </c>
      <c r="B1511" t="s">
        <v>259</v>
      </c>
      <c r="C1511" t="s">
        <v>31</v>
      </c>
      <c r="D1511" t="s">
        <v>201</v>
      </c>
      <c r="E1511" t="s">
        <v>184</v>
      </c>
      <c r="F1511" t="s">
        <v>299</v>
      </c>
      <c r="G1511" s="4">
        <v>44834</v>
      </c>
      <c r="H1511" s="7">
        <f t="shared" si="23"/>
        <v>2022</v>
      </c>
      <c r="I1511" t="s">
        <v>249</v>
      </c>
      <c r="J1511" t="s">
        <v>124</v>
      </c>
      <c r="K1511" t="s">
        <v>124</v>
      </c>
      <c r="L1511" t="str">
        <f>_xlfn.XLOOKUP(K1511,Sheet1!$A$2:$A$8,Sheet1!$B$2:$B$8)</f>
        <v>E</v>
      </c>
      <c r="M1511" s="5">
        <v>810767835091</v>
      </c>
      <c r="N1511" s="5">
        <v>471323477991</v>
      </c>
    </row>
    <row r="1512" spans="1:14" x14ac:dyDescent="0.3">
      <c r="A1512" t="s">
        <v>262</v>
      </c>
      <c r="B1512" t="s">
        <v>259</v>
      </c>
      <c r="C1512" t="s">
        <v>31</v>
      </c>
      <c r="D1512" t="s">
        <v>202</v>
      </c>
      <c r="E1512" t="s">
        <v>184</v>
      </c>
      <c r="F1512" t="s">
        <v>299</v>
      </c>
      <c r="G1512" s="4">
        <v>44834</v>
      </c>
      <c r="H1512" s="7">
        <f t="shared" si="23"/>
        <v>2022</v>
      </c>
      <c r="I1512" t="s">
        <v>249</v>
      </c>
      <c r="J1512" t="s">
        <v>260</v>
      </c>
      <c r="K1512" t="s">
        <v>7</v>
      </c>
      <c r="L1512" t="str">
        <f>_xlfn.XLOOKUP(K1512,Sheet1!$A$2:$A$8,Sheet1!$B$2:$B$8)</f>
        <v>D</v>
      </c>
      <c r="M1512" s="5">
        <v>1028984840866</v>
      </c>
      <c r="N1512" s="5">
        <v>825762939225</v>
      </c>
    </row>
    <row r="1513" spans="1:14" x14ac:dyDescent="0.3">
      <c r="A1513" t="s">
        <v>262</v>
      </c>
      <c r="B1513" t="s">
        <v>259</v>
      </c>
      <c r="C1513" t="s">
        <v>31</v>
      </c>
      <c r="D1513" t="s">
        <v>202</v>
      </c>
      <c r="E1513" t="s">
        <v>184</v>
      </c>
      <c r="F1513" t="s">
        <v>299</v>
      </c>
      <c r="G1513" s="4">
        <v>44834</v>
      </c>
      <c r="H1513" s="7">
        <f t="shared" si="23"/>
        <v>2022</v>
      </c>
      <c r="I1513" t="s">
        <v>249</v>
      </c>
      <c r="J1513" t="s">
        <v>124</v>
      </c>
      <c r="K1513" t="s">
        <v>124</v>
      </c>
      <c r="L1513" t="str">
        <f>_xlfn.XLOOKUP(K1513,Sheet1!$A$2:$A$8,Sheet1!$B$2:$B$8)</f>
        <v>E</v>
      </c>
      <c r="M1513" s="5">
        <v>24595582558</v>
      </c>
      <c r="N1513" s="5">
        <v>24553804855</v>
      </c>
    </row>
    <row r="1514" spans="1:14" x14ac:dyDescent="0.3">
      <c r="A1514" t="s">
        <v>262</v>
      </c>
      <c r="B1514" t="s">
        <v>259</v>
      </c>
      <c r="C1514" t="s">
        <v>31</v>
      </c>
      <c r="D1514" t="s">
        <v>202</v>
      </c>
      <c r="E1514" t="s">
        <v>184</v>
      </c>
      <c r="F1514" t="s">
        <v>299</v>
      </c>
      <c r="G1514" s="4">
        <v>44834</v>
      </c>
      <c r="H1514" s="7">
        <f t="shared" si="23"/>
        <v>2022</v>
      </c>
      <c r="I1514" t="s">
        <v>249</v>
      </c>
      <c r="J1514" t="s">
        <v>122</v>
      </c>
      <c r="K1514" t="s">
        <v>122</v>
      </c>
      <c r="L1514" t="str">
        <f>_xlfn.XLOOKUP(K1514,Sheet1!$A$2:$A$8,Sheet1!$B$2:$B$8)</f>
        <v>F</v>
      </c>
      <c r="M1514" s="5">
        <v>-47258174133</v>
      </c>
      <c r="N1514" s="5">
        <v>14068231660</v>
      </c>
    </row>
    <row r="1515" spans="1:14" x14ac:dyDescent="0.3">
      <c r="A1515" t="s">
        <v>262</v>
      </c>
      <c r="B1515" t="s">
        <v>259</v>
      </c>
      <c r="C1515" t="s">
        <v>31</v>
      </c>
      <c r="D1515" t="s">
        <v>234</v>
      </c>
      <c r="E1515" t="s">
        <v>225</v>
      </c>
      <c r="F1515" t="s">
        <v>299</v>
      </c>
      <c r="G1515" s="4">
        <v>44834</v>
      </c>
      <c r="H1515" s="7">
        <f t="shared" si="23"/>
        <v>2022</v>
      </c>
      <c r="I1515" t="s">
        <v>249</v>
      </c>
      <c r="J1515" t="s">
        <v>7</v>
      </c>
      <c r="K1515" t="s">
        <v>7</v>
      </c>
      <c r="L1515" t="str">
        <f>_xlfn.XLOOKUP(K1515,Sheet1!$A$2:$A$8,Sheet1!$B$2:$B$8)</f>
        <v>D</v>
      </c>
      <c r="M1515" s="5">
        <v>994934837873</v>
      </c>
      <c r="N1515" s="5">
        <v>902318822014</v>
      </c>
    </row>
    <row r="1516" spans="1:14" x14ac:dyDescent="0.3">
      <c r="A1516" t="s">
        <v>262</v>
      </c>
      <c r="B1516" t="s">
        <v>259</v>
      </c>
      <c r="C1516" t="s">
        <v>31</v>
      </c>
      <c r="D1516" t="s">
        <v>234</v>
      </c>
      <c r="E1516" t="s">
        <v>225</v>
      </c>
      <c r="F1516" t="s">
        <v>299</v>
      </c>
      <c r="G1516" s="4">
        <v>44834</v>
      </c>
      <c r="H1516" s="7">
        <f t="shared" si="23"/>
        <v>2022</v>
      </c>
      <c r="I1516" t="s">
        <v>249</v>
      </c>
      <c r="J1516" t="s">
        <v>10</v>
      </c>
      <c r="K1516" t="s">
        <v>124</v>
      </c>
      <c r="L1516" t="str">
        <f>_xlfn.XLOOKUP(K1516,Sheet1!$A$2:$A$8,Sheet1!$B$2:$B$8)</f>
        <v>E</v>
      </c>
      <c r="M1516" s="5">
        <v>13666505723</v>
      </c>
      <c r="N1516" s="5">
        <v>35848167900</v>
      </c>
    </row>
    <row r="1517" spans="1:14" x14ac:dyDescent="0.3">
      <c r="A1517" t="s">
        <v>262</v>
      </c>
      <c r="B1517" t="s">
        <v>259</v>
      </c>
      <c r="C1517" t="s">
        <v>31</v>
      </c>
      <c r="D1517" t="s">
        <v>203</v>
      </c>
      <c r="E1517" t="s">
        <v>184</v>
      </c>
      <c r="F1517" t="s">
        <v>299</v>
      </c>
      <c r="G1517" s="4">
        <v>44834</v>
      </c>
      <c r="H1517" s="7">
        <f t="shared" si="23"/>
        <v>2022</v>
      </c>
      <c r="I1517" t="s">
        <v>249</v>
      </c>
      <c r="J1517" t="s">
        <v>260</v>
      </c>
      <c r="K1517" t="s">
        <v>7</v>
      </c>
      <c r="L1517" t="str">
        <f>_xlfn.XLOOKUP(K1517,Sheet1!$A$2:$A$8,Sheet1!$B$2:$B$8)</f>
        <v>D</v>
      </c>
      <c r="M1517" s="5">
        <v>1045870385627</v>
      </c>
      <c r="N1517" s="5">
        <v>987840906293</v>
      </c>
    </row>
    <row r="1518" spans="1:14" x14ac:dyDescent="0.3">
      <c r="A1518" t="s">
        <v>262</v>
      </c>
      <c r="B1518" t="s">
        <v>259</v>
      </c>
      <c r="C1518" t="s">
        <v>31</v>
      </c>
      <c r="D1518" t="s">
        <v>203</v>
      </c>
      <c r="E1518" t="s">
        <v>184</v>
      </c>
      <c r="F1518" t="s">
        <v>299</v>
      </c>
      <c r="G1518" s="4">
        <v>44834</v>
      </c>
      <c r="H1518" s="7">
        <f t="shared" si="23"/>
        <v>2022</v>
      </c>
      <c r="I1518" t="s">
        <v>249</v>
      </c>
      <c r="J1518" t="s">
        <v>124</v>
      </c>
      <c r="K1518" t="s">
        <v>124</v>
      </c>
      <c r="L1518" t="str">
        <f>_xlfn.XLOOKUP(K1518,Sheet1!$A$2:$A$8,Sheet1!$B$2:$B$8)</f>
        <v>E</v>
      </c>
      <c r="M1518" s="5">
        <v>17676093484</v>
      </c>
      <c r="N1518" s="5">
        <v>21412912465</v>
      </c>
    </row>
    <row r="1519" spans="1:14" x14ac:dyDescent="0.3">
      <c r="A1519" t="s">
        <v>263</v>
      </c>
      <c r="B1519" t="s">
        <v>259</v>
      </c>
      <c r="C1519" t="s">
        <v>31</v>
      </c>
      <c r="D1519" t="s">
        <v>243</v>
      </c>
      <c r="E1519" t="s">
        <v>213</v>
      </c>
      <c r="F1519" t="s">
        <v>301</v>
      </c>
      <c r="G1519" s="4">
        <v>44834</v>
      </c>
      <c r="H1519" s="7">
        <f t="shared" si="23"/>
        <v>2022</v>
      </c>
      <c r="I1519" t="s">
        <v>249</v>
      </c>
      <c r="J1519" t="s">
        <v>124</v>
      </c>
      <c r="K1519" t="s">
        <v>124</v>
      </c>
      <c r="L1519" t="str">
        <f>_xlfn.XLOOKUP(K1519,Sheet1!$A$2:$A$8,Sheet1!$B$2:$B$8)</f>
        <v>E</v>
      </c>
      <c r="M1519" s="5">
        <v>-8043143434</v>
      </c>
      <c r="N1519" s="5">
        <v>-6201198359</v>
      </c>
    </row>
    <row r="1520" spans="1:14" x14ac:dyDescent="0.3">
      <c r="A1520" t="s">
        <v>263</v>
      </c>
      <c r="B1520" t="s">
        <v>259</v>
      </c>
      <c r="C1520" t="s">
        <v>31</v>
      </c>
      <c r="D1520" t="s">
        <v>243</v>
      </c>
      <c r="E1520" t="s">
        <v>213</v>
      </c>
      <c r="F1520" t="s">
        <v>301</v>
      </c>
      <c r="G1520" s="4">
        <v>44834</v>
      </c>
      <c r="H1520" s="7">
        <f t="shared" si="23"/>
        <v>2022</v>
      </c>
      <c r="I1520" t="s">
        <v>249</v>
      </c>
      <c r="J1520" t="s">
        <v>122</v>
      </c>
      <c r="K1520" t="s">
        <v>122</v>
      </c>
      <c r="L1520" t="str">
        <f>_xlfn.XLOOKUP(K1520,Sheet1!$A$2:$A$8,Sheet1!$B$2:$B$8)</f>
        <v>F</v>
      </c>
      <c r="M1520" s="5">
        <v>381993266</v>
      </c>
      <c r="N1520" s="5">
        <v>-5903107863</v>
      </c>
    </row>
    <row r="1521" spans="1:14" x14ac:dyDescent="0.3">
      <c r="A1521" t="s">
        <v>262</v>
      </c>
      <c r="B1521" t="s">
        <v>259</v>
      </c>
      <c r="C1521" t="s">
        <v>31</v>
      </c>
      <c r="D1521" t="s">
        <v>204</v>
      </c>
      <c r="E1521" t="s">
        <v>191</v>
      </c>
      <c r="F1521" t="s">
        <v>299</v>
      </c>
      <c r="G1521" s="4">
        <v>44834</v>
      </c>
      <c r="H1521" s="7">
        <f t="shared" si="23"/>
        <v>2022</v>
      </c>
      <c r="I1521" t="s">
        <v>249</v>
      </c>
      <c r="J1521" t="s">
        <v>260</v>
      </c>
      <c r="K1521" t="s">
        <v>7</v>
      </c>
      <c r="L1521" t="str">
        <f>_xlfn.XLOOKUP(K1521,Sheet1!$A$2:$A$8,Sheet1!$B$2:$B$8)</f>
        <v>D</v>
      </c>
      <c r="M1521" s="5">
        <v>346029508258</v>
      </c>
      <c r="N1521" s="5">
        <v>276194162902</v>
      </c>
    </row>
    <row r="1522" spans="1:14" x14ac:dyDescent="0.3">
      <c r="A1522" t="s">
        <v>262</v>
      </c>
      <c r="B1522" t="s">
        <v>259</v>
      </c>
      <c r="C1522" t="s">
        <v>31</v>
      </c>
      <c r="D1522" t="s">
        <v>204</v>
      </c>
      <c r="E1522" t="s">
        <v>191</v>
      </c>
      <c r="F1522" t="s">
        <v>299</v>
      </c>
      <c r="G1522" s="4">
        <v>44834</v>
      </c>
      <c r="H1522" s="7">
        <f t="shared" si="23"/>
        <v>2022</v>
      </c>
      <c r="I1522" t="s">
        <v>249</v>
      </c>
      <c r="J1522" t="s">
        <v>124</v>
      </c>
      <c r="K1522" t="s">
        <v>124</v>
      </c>
      <c r="L1522" t="str">
        <f>_xlfn.XLOOKUP(K1522,Sheet1!$A$2:$A$8,Sheet1!$B$2:$B$8)</f>
        <v>E</v>
      </c>
      <c r="M1522" s="5">
        <v>56282500485</v>
      </c>
      <c r="N1522" s="5">
        <v>39372251272</v>
      </c>
    </row>
    <row r="1523" spans="1:14" x14ac:dyDescent="0.3">
      <c r="A1523" t="s">
        <v>262</v>
      </c>
      <c r="B1523" t="s">
        <v>259</v>
      </c>
      <c r="C1523" t="s">
        <v>31</v>
      </c>
      <c r="D1523" t="s">
        <v>204</v>
      </c>
      <c r="E1523" t="s">
        <v>191</v>
      </c>
      <c r="F1523" t="s">
        <v>299</v>
      </c>
      <c r="G1523" s="4">
        <v>44834</v>
      </c>
      <c r="H1523" s="7">
        <f t="shared" si="23"/>
        <v>2022</v>
      </c>
      <c r="I1523" t="s">
        <v>249</v>
      </c>
      <c r="J1523" t="s">
        <v>122</v>
      </c>
      <c r="K1523" t="s">
        <v>122</v>
      </c>
      <c r="L1523" t="str">
        <f>_xlfn.XLOOKUP(K1523,Sheet1!$A$2:$A$8,Sheet1!$B$2:$B$8)</f>
        <v>F</v>
      </c>
      <c r="M1523" s="5">
        <v>39151599552</v>
      </c>
      <c r="N1523" s="5">
        <v>43358231027</v>
      </c>
    </row>
    <row r="1524" spans="1:14" x14ac:dyDescent="0.3">
      <c r="A1524" t="s">
        <v>262</v>
      </c>
      <c r="B1524" t="s">
        <v>259</v>
      </c>
      <c r="C1524" t="s">
        <v>31</v>
      </c>
      <c r="D1524" t="s">
        <v>244</v>
      </c>
      <c r="E1524" t="s">
        <v>198</v>
      </c>
      <c r="F1524" t="s">
        <v>299</v>
      </c>
      <c r="G1524" s="4">
        <v>44834</v>
      </c>
      <c r="H1524" s="7">
        <f t="shared" si="23"/>
        <v>2022</v>
      </c>
      <c r="I1524" t="s">
        <v>249</v>
      </c>
      <c r="J1524" t="s">
        <v>10</v>
      </c>
      <c r="K1524" t="s">
        <v>124</v>
      </c>
      <c r="L1524" t="str">
        <f>_xlfn.XLOOKUP(K1524,Sheet1!$A$2:$A$8,Sheet1!$B$2:$B$8)</f>
        <v>E</v>
      </c>
      <c r="M1524" s="5">
        <v>1238426653856</v>
      </c>
      <c r="N1524" s="5">
        <v>1256767077643</v>
      </c>
    </row>
    <row r="1525" spans="1:14" x14ac:dyDescent="0.3">
      <c r="A1525" t="s">
        <v>262</v>
      </c>
      <c r="B1525" t="s">
        <v>259</v>
      </c>
      <c r="C1525" t="s">
        <v>31</v>
      </c>
      <c r="D1525" t="s">
        <v>244</v>
      </c>
      <c r="E1525" t="s">
        <v>198</v>
      </c>
      <c r="F1525" t="s">
        <v>299</v>
      </c>
      <c r="G1525" s="4">
        <v>44834</v>
      </c>
      <c r="H1525" s="7">
        <f t="shared" si="23"/>
        <v>2022</v>
      </c>
      <c r="I1525" t="s">
        <v>249</v>
      </c>
      <c r="J1525" t="s">
        <v>9</v>
      </c>
      <c r="K1525" t="s">
        <v>122</v>
      </c>
      <c r="L1525" t="str">
        <f>_xlfn.XLOOKUP(K1525,Sheet1!$A$2:$A$8,Sheet1!$B$2:$B$8)</f>
        <v>F</v>
      </c>
      <c r="M1525" s="5">
        <v>1224848187245</v>
      </c>
      <c r="N1525" s="5">
        <v>974455968872</v>
      </c>
    </row>
    <row r="1526" spans="1:14" x14ac:dyDescent="0.3">
      <c r="A1526" t="s">
        <v>262</v>
      </c>
      <c r="B1526" t="s">
        <v>259</v>
      </c>
      <c r="C1526" t="s">
        <v>31</v>
      </c>
      <c r="D1526" t="s">
        <v>205</v>
      </c>
      <c r="E1526" t="s">
        <v>189</v>
      </c>
      <c r="F1526" t="s">
        <v>301</v>
      </c>
      <c r="G1526" s="4">
        <v>44834</v>
      </c>
      <c r="H1526" s="7">
        <f t="shared" si="23"/>
        <v>2022</v>
      </c>
      <c r="I1526" t="s">
        <v>249</v>
      </c>
      <c r="J1526" t="s">
        <v>7</v>
      </c>
      <c r="K1526" t="s">
        <v>7</v>
      </c>
      <c r="L1526" t="str">
        <f>_xlfn.XLOOKUP(K1526,Sheet1!$A$2:$A$8,Sheet1!$B$2:$B$8)</f>
        <v>D</v>
      </c>
      <c r="M1526" s="5">
        <v>361044496892</v>
      </c>
      <c r="N1526" s="5">
        <v>296986662364</v>
      </c>
    </row>
    <row r="1527" spans="1:14" x14ac:dyDescent="0.3">
      <c r="A1527" t="s">
        <v>262</v>
      </c>
      <c r="B1527" t="s">
        <v>259</v>
      </c>
      <c r="C1527" t="s">
        <v>31</v>
      </c>
      <c r="D1527" t="s">
        <v>205</v>
      </c>
      <c r="E1527" t="s">
        <v>189</v>
      </c>
      <c r="F1527" t="s">
        <v>301</v>
      </c>
      <c r="G1527" s="4">
        <v>44834</v>
      </c>
      <c r="H1527" s="7">
        <f t="shared" si="23"/>
        <v>2022</v>
      </c>
      <c r="I1527" t="s">
        <v>249</v>
      </c>
      <c r="J1527" t="s">
        <v>10</v>
      </c>
      <c r="K1527" t="s">
        <v>124</v>
      </c>
      <c r="L1527" t="str">
        <f>_xlfn.XLOOKUP(K1527,Sheet1!$A$2:$A$8,Sheet1!$B$2:$B$8)</f>
        <v>E</v>
      </c>
      <c r="M1527" s="5">
        <v>75651614999</v>
      </c>
      <c r="N1527" s="5">
        <v>60028170676</v>
      </c>
    </row>
    <row r="1528" spans="1:14" x14ac:dyDescent="0.3">
      <c r="A1528" t="s">
        <v>262</v>
      </c>
      <c r="B1528" t="s">
        <v>259</v>
      </c>
      <c r="C1528" t="s">
        <v>31</v>
      </c>
      <c r="D1528" t="s">
        <v>206</v>
      </c>
      <c r="E1528" t="s">
        <v>191</v>
      </c>
      <c r="F1528" t="s">
        <v>299</v>
      </c>
      <c r="G1528" s="4">
        <v>44834</v>
      </c>
      <c r="H1528" s="7">
        <f t="shared" si="23"/>
        <v>2022</v>
      </c>
      <c r="I1528" t="s">
        <v>249</v>
      </c>
      <c r="J1528" t="s">
        <v>7</v>
      </c>
      <c r="K1528" t="s">
        <v>7</v>
      </c>
      <c r="L1528" t="str">
        <f>_xlfn.XLOOKUP(K1528,Sheet1!$A$2:$A$8,Sheet1!$B$2:$B$8)</f>
        <v>D</v>
      </c>
      <c r="M1528" s="5">
        <v>142414879950</v>
      </c>
      <c r="N1528" s="5">
        <v>147882797373</v>
      </c>
    </row>
    <row r="1529" spans="1:14" x14ac:dyDescent="0.3">
      <c r="A1529" t="s">
        <v>262</v>
      </c>
      <c r="B1529" t="s">
        <v>259</v>
      </c>
      <c r="C1529" t="s">
        <v>31</v>
      </c>
      <c r="D1529" t="s">
        <v>206</v>
      </c>
      <c r="E1529" t="s">
        <v>191</v>
      </c>
      <c r="F1529" t="s">
        <v>299</v>
      </c>
      <c r="G1529" s="4">
        <v>44834</v>
      </c>
      <c r="H1529" s="7">
        <f t="shared" si="23"/>
        <v>2022</v>
      </c>
      <c r="I1529" t="s">
        <v>249</v>
      </c>
      <c r="J1529" t="s">
        <v>124</v>
      </c>
      <c r="K1529" t="s">
        <v>124</v>
      </c>
      <c r="L1529" t="str">
        <f>_xlfn.XLOOKUP(K1529,Sheet1!$A$2:$A$8,Sheet1!$B$2:$B$8)</f>
        <v>E</v>
      </c>
      <c r="M1529" s="5">
        <v>4595038995</v>
      </c>
      <c r="N1529" s="5">
        <v>-7755214909</v>
      </c>
    </row>
    <row r="1530" spans="1:14" x14ac:dyDescent="0.3">
      <c r="A1530" t="s">
        <v>262</v>
      </c>
      <c r="B1530" t="s">
        <v>259</v>
      </c>
      <c r="C1530" t="s">
        <v>31</v>
      </c>
      <c r="D1530" t="s">
        <v>245</v>
      </c>
      <c r="E1530" t="s">
        <v>213</v>
      </c>
      <c r="F1530" t="s">
        <v>299</v>
      </c>
      <c r="G1530" s="4">
        <v>44834</v>
      </c>
      <c r="H1530" s="7">
        <f t="shared" si="23"/>
        <v>2022</v>
      </c>
      <c r="I1530" t="s">
        <v>249</v>
      </c>
      <c r="J1530" t="s">
        <v>10</v>
      </c>
      <c r="K1530" t="s">
        <v>124</v>
      </c>
      <c r="L1530" t="str">
        <f>_xlfn.XLOOKUP(K1530,Sheet1!$A$2:$A$8,Sheet1!$B$2:$B$8)</f>
        <v>E</v>
      </c>
      <c r="M1530" s="5">
        <v>39652498322</v>
      </c>
      <c r="N1530" s="5">
        <v>28476739614</v>
      </c>
    </row>
    <row r="1531" spans="1:14" x14ac:dyDescent="0.3">
      <c r="A1531" t="s">
        <v>262</v>
      </c>
      <c r="B1531" t="s">
        <v>259</v>
      </c>
      <c r="C1531" t="s">
        <v>31</v>
      </c>
      <c r="D1531" t="s">
        <v>208</v>
      </c>
      <c r="E1531" t="s">
        <v>209</v>
      </c>
      <c r="F1531" t="s">
        <v>301</v>
      </c>
      <c r="G1531" s="4">
        <v>44834</v>
      </c>
      <c r="H1531" s="7">
        <f t="shared" si="23"/>
        <v>2022</v>
      </c>
      <c r="I1531" t="s">
        <v>249</v>
      </c>
      <c r="J1531" t="s">
        <v>260</v>
      </c>
      <c r="K1531" t="s">
        <v>7</v>
      </c>
      <c r="L1531" t="str">
        <f>_xlfn.XLOOKUP(K1531,Sheet1!$A$2:$A$8,Sheet1!$B$2:$B$8)</f>
        <v>D</v>
      </c>
      <c r="M1531" s="5">
        <v>79495028593</v>
      </c>
      <c r="N1531" s="5">
        <v>72802460977</v>
      </c>
    </row>
    <row r="1532" spans="1:14" x14ac:dyDescent="0.3">
      <c r="A1532" t="s">
        <v>262</v>
      </c>
      <c r="B1532" t="s">
        <v>259</v>
      </c>
      <c r="C1532" t="s">
        <v>31</v>
      </c>
      <c r="D1532" t="s">
        <v>208</v>
      </c>
      <c r="E1532" t="s">
        <v>209</v>
      </c>
      <c r="F1532" t="s">
        <v>301</v>
      </c>
      <c r="G1532" s="4">
        <v>44834</v>
      </c>
      <c r="H1532" s="7">
        <f t="shared" si="23"/>
        <v>2022</v>
      </c>
      <c r="I1532" t="s">
        <v>249</v>
      </c>
      <c r="J1532" t="s">
        <v>124</v>
      </c>
      <c r="K1532" t="s">
        <v>124</v>
      </c>
      <c r="L1532" t="str">
        <f>_xlfn.XLOOKUP(K1532,Sheet1!$A$2:$A$8,Sheet1!$B$2:$B$8)</f>
        <v>E</v>
      </c>
      <c r="M1532" s="5">
        <v>312261965</v>
      </c>
      <c r="N1532" s="5">
        <v>2227750712</v>
      </c>
    </row>
    <row r="1533" spans="1:14" x14ac:dyDescent="0.3">
      <c r="A1533" t="s">
        <v>262</v>
      </c>
      <c r="B1533" t="s">
        <v>259</v>
      </c>
      <c r="C1533" t="s">
        <v>31</v>
      </c>
      <c r="D1533" t="s">
        <v>208</v>
      </c>
      <c r="E1533" t="s">
        <v>209</v>
      </c>
      <c r="F1533" t="s">
        <v>301</v>
      </c>
      <c r="G1533" s="4">
        <v>44834</v>
      </c>
      <c r="H1533" s="7">
        <f t="shared" si="23"/>
        <v>2022</v>
      </c>
      <c r="I1533" t="s">
        <v>249</v>
      </c>
      <c r="J1533" t="s">
        <v>122</v>
      </c>
      <c r="K1533" t="s">
        <v>122</v>
      </c>
      <c r="L1533" t="str">
        <f>_xlfn.XLOOKUP(K1533,Sheet1!$A$2:$A$8,Sheet1!$B$2:$B$8)</f>
        <v>F</v>
      </c>
      <c r="M1533" s="5">
        <v>1864293075</v>
      </c>
      <c r="N1533" s="5">
        <v>2822059686</v>
      </c>
    </row>
    <row r="1534" spans="1:14" x14ac:dyDescent="0.3">
      <c r="A1534" t="s">
        <v>262</v>
      </c>
      <c r="B1534" t="s">
        <v>259</v>
      </c>
      <c r="C1534" t="s">
        <v>31</v>
      </c>
      <c r="D1534" t="s">
        <v>210</v>
      </c>
      <c r="E1534" t="s">
        <v>198</v>
      </c>
      <c r="F1534" t="s">
        <v>299</v>
      </c>
      <c r="G1534" s="4">
        <v>44834</v>
      </c>
      <c r="H1534" s="7">
        <f t="shared" si="23"/>
        <v>2022</v>
      </c>
      <c r="I1534" t="s">
        <v>249</v>
      </c>
      <c r="J1534" t="s">
        <v>124</v>
      </c>
      <c r="K1534" t="s">
        <v>124</v>
      </c>
      <c r="L1534" t="str">
        <f>_xlfn.XLOOKUP(K1534,Sheet1!$A$2:$A$8,Sheet1!$B$2:$B$8)</f>
        <v>E</v>
      </c>
      <c r="M1534" s="5">
        <v>-50045764322</v>
      </c>
      <c r="N1534" s="5">
        <v>-36503845217</v>
      </c>
    </row>
    <row r="1535" spans="1:14" x14ac:dyDescent="0.3">
      <c r="A1535" t="s">
        <v>262</v>
      </c>
      <c r="B1535" t="s">
        <v>259</v>
      </c>
      <c r="C1535" t="s">
        <v>31</v>
      </c>
      <c r="D1535" t="s">
        <v>210</v>
      </c>
      <c r="E1535" t="s">
        <v>198</v>
      </c>
      <c r="F1535" t="s">
        <v>299</v>
      </c>
      <c r="G1535" s="4">
        <v>44834</v>
      </c>
      <c r="H1535" s="7">
        <f t="shared" si="23"/>
        <v>2022</v>
      </c>
      <c r="I1535" t="s">
        <v>249</v>
      </c>
      <c r="J1535" t="s">
        <v>122</v>
      </c>
      <c r="K1535" t="s">
        <v>122</v>
      </c>
      <c r="L1535" t="str">
        <f>_xlfn.XLOOKUP(K1535,Sheet1!$A$2:$A$8,Sheet1!$B$2:$B$8)</f>
        <v>F</v>
      </c>
      <c r="M1535" s="5">
        <v>-87323140904</v>
      </c>
      <c r="N1535" s="5">
        <v>-5720234908</v>
      </c>
    </row>
    <row r="1536" spans="1:14" x14ac:dyDescent="0.3">
      <c r="A1536" t="s">
        <v>262</v>
      </c>
      <c r="B1536" t="s">
        <v>259</v>
      </c>
      <c r="C1536" t="s">
        <v>31</v>
      </c>
      <c r="D1536" t="s">
        <v>211</v>
      </c>
      <c r="E1536" t="s">
        <v>184</v>
      </c>
      <c r="F1536" t="s">
        <v>299</v>
      </c>
      <c r="G1536" s="4">
        <v>44834</v>
      </c>
      <c r="H1536" s="7">
        <f t="shared" si="23"/>
        <v>2022</v>
      </c>
      <c r="I1536" t="s">
        <v>249</v>
      </c>
      <c r="J1536" t="s">
        <v>260</v>
      </c>
      <c r="K1536" t="s">
        <v>7</v>
      </c>
      <c r="L1536" t="str">
        <f>_xlfn.XLOOKUP(K1536,Sheet1!$A$2:$A$8,Sheet1!$B$2:$B$8)</f>
        <v>D</v>
      </c>
      <c r="M1536" s="5">
        <v>13350711820</v>
      </c>
      <c r="N1536" s="5">
        <v>21627799928</v>
      </c>
    </row>
    <row r="1537" spans="1:14" x14ac:dyDescent="0.3">
      <c r="A1537" t="s">
        <v>262</v>
      </c>
      <c r="B1537" t="s">
        <v>259</v>
      </c>
      <c r="C1537" t="s">
        <v>31</v>
      </c>
      <c r="D1537" t="s">
        <v>211</v>
      </c>
      <c r="E1537" t="s">
        <v>184</v>
      </c>
      <c r="F1537" t="s">
        <v>299</v>
      </c>
      <c r="G1537" s="4">
        <v>44834</v>
      </c>
      <c r="H1537" s="7">
        <f t="shared" si="23"/>
        <v>2022</v>
      </c>
      <c r="I1537" t="s">
        <v>249</v>
      </c>
      <c r="J1537" t="s">
        <v>124</v>
      </c>
      <c r="K1537" t="s">
        <v>124</v>
      </c>
      <c r="L1537" t="str">
        <f>_xlfn.XLOOKUP(K1537,Sheet1!$A$2:$A$8,Sheet1!$B$2:$B$8)</f>
        <v>E</v>
      </c>
      <c r="M1537" s="5">
        <v>9304139817</v>
      </c>
      <c r="N1537" s="5">
        <v>18143457342</v>
      </c>
    </row>
    <row r="1538" spans="1:14" x14ac:dyDescent="0.3">
      <c r="A1538" t="s">
        <v>262</v>
      </c>
      <c r="B1538" t="s">
        <v>259</v>
      </c>
      <c r="C1538" t="s">
        <v>31</v>
      </c>
      <c r="D1538" t="s">
        <v>211</v>
      </c>
      <c r="E1538" t="s">
        <v>184</v>
      </c>
      <c r="F1538" t="s">
        <v>299</v>
      </c>
      <c r="G1538" s="4">
        <v>44834</v>
      </c>
      <c r="H1538" s="7">
        <f t="shared" si="23"/>
        <v>2022</v>
      </c>
      <c r="I1538" t="s">
        <v>249</v>
      </c>
      <c r="J1538" t="s">
        <v>122</v>
      </c>
      <c r="K1538" t="s">
        <v>122</v>
      </c>
      <c r="L1538" t="str">
        <f>_xlfn.XLOOKUP(K1538,Sheet1!$A$2:$A$8,Sheet1!$B$2:$B$8)</f>
        <v>F</v>
      </c>
      <c r="M1538" s="5">
        <v>5870305837</v>
      </c>
      <c r="N1538" s="5">
        <v>24369839286</v>
      </c>
    </row>
    <row r="1539" spans="1:14" x14ac:dyDescent="0.3">
      <c r="A1539" t="s">
        <v>262</v>
      </c>
      <c r="B1539" t="s">
        <v>259</v>
      </c>
      <c r="C1539" t="s">
        <v>31</v>
      </c>
      <c r="D1539" t="s">
        <v>212</v>
      </c>
      <c r="E1539" t="s">
        <v>213</v>
      </c>
      <c r="F1539" t="s">
        <v>301</v>
      </c>
      <c r="G1539" s="4">
        <v>44834</v>
      </c>
      <c r="H1539" s="7">
        <f t="shared" si="23"/>
        <v>2022</v>
      </c>
      <c r="I1539" t="s">
        <v>249</v>
      </c>
      <c r="J1539" t="s">
        <v>124</v>
      </c>
      <c r="K1539" t="s">
        <v>124</v>
      </c>
      <c r="L1539" t="str">
        <f>_xlfn.XLOOKUP(K1539,Sheet1!$A$2:$A$8,Sheet1!$B$2:$B$8)</f>
        <v>E</v>
      </c>
      <c r="M1539" s="5">
        <v>380889464185</v>
      </c>
      <c r="N1539" s="5">
        <v>270510486431</v>
      </c>
    </row>
    <row r="1540" spans="1:14" x14ac:dyDescent="0.3">
      <c r="A1540" t="s">
        <v>262</v>
      </c>
      <c r="B1540" t="s">
        <v>259</v>
      </c>
      <c r="C1540" t="s">
        <v>31</v>
      </c>
      <c r="D1540" t="s">
        <v>212</v>
      </c>
      <c r="E1540" t="s">
        <v>213</v>
      </c>
      <c r="F1540" t="s">
        <v>301</v>
      </c>
      <c r="G1540" s="4">
        <v>44834</v>
      </c>
      <c r="H1540" s="7">
        <f t="shared" ref="H1540:H1604" si="24">YEAR(G1540)</f>
        <v>2022</v>
      </c>
      <c r="I1540" t="s">
        <v>249</v>
      </c>
      <c r="J1540" t="s">
        <v>122</v>
      </c>
      <c r="K1540" t="s">
        <v>122</v>
      </c>
      <c r="L1540" t="str">
        <f>_xlfn.XLOOKUP(K1540,Sheet1!$A$2:$A$8,Sheet1!$B$2:$B$8)</f>
        <v>F</v>
      </c>
      <c r="M1540" s="5">
        <v>1327559685291</v>
      </c>
      <c r="N1540" s="5">
        <v>397228693641</v>
      </c>
    </row>
    <row r="1541" spans="1:14" x14ac:dyDescent="0.3">
      <c r="A1541" t="s">
        <v>262</v>
      </c>
      <c r="B1541" t="s">
        <v>259</v>
      </c>
      <c r="C1541" t="s">
        <v>31</v>
      </c>
      <c r="D1541" t="s">
        <v>214</v>
      </c>
      <c r="E1541" t="s">
        <v>191</v>
      </c>
      <c r="F1541" t="s">
        <v>299</v>
      </c>
      <c r="G1541" s="4">
        <v>44834</v>
      </c>
      <c r="H1541" s="7">
        <f t="shared" si="24"/>
        <v>2022</v>
      </c>
      <c r="I1541" t="s">
        <v>249</v>
      </c>
      <c r="J1541" t="s">
        <v>7</v>
      </c>
      <c r="K1541" t="s">
        <v>7</v>
      </c>
      <c r="L1541" t="str">
        <f>_xlfn.XLOOKUP(K1541,Sheet1!$A$2:$A$8,Sheet1!$B$2:$B$8)</f>
        <v>D</v>
      </c>
      <c r="M1541" s="5">
        <v>1968696854424</v>
      </c>
      <c r="N1541" s="5">
        <v>1656012473794</v>
      </c>
    </row>
    <row r="1542" spans="1:14" x14ac:dyDescent="0.3">
      <c r="A1542" t="s">
        <v>262</v>
      </c>
      <c r="B1542" t="s">
        <v>259</v>
      </c>
      <c r="C1542" t="s">
        <v>31</v>
      </c>
      <c r="D1542" t="s">
        <v>214</v>
      </c>
      <c r="E1542" t="s">
        <v>191</v>
      </c>
      <c r="F1542" t="s">
        <v>299</v>
      </c>
      <c r="G1542" s="4">
        <v>44834</v>
      </c>
      <c r="H1542" s="7">
        <f t="shared" si="24"/>
        <v>2022</v>
      </c>
      <c r="I1542" t="s">
        <v>249</v>
      </c>
      <c r="J1542" t="s">
        <v>10</v>
      </c>
      <c r="K1542" t="s">
        <v>124</v>
      </c>
      <c r="L1542" t="str">
        <f>_xlfn.XLOOKUP(K1542,Sheet1!$A$2:$A$8,Sheet1!$B$2:$B$8)</f>
        <v>E</v>
      </c>
      <c r="M1542" s="5">
        <v>138003871195</v>
      </c>
      <c r="N1542" s="5">
        <v>59872921850</v>
      </c>
    </row>
    <row r="1543" spans="1:14" x14ac:dyDescent="0.3">
      <c r="A1543" t="s">
        <v>262</v>
      </c>
      <c r="B1543" t="s">
        <v>259</v>
      </c>
      <c r="C1543" t="s">
        <v>31</v>
      </c>
      <c r="D1543" t="s">
        <v>215</v>
      </c>
      <c r="E1543" t="s">
        <v>213</v>
      </c>
      <c r="F1543" t="s">
        <v>299</v>
      </c>
      <c r="G1543" s="4">
        <v>44834</v>
      </c>
      <c r="H1543" s="7">
        <f t="shared" si="24"/>
        <v>2022</v>
      </c>
      <c r="I1543" t="s">
        <v>249</v>
      </c>
      <c r="J1543" t="s">
        <v>10</v>
      </c>
      <c r="K1543" t="s">
        <v>124</v>
      </c>
      <c r="L1543" t="str">
        <f>_xlfn.XLOOKUP(K1543,Sheet1!$A$2:$A$8,Sheet1!$B$2:$B$8)</f>
        <v>E</v>
      </c>
      <c r="M1543" s="5">
        <v>48312457578</v>
      </c>
      <c r="N1543" s="5">
        <v>30577857487</v>
      </c>
    </row>
    <row r="1544" spans="1:14" x14ac:dyDescent="0.3">
      <c r="A1544" t="s">
        <v>262</v>
      </c>
      <c r="B1544" t="s">
        <v>259</v>
      </c>
      <c r="C1544" t="s">
        <v>31</v>
      </c>
      <c r="D1544" t="s">
        <v>215</v>
      </c>
      <c r="E1544" t="s">
        <v>213</v>
      </c>
      <c r="F1544" t="s">
        <v>299</v>
      </c>
      <c r="G1544" s="4">
        <v>44834</v>
      </c>
      <c r="H1544" s="7">
        <f t="shared" si="24"/>
        <v>2022</v>
      </c>
      <c r="I1544" t="s">
        <v>249</v>
      </c>
      <c r="J1544" t="s">
        <v>9</v>
      </c>
      <c r="K1544" t="s">
        <v>122</v>
      </c>
      <c r="L1544" t="str">
        <f>_xlfn.XLOOKUP(K1544,Sheet1!$A$2:$A$8,Sheet1!$B$2:$B$8)</f>
        <v>F</v>
      </c>
      <c r="M1544" s="5">
        <v>48064899338</v>
      </c>
      <c r="N1544" s="5">
        <v>26976062903</v>
      </c>
    </row>
    <row r="1545" spans="1:14" x14ac:dyDescent="0.3">
      <c r="A1545" t="s">
        <v>263</v>
      </c>
      <c r="B1545" t="s">
        <v>259</v>
      </c>
      <c r="C1545" t="s">
        <v>31</v>
      </c>
      <c r="D1545" t="s">
        <v>235</v>
      </c>
      <c r="E1545" t="s">
        <v>236</v>
      </c>
      <c r="F1545" t="s">
        <v>299</v>
      </c>
      <c r="G1545" s="4">
        <v>44834</v>
      </c>
      <c r="H1545" s="7">
        <f t="shared" si="24"/>
        <v>2022</v>
      </c>
      <c r="I1545" t="s">
        <v>249</v>
      </c>
      <c r="J1545" t="s">
        <v>124</v>
      </c>
      <c r="K1545" t="s">
        <v>124</v>
      </c>
      <c r="L1545" t="str">
        <f>_xlfn.XLOOKUP(K1545,Sheet1!$A$2:$A$8,Sheet1!$B$2:$B$8)</f>
        <v>E</v>
      </c>
      <c r="M1545" s="5">
        <v>6313954754</v>
      </c>
      <c r="N1545" s="5">
        <v>6395593966</v>
      </c>
    </row>
    <row r="1546" spans="1:14" x14ac:dyDescent="0.3">
      <c r="A1546" t="s">
        <v>263</v>
      </c>
      <c r="B1546" t="s">
        <v>259</v>
      </c>
      <c r="C1546" t="s">
        <v>31</v>
      </c>
      <c r="D1546" t="s">
        <v>235</v>
      </c>
      <c r="E1546" t="s">
        <v>236</v>
      </c>
      <c r="F1546" t="s">
        <v>299</v>
      </c>
      <c r="G1546" s="4">
        <v>44834</v>
      </c>
      <c r="H1546" s="7">
        <f t="shared" si="24"/>
        <v>2022</v>
      </c>
      <c r="I1546" t="s">
        <v>249</v>
      </c>
      <c r="J1546" t="s">
        <v>122</v>
      </c>
      <c r="K1546" t="s">
        <v>122</v>
      </c>
      <c r="L1546" t="str">
        <f>_xlfn.XLOOKUP(K1546,Sheet1!$A$2:$A$8,Sheet1!$B$2:$B$8)</f>
        <v>F</v>
      </c>
      <c r="M1546" s="5">
        <v>2607647757</v>
      </c>
      <c r="N1546" s="5">
        <v>3380064673</v>
      </c>
    </row>
    <row r="1547" spans="1:14" x14ac:dyDescent="0.3">
      <c r="A1547" t="s">
        <v>262</v>
      </c>
      <c r="B1547" t="s">
        <v>259</v>
      </c>
      <c r="C1547" t="s">
        <v>31</v>
      </c>
      <c r="D1547" t="s">
        <v>216</v>
      </c>
      <c r="E1547" t="s">
        <v>184</v>
      </c>
      <c r="F1547" t="s">
        <v>299</v>
      </c>
      <c r="G1547" s="4">
        <v>44834</v>
      </c>
      <c r="H1547" s="7">
        <f t="shared" si="24"/>
        <v>2022</v>
      </c>
      <c r="I1547" t="s">
        <v>249</v>
      </c>
      <c r="J1547" t="s">
        <v>260</v>
      </c>
      <c r="K1547" t="s">
        <v>7</v>
      </c>
      <c r="L1547" t="str">
        <f>_xlfn.XLOOKUP(K1547,Sheet1!$A$2:$A$8,Sheet1!$B$2:$B$8)</f>
        <v>D</v>
      </c>
      <c r="M1547" s="5">
        <v>56813940156</v>
      </c>
      <c r="N1547" s="5">
        <v>48141901680</v>
      </c>
    </row>
    <row r="1548" spans="1:14" x14ac:dyDescent="0.3">
      <c r="A1548" t="s">
        <v>262</v>
      </c>
      <c r="B1548" t="s">
        <v>259</v>
      </c>
      <c r="C1548" t="s">
        <v>31</v>
      </c>
      <c r="D1548" t="s">
        <v>216</v>
      </c>
      <c r="E1548" t="s">
        <v>184</v>
      </c>
      <c r="F1548" t="s">
        <v>299</v>
      </c>
      <c r="G1548" s="4">
        <v>44834</v>
      </c>
      <c r="H1548" s="7">
        <f t="shared" si="24"/>
        <v>2022</v>
      </c>
      <c r="I1548" t="s">
        <v>249</v>
      </c>
      <c r="J1548" t="s">
        <v>124</v>
      </c>
      <c r="K1548" t="s">
        <v>124</v>
      </c>
      <c r="L1548" t="str">
        <f>_xlfn.XLOOKUP(K1548,Sheet1!$A$2:$A$8,Sheet1!$B$2:$B$8)</f>
        <v>E</v>
      </c>
      <c r="M1548" s="5">
        <v>31956758345</v>
      </c>
      <c r="N1548" s="5">
        <v>27434852276</v>
      </c>
    </row>
    <row r="1549" spans="1:14" x14ac:dyDescent="0.3">
      <c r="A1549" t="s">
        <v>262</v>
      </c>
      <c r="B1549" t="s">
        <v>259</v>
      </c>
      <c r="C1549" t="s">
        <v>31</v>
      </c>
      <c r="D1549" t="s">
        <v>216</v>
      </c>
      <c r="E1549" t="s">
        <v>184</v>
      </c>
      <c r="F1549" t="s">
        <v>299</v>
      </c>
      <c r="G1549" s="4">
        <v>44834</v>
      </c>
      <c r="H1549" s="7">
        <f t="shared" si="24"/>
        <v>2022</v>
      </c>
      <c r="I1549" t="s">
        <v>249</v>
      </c>
      <c r="J1549" t="s">
        <v>122</v>
      </c>
      <c r="K1549" t="s">
        <v>122</v>
      </c>
      <c r="L1549" t="str">
        <f>_xlfn.XLOOKUP(K1549,Sheet1!$A$2:$A$8,Sheet1!$B$2:$B$8)</f>
        <v>F</v>
      </c>
      <c r="M1549" s="5">
        <v>48094610524</v>
      </c>
      <c r="N1549" s="5">
        <v>11847132501</v>
      </c>
    </row>
    <row r="1550" spans="1:14" x14ac:dyDescent="0.3">
      <c r="A1550" t="s">
        <v>262</v>
      </c>
      <c r="B1550" t="s">
        <v>259</v>
      </c>
      <c r="C1550" t="s">
        <v>31</v>
      </c>
      <c r="D1550" t="s">
        <v>217</v>
      </c>
      <c r="E1550" t="s">
        <v>191</v>
      </c>
      <c r="F1550" t="s">
        <v>299</v>
      </c>
      <c r="G1550" s="4">
        <v>44834</v>
      </c>
      <c r="H1550" s="7">
        <f t="shared" si="24"/>
        <v>2022</v>
      </c>
      <c r="I1550" t="s">
        <v>249</v>
      </c>
      <c r="J1550" t="s">
        <v>260</v>
      </c>
      <c r="K1550" t="s">
        <v>7</v>
      </c>
      <c r="L1550" t="str">
        <f>_xlfn.XLOOKUP(K1550,Sheet1!$A$2:$A$8,Sheet1!$B$2:$B$8)</f>
        <v>D</v>
      </c>
      <c r="M1550" s="5">
        <v>384804525061</v>
      </c>
      <c r="N1550" s="5">
        <v>300000617705</v>
      </c>
    </row>
    <row r="1551" spans="1:14" x14ac:dyDescent="0.3">
      <c r="A1551" t="s">
        <v>262</v>
      </c>
      <c r="B1551" t="s">
        <v>259</v>
      </c>
      <c r="C1551" t="s">
        <v>31</v>
      </c>
      <c r="D1551" t="s">
        <v>217</v>
      </c>
      <c r="E1551" t="s">
        <v>191</v>
      </c>
      <c r="F1551" t="s">
        <v>299</v>
      </c>
      <c r="G1551" s="4">
        <v>44834</v>
      </c>
      <c r="H1551" s="7">
        <f t="shared" si="24"/>
        <v>2022</v>
      </c>
      <c r="I1551" t="s">
        <v>249</v>
      </c>
      <c r="J1551" t="s">
        <v>124</v>
      </c>
      <c r="K1551" t="s">
        <v>124</v>
      </c>
      <c r="L1551" t="str">
        <f>_xlfn.XLOOKUP(K1551,Sheet1!$A$2:$A$8,Sheet1!$B$2:$B$8)</f>
        <v>E</v>
      </c>
      <c r="M1551" s="5">
        <v>35644075476</v>
      </c>
      <c r="N1551" s="5">
        <v>26301194437</v>
      </c>
    </row>
    <row r="1552" spans="1:14" x14ac:dyDescent="0.3">
      <c r="A1552" t="s">
        <v>262</v>
      </c>
      <c r="B1552" t="s">
        <v>259</v>
      </c>
      <c r="C1552" t="s">
        <v>31</v>
      </c>
      <c r="D1552" t="s">
        <v>217</v>
      </c>
      <c r="E1552" t="s">
        <v>191</v>
      </c>
      <c r="F1552" t="s">
        <v>299</v>
      </c>
      <c r="G1552" s="4">
        <v>44834</v>
      </c>
      <c r="H1552" s="7">
        <f t="shared" si="24"/>
        <v>2022</v>
      </c>
      <c r="I1552" t="s">
        <v>249</v>
      </c>
      <c r="J1552" t="s">
        <v>122</v>
      </c>
      <c r="K1552" t="s">
        <v>122</v>
      </c>
      <c r="L1552" t="str">
        <f>_xlfn.XLOOKUP(K1552,Sheet1!$A$2:$A$8,Sheet1!$B$2:$B$8)</f>
        <v>F</v>
      </c>
      <c r="M1552" s="5">
        <v>28401873362</v>
      </c>
      <c r="N1552" s="5">
        <v>21313285711</v>
      </c>
    </row>
    <row r="1553" spans="1:14" x14ac:dyDescent="0.3">
      <c r="A1553" t="s">
        <v>262</v>
      </c>
      <c r="B1553" t="s">
        <v>259</v>
      </c>
      <c r="C1553" t="s">
        <v>31</v>
      </c>
      <c r="D1553" t="s">
        <v>237</v>
      </c>
      <c r="E1553" t="s">
        <v>184</v>
      </c>
      <c r="F1553" t="s">
        <v>299</v>
      </c>
      <c r="G1553" s="4">
        <v>44834</v>
      </c>
      <c r="H1553" s="7">
        <f t="shared" si="24"/>
        <v>2022</v>
      </c>
      <c r="I1553" t="s">
        <v>249</v>
      </c>
      <c r="J1553" t="s">
        <v>7</v>
      </c>
      <c r="K1553" t="s">
        <v>7</v>
      </c>
      <c r="L1553" t="str">
        <f>_xlfn.XLOOKUP(K1553,Sheet1!$A$2:$A$8,Sheet1!$B$2:$B$8)</f>
        <v>D</v>
      </c>
      <c r="M1553" s="5">
        <v>304422331688</v>
      </c>
      <c r="N1553" s="5">
        <v>280584733497</v>
      </c>
    </row>
    <row r="1554" spans="1:14" x14ac:dyDescent="0.3">
      <c r="A1554" t="s">
        <v>262</v>
      </c>
      <c r="B1554" t="s">
        <v>259</v>
      </c>
      <c r="C1554" t="s">
        <v>31</v>
      </c>
      <c r="D1554" t="s">
        <v>237</v>
      </c>
      <c r="E1554" t="s">
        <v>184</v>
      </c>
      <c r="F1554" t="s">
        <v>299</v>
      </c>
      <c r="G1554" s="4">
        <v>44834</v>
      </c>
      <c r="H1554" s="7">
        <f t="shared" si="24"/>
        <v>2022</v>
      </c>
      <c r="I1554" t="s">
        <v>249</v>
      </c>
      <c r="J1554" t="s">
        <v>124</v>
      </c>
      <c r="K1554" t="s">
        <v>124</v>
      </c>
      <c r="L1554" t="str">
        <f>_xlfn.XLOOKUP(K1554,Sheet1!$A$2:$A$8,Sheet1!$B$2:$B$8)</f>
        <v>E</v>
      </c>
      <c r="M1554" s="5">
        <v>12309296864</v>
      </c>
      <c r="N1554" s="5">
        <v>12455551608</v>
      </c>
    </row>
    <row r="1555" spans="1:14" x14ac:dyDescent="0.3">
      <c r="A1555" t="s">
        <v>262</v>
      </c>
      <c r="B1555" t="s">
        <v>259</v>
      </c>
      <c r="C1555" t="s">
        <v>31</v>
      </c>
      <c r="D1555" t="s">
        <v>237</v>
      </c>
      <c r="E1555" t="s">
        <v>184</v>
      </c>
      <c r="F1555" t="s">
        <v>299</v>
      </c>
      <c r="G1555" s="4">
        <v>44834</v>
      </c>
      <c r="H1555" s="7">
        <f t="shared" si="24"/>
        <v>2022</v>
      </c>
      <c r="I1555" t="s">
        <v>249</v>
      </c>
      <c r="J1555" t="s">
        <v>122</v>
      </c>
      <c r="K1555" t="s">
        <v>122</v>
      </c>
      <c r="L1555" t="str">
        <f>_xlfn.XLOOKUP(K1555,Sheet1!$A$2:$A$8,Sheet1!$B$2:$B$8)</f>
        <v>F</v>
      </c>
      <c r="M1555" s="5">
        <v>23146053728</v>
      </c>
      <c r="N1555" s="5">
        <v>11375906667</v>
      </c>
    </row>
    <row r="1556" spans="1:14" x14ac:dyDescent="0.3">
      <c r="A1556" t="s">
        <v>262</v>
      </c>
      <c r="B1556" t="s">
        <v>259</v>
      </c>
      <c r="C1556" t="s">
        <v>31</v>
      </c>
      <c r="D1556" t="s">
        <v>218</v>
      </c>
      <c r="E1556" t="s">
        <v>184</v>
      </c>
      <c r="F1556" t="s">
        <v>299</v>
      </c>
      <c r="G1556" s="4">
        <v>44834</v>
      </c>
      <c r="H1556" s="7">
        <f t="shared" si="24"/>
        <v>2022</v>
      </c>
      <c r="I1556" t="s">
        <v>249</v>
      </c>
      <c r="J1556" t="s">
        <v>7</v>
      </c>
      <c r="K1556" t="s">
        <v>7</v>
      </c>
      <c r="L1556" t="str">
        <f>_xlfn.XLOOKUP(K1556,Sheet1!$A$2:$A$8,Sheet1!$B$2:$B$8)</f>
        <v>D</v>
      </c>
      <c r="M1556" s="5">
        <v>13991473080</v>
      </c>
      <c r="N1556" s="5">
        <v>13766493862</v>
      </c>
    </row>
    <row r="1557" spans="1:14" x14ac:dyDescent="0.3">
      <c r="A1557" t="s">
        <v>262</v>
      </c>
      <c r="B1557" t="s">
        <v>259</v>
      </c>
      <c r="C1557" t="s">
        <v>31</v>
      </c>
      <c r="D1557" t="s">
        <v>218</v>
      </c>
      <c r="E1557" t="s">
        <v>184</v>
      </c>
      <c r="F1557" t="s">
        <v>299</v>
      </c>
      <c r="G1557" s="4">
        <v>44834</v>
      </c>
      <c r="H1557" s="7">
        <f t="shared" si="24"/>
        <v>2022</v>
      </c>
      <c r="I1557" t="s">
        <v>249</v>
      </c>
      <c r="J1557" t="s">
        <v>10</v>
      </c>
      <c r="K1557" t="s">
        <v>124</v>
      </c>
      <c r="L1557" t="str">
        <f>_xlfn.XLOOKUP(K1557,Sheet1!$A$2:$A$8,Sheet1!$B$2:$B$8)</f>
        <v>E</v>
      </c>
      <c r="M1557" s="5">
        <v>4766318078</v>
      </c>
      <c r="N1557" s="5">
        <v>4903420648</v>
      </c>
    </row>
    <row r="1558" spans="1:14" x14ac:dyDescent="0.3">
      <c r="A1558" t="s">
        <v>262</v>
      </c>
      <c r="B1558" t="s">
        <v>259</v>
      </c>
      <c r="C1558" t="s">
        <v>31</v>
      </c>
      <c r="D1558" t="s">
        <v>246</v>
      </c>
      <c r="E1558" t="s">
        <v>213</v>
      </c>
      <c r="F1558" t="s">
        <v>299</v>
      </c>
      <c r="G1558" s="4">
        <v>44834</v>
      </c>
      <c r="H1558" s="7">
        <f t="shared" si="24"/>
        <v>2022</v>
      </c>
      <c r="I1558" t="s">
        <v>249</v>
      </c>
      <c r="J1558" t="s">
        <v>10</v>
      </c>
      <c r="K1558" t="s">
        <v>124</v>
      </c>
      <c r="L1558" t="str">
        <f>_xlfn.XLOOKUP(K1558,Sheet1!$A$2:$A$8,Sheet1!$B$2:$B$8)</f>
        <v>E</v>
      </c>
      <c r="M1558" s="5">
        <v>589767588358</v>
      </c>
      <c r="N1558" s="5">
        <v>628884199320</v>
      </c>
    </row>
    <row r="1559" spans="1:14" x14ac:dyDescent="0.3">
      <c r="A1559" t="s">
        <v>262</v>
      </c>
      <c r="B1559" t="s">
        <v>259</v>
      </c>
      <c r="C1559" t="s">
        <v>31</v>
      </c>
      <c r="D1559" t="s">
        <v>219</v>
      </c>
      <c r="E1559" t="s">
        <v>184</v>
      </c>
      <c r="F1559" t="s">
        <v>299</v>
      </c>
      <c r="G1559" s="4">
        <v>44834</v>
      </c>
      <c r="H1559" s="7">
        <f t="shared" si="24"/>
        <v>2022</v>
      </c>
      <c r="I1559" t="s">
        <v>249</v>
      </c>
      <c r="J1559" t="s">
        <v>260</v>
      </c>
      <c r="K1559" t="s">
        <v>7</v>
      </c>
      <c r="L1559" t="str">
        <f>_xlfn.XLOOKUP(K1559,Sheet1!$A$2:$A$8,Sheet1!$B$2:$B$8)</f>
        <v>D</v>
      </c>
      <c r="M1559" s="5">
        <v>1200156692537</v>
      </c>
      <c r="N1559" s="5">
        <v>952003075477</v>
      </c>
    </row>
    <row r="1560" spans="1:14" x14ac:dyDescent="0.3">
      <c r="A1560" t="s">
        <v>262</v>
      </c>
      <c r="B1560" t="s">
        <v>259</v>
      </c>
      <c r="C1560" t="s">
        <v>31</v>
      </c>
      <c r="D1560" t="s">
        <v>219</v>
      </c>
      <c r="E1560" t="s">
        <v>184</v>
      </c>
      <c r="F1560" t="s">
        <v>299</v>
      </c>
      <c r="G1560" s="4">
        <v>44834</v>
      </c>
      <c r="H1560" s="7">
        <f t="shared" si="24"/>
        <v>2022</v>
      </c>
      <c r="I1560" t="s">
        <v>249</v>
      </c>
      <c r="J1560" t="s">
        <v>124</v>
      </c>
      <c r="K1560" t="s">
        <v>124</v>
      </c>
      <c r="L1560" t="str">
        <f>_xlfn.XLOOKUP(K1560,Sheet1!$A$2:$A$8,Sheet1!$B$2:$B$8)</f>
        <v>E</v>
      </c>
      <c r="M1560" s="5">
        <v>21407587901</v>
      </c>
      <c r="N1560" s="5">
        <v>33457426029</v>
      </c>
    </row>
    <row r="1561" spans="1:14" x14ac:dyDescent="0.3">
      <c r="A1561" t="s">
        <v>262</v>
      </c>
      <c r="B1561" t="s">
        <v>259</v>
      </c>
      <c r="C1561" t="s">
        <v>31</v>
      </c>
      <c r="D1561" t="s">
        <v>219</v>
      </c>
      <c r="E1561" t="s">
        <v>184</v>
      </c>
      <c r="F1561" t="s">
        <v>299</v>
      </c>
      <c r="G1561" s="4">
        <v>44834</v>
      </c>
      <c r="H1561" s="7">
        <f t="shared" si="24"/>
        <v>2022</v>
      </c>
      <c r="I1561" t="s">
        <v>249</v>
      </c>
      <c r="J1561" t="s">
        <v>122</v>
      </c>
      <c r="K1561" t="s">
        <v>122</v>
      </c>
      <c r="L1561" t="str">
        <f>_xlfn.XLOOKUP(K1561,Sheet1!$A$2:$A$8,Sheet1!$B$2:$B$8)</f>
        <v>F</v>
      </c>
      <c r="M1561" s="5">
        <v>-91319326512</v>
      </c>
      <c r="N1561" s="5">
        <v>26375624566</v>
      </c>
    </row>
    <row r="1562" spans="1:14" x14ac:dyDescent="0.3">
      <c r="A1562" t="s">
        <v>262</v>
      </c>
      <c r="B1562" t="s">
        <v>259</v>
      </c>
      <c r="C1562" t="s">
        <v>31</v>
      </c>
      <c r="D1562" t="s">
        <v>220</v>
      </c>
      <c r="E1562" t="s">
        <v>191</v>
      </c>
      <c r="F1562" t="s">
        <v>299</v>
      </c>
      <c r="G1562" s="4">
        <v>44834</v>
      </c>
      <c r="H1562" s="7">
        <f t="shared" si="24"/>
        <v>2022</v>
      </c>
      <c r="I1562" t="s">
        <v>249</v>
      </c>
      <c r="J1562" t="s">
        <v>260</v>
      </c>
      <c r="K1562" t="s">
        <v>7</v>
      </c>
      <c r="L1562" t="str">
        <f>_xlfn.XLOOKUP(K1562,Sheet1!$A$2:$A$8,Sheet1!$B$2:$B$8)</f>
        <v>D</v>
      </c>
      <c r="M1562" s="5">
        <v>105033218338</v>
      </c>
      <c r="N1562" s="5">
        <v>92534960765</v>
      </c>
    </row>
    <row r="1563" spans="1:14" x14ac:dyDescent="0.3">
      <c r="A1563" t="s">
        <v>262</v>
      </c>
      <c r="B1563" t="s">
        <v>259</v>
      </c>
      <c r="C1563" t="s">
        <v>31</v>
      </c>
      <c r="D1563" t="s">
        <v>220</v>
      </c>
      <c r="E1563" t="s">
        <v>191</v>
      </c>
      <c r="F1563" t="s">
        <v>299</v>
      </c>
      <c r="G1563" s="4">
        <v>44834</v>
      </c>
      <c r="H1563" s="7">
        <f t="shared" si="24"/>
        <v>2022</v>
      </c>
      <c r="I1563" t="s">
        <v>249</v>
      </c>
      <c r="J1563" t="s">
        <v>124</v>
      </c>
      <c r="K1563" t="s">
        <v>124</v>
      </c>
      <c r="L1563" t="str">
        <f>_xlfn.XLOOKUP(K1563,Sheet1!$A$2:$A$8,Sheet1!$B$2:$B$8)</f>
        <v>E</v>
      </c>
      <c r="M1563" s="5">
        <v>-773545158</v>
      </c>
      <c r="N1563" s="5">
        <v>1029450255</v>
      </c>
    </row>
    <row r="1564" spans="1:14" x14ac:dyDescent="0.3">
      <c r="A1564" t="s">
        <v>262</v>
      </c>
      <c r="B1564" t="s">
        <v>259</v>
      </c>
      <c r="C1564" t="s">
        <v>31</v>
      </c>
      <c r="D1564" t="s">
        <v>220</v>
      </c>
      <c r="E1564" t="s">
        <v>191</v>
      </c>
      <c r="F1564" t="s">
        <v>299</v>
      </c>
      <c r="G1564" s="4">
        <v>44834</v>
      </c>
      <c r="H1564" s="7">
        <f t="shared" si="24"/>
        <v>2022</v>
      </c>
      <c r="I1564" t="s">
        <v>249</v>
      </c>
      <c r="J1564" t="s">
        <v>122</v>
      </c>
      <c r="K1564" t="s">
        <v>122</v>
      </c>
      <c r="L1564" t="str">
        <f>_xlfn.XLOOKUP(K1564,Sheet1!$A$2:$A$8,Sheet1!$B$2:$B$8)</f>
        <v>F</v>
      </c>
      <c r="M1564" s="5">
        <v>-2084839483</v>
      </c>
      <c r="N1564" s="5">
        <v>3342143862</v>
      </c>
    </row>
    <row r="1565" spans="1:14" x14ac:dyDescent="0.3">
      <c r="A1565" t="s">
        <v>262</v>
      </c>
      <c r="B1565" t="s">
        <v>259</v>
      </c>
      <c r="C1565" t="s">
        <v>31</v>
      </c>
      <c r="D1565" t="s">
        <v>222</v>
      </c>
      <c r="E1565" t="s">
        <v>223</v>
      </c>
      <c r="F1565" t="s">
        <v>299</v>
      </c>
      <c r="G1565" s="4">
        <v>44834</v>
      </c>
      <c r="H1565" s="7">
        <f t="shared" si="24"/>
        <v>2022</v>
      </c>
      <c r="I1565" t="s">
        <v>249</v>
      </c>
      <c r="J1565" t="s">
        <v>7</v>
      </c>
      <c r="K1565" t="s">
        <v>7</v>
      </c>
      <c r="L1565" t="str">
        <f>_xlfn.XLOOKUP(K1565,Sheet1!$A$2:$A$8,Sheet1!$B$2:$B$8)</f>
        <v>D</v>
      </c>
      <c r="M1565" s="5">
        <v>1910776510087</v>
      </c>
      <c r="N1565" s="5">
        <v>1754438864450</v>
      </c>
    </row>
    <row r="1566" spans="1:14" x14ac:dyDescent="0.3">
      <c r="A1566" t="s">
        <v>262</v>
      </c>
      <c r="B1566" t="s">
        <v>259</v>
      </c>
      <c r="C1566" t="s">
        <v>31</v>
      </c>
      <c r="D1566" t="s">
        <v>222</v>
      </c>
      <c r="E1566" t="s">
        <v>223</v>
      </c>
      <c r="F1566" t="s">
        <v>299</v>
      </c>
      <c r="G1566" s="4">
        <v>44834</v>
      </c>
      <c r="H1566" s="7">
        <f t="shared" si="24"/>
        <v>2022</v>
      </c>
      <c r="I1566" t="s">
        <v>249</v>
      </c>
      <c r="J1566" t="s">
        <v>10</v>
      </c>
      <c r="K1566" t="s">
        <v>124</v>
      </c>
      <c r="L1566" t="str">
        <f>_xlfn.XLOOKUP(K1566,Sheet1!$A$2:$A$8,Sheet1!$B$2:$B$8)</f>
        <v>E</v>
      </c>
      <c r="M1566" s="5">
        <v>109854331858</v>
      </c>
      <c r="N1566" s="5">
        <v>77900756206</v>
      </c>
    </row>
    <row r="1567" spans="1:14" x14ac:dyDescent="0.3">
      <c r="A1567" t="s">
        <v>262</v>
      </c>
      <c r="B1567" t="s">
        <v>259</v>
      </c>
      <c r="C1567" t="s">
        <v>31</v>
      </c>
      <c r="D1567" t="s">
        <v>226</v>
      </c>
      <c r="E1567" t="s">
        <v>225</v>
      </c>
      <c r="F1567" t="s">
        <v>299</v>
      </c>
      <c r="G1567" s="4">
        <v>44834</v>
      </c>
      <c r="H1567" s="7">
        <f t="shared" si="24"/>
        <v>2022</v>
      </c>
      <c r="I1567" t="s">
        <v>249</v>
      </c>
      <c r="J1567" t="s">
        <v>7</v>
      </c>
      <c r="K1567" t="s">
        <v>7</v>
      </c>
      <c r="L1567" t="str">
        <f>_xlfn.XLOOKUP(K1567,Sheet1!$A$2:$A$8,Sheet1!$B$2:$B$8)</f>
        <v>D</v>
      </c>
      <c r="M1567" s="5">
        <v>856957334307</v>
      </c>
      <c r="N1567" s="5">
        <v>903564442045</v>
      </c>
    </row>
    <row r="1568" spans="1:14" x14ac:dyDescent="0.3">
      <c r="A1568" t="s">
        <v>262</v>
      </c>
      <c r="B1568" t="s">
        <v>259</v>
      </c>
      <c r="C1568" t="s">
        <v>31</v>
      </c>
      <c r="D1568" t="s">
        <v>226</v>
      </c>
      <c r="E1568" t="s">
        <v>225</v>
      </c>
      <c r="F1568" t="s">
        <v>299</v>
      </c>
      <c r="G1568" s="4">
        <v>44834</v>
      </c>
      <c r="H1568" s="7">
        <f t="shared" si="24"/>
        <v>2022</v>
      </c>
      <c r="I1568" t="s">
        <v>249</v>
      </c>
      <c r="J1568" t="s">
        <v>10</v>
      </c>
      <c r="K1568" t="s">
        <v>124</v>
      </c>
      <c r="L1568" t="str">
        <f>_xlfn.XLOOKUP(K1568,Sheet1!$A$2:$A$8,Sheet1!$B$2:$B$8)</f>
        <v>E</v>
      </c>
      <c r="M1568" s="5">
        <v>22918239620</v>
      </c>
      <c r="N1568" s="5">
        <v>28174270232</v>
      </c>
    </row>
    <row r="1569" spans="1:14" x14ac:dyDescent="0.3">
      <c r="A1569" t="s">
        <v>262</v>
      </c>
      <c r="B1569" t="s">
        <v>259</v>
      </c>
      <c r="C1569" t="s">
        <v>31</v>
      </c>
      <c r="D1569" t="s">
        <v>226</v>
      </c>
      <c r="E1569" t="s">
        <v>225</v>
      </c>
      <c r="F1569" t="s">
        <v>299</v>
      </c>
      <c r="G1569" s="4">
        <v>44834</v>
      </c>
      <c r="H1569" s="7">
        <f t="shared" si="24"/>
        <v>2022</v>
      </c>
      <c r="I1569" t="s">
        <v>249</v>
      </c>
      <c r="J1569" t="s">
        <v>9</v>
      </c>
      <c r="K1569" t="s">
        <v>122</v>
      </c>
      <c r="L1569" t="str">
        <f>_xlfn.XLOOKUP(K1569,Sheet1!$A$2:$A$8,Sheet1!$B$2:$B$8)</f>
        <v>F</v>
      </c>
      <c r="M1569" s="5">
        <v>27334640507</v>
      </c>
      <c r="N1569" s="5">
        <v>27523486506</v>
      </c>
    </row>
    <row r="1570" spans="1:14" x14ac:dyDescent="0.3">
      <c r="A1570" t="s">
        <v>262</v>
      </c>
      <c r="B1570" t="s">
        <v>259</v>
      </c>
      <c r="C1570" t="s">
        <v>31</v>
      </c>
      <c r="D1570" t="s">
        <v>227</v>
      </c>
      <c r="E1570" t="s">
        <v>198</v>
      </c>
      <c r="F1570" t="s">
        <v>299</v>
      </c>
      <c r="G1570" s="4">
        <v>44834</v>
      </c>
      <c r="H1570" s="7">
        <f t="shared" si="24"/>
        <v>2022</v>
      </c>
      <c r="I1570" t="s">
        <v>249</v>
      </c>
      <c r="J1570" t="s">
        <v>260</v>
      </c>
      <c r="K1570" t="s">
        <v>7</v>
      </c>
      <c r="L1570" t="str">
        <f>_xlfn.XLOOKUP(K1570,Sheet1!$A$2:$A$8,Sheet1!$B$2:$B$8)</f>
        <v>D</v>
      </c>
      <c r="M1570" s="5">
        <v>79878900882</v>
      </c>
      <c r="N1570" s="5">
        <v>76709442323</v>
      </c>
    </row>
    <row r="1571" spans="1:14" x14ac:dyDescent="0.3">
      <c r="A1571" t="s">
        <v>262</v>
      </c>
      <c r="B1571" t="s">
        <v>259</v>
      </c>
      <c r="C1571" t="s">
        <v>31</v>
      </c>
      <c r="D1571" t="s">
        <v>227</v>
      </c>
      <c r="E1571" t="s">
        <v>198</v>
      </c>
      <c r="F1571" t="s">
        <v>299</v>
      </c>
      <c r="G1571" s="4">
        <v>44834</v>
      </c>
      <c r="H1571" s="7">
        <f t="shared" si="24"/>
        <v>2022</v>
      </c>
      <c r="I1571" t="s">
        <v>249</v>
      </c>
      <c r="J1571" t="s">
        <v>124</v>
      </c>
      <c r="K1571" t="s">
        <v>124</v>
      </c>
      <c r="L1571" t="str">
        <f>_xlfn.XLOOKUP(K1571,Sheet1!$A$2:$A$8,Sheet1!$B$2:$B$8)</f>
        <v>E</v>
      </c>
      <c r="M1571" s="5">
        <v>801136899</v>
      </c>
      <c r="N1571" s="5">
        <v>8926244998</v>
      </c>
    </row>
    <row r="1572" spans="1:14" x14ac:dyDescent="0.3">
      <c r="A1572" t="s">
        <v>262</v>
      </c>
      <c r="B1572" t="s">
        <v>259</v>
      </c>
      <c r="C1572" t="s">
        <v>31</v>
      </c>
      <c r="D1572" t="s">
        <v>227</v>
      </c>
      <c r="E1572" t="s">
        <v>198</v>
      </c>
      <c r="F1572" t="s">
        <v>299</v>
      </c>
      <c r="G1572" s="4">
        <v>44834</v>
      </c>
      <c r="H1572" s="7">
        <f t="shared" si="24"/>
        <v>2022</v>
      </c>
      <c r="I1572" t="s">
        <v>249</v>
      </c>
      <c r="J1572" t="s">
        <v>122</v>
      </c>
      <c r="K1572" t="s">
        <v>122</v>
      </c>
      <c r="L1572" t="str">
        <f>_xlfn.XLOOKUP(K1572,Sheet1!$A$2:$A$8,Sheet1!$B$2:$B$8)</f>
        <v>F</v>
      </c>
      <c r="M1572" s="5">
        <v>681618944</v>
      </c>
      <c r="N1572" s="5">
        <v>9600350278</v>
      </c>
    </row>
    <row r="1573" spans="1:14" x14ac:dyDescent="0.3">
      <c r="A1573" t="s">
        <v>262</v>
      </c>
      <c r="B1573" t="s">
        <v>259</v>
      </c>
      <c r="C1573" t="s">
        <v>31</v>
      </c>
      <c r="D1573" t="s">
        <v>247</v>
      </c>
      <c r="E1573" t="s">
        <v>191</v>
      </c>
      <c r="F1573" t="s">
        <v>299</v>
      </c>
      <c r="G1573" s="4">
        <v>44834</v>
      </c>
      <c r="H1573" s="7">
        <f t="shared" si="24"/>
        <v>2022</v>
      </c>
      <c r="I1573" t="s">
        <v>249</v>
      </c>
      <c r="J1573" t="s">
        <v>7</v>
      </c>
      <c r="K1573" t="s">
        <v>7</v>
      </c>
      <c r="L1573" t="str">
        <f>_xlfn.XLOOKUP(K1573,Sheet1!$A$2:$A$8,Sheet1!$B$2:$B$8)</f>
        <v>D</v>
      </c>
      <c r="M1573" s="5">
        <v>329361346834</v>
      </c>
      <c r="N1573" s="5">
        <v>284619358759</v>
      </c>
    </row>
    <row r="1574" spans="1:14" x14ac:dyDescent="0.3">
      <c r="A1574" t="s">
        <v>262</v>
      </c>
      <c r="B1574" t="s">
        <v>259</v>
      </c>
      <c r="C1574" t="s">
        <v>31</v>
      </c>
      <c r="D1574" t="s">
        <v>247</v>
      </c>
      <c r="E1574" t="s">
        <v>191</v>
      </c>
      <c r="F1574" t="s">
        <v>299</v>
      </c>
      <c r="G1574" s="4">
        <v>44834</v>
      </c>
      <c r="H1574" s="7">
        <f t="shared" si="24"/>
        <v>2022</v>
      </c>
      <c r="I1574" t="s">
        <v>249</v>
      </c>
      <c r="J1574" t="s">
        <v>124</v>
      </c>
      <c r="K1574" t="s">
        <v>124</v>
      </c>
      <c r="L1574" t="str">
        <f>_xlfn.XLOOKUP(K1574,Sheet1!$A$2:$A$8,Sheet1!$B$2:$B$8)</f>
        <v>E</v>
      </c>
      <c r="M1574" s="5">
        <v>21694999201</v>
      </c>
      <c r="N1574" s="5">
        <v>35001689487</v>
      </c>
    </row>
    <row r="1575" spans="1:14" x14ac:dyDescent="0.3">
      <c r="A1575" t="s">
        <v>262</v>
      </c>
      <c r="B1575" t="s">
        <v>259</v>
      </c>
      <c r="C1575" t="s">
        <v>31</v>
      </c>
      <c r="D1575" t="s">
        <v>228</v>
      </c>
      <c r="E1575" t="s">
        <v>229</v>
      </c>
      <c r="F1575" t="s">
        <v>299</v>
      </c>
      <c r="G1575" s="4">
        <v>44834</v>
      </c>
      <c r="H1575" s="7">
        <f t="shared" si="24"/>
        <v>2022</v>
      </c>
      <c r="I1575" t="s">
        <v>249</v>
      </c>
      <c r="J1575" t="s">
        <v>260</v>
      </c>
      <c r="K1575" t="s">
        <v>7</v>
      </c>
      <c r="L1575" t="str">
        <f>_xlfn.XLOOKUP(K1575,Sheet1!$A$2:$A$8,Sheet1!$B$2:$B$8)</f>
        <v>D</v>
      </c>
      <c r="M1575" s="5">
        <v>1806210976873</v>
      </c>
      <c r="N1575" s="5">
        <v>1554713964834</v>
      </c>
    </row>
    <row r="1576" spans="1:14" x14ac:dyDescent="0.3">
      <c r="A1576" t="s">
        <v>262</v>
      </c>
      <c r="B1576" t="s">
        <v>259</v>
      </c>
      <c r="C1576" t="s">
        <v>31</v>
      </c>
      <c r="D1576" t="s">
        <v>228</v>
      </c>
      <c r="E1576" t="s">
        <v>229</v>
      </c>
      <c r="F1576" t="s">
        <v>299</v>
      </c>
      <c r="G1576" s="4">
        <v>44834</v>
      </c>
      <c r="H1576" s="7">
        <f t="shared" si="24"/>
        <v>2022</v>
      </c>
      <c r="I1576" t="s">
        <v>249</v>
      </c>
      <c r="J1576" t="s">
        <v>124</v>
      </c>
      <c r="K1576" t="s">
        <v>124</v>
      </c>
      <c r="L1576" t="str">
        <f>_xlfn.XLOOKUP(K1576,Sheet1!$A$2:$A$8,Sheet1!$B$2:$B$8)</f>
        <v>E</v>
      </c>
      <c r="M1576" s="5">
        <v>20854268069</v>
      </c>
      <c r="N1576" s="5">
        <v>19348577383</v>
      </c>
    </row>
    <row r="1577" spans="1:14" x14ac:dyDescent="0.3">
      <c r="A1577" t="s">
        <v>262</v>
      </c>
      <c r="B1577" t="s">
        <v>259</v>
      </c>
      <c r="C1577" t="s">
        <v>31</v>
      </c>
      <c r="D1577" t="s">
        <v>228</v>
      </c>
      <c r="E1577" t="s">
        <v>229</v>
      </c>
      <c r="F1577" t="s">
        <v>299</v>
      </c>
      <c r="G1577" s="4">
        <v>44834</v>
      </c>
      <c r="H1577" s="7">
        <f t="shared" si="24"/>
        <v>2022</v>
      </c>
      <c r="I1577" t="s">
        <v>249</v>
      </c>
      <c r="J1577" t="s">
        <v>122</v>
      </c>
      <c r="K1577" t="s">
        <v>122</v>
      </c>
      <c r="L1577" t="str">
        <f>_xlfn.XLOOKUP(K1577,Sheet1!$A$2:$A$8,Sheet1!$B$2:$B$8)</f>
        <v>F</v>
      </c>
      <c r="M1577" s="5">
        <v>17605819929</v>
      </c>
      <c r="N1577" s="5">
        <v>186878570360</v>
      </c>
    </row>
    <row r="1578" spans="1:14" x14ac:dyDescent="0.3">
      <c r="A1578" t="s">
        <v>262</v>
      </c>
      <c r="B1578" t="s">
        <v>259</v>
      </c>
      <c r="C1578" t="s">
        <v>31</v>
      </c>
      <c r="D1578" t="s">
        <v>248</v>
      </c>
      <c r="E1578" t="s">
        <v>191</v>
      </c>
      <c r="F1578" t="s">
        <v>299</v>
      </c>
      <c r="G1578" s="4">
        <v>44834</v>
      </c>
      <c r="H1578" s="7">
        <f t="shared" si="24"/>
        <v>2022</v>
      </c>
      <c r="I1578" t="s">
        <v>249</v>
      </c>
      <c r="J1578" t="s">
        <v>7</v>
      </c>
      <c r="K1578" t="s">
        <v>7</v>
      </c>
      <c r="L1578" t="str">
        <f>_xlfn.XLOOKUP(K1578,Sheet1!$A$2:$A$8,Sheet1!$B$2:$B$8)</f>
        <v>D</v>
      </c>
      <c r="M1578" s="5">
        <v>7107242782512</v>
      </c>
      <c r="N1578" s="5">
        <v>5206996409917</v>
      </c>
    </row>
    <row r="1579" spans="1:14" x14ac:dyDescent="0.3">
      <c r="A1579" t="s">
        <v>262</v>
      </c>
      <c r="B1579" t="s">
        <v>259</v>
      </c>
      <c r="C1579" t="s">
        <v>31</v>
      </c>
      <c r="D1579" t="s">
        <v>248</v>
      </c>
      <c r="E1579" t="s">
        <v>191</v>
      </c>
      <c r="F1579" t="s">
        <v>299</v>
      </c>
      <c r="G1579" s="4">
        <v>44834</v>
      </c>
      <c r="H1579" s="7">
        <f t="shared" si="24"/>
        <v>2022</v>
      </c>
      <c r="I1579" t="s">
        <v>249</v>
      </c>
      <c r="J1579" t="s">
        <v>10</v>
      </c>
      <c r="K1579" t="s">
        <v>124</v>
      </c>
      <c r="L1579" t="str">
        <f>_xlfn.XLOOKUP(K1579,Sheet1!$A$2:$A$8,Sheet1!$B$2:$B$8)</f>
        <v>E</v>
      </c>
      <c r="M1579" s="5">
        <v>753945401290</v>
      </c>
      <c r="N1579" s="5">
        <v>458586877192</v>
      </c>
    </row>
    <row r="1580" spans="1:14" x14ac:dyDescent="0.3">
      <c r="A1580" t="s">
        <v>262</v>
      </c>
      <c r="B1580" t="s">
        <v>259</v>
      </c>
      <c r="C1580" t="s">
        <v>31</v>
      </c>
      <c r="D1580" t="s">
        <v>230</v>
      </c>
      <c r="E1580" t="s">
        <v>191</v>
      </c>
      <c r="F1580" t="s">
        <v>299</v>
      </c>
      <c r="G1580" s="4">
        <v>44834</v>
      </c>
      <c r="H1580" s="7">
        <f t="shared" si="24"/>
        <v>2022</v>
      </c>
      <c r="I1580" t="s">
        <v>249</v>
      </c>
      <c r="J1580" t="s">
        <v>7</v>
      </c>
      <c r="K1580" t="s">
        <v>7</v>
      </c>
      <c r="L1580" t="str">
        <f>_xlfn.XLOOKUP(K1580,Sheet1!$A$2:$A$8,Sheet1!$B$2:$B$8)</f>
        <v>D</v>
      </c>
      <c r="M1580" s="5">
        <v>6382431714000</v>
      </c>
      <c r="N1580" s="5">
        <v>5832206259000</v>
      </c>
    </row>
    <row r="1581" spans="1:14" x14ac:dyDescent="0.3">
      <c r="A1581" t="s">
        <v>262</v>
      </c>
      <c r="B1581" t="s">
        <v>259</v>
      </c>
      <c r="C1581" t="s">
        <v>31</v>
      </c>
      <c r="D1581" t="s">
        <v>230</v>
      </c>
      <c r="E1581" t="s">
        <v>191</v>
      </c>
      <c r="F1581" t="s">
        <v>299</v>
      </c>
      <c r="G1581" s="4">
        <v>44834</v>
      </c>
      <c r="H1581" s="7">
        <f t="shared" si="24"/>
        <v>2022</v>
      </c>
      <c r="I1581" t="s">
        <v>249</v>
      </c>
      <c r="J1581" t="s">
        <v>124</v>
      </c>
      <c r="K1581" t="s">
        <v>124</v>
      </c>
      <c r="L1581" t="str">
        <f>_xlfn.XLOOKUP(K1581,Sheet1!$A$2:$A$8,Sheet1!$B$2:$B$8)</f>
        <v>E</v>
      </c>
      <c r="M1581" s="5">
        <v>-308916987000</v>
      </c>
      <c r="N1581" s="5">
        <v>-319555247000</v>
      </c>
    </row>
    <row r="1582" spans="1:14" x14ac:dyDescent="0.3">
      <c r="A1582" t="s">
        <v>258</v>
      </c>
      <c r="B1582" t="s">
        <v>259</v>
      </c>
      <c r="C1582" t="s">
        <v>34</v>
      </c>
      <c r="D1582" t="s">
        <v>183</v>
      </c>
      <c r="E1582" t="s">
        <v>184</v>
      </c>
      <c r="F1582" t="s">
        <v>299</v>
      </c>
      <c r="G1582" s="4">
        <v>44834</v>
      </c>
      <c r="H1582" s="7">
        <f t="shared" si="24"/>
        <v>2022</v>
      </c>
      <c r="I1582" t="s">
        <v>249</v>
      </c>
      <c r="J1582" t="s">
        <v>7</v>
      </c>
      <c r="K1582" t="s">
        <v>7</v>
      </c>
      <c r="L1582" t="str">
        <f>_xlfn.XLOOKUP(K1582,Sheet1!$A$2:$A$8,Sheet1!$B$2:$B$8)</f>
        <v>D</v>
      </c>
      <c r="M1582" s="5">
        <v>5666529040288</v>
      </c>
      <c r="N1582" s="5">
        <v>5038209932366</v>
      </c>
    </row>
    <row r="1583" spans="1:14" x14ac:dyDescent="0.3">
      <c r="A1583" s="3" t="s">
        <v>258</v>
      </c>
      <c r="B1583" s="3" t="s">
        <v>259</v>
      </c>
      <c r="C1583" s="3" t="s">
        <v>34</v>
      </c>
      <c r="D1583" s="3" t="s">
        <v>183</v>
      </c>
      <c r="E1583" s="3" t="s">
        <v>184</v>
      </c>
      <c r="F1583" s="3" t="s">
        <v>299</v>
      </c>
      <c r="G1583" s="8">
        <v>44834</v>
      </c>
      <c r="H1583" s="9">
        <f t="shared" si="24"/>
        <v>2022</v>
      </c>
      <c r="I1583" s="3" t="s">
        <v>249</v>
      </c>
      <c r="J1583" s="3" t="s">
        <v>124</v>
      </c>
      <c r="K1583" s="3" t="s">
        <v>124</v>
      </c>
      <c r="L1583" s="3" t="str">
        <f>_xlfn.XLOOKUP(K1583,Sheet1!$A$2:$A$8,Sheet1!$B$2:$B$8)</f>
        <v>E</v>
      </c>
      <c r="M1583" s="10">
        <v>200103189955</v>
      </c>
      <c r="N1583" s="10">
        <v>149771795235</v>
      </c>
    </row>
    <row r="1584" spans="1:14" x14ac:dyDescent="0.3">
      <c r="A1584" s="3" t="s">
        <v>258</v>
      </c>
      <c r="B1584" s="3" t="s">
        <v>259</v>
      </c>
      <c r="C1584" s="3" t="s">
        <v>34</v>
      </c>
      <c r="D1584" s="3" t="s">
        <v>183</v>
      </c>
      <c r="E1584" s="3" t="s">
        <v>184</v>
      </c>
      <c r="F1584" s="3" t="s">
        <v>299</v>
      </c>
      <c r="G1584" s="8">
        <v>44834</v>
      </c>
      <c r="H1584" s="9">
        <v>2022</v>
      </c>
      <c r="I1584" s="3" t="s">
        <v>249</v>
      </c>
      <c r="J1584" s="3" t="s">
        <v>122</v>
      </c>
      <c r="K1584" s="3" t="s">
        <v>122</v>
      </c>
      <c r="L1584" s="3" t="s">
        <v>118</v>
      </c>
      <c r="M1584" s="10">
        <v>152650903449</v>
      </c>
      <c r="N1584" s="10">
        <v>111975378441</v>
      </c>
    </row>
    <row r="1585" spans="1:14" x14ac:dyDescent="0.3">
      <c r="A1585" t="s">
        <v>258</v>
      </c>
      <c r="B1585" t="s">
        <v>259</v>
      </c>
      <c r="C1585" t="s">
        <v>34</v>
      </c>
      <c r="D1585" t="s">
        <v>188</v>
      </c>
      <c r="E1585" t="s">
        <v>189</v>
      </c>
      <c r="F1585" t="s">
        <v>299</v>
      </c>
      <c r="G1585" s="4">
        <v>44834</v>
      </c>
      <c r="H1585" s="7">
        <f t="shared" si="24"/>
        <v>2022</v>
      </c>
      <c r="I1585" t="s">
        <v>249</v>
      </c>
      <c r="J1585" t="s">
        <v>266</v>
      </c>
      <c r="K1585" t="s">
        <v>7</v>
      </c>
      <c r="L1585" t="str">
        <f>_xlfn.XLOOKUP(K1585,Sheet1!$A$2:$A$8,Sheet1!$B$2:$B$8)</f>
        <v>D</v>
      </c>
      <c r="M1585" s="5">
        <v>946822351359</v>
      </c>
      <c r="N1585" s="5">
        <v>496228755859</v>
      </c>
    </row>
    <row r="1586" spans="1:14" x14ac:dyDescent="0.3">
      <c r="A1586" t="s">
        <v>258</v>
      </c>
      <c r="B1586" t="s">
        <v>259</v>
      </c>
      <c r="C1586" t="s">
        <v>34</v>
      </c>
      <c r="D1586" t="s">
        <v>188</v>
      </c>
      <c r="E1586" t="s">
        <v>189</v>
      </c>
      <c r="F1586" t="s">
        <v>299</v>
      </c>
      <c r="G1586" s="4">
        <v>44834</v>
      </c>
      <c r="H1586" s="7">
        <f t="shared" si="24"/>
        <v>2022</v>
      </c>
      <c r="I1586" t="s">
        <v>249</v>
      </c>
      <c r="J1586" t="s">
        <v>124</v>
      </c>
      <c r="K1586" t="s">
        <v>124</v>
      </c>
      <c r="L1586" t="str">
        <f>_xlfn.XLOOKUP(K1586,Sheet1!$A$2:$A$8,Sheet1!$B$2:$B$8)</f>
        <v>E</v>
      </c>
      <c r="M1586" s="5">
        <v>-63388996618</v>
      </c>
      <c r="N1586" s="5">
        <v>-197584675030</v>
      </c>
    </row>
    <row r="1587" spans="1:14" x14ac:dyDescent="0.3">
      <c r="A1587" t="s">
        <v>258</v>
      </c>
      <c r="B1587" t="s">
        <v>259</v>
      </c>
      <c r="C1587" t="s">
        <v>34</v>
      </c>
      <c r="D1587" t="s">
        <v>188</v>
      </c>
      <c r="E1587" t="s">
        <v>189</v>
      </c>
      <c r="F1587" t="s">
        <v>299</v>
      </c>
      <c r="G1587" s="4">
        <v>44834</v>
      </c>
      <c r="H1587" s="7">
        <f t="shared" si="24"/>
        <v>2022</v>
      </c>
      <c r="I1587" t="s">
        <v>249</v>
      </c>
      <c r="J1587" t="s">
        <v>122</v>
      </c>
      <c r="K1587" t="s">
        <v>122</v>
      </c>
      <c r="L1587" t="str">
        <f>_xlfn.XLOOKUP(K1587,Sheet1!$A$2:$A$8,Sheet1!$B$2:$B$8)</f>
        <v>F</v>
      </c>
      <c r="M1587" s="5">
        <v>-223474047441</v>
      </c>
      <c r="N1587" s="5">
        <v>-333938345065</v>
      </c>
    </row>
    <row r="1588" spans="1:14" x14ac:dyDescent="0.3">
      <c r="A1588" t="s">
        <v>258</v>
      </c>
      <c r="B1588" t="s">
        <v>259</v>
      </c>
      <c r="C1588" t="s">
        <v>34</v>
      </c>
      <c r="D1588" t="s">
        <v>239</v>
      </c>
      <c r="E1588" t="s">
        <v>191</v>
      </c>
      <c r="F1588" t="s">
        <v>299</v>
      </c>
      <c r="G1588" s="4">
        <v>44834</v>
      </c>
      <c r="H1588" s="7">
        <f t="shared" si="24"/>
        <v>2022</v>
      </c>
      <c r="I1588" t="s">
        <v>249</v>
      </c>
      <c r="J1588" t="s">
        <v>7</v>
      </c>
      <c r="K1588" t="s">
        <v>7</v>
      </c>
      <c r="L1588" t="str">
        <f>_xlfn.XLOOKUP(K1588,Sheet1!$A$2:$A$8,Sheet1!$B$2:$B$8)</f>
        <v>D</v>
      </c>
      <c r="M1588" s="5">
        <v>44337832348000</v>
      </c>
      <c r="N1588" s="5">
        <v>19683336955000</v>
      </c>
    </row>
    <row r="1589" spans="1:14" x14ac:dyDescent="0.3">
      <c r="A1589" t="s">
        <v>258</v>
      </c>
      <c r="B1589" t="s">
        <v>259</v>
      </c>
      <c r="C1589" t="s">
        <v>34</v>
      </c>
      <c r="D1589" t="s">
        <v>239</v>
      </c>
      <c r="E1589" t="s">
        <v>191</v>
      </c>
      <c r="F1589" t="s">
        <v>299</v>
      </c>
      <c r="G1589" s="4">
        <v>44834</v>
      </c>
      <c r="H1589" s="7">
        <f t="shared" si="24"/>
        <v>2022</v>
      </c>
      <c r="I1589" t="s">
        <v>249</v>
      </c>
      <c r="J1589" t="s">
        <v>10</v>
      </c>
      <c r="K1589" t="s">
        <v>124</v>
      </c>
      <c r="L1589" t="str">
        <f>_xlfn.XLOOKUP(K1589,Sheet1!$A$2:$A$8,Sheet1!$B$2:$B$8)</f>
        <v>E</v>
      </c>
      <c r="M1589" s="5">
        <v>3112459795000</v>
      </c>
      <c r="N1589" s="5">
        <v>1020669924000</v>
      </c>
    </row>
    <row r="1590" spans="1:14" x14ac:dyDescent="0.3">
      <c r="A1590" t="s">
        <v>258</v>
      </c>
      <c r="B1590" t="s">
        <v>259</v>
      </c>
      <c r="C1590" t="s">
        <v>34</v>
      </c>
      <c r="D1590" t="s">
        <v>239</v>
      </c>
      <c r="E1590" t="s">
        <v>191</v>
      </c>
      <c r="F1590" t="s">
        <v>299</v>
      </c>
      <c r="G1590" s="4">
        <v>44834</v>
      </c>
      <c r="H1590" s="7">
        <f t="shared" si="24"/>
        <v>2022</v>
      </c>
      <c r="I1590" t="s">
        <v>249</v>
      </c>
      <c r="J1590" t="s">
        <v>9</v>
      </c>
      <c r="K1590" t="s">
        <v>122</v>
      </c>
      <c r="L1590" t="str">
        <f>_xlfn.XLOOKUP(K1590,Sheet1!$A$2:$A$8,Sheet1!$B$2:$B$8)</f>
        <v>F</v>
      </c>
      <c r="M1590" s="5">
        <v>2196194653000</v>
      </c>
      <c r="N1590" s="5">
        <v>375586427000</v>
      </c>
    </row>
    <row r="1591" spans="1:14" x14ac:dyDescent="0.3">
      <c r="A1591" t="s">
        <v>258</v>
      </c>
      <c r="B1591" t="s">
        <v>259</v>
      </c>
      <c r="C1591" t="s">
        <v>34</v>
      </c>
      <c r="D1591" t="s">
        <v>251</v>
      </c>
      <c r="E1591" t="s">
        <v>242</v>
      </c>
      <c r="F1591" t="s">
        <v>299</v>
      </c>
      <c r="G1591" s="4">
        <v>44834</v>
      </c>
      <c r="H1591" s="7">
        <f t="shared" si="24"/>
        <v>2022</v>
      </c>
      <c r="I1591" t="s">
        <v>249</v>
      </c>
      <c r="J1591" t="s">
        <v>7</v>
      </c>
      <c r="K1591" t="s">
        <v>7</v>
      </c>
      <c r="L1591" t="str">
        <f>_xlfn.XLOOKUP(K1591,Sheet1!$A$2:$A$8,Sheet1!$B$2:$B$8)</f>
        <v>D</v>
      </c>
      <c r="M1591" s="5">
        <v>5335213720090</v>
      </c>
      <c r="N1591" s="5">
        <v>4425023786309</v>
      </c>
    </row>
    <row r="1592" spans="1:14" x14ac:dyDescent="0.3">
      <c r="A1592" t="s">
        <v>258</v>
      </c>
      <c r="B1592" t="s">
        <v>259</v>
      </c>
      <c r="C1592" t="s">
        <v>34</v>
      </c>
      <c r="D1592" t="s">
        <v>251</v>
      </c>
      <c r="E1592" t="s">
        <v>242</v>
      </c>
      <c r="F1592" t="s">
        <v>299</v>
      </c>
      <c r="G1592" s="4">
        <v>44834</v>
      </c>
      <c r="H1592" s="7">
        <f t="shared" si="24"/>
        <v>2022</v>
      </c>
      <c r="I1592" t="s">
        <v>249</v>
      </c>
      <c r="J1592" t="s">
        <v>124</v>
      </c>
      <c r="K1592" t="s">
        <v>124</v>
      </c>
      <c r="L1592" t="str">
        <f>_xlfn.XLOOKUP(K1592,Sheet1!$A$2:$A$8,Sheet1!$B$2:$B$8)</f>
        <v>E</v>
      </c>
      <c r="M1592" s="5">
        <v>191250252267</v>
      </c>
      <c r="N1592" s="5">
        <v>201679480459</v>
      </c>
    </row>
    <row r="1593" spans="1:14" x14ac:dyDescent="0.3">
      <c r="A1593" t="s">
        <v>258</v>
      </c>
      <c r="B1593" t="s">
        <v>259</v>
      </c>
      <c r="C1593" t="s">
        <v>34</v>
      </c>
      <c r="D1593" t="s">
        <v>190</v>
      </c>
      <c r="E1593" t="s">
        <v>191</v>
      </c>
      <c r="F1593" t="s">
        <v>299</v>
      </c>
      <c r="G1593" s="4">
        <v>44834</v>
      </c>
      <c r="H1593" s="7">
        <f t="shared" si="24"/>
        <v>2022</v>
      </c>
      <c r="I1593" t="s">
        <v>249</v>
      </c>
      <c r="J1593" t="s">
        <v>260</v>
      </c>
      <c r="K1593" t="s">
        <v>7</v>
      </c>
      <c r="L1593" t="str">
        <f>_xlfn.XLOOKUP(K1593,Sheet1!$A$2:$A$8,Sheet1!$B$2:$B$8)</f>
        <v>D</v>
      </c>
      <c r="M1593" s="5">
        <v>1612950840055</v>
      </c>
      <c r="N1593" s="5">
        <v>1249209560417</v>
      </c>
    </row>
    <row r="1594" spans="1:14" x14ac:dyDescent="0.3">
      <c r="A1594" t="s">
        <v>258</v>
      </c>
      <c r="B1594" t="s">
        <v>259</v>
      </c>
      <c r="C1594" t="s">
        <v>34</v>
      </c>
      <c r="D1594" t="s">
        <v>190</v>
      </c>
      <c r="E1594" t="s">
        <v>191</v>
      </c>
      <c r="F1594" t="s">
        <v>299</v>
      </c>
      <c r="G1594" s="4">
        <v>44834</v>
      </c>
      <c r="H1594" s="7">
        <f t="shared" si="24"/>
        <v>2022</v>
      </c>
      <c r="I1594" t="s">
        <v>249</v>
      </c>
      <c r="J1594" t="s">
        <v>124</v>
      </c>
      <c r="K1594" t="s">
        <v>124</v>
      </c>
      <c r="L1594" t="str">
        <f>_xlfn.XLOOKUP(K1594,Sheet1!$A$2:$A$8,Sheet1!$B$2:$B$8)</f>
        <v>E</v>
      </c>
      <c r="M1594" s="5">
        <v>155996040473</v>
      </c>
      <c r="N1594" s="5">
        <v>77078231688</v>
      </c>
    </row>
    <row r="1595" spans="1:14" x14ac:dyDescent="0.3">
      <c r="A1595" t="s">
        <v>258</v>
      </c>
      <c r="B1595" t="s">
        <v>259</v>
      </c>
      <c r="C1595" t="s">
        <v>34</v>
      </c>
      <c r="D1595" t="s">
        <v>190</v>
      </c>
      <c r="E1595" t="s">
        <v>191</v>
      </c>
      <c r="F1595" t="s">
        <v>299</v>
      </c>
      <c r="G1595" s="4">
        <v>44834</v>
      </c>
      <c r="H1595" s="7">
        <f t="shared" si="24"/>
        <v>2022</v>
      </c>
      <c r="I1595" t="s">
        <v>249</v>
      </c>
      <c r="J1595" t="s">
        <v>122</v>
      </c>
      <c r="K1595" t="s">
        <v>122</v>
      </c>
      <c r="L1595" t="str">
        <f>_xlfn.XLOOKUP(K1595,Sheet1!$A$2:$A$8,Sheet1!$B$2:$B$8)</f>
        <v>F</v>
      </c>
      <c r="M1595" s="5">
        <v>161398266581</v>
      </c>
      <c r="N1595" s="5">
        <v>83018752761</v>
      </c>
    </row>
    <row r="1596" spans="1:14" x14ac:dyDescent="0.3">
      <c r="A1596" t="s">
        <v>258</v>
      </c>
      <c r="B1596" t="s">
        <v>259</v>
      </c>
      <c r="C1596" t="s">
        <v>34</v>
      </c>
      <c r="D1596" t="s">
        <v>192</v>
      </c>
      <c r="E1596" t="s">
        <v>191</v>
      </c>
      <c r="F1596" t="s">
        <v>299</v>
      </c>
      <c r="G1596" s="4">
        <v>44834</v>
      </c>
      <c r="H1596" s="7">
        <f t="shared" si="24"/>
        <v>2022</v>
      </c>
      <c r="I1596" t="s">
        <v>249</v>
      </c>
      <c r="J1596" t="s">
        <v>260</v>
      </c>
      <c r="K1596" t="s">
        <v>7</v>
      </c>
      <c r="L1596" t="str">
        <f>_xlfn.XLOOKUP(K1596,Sheet1!$A$2:$A$8,Sheet1!$B$2:$B$8)</f>
        <v>D</v>
      </c>
      <c r="M1596" s="5">
        <v>523109189857</v>
      </c>
      <c r="N1596" s="5">
        <v>380159274708</v>
      </c>
    </row>
    <row r="1597" spans="1:14" x14ac:dyDescent="0.3">
      <c r="A1597" t="s">
        <v>258</v>
      </c>
      <c r="B1597" t="s">
        <v>259</v>
      </c>
      <c r="C1597" t="s">
        <v>34</v>
      </c>
      <c r="D1597" t="s">
        <v>192</v>
      </c>
      <c r="E1597" t="s">
        <v>191</v>
      </c>
      <c r="F1597" t="s">
        <v>299</v>
      </c>
      <c r="G1597" s="4">
        <v>44834</v>
      </c>
      <c r="H1597" s="7">
        <f t="shared" si="24"/>
        <v>2022</v>
      </c>
      <c r="I1597" t="s">
        <v>249</v>
      </c>
      <c r="J1597" t="s">
        <v>124</v>
      </c>
      <c r="K1597" t="s">
        <v>124</v>
      </c>
      <c r="L1597" t="str">
        <f>_xlfn.XLOOKUP(K1597,Sheet1!$A$2:$A$8,Sheet1!$B$2:$B$8)</f>
        <v>E</v>
      </c>
      <c r="M1597" s="5">
        <v>108328519488</v>
      </c>
      <c r="N1597" s="5">
        <v>54236217753</v>
      </c>
    </row>
    <row r="1598" spans="1:14" x14ac:dyDescent="0.3">
      <c r="A1598" t="s">
        <v>258</v>
      </c>
      <c r="B1598" t="s">
        <v>259</v>
      </c>
      <c r="C1598" t="s">
        <v>34</v>
      </c>
      <c r="D1598" t="s">
        <v>192</v>
      </c>
      <c r="E1598" t="s">
        <v>191</v>
      </c>
      <c r="F1598" t="s">
        <v>299</v>
      </c>
      <c r="G1598" s="4">
        <v>44834</v>
      </c>
      <c r="H1598" s="7">
        <f t="shared" si="24"/>
        <v>2022</v>
      </c>
      <c r="I1598" t="s">
        <v>249</v>
      </c>
      <c r="J1598" t="s">
        <v>122</v>
      </c>
      <c r="K1598" t="s">
        <v>122</v>
      </c>
      <c r="L1598" t="str">
        <f>_xlfn.XLOOKUP(K1598,Sheet1!$A$2:$A$8,Sheet1!$B$2:$B$8)</f>
        <v>F</v>
      </c>
      <c r="M1598" s="5">
        <v>79643276513</v>
      </c>
      <c r="N1598" s="5">
        <v>55727453810</v>
      </c>
    </row>
    <row r="1599" spans="1:14" x14ac:dyDescent="0.3">
      <c r="A1599" t="s">
        <v>258</v>
      </c>
      <c r="B1599" t="s">
        <v>259</v>
      </c>
      <c r="C1599" t="s">
        <v>34</v>
      </c>
      <c r="D1599" t="s">
        <v>193</v>
      </c>
      <c r="E1599" t="s">
        <v>194</v>
      </c>
      <c r="F1599" t="s">
        <v>299</v>
      </c>
      <c r="G1599" s="4">
        <v>44834</v>
      </c>
      <c r="H1599" s="7">
        <f t="shared" si="24"/>
        <v>2022</v>
      </c>
      <c r="I1599" t="s">
        <v>249</v>
      </c>
      <c r="J1599" t="s">
        <v>7</v>
      </c>
      <c r="K1599" t="s">
        <v>7</v>
      </c>
      <c r="L1599" t="str">
        <f>_xlfn.XLOOKUP(K1599,Sheet1!$A$2:$A$8,Sheet1!$B$2:$B$8)</f>
        <v>D</v>
      </c>
      <c r="M1599" s="5">
        <v>6114853573971</v>
      </c>
      <c r="N1599" s="5">
        <v>4660140755906</v>
      </c>
    </row>
    <row r="1600" spans="1:14" x14ac:dyDescent="0.3">
      <c r="A1600" t="s">
        <v>258</v>
      </c>
      <c r="B1600" t="s">
        <v>259</v>
      </c>
      <c r="C1600" t="s">
        <v>34</v>
      </c>
      <c r="D1600" t="s">
        <v>193</v>
      </c>
      <c r="E1600" t="s">
        <v>194</v>
      </c>
      <c r="F1600" t="s">
        <v>299</v>
      </c>
      <c r="G1600" s="4">
        <v>44834</v>
      </c>
      <c r="H1600" s="7">
        <f t="shared" si="24"/>
        <v>2022</v>
      </c>
      <c r="I1600" t="s">
        <v>249</v>
      </c>
      <c r="J1600" t="s">
        <v>10</v>
      </c>
      <c r="K1600" t="s">
        <v>124</v>
      </c>
      <c r="L1600" t="str">
        <f>_xlfn.XLOOKUP(K1600,Sheet1!$A$2:$A$8,Sheet1!$B$2:$B$8)</f>
        <v>E</v>
      </c>
      <c r="M1600" s="5">
        <v>228585332765</v>
      </c>
      <c r="N1600" s="5">
        <v>117749528300</v>
      </c>
    </row>
    <row r="1601" spans="1:14" x14ac:dyDescent="0.3">
      <c r="A1601" t="s">
        <v>258</v>
      </c>
      <c r="B1601" t="s">
        <v>259</v>
      </c>
      <c r="C1601" t="s">
        <v>34</v>
      </c>
      <c r="D1601" t="s">
        <v>195</v>
      </c>
      <c r="E1601" t="s">
        <v>191</v>
      </c>
      <c r="F1601" t="s">
        <v>299</v>
      </c>
      <c r="G1601" s="4">
        <v>44834</v>
      </c>
      <c r="H1601" s="7">
        <f t="shared" si="24"/>
        <v>2022</v>
      </c>
      <c r="I1601" t="s">
        <v>249</v>
      </c>
      <c r="J1601" t="s">
        <v>10</v>
      </c>
      <c r="K1601" t="s">
        <v>124</v>
      </c>
      <c r="L1601" t="str">
        <f>_xlfn.XLOOKUP(K1601,Sheet1!$A$2:$A$8,Sheet1!$B$2:$B$8)</f>
        <v>E</v>
      </c>
      <c r="M1601" s="5">
        <v>816560418636</v>
      </c>
      <c r="N1601" s="5">
        <v>808837552045</v>
      </c>
    </row>
    <row r="1602" spans="1:14" x14ac:dyDescent="0.3">
      <c r="A1602" t="s">
        <v>258</v>
      </c>
      <c r="B1602" t="s">
        <v>259</v>
      </c>
      <c r="C1602" t="s">
        <v>34</v>
      </c>
      <c r="D1602" t="s">
        <v>196</v>
      </c>
      <c r="E1602" t="s">
        <v>194</v>
      </c>
      <c r="F1602" t="s">
        <v>299</v>
      </c>
      <c r="G1602" s="4">
        <v>44834</v>
      </c>
      <c r="H1602" s="7">
        <f t="shared" si="24"/>
        <v>2022</v>
      </c>
      <c r="I1602" t="s">
        <v>249</v>
      </c>
      <c r="J1602" t="s">
        <v>260</v>
      </c>
      <c r="K1602" t="s">
        <v>7</v>
      </c>
      <c r="L1602" t="str">
        <f>_xlfn.XLOOKUP(K1602,Sheet1!$A$2:$A$8,Sheet1!$B$2:$B$8)</f>
        <v>D</v>
      </c>
      <c r="M1602" s="5">
        <v>910038277894</v>
      </c>
      <c r="N1602" s="5">
        <v>686786580252</v>
      </c>
    </row>
    <row r="1603" spans="1:14" x14ac:dyDescent="0.3">
      <c r="A1603" t="s">
        <v>258</v>
      </c>
      <c r="B1603" t="s">
        <v>259</v>
      </c>
      <c r="C1603" t="s">
        <v>34</v>
      </c>
      <c r="D1603" t="s">
        <v>196</v>
      </c>
      <c r="E1603" t="s">
        <v>194</v>
      </c>
      <c r="F1603" t="s">
        <v>299</v>
      </c>
      <c r="G1603" s="4">
        <v>44834</v>
      </c>
      <c r="H1603" s="7">
        <f t="shared" si="24"/>
        <v>2022</v>
      </c>
      <c r="I1603" t="s">
        <v>249</v>
      </c>
      <c r="J1603" t="s">
        <v>124</v>
      </c>
      <c r="K1603" t="s">
        <v>124</v>
      </c>
      <c r="L1603" t="str">
        <f>_xlfn.XLOOKUP(K1603,Sheet1!$A$2:$A$8,Sheet1!$B$2:$B$8)</f>
        <v>E</v>
      </c>
      <c r="M1603" s="5">
        <v>25987182036</v>
      </c>
      <c r="N1603" s="5">
        <v>15633963022</v>
      </c>
    </row>
    <row r="1604" spans="1:14" x14ac:dyDescent="0.3">
      <c r="A1604" t="s">
        <v>258</v>
      </c>
      <c r="B1604" t="s">
        <v>259</v>
      </c>
      <c r="C1604" t="s">
        <v>34</v>
      </c>
      <c r="D1604" t="s">
        <v>196</v>
      </c>
      <c r="E1604" t="s">
        <v>194</v>
      </c>
      <c r="F1604" t="s">
        <v>299</v>
      </c>
      <c r="G1604" s="4">
        <v>44834</v>
      </c>
      <c r="H1604" s="7">
        <f t="shared" si="24"/>
        <v>2022</v>
      </c>
      <c r="I1604" t="s">
        <v>249</v>
      </c>
      <c r="J1604" t="s">
        <v>122</v>
      </c>
      <c r="K1604" t="s">
        <v>122</v>
      </c>
      <c r="L1604" t="str">
        <f>_xlfn.XLOOKUP(K1604,Sheet1!$A$2:$A$8,Sheet1!$B$2:$B$8)</f>
        <v>F</v>
      </c>
      <c r="M1604" s="5">
        <v>23049065117</v>
      </c>
      <c r="N1604" s="5">
        <v>13274232673</v>
      </c>
    </row>
    <row r="1605" spans="1:14" x14ac:dyDescent="0.3">
      <c r="A1605" t="s">
        <v>258</v>
      </c>
      <c r="B1605" t="s">
        <v>259</v>
      </c>
      <c r="C1605" t="s">
        <v>34</v>
      </c>
      <c r="D1605" t="s">
        <v>240</v>
      </c>
      <c r="E1605" t="s">
        <v>191</v>
      </c>
      <c r="F1605" t="s">
        <v>299</v>
      </c>
      <c r="G1605" s="4">
        <v>44834</v>
      </c>
      <c r="H1605" s="7">
        <f t="shared" ref="H1605:H1668" si="25">YEAR(G1605)</f>
        <v>2022</v>
      </c>
      <c r="I1605" t="s">
        <v>249</v>
      </c>
      <c r="J1605" t="s">
        <v>7</v>
      </c>
      <c r="K1605" t="s">
        <v>7</v>
      </c>
      <c r="L1605" t="str">
        <f>_xlfn.XLOOKUP(K1605,Sheet1!$A$2:$A$8,Sheet1!$B$2:$B$8)</f>
        <v>D</v>
      </c>
      <c r="M1605" s="5">
        <v>1286097441900</v>
      </c>
      <c r="N1605" s="5">
        <v>999175066311</v>
      </c>
    </row>
    <row r="1606" spans="1:14" x14ac:dyDescent="0.3">
      <c r="A1606" t="s">
        <v>258</v>
      </c>
      <c r="B1606" t="s">
        <v>259</v>
      </c>
      <c r="C1606" t="s">
        <v>34</v>
      </c>
      <c r="D1606" t="s">
        <v>240</v>
      </c>
      <c r="E1606" t="s">
        <v>191</v>
      </c>
      <c r="F1606" t="s">
        <v>299</v>
      </c>
      <c r="G1606" s="4">
        <v>44834</v>
      </c>
      <c r="H1606" s="7">
        <f t="shared" si="25"/>
        <v>2022</v>
      </c>
      <c r="I1606" t="s">
        <v>249</v>
      </c>
      <c r="J1606" t="s">
        <v>124</v>
      </c>
      <c r="K1606" t="s">
        <v>124</v>
      </c>
      <c r="L1606" t="str">
        <f>_xlfn.XLOOKUP(K1606,Sheet1!$A$2:$A$8,Sheet1!$B$2:$B$8)</f>
        <v>E</v>
      </c>
      <c r="M1606" s="5">
        <v>165607005693</v>
      </c>
      <c r="N1606" s="5">
        <v>42226811298</v>
      </c>
    </row>
    <row r="1607" spans="1:14" x14ac:dyDescent="0.3">
      <c r="A1607" t="s">
        <v>258</v>
      </c>
      <c r="B1607" t="s">
        <v>259</v>
      </c>
      <c r="C1607" t="s">
        <v>34</v>
      </c>
      <c r="D1607" t="s">
        <v>240</v>
      </c>
      <c r="E1607" t="s">
        <v>191</v>
      </c>
      <c r="F1607" t="s">
        <v>299</v>
      </c>
      <c r="G1607" s="4">
        <v>44834</v>
      </c>
      <c r="H1607" s="7">
        <f t="shared" si="25"/>
        <v>2022</v>
      </c>
      <c r="I1607" t="s">
        <v>249</v>
      </c>
      <c r="J1607" t="s">
        <v>122</v>
      </c>
      <c r="K1607" t="s">
        <v>122</v>
      </c>
      <c r="L1607" t="str">
        <f>_xlfn.XLOOKUP(K1607,Sheet1!$A$2:$A$8,Sheet1!$B$2:$B$8)</f>
        <v>F</v>
      </c>
      <c r="M1607" s="5">
        <v>166002027216</v>
      </c>
      <c r="N1607" s="5">
        <v>54648179237</v>
      </c>
    </row>
    <row r="1608" spans="1:14" x14ac:dyDescent="0.3">
      <c r="A1608" t="s">
        <v>258</v>
      </c>
      <c r="B1608" t="s">
        <v>259</v>
      </c>
      <c r="C1608" t="s">
        <v>34</v>
      </c>
      <c r="D1608" t="s">
        <v>232</v>
      </c>
      <c r="E1608" t="s">
        <v>191</v>
      </c>
      <c r="F1608" t="s">
        <v>299</v>
      </c>
      <c r="G1608" s="4">
        <v>44834</v>
      </c>
      <c r="H1608" s="7">
        <f t="shared" si="25"/>
        <v>2022</v>
      </c>
      <c r="I1608" t="s">
        <v>249</v>
      </c>
      <c r="J1608" t="s">
        <v>7</v>
      </c>
      <c r="K1608" t="s">
        <v>7</v>
      </c>
      <c r="L1608" t="str">
        <f>_xlfn.XLOOKUP(K1608,Sheet1!$A$2:$A$8,Sheet1!$B$2:$B$8)</f>
        <v>D</v>
      </c>
      <c r="M1608" s="5">
        <v>1019712047291</v>
      </c>
      <c r="N1608" s="5">
        <v>719980043699</v>
      </c>
    </row>
    <row r="1609" spans="1:14" x14ac:dyDescent="0.3">
      <c r="A1609" t="s">
        <v>258</v>
      </c>
      <c r="B1609" t="s">
        <v>259</v>
      </c>
      <c r="C1609" t="s">
        <v>34</v>
      </c>
      <c r="D1609" t="s">
        <v>232</v>
      </c>
      <c r="E1609" t="s">
        <v>191</v>
      </c>
      <c r="F1609" t="s">
        <v>299</v>
      </c>
      <c r="G1609" s="4">
        <v>44834</v>
      </c>
      <c r="H1609" s="7">
        <f t="shared" si="25"/>
        <v>2022</v>
      </c>
      <c r="I1609" t="s">
        <v>249</v>
      </c>
      <c r="J1609" t="s">
        <v>10</v>
      </c>
      <c r="K1609" t="s">
        <v>124</v>
      </c>
      <c r="L1609" t="str">
        <f>_xlfn.XLOOKUP(K1609,Sheet1!$A$2:$A$8,Sheet1!$B$2:$B$8)</f>
        <v>E</v>
      </c>
      <c r="M1609" s="5">
        <v>184190497903</v>
      </c>
      <c r="N1609" s="5">
        <v>45660712711</v>
      </c>
    </row>
    <row r="1610" spans="1:14" x14ac:dyDescent="0.3">
      <c r="A1610" t="s">
        <v>258</v>
      </c>
      <c r="B1610" t="s">
        <v>259</v>
      </c>
      <c r="C1610" t="s">
        <v>34</v>
      </c>
      <c r="D1610" t="s">
        <v>197</v>
      </c>
      <c r="E1610" t="s">
        <v>198</v>
      </c>
      <c r="F1610" t="s">
        <v>299</v>
      </c>
      <c r="G1610" s="4">
        <v>44834</v>
      </c>
      <c r="H1610" s="7">
        <f t="shared" si="25"/>
        <v>2022</v>
      </c>
      <c r="I1610" t="s">
        <v>249</v>
      </c>
      <c r="J1610" t="s">
        <v>124</v>
      </c>
      <c r="K1610" t="s">
        <v>124</v>
      </c>
      <c r="L1610" t="str">
        <f>_xlfn.XLOOKUP(K1610,Sheet1!$A$2:$A$8,Sheet1!$B$2:$B$8)</f>
        <v>E</v>
      </c>
      <c r="M1610" s="5">
        <v>83179073525</v>
      </c>
      <c r="N1610" s="5">
        <v>63971158418</v>
      </c>
    </row>
    <row r="1611" spans="1:14" x14ac:dyDescent="0.3">
      <c r="A1611" t="s">
        <v>258</v>
      </c>
      <c r="B1611" t="s">
        <v>259</v>
      </c>
      <c r="C1611" t="s">
        <v>34</v>
      </c>
      <c r="D1611" t="s">
        <v>197</v>
      </c>
      <c r="E1611" t="s">
        <v>198</v>
      </c>
      <c r="F1611" t="s">
        <v>299</v>
      </c>
      <c r="G1611" s="4">
        <v>44834</v>
      </c>
      <c r="H1611" s="7">
        <f t="shared" si="25"/>
        <v>2022</v>
      </c>
      <c r="I1611" t="s">
        <v>249</v>
      </c>
      <c r="J1611" t="s">
        <v>122</v>
      </c>
      <c r="K1611" t="s">
        <v>122</v>
      </c>
      <c r="L1611" t="str">
        <f>_xlfn.XLOOKUP(K1611,Sheet1!$A$2:$A$8,Sheet1!$B$2:$B$8)</f>
        <v>F</v>
      </c>
      <c r="M1611" s="5">
        <v>50533881106</v>
      </c>
      <c r="N1611" s="5">
        <v>59831326</v>
      </c>
    </row>
    <row r="1612" spans="1:14" x14ac:dyDescent="0.3">
      <c r="A1612" t="s">
        <v>258</v>
      </c>
      <c r="B1612" t="s">
        <v>259</v>
      </c>
      <c r="C1612" t="s">
        <v>34</v>
      </c>
      <c r="D1612" t="s">
        <v>199</v>
      </c>
      <c r="E1612" t="s">
        <v>184</v>
      </c>
      <c r="F1612" t="s">
        <v>299</v>
      </c>
      <c r="G1612" s="4">
        <v>44834</v>
      </c>
      <c r="H1612" s="7">
        <f t="shared" si="25"/>
        <v>2022</v>
      </c>
      <c r="I1612" t="s">
        <v>249</v>
      </c>
      <c r="J1612" t="s">
        <v>7</v>
      </c>
      <c r="K1612" t="s">
        <v>7</v>
      </c>
      <c r="L1612" t="str">
        <f>_xlfn.XLOOKUP(K1612,Sheet1!$A$2:$A$8,Sheet1!$B$2:$B$8)</f>
        <v>D</v>
      </c>
      <c r="M1612" s="5">
        <v>2573488311128</v>
      </c>
      <c r="N1612" s="5">
        <v>2084382134987</v>
      </c>
    </row>
    <row r="1613" spans="1:14" x14ac:dyDescent="0.3">
      <c r="A1613" t="s">
        <v>258</v>
      </c>
      <c r="B1613" t="s">
        <v>259</v>
      </c>
      <c r="C1613" t="s">
        <v>34</v>
      </c>
      <c r="D1613" t="s">
        <v>199</v>
      </c>
      <c r="E1613" t="s">
        <v>184</v>
      </c>
      <c r="F1613" t="s">
        <v>299</v>
      </c>
      <c r="G1613" s="4">
        <v>44834</v>
      </c>
      <c r="H1613" s="7">
        <f t="shared" si="25"/>
        <v>2022</v>
      </c>
      <c r="I1613" t="s">
        <v>249</v>
      </c>
      <c r="J1613" t="s">
        <v>10</v>
      </c>
      <c r="K1613" t="s">
        <v>124</v>
      </c>
      <c r="L1613" t="str">
        <f>_xlfn.XLOOKUP(K1613,Sheet1!$A$2:$A$8,Sheet1!$B$2:$B$8)</f>
        <v>E</v>
      </c>
      <c r="M1613" s="5">
        <v>242916732881</v>
      </c>
      <c r="N1613" s="5">
        <v>196998756607</v>
      </c>
    </row>
    <row r="1614" spans="1:14" x14ac:dyDescent="0.3">
      <c r="A1614" t="s">
        <v>267</v>
      </c>
      <c r="B1614" t="s">
        <v>259</v>
      </c>
      <c r="C1614" t="s">
        <v>34</v>
      </c>
      <c r="D1614" t="s">
        <v>200</v>
      </c>
      <c r="E1614" t="s">
        <v>191</v>
      </c>
      <c r="F1614" t="s">
        <v>299</v>
      </c>
      <c r="G1614" s="4">
        <v>44834</v>
      </c>
      <c r="H1614" s="7">
        <f t="shared" si="25"/>
        <v>2022</v>
      </c>
      <c r="I1614" t="s">
        <v>249</v>
      </c>
      <c r="J1614" t="s">
        <v>124</v>
      </c>
      <c r="K1614" t="s">
        <v>124</v>
      </c>
      <c r="L1614" t="str">
        <f>_xlfn.XLOOKUP(K1614,Sheet1!$A$2:$A$8,Sheet1!$B$2:$B$8)</f>
        <v>E</v>
      </c>
      <c r="M1614" s="5">
        <v>-362641372487</v>
      </c>
      <c r="N1614" s="5">
        <v>1506119418107</v>
      </c>
    </row>
    <row r="1615" spans="1:14" x14ac:dyDescent="0.3">
      <c r="A1615" t="s">
        <v>267</v>
      </c>
      <c r="B1615" t="s">
        <v>259</v>
      </c>
      <c r="C1615" t="s">
        <v>34</v>
      </c>
      <c r="D1615" t="s">
        <v>200</v>
      </c>
      <c r="E1615" t="s">
        <v>191</v>
      </c>
      <c r="F1615" t="s">
        <v>299</v>
      </c>
      <c r="G1615" s="4">
        <v>44834</v>
      </c>
      <c r="H1615" s="7">
        <f t="shared" si="25"/>
        <v>2022</v>
      </c>
      <c r="I1615" t="s">
        <v>249</v>
      </c>
      <c r="J1615" t="s">
        <v>122</v>
      </c>
      <c r="K1615" t="s">
        <v>122</v>
      </c>
      <c r="L1615" t="str">
        <f>_xlfn.XLOOKUP(K1615,Sheet1!$A$2:$A$8,Sheet1!$B$2:$B$8)</f>
        <v>F</v>
      </c>
      <c r="M1615" s="5">
        <v>121771344504</v>
      </c>
      <c r="N1615" s="5">
        <v>1351624810816</v>
      </c>
    </row>
    <row r="1616" spans="1:14" x14ac:dyDescent="0.3">
      <c r="A1616" t="s">
        <v>258</v>
      </c>
      <c r="B1616" t="s">
        <v>259</v>
      </c>
      <c r="C1616" t="s">
        <v>34</v>
      </c>
      <c r="D1616" t="s">
        <v>241</v>
      </c>
      <c r="E1616" t="s">
        <v>242</v>
      </c>
      <c r="F1616" t="s">
        <v>299</v>
      </c>
      <c r="G1616" s="4">
        <v>44834</v>
      </c>
      <c r="H1616" s="7">
        <f t="shared" si="25"/>
        <v>2022</v>
      </c>
      <c r="I1616" t="s">
        <v>249</v>
      </c>
      <c r="J1616" t="s">
        <v>7</v>
      </c>
      <c r="K1616" t="s">
        <v>7</v>
      </c>
      <c r="L1616" t="str">
        <f>_xlfn.XLOOKUP(K1616,Sheet1!$A$2:$A$8,Sheet1!$B$2:$B$8)</f>
        <v>D</v>
      </c>
      <c r="M1616" s="5">
        <v>1049702110399</v>
      </c>
      <c r="N1616" s="5">
        <v>800412023635</v>
      </c>
    </row>
    <row r="1617" spans="1:14" x14ac:dyDescent="0.3">
      <c r="A1617" t="s">
        <v>258</v>
      </c>
      <c r="B1617" t="s">
        <v>259</v>
      </c>
      <c r="C1617" t="s">
        <v>34</v>
      </c>
      <c r="D1617" t="s">
        <v>241</v>
      </c>
      <c r="E1617" t="s">
        <v>242</v>
      </c>
      <c r="F1617" t="s">
        <v>299</v>
      </c>
      <c r="G1617" s="4">
        <v>44834</v>
      </c>
      <c r="H1617" s="7">
        <f t="shared" si="25"/>
        <v>2022</v>
      </c>
      <c r="I1617" t="s">
        <v>249</v>
      </c>
      <c r="J1617" t="s">
        <v>10</v>
      </c>
      <c r="K1617" t="s">
        <v>124</v>
      </c>
      <c r="L1617" t="str">
        <f>_xlfn.XLOOKUP(K1617,Sheet1!$A$2:$A$8,Sheet1!$B$2:$B$8)</f>
        <v>E</v>
      </c>
      <c r="M1617" s="5">
        <v>79444341588</v>
      </c>
      <c r="N1617" s="5">
        <v>65727399918</v>
      </c>
    </row>
    <row r="1618" spans="1:14" x14ac:dyDescent="0.3">
      <c r="A1618" t="s">
        <v>258</v>
      </c>
      <c r="B1618" t="s">
        <v>259</v>
      </c>
      <c r="C1618" t="s">
        <v>34</v>
      </c>
      <c r="D1618" t="s">
        <v>241</v>
      </c>
      <c r="E1618" t="s">
        <v>242</v>
      </c>
      <c r="F1618" t="s">
        <v>299</v>
      </c>
      <c r="G1618" s="4">
        <v>44834</v>
      </c>
      <c r="H1618" s="7">
        <f t="shared" si="25"/>
        <v>2022</v>
      </c>
      <c r="I1618" t="s">
        <v>249</v>
      </c>
      <c r="J1618" t="s">
        <v>9</v>
      </c>
      <c r="K1618" t="s">
        <v>122</v>
      </c>
      <c r="L1618" t="str">
        <f>_xlfn.XLOOKUP(K1618,Sheet1!$A$2:$A$8,Sheet1!$B$2:$B$8)</f>
        <v>F</v>
      </c>
      <c r="M1618" s="5">
        <v>76358392257</v>
      </c>
      <c r="N1618" s="5">
        <v>52451473794</v>
      </c>
    </row>
    <row r="1619" spans="1:14" x14ac:dyDescent="0.3">
      <c r="A1619" t="s">
        <v>258</v>
      </c>
      <c r="B1619" t="s">
        <v>259</v>
      </c>
      <c r="C1619" t="s">
        <v>34</v>
      </c>
      <c r="D1619" t="s">
        <v>201</v>
      </c>
      <c r="E1619" t="s">
        <v>184</v>
      </c>
      <c r="F1619" t="s">
        <v>299</v>
      </c>
      <c r="G1619" s="4">
        <v>44834</v>
      </c>
      <c r="H1619" s="7">
        <f t="shared" si="25"/>
        <v>2022</v>
      </c>
      <c r="I1619" t="s">
        <v>249</v>
      </c>
      <c r="J1619" t="s">
        <v>7</v>
      </c>
      <c r="K1619" t="s">
        <v>7</v>
      </c>
      <c r="L1619" t="str">
        <f>_xlfn.XLOOKUP(K1619,Sheet1!$A$2:$A$8,Sheet1!$B$2:$B$8)</f>
        <v>D</v>
      </c>
      <c r="M1619" s="5">
        <v>14158161224529</v>
      </c>
      <c r="N1619" s="5">
        <v>9737273390220</v>
      </c>
    </row>
    <row r="1620" spans="1:14" x14ac:dyDescent="0.3">
      <c r="A1620" t="s">
        <v>258</v>
      </c>
      <c r="B1620" t="s">
        <v>259</v>
      </c>
      <c r="C1620" t="s">
        <v>34</v>
      </c>
      <c r="D1620" t="s">
        <v>201</v>
      </c>
      <c r="E1620" t="s">
        <v>184</v>
      </c>
      <c r="F1620" t="s">
        <v>299</v>
      </c>
      <c r="G1620" s="4">
        <v>44834</v>
      </c>
      <c r="H1620" s="7">
        <f t="shared" si="25"/>
        <v>2022</v>
      </c>
      <c r="I1620" t="s">
        <v>249</v>
      </c>
      <c r="J1620" t="s">
        <v>124</v>
      </c>
      <c r="K1620" t="s">
        <v>124</v>
      </c>
      <c r="L1620" t="str">
        <f>_xlfn.XLOOKUP(K1620,Sheet1!$A$2:$A$8,Sheet1!$B$2:$B$8)</f>
        <v>E</v>
      </c>
      <c r="M1620" s="5">
        <v>1317207104328</v>
      </c>
      <c r="N1620" s="5">
        <v>801860399600</v>
      </c>
    </row>
    <row r="1621" spans="1:14" x14ac:dyDescent="0.3">
      <c r="A1621" t="s">
        <v>258</v>
      </c>
      <c r="B1621" t="s">
        <v>259</v>
      </c>
      <c r="C1621" t="s">
        <v>34</v>
      </c>
      <c r="D1621" t="s">
        <v>202</v>
      </c>
      <c r="E1621" t="s">
        <v>184</v>
      </c>
      <c r="F1621" t="s">
        <v>299</v>
      </c>
      <c r="G1621" s="4">
        <v>44834</v>
      </c>
      <c r="H1621" s="7">
        <f t="shared" si="25"/>
        <v>2022</v>
      </c>
      <c r="I1621" t="s">
        <v>249</v>
      </c>
      <c r="J1621" t="s">
        <v>260</v>
      </c>
      <c r="K1621" t="s">
        <v>7</v>
      </c>
      <c r="L1621" t="str">
        <f>_xlfn.XLOOKUP(K1621,Sheet1!$A$2:$A$8,Sheet1!$B$2:$B$8)</f>
        <v>D</v>
      </c>
      <c r="M1621" s="5">
        <v>1533428661247</v>
      </c>
      <c r="N1621" s="5">
        <v>1226527382693</v>
      </c>
    </row>
    <row r="1622" spans="1:14" x14ac:dyDescent="0.3">
      <c r="A1622" t="s">
        <v>258</v>
      </c>
      <c r="B1622" t="s">
        <v>259</v>
      </c>
      <c r="C1622" t="s">
        <v>34</v>
      </c>
      <c r="D1622" t="s">
        <v>202</v>
      </c>
      <c r="E1622" t="s">
        <v>184</v>
      </c>
      <c r="F1622" t="s">
        <v>299</v>
      </c>
      <c r="G1622" s="4">
        <v>44834</v>
      </c>
      <c r="H1622" s="7">
        <f t="shared" si="25"/>
        <v>2022</v>
      </c>
      <c r="I1622" t="s">
        <v>249</v>
      </c>
      <c r="J1622" t="s">
        <v>124</v>
      </c>
      <c r="K1622" t="s">
        <v>124</v>
      </c>
      <c r="L1622" t="str">
        <f>_xlfn.XLOOKUP(K1622,Sheet1!$A$2:$A$8,Sheet1!$B$2:$B$8)</f>
        <v>E</v>
      </c>
      <c r="M1622" s="5">
        <v>67271214863</v>
      </c>
      <c r="N1622" s="5">
        <v>75721711730</v>
      </c>
    </row>
    <row r="1623" spans="1:14" x14ac:dyDescent="0.3">
      <c r="A1623" t="s">
        <v>258</v>
      </c>
      <c r="B1623" t="s">
        <v>259</v>
      </c>
      <c r="C1623" t="s">
        <v>34</v>
      </c>
      <c r="D1623" t="s">
        <v>202</v>
      </c>
      <c r="E1623" t="s">
        <v>184</v>
      </c>
      <c r="F1623" t="s">
        <v>299</v>
      </c>
      <c r="G1623" s="4">
        <v>44834</v>
      </c>
      <c r="H1623" s="7">
        <f t="shared" si="25"/>
        <v>2022</v>
      </c>
      <c r="I1623" t="s">
        <v>249</v>
      </c>
      <c r="J1623" t="s">
        <v>122</v>
      </c>
      <c r="K1623" t="s">
        <v>122</v>
      </c>
      <c r="L1623" t="str">
        <f>_xlfn.XLOOKUP(K1623,Sheet1!$A$2:$A$8,Sheet1!$B$2:$B$8)</f>
        <v>F</v>
      </c>
      <c r="M1623" s="5">
        <v>-32059695392</v>
      </c>
      <c r="N1623" s="5">
        <v>38878546055</v>
      </c>
    </row>
    <row r="1624" spans="1:14" x14ac:dyDescent="0.3">
      <c r="A1624" t="s">
        <v>258</v>
      </c>
      <c r="B1624" t="s">
        <v>259</v>
      </c>
      <c r="C1624" t="s">
        <v>34</v>
      </c>
      <c r="D1624" t="s">
        <v>203</v>
      </c>
      <c r="E1624" t="s">
        <v>184</v>
      </c>
      <c r="F1624" t="s">
        <v>299</v>
      </c>
      <c r="G1624" s="4">
        <v>44834</v>
      </c>
      <c r="H1624" s="7">
        <f t="shared" si="25"/>
        <v>2022</v>
      </c>
      <c r="I1624" t="s">
        <v>249</v>
      </c>
      <c r="J1624" t="s">
        <v>260</v>
      </c>
      <c r="K1624" t="s">
        <v>7</v>
      </c>
      <c r="L1624" t="str">
        <f>_xlfn.XLOOKUP(K1624,Sheet1!$A$2:$A$8,Sheet1!$B$2:$B$8)</f>
        <v>D</v>
      </c>
      <c r="M1624" s="5">
        <v>1050862267890</v>
      </c>
      <c r="N1624" s="5">
        <v>993154586990</v>
      </c>
    </row>
    <row r="1625" spans="1:14" x14ac:dyDescent="0.3">
      <c r="A1625" t="s">
        <v>258</v>
      </c>
      <c r="B1625" t="s">
        <v>259</v>
      </c>
      <c r="C1625" t="s">
        <v>34</v>
      </c>
      <c r="D1625" t="s">
        <v>203</v>
      </c>
      <c r="E1625" t="s">
        <v>184</v>
      </c>
      <c r="F1625" t="s">
        <v>299</v>
      </c>
      <c r="G1625" s="4">
        <v>44834</v>
      </c>
      <c r="H1625" s="7">
        <f t="shared" si="25"/>
        <v>2022</v>
      </c>
      <c r="I1625" t="s">
        <v>249</v>
      </c>
      <c r="J1625" t="s">
        <v>124</v>
      </c>
      <c r="K1625" t="s">
        <v>124</v>
      </c>
      <c r="L1625" t="str">
        <f>_xlfn.XLOOKUP(K1625,Sheet1!$A$2:$A$8,Sheet1!$B$2:$B$8)</f>
        <v>E</v>
      </c>
      <c r="M1625" s="5">
        <v>16760309582</v>
      </c>
      <c r="N1625" s="5">
        <v>20238872133</v>
      </c>
    </row>
    <row r="1626" spans="1:14" x14ac:dyDescent="0.3">
      <c r="A1626" t="s">
        <v>261</v>
      </c>
      <c r="B1626" t="s">
        <v>259</v>
      </c>
      <c r="C1626" t="s">
        <v>34</v>
      </c>
      <c r="D1626" t="s">
        <v>243</v>
      </c>
      <c r="E1626" t="s">
        <v>213</v>
      </c>
      <c r="F1626" t="s">
        <v>301</v>
      </c>
      <c r="G1626" s="4">
        <v>44834</v>
      </c>
      <c r="H1626" s="7">
        <f t="shared" si="25"/>
        <v>2022</v>
      </c>
      <c r="I1626" t="s">
        <v>249</v>
      </c>
      <c r="J1626" t="s">
        <v>124</v>
      </c>
      <c r="K1626" t="s">
        <v>124</v>
      </c>
      <c r="L1626" t="str">
        <f>_xlfn.XLOOKUP(K1626,Sheet1!$A$2:$A$8,Sheet1!$B$2:$B$8)</f>
        <v>E</v>
      </c>
      <c r="M1626" s="5">
        <v>-8621153018</v>
      </c>
      <c r="N1626" s="5">
        <v>-6201198359</v>
      </c>
    </row>
    <row r="1627" spans="1:14" x14ac:dyDescent="0.3">
      <c r="A1627" t="s">
        <v>261</v>
      </c>
      <c r="B1627" t="s">
        <v>259</v>
      </c>
      <c r="C1627" t="s">
        <v>34</v>
      </c>
      <c r="D1627" t="s">
        <v>243</v>
      </c>
      <c r="E1627" t="s">
        <v>213</v>
      </c>
      <c r="F1627" t="s">
        <v>301</v>
      </c>
      <c r="G1627" s="4">
        <v>44834</v>
      </c>
      <c r="H1627" s="7">
        <f t="shared" si="25"/>
        <v>2022</v>
      </c>
      <c r="I1627" t="s">
        <v>249</v>
      </c>
      <c r="J1627" t="s">
        <v>122</v>
      </c>
      <c r="K1627" t="s">
        <v>122</v>
      </c>
      <c r="L1627" t="str">
        <f>_xlfn.XLOOKUP(K1627,Sheet1!$A$2:$A$8,Sheet1!$B$2:$B$8)</f>
        <v>F</v>
      </c>
      <c r="M1627" s="5">
        <v>-212133079</v>
      </c>
      <c r="N1627" s="5">
        <v>-5903107863</v>
      </c>
    </row>
    <row r="1628" spans="1:14" x14ac:dyDescent="0.3">
      <c r="A1628" t="s">
        <v>258</v>
      </c>
      <c r="B1628" t="s">
        <v>259</v>
      </c>
      <c r="C1628" t="s">
        <v>34</v>
      </c>
      <c r="D1628" t="s">
        <v>204</v>
      </c>
      <c r="E1628" t="s">
        <v>191</v>
      </c>
      <c r="F1628" t="s">
        <v>299</v>
      </c>
      <c r="G1628" s="4">
        <v>44834</v>
      </c>
      <c r="H1628" s="7">
        <f t="shared" si="25"/>
        <v>2022</v>
      </c>
      <c r="I1628" t="s">
        <v>249</v>
      </c>
      <c r="J1628" t="s">
        <v>260</v>
      </c>
      <c r="K1628" t="s">
        <v>7</v>
      </c>
      <c r="L1628" t="str">
        <f>_xlfn.XLOOKUP(K1628,Sheet1!$A$2:$A$8,Sheet1!$B$2:$B$8)</f>
        <v>D</v>
      </c>
      <c r="M1628" s="5">
        <v>744935423800</v>
      </c>
      <c r="N1628" s="5">
        <v>607158417747</v>
      </c>
    </row>
    <row r="1629" spans="1:14" x14ac:dyDescent="0.3">
      <c r="A1629" t="s">
        <v>258</v>
      </c>
      <c r="B1629" t="s">
        <v>259</v>
      </c>
      <c r="C1629" t="s">
        <v>34</v>
      </c>
      <c r="D1629" t="s">
        <v>204</v>
      </c>
      <c r="E1629" t="s">
        <v>191</v>
      </c>
      <c r="F1629" t="s">
        <v>299</v>
      </c>
      <c r="G1629" s="4">
        <v>44834</v>
      </c>
      <c r="H1629" s="7">
        <f t="shared" si="25"/>
        <v>2022</v>
      </c>
      <c r="I1629" t="s">
        <v>249</v>
      </c>
      <c r="J1629" t="s">
        <v>124</v>
      </c>
      <c r="K1629" t="s">
        <v>124</v>
      </c>
      <c r="L1629" t="str">
        <f>_xlfn.XLOOKUP(K1629,Sheet1!$A$2:$A$8,Sheet1!$B$2:$B$8)</f>
        <v>E</v>
      </c>
      <c r="M1629" s="5">
        <v>80765535458</v>
      </c>
      <c r="N1629" s="5">
        <v>87189202877</v>
      </c>
    </row>
    <row r="1630" spans="1:14" x14ac:dyDescent="0.3">
      <c r="A1630" t="s">
        <v>258</v>
      </c>
      <c r="B1630" t="s">
        <v>259</v>
      </c>
      <c r="C1630" t="s">
        <v>34</v>
      </c>
      <c r="D1630" t="s">
        <v>204</v>
      </c>
      <c r="E1630" t="s">
        <v>191</v>
      </c>
      <c r="F1630" t="s">
        <v>299</v>
      </c>
      <c r="G1630" s="4">
        <v>44834</v>
      </c>
      <c r="H1630" s="7">
        <f t="shared" si="25"/>
        <v>2022</v>
      </c>
      <c r="I1630" t="s">
        <v>249</v>
      </c>
      <c r="J1630" t="s">
        <v>122</v>
      </c>
      <c r="K1630" t="s">
        <v>122</v>
      </c>
      <c r="L1630" t="str">
        <f>_xlfn.XLOOKUP(K1630,Sheet1!$A$2:$A$8,Sheet1!$B$2:$B$8)</f>
        <v>F</v>
      </c>
      <c r="M1630" s="5">
        <v>37429416889</v>
      </c>
      <c r="N1630" s="5">
        <v>69341199794</v>
      </c>
    </row>
    <row r="1631" spans="1:14" x14ac:dyDescent="0.3">
      <c r="A1631" t="s">
        <v>258</v>
      </c>
      <c r="B1631" t="s">
        <v>259</v>
      </c>
      <c r="C1631" t="s">
        <v>34</v>
      </c>
      <c r="D1631" t="s">
        <v>244</v>
      </c>
      <c r="E1631" t="s">
        <v>198</v>
      </c>
      <c r="F1631" t="s">
        <v>299</v>
      </c>
      <c r="G1631" s="4">
        <v>44834</v>
      </c>
      <c r="H1631" s="7">
        <f t="shared" si="25"/>
        <v>2022</v>
      </c>
      <c r="I1631" t="s">
        <v>249</v>
      </c>
      <c r="J1631" t="s">
        <v>10</v>
      </c>
      <c r="K1631" t="s">
        <v>124</v>
      </c>
      <c r="L1631" t="str">
        <f>_xlfn.XLOOKUP(K1631,Sheet1!$A$2:$A$8,Sheet1!$B$2:$B$8)</f>
        <v>E</v>
      </c>
      <c r="M1631" s="5">
        <v>1261211926865</v>
      </c>
      <c r="N1631" s="5">
        <v>1261213405418</v>
      </c>
    </row>
    <row r="1632" spans="1:14" x14ac:dyDescent="0.3">
      <c r="A1632" t="s">
        <v>258</v>
      </c>
      <c r="B1632" t="s">
        <v>259</v>
      </c>
      <c r="C1632" t="s">
        <v>34</v>
      </c>
      <c r="D1632" t="s">
        <v>244</v>
      </c>
      <c r="E1632" t="s">
        <v>198</v>
      </c>
      <c r="F1632" t="s">
        <v>299</v>
      </c>
      <c r="G1632" s="4">
        <v>44834</v>
      </c>
      <c r="H1632" s="7">
        <f t="shared" si="25"/>
        <v>2022</v>
      </c>
      <c r="I1632" t="s">
        <v>249</v>
      </c>
      <c r="J1632" t="s">
        <v>9</v>
      </c>
      <c r="K1632" t="s">
        <v>122</v>
      </c>
      <c r="L1632" t="str">
        <f>_xlfn.XLOOKUP(K1632,Sheet1!$A$2:$A$8,Sheet1!$B$2:$B$8)</f>
        <v>F</v>
      </c>
      <c r="M1632" s="5">
        <v>1235224822082</v>
      </c>
      <c r="N1632" s="5">
        <v>980102925185</v>
      </c>
    </row>
    <row r="1633" spans="1:14" x14ac:dyDescent="0.3">
      <c r="A1633" t="s">
        <v>258</v>
      </c>
      <c r="B1633" t="s">
        <v>259</v>
      </c>
      <c r="C1633" t="s">
        <v>34</v>
      </c>
      <c r="D1633" t="s">
        <v>205</v>
      </c>
      <c r="E1633" t="s">
        <v>189</v>
      </c>
      <c r="F1633" t="s">
        <v>301</v>
      </c>
      <c r="G1633" s="4">
        <v>44834</v>
      </c>
      <c r="H1633" s="7">
        <f t="shared" si="25"/>
        <v>2022</v>
      </c>
      <c r="I1633" t="s">
        <v>249</v>
      </c>
      <c r="J1633" t="s">
        <v>7</v>
      </c>
      <c r="K1633" t="s">
        <v>7</v>
      </c>
      <c r="L1633" t="str">
        <f>_xlfn.XLOOKUP(K1633,Sheet1!$A$2:$A$8,Sheet1!$B$2:$B$8)</f>
        <v>D</v>
      </c>
      <c r="M1633" s="5">
        <v>591991271281</v>
      </c>
      <c r="N1633" s="5">
        <v>484649372424</v>
      </c>
    </row>
    <row r="1634" spans="1:14" x14ac:dyDescent="0.3">
      <c r="A1634" t="s">
        <v>258</v>
      </c>
      <c r="B1634" t="s">
        <v>259</v>
      </c>
      <c r="C1634" t="s">
        <v>34</v>
      </c>
      <c r="D1634" t="s">
        <v>205</v>
      </c>
      <c r="E1634" t="s">
        <v>189</v>
      </c>
      <c r="F1634" t="s">
        <v>301</v>
      </c>
      <c r="G1634" s="4">
        <v>44834</v>
      </c>
      <c r="H1634" s="7">
        <f t="shared" si="25"/>
        <v>2022</v>
      </c>
      <c r="I1634" t="s">
        <v>249</v>
      </c>
      <c r="J1634" t="s">
        <v>10</v>
      </c>
      <c r="K1634" t="s">
        <v>124</v>
      </c>
      <c r="L1634" t="str">
        <f>_xlfn.XLOOKUP(K1634,Sheet1!$A$2:$A$8,Sheet1!$B$2:$B$8)</f>
        <v>E</v>
      </c>
      <c r="M1634" s="5">
        <v>68351619323</v>
      </c>
      <c r="N1634" s="5">
        <v>52748308701</v>
      </c>
    </row>
    <row r="1635" spans="1:14" x14ac:dyDescent="0.3">
      <c r="A1635" t="s">
        <v>258</v>
      </c>
      <c r="B1635" t="s">
        <v>259</v>
      </c>
      <c r="C1635" t="s">
        <v>34</v>
      </c>
      <c r="D1635" t="s">
        <v>206</v>
      </c>
      <c r="E1635" t="s">
        <v>191</v>
      </c>
      <c r="F1635" t="s">
        <v>299</v>
      </c>
      <c r="G1635" s="4">
        <v>44834</v>
      </c>
      <c r="H1635" s="7">
        <f t="shared" si="25"/>
        <v>2022</v>
      </c>
      <c r="I1635" t="s">
        <v>249</v>
      </c>
      <c r="J1635" t="s">
        <v>7</v>
      </c>
      <c r="K1635" t="s">
        <v>7</v>
      </c>
      <c r="L1635" t="str">
        <f>_xlfn.XLOOKUP(K1635,Sheet1!$A$2:$A$8,Sheet1!$B$2:$B$8)</f>
        <v>D</v>
      </c>
      <c r="M1635" s="5">
        <v>180298779431</v>
      </c>
      <c r="N1635" s="5">
        <v>200142995159</v>
      </c>
    </row>
    <row r="1636" spans="1:14" x14ac:dyDescent="0.3">
      <c r="A1636" t="s">
        <v>258</v>
      </c>
      <c r="B1636" t="s">
        <v>259</v>
      </c>
      <c r="C1636" t="s">
        <v>34</v>
      </c>
      <c r="D1636" t="s">
        <v>206</v>
      </c>
      <c r="E1636" t="s">
        <v>191</v>
      </c>
      <c r="F1636" t="s">
        <v>299</v>
      </c>
      <c r="G1636" s="4">
        <v>44834</v>
      </c>
      <c r="H1636" s="7">
        <f t="shared" si="25"/>
        <v>2022</v>
      </c>
      <c r="I1636" t="s">
        <v>249</v>
      </c>
      <c r="J1636" t="s">
        <v>124</v>
      </c>
      <c r="K1636" t="s">
        <v>124</v>
      </c>
      <c r="L1636" t="str">
        <f>_xlfn.XLOOKUP(K1636,Sheet1!$A$2:$A$8,Sheet1!$B$2:$B$8)</f>
        <v>E</v>
      </c>
      <c r="M1636" s="5">
        <v>3582545252</v>
      </c>
      <c r="N1636" s="5">
        <v>-16633813002</v>
      </c>
    </row>
    <row r="1637" spans="1:14" x14ac:dyDescent="0.3">
      <c r="A1637" t="s">
        <v>258</v>
      </c>
      <c r="B1637" t="s">
        <v>259</v>
      </c>
      <c r="C1637" t="s">
        <v>34</v>
      </c>
      <c r="D1637" t="s">
        <v>245</v>
      </c>
      <c r="E1637" t="s">
        <v>213</v>
      </c>
      <c r="F1637" t="s">
        <v>299</v>
      </c>
      <c r="G1637" s="4">
        <v>44834</v>
      </c>
      <c r="H1637" s="7">
        <f t="shared" si="25"/>
        <v>2022</v>
      </c>
      <c r="I1637" t="s">
        <v>249</v>
      </c>
      <c r="J1637" t="s">
        <v>10</v>
      </c>
      <c r="K1637" t="s">
        <v>124</v>
      </c>
      <c r="L1637" t="str">
        <f>_xlfn.XLOOKUP(K1637,Sheet1!$A$2:$A$8,Sheet1!$B$2:$B$8)</f>
        <v>E</v>
      </c>
      <c r="M1637" s="5">
        <v>29020644571</v>
      </c>
      <c r="N1637" s="5">
        <v>72898021536</v>
      </c>
    </row>
    <row r="1638" spans="1:14" x14ac:dyDescent="0.3">
      <c r="A1638" t="s">
        <v>258</v>
      </c>
      <c r="B1638" t="s">
        <v>259</v>
      </c>
      <c r="C1638" t="s">
        <v>34</v>
      </c>
      <c r="D1638" t="s">
        <v>208</v>
      </c>
      <c r="E1638" t="s">
        <v>209</v>
      </c>
      <c r="F1638" t="s">
        <v>301</v>
      </c>
      <c r="G1638" s="4">
        <v>44834</v>
      </c>
      <c r="H1638" s="7">
        <f t="shared" si="25"/>
        <v>2022</v>
      </c>
      <c r="I1638" t="s">
        <v>249</v>
      </c>
      <c r="J1638" t="s">
        <v>260</v>
      </c>
      <c r="K1638" t="s">
        <v>7</v>
      </c>
      <c r="L1638" t="str">
        <f>_xlfn.XLOOKUP(K1638,Sheet1!$A$2:$A$8,Sheet1!$B$2:$B$8)</f>
        <v>D</v>
      </c>
      <c r="M1638" s="5">
        <v>106791715496</v>
      </c>
      <c r="N1638" s="5">
        <v>100930232941</v>
      </c>
    </row>
    <row r="1639" spans="1:14" x14ac:dyDescent="0.3">
      <c r="A1639" t="s">
        <v>258</v>
      </c>
      <c r="B1639" t="s">
        <v>259</v>
      </c>
      <c r="C1639" t="s">
        <v>34</v>
      </c>
      <c r="D1639" t="s">
        <v>208</v>
      </c>
      <c r="E1639" t="s">
        <v>209</v>
      </c>
      <c r="F1639" t="s">
        <v>301</v>
      </c>
      <c r="G1639" s="4">
        <v>44834</v>
      </c>
      <c r="H1639" s="7">
        <f t="shared" si="25"/>
        <v>2022</v>
      </c>
      <c r="I1639" t="s">
        <v>249</v>
      </c>
      <c r="J1639" t="s">
        <v>124</v>
      </c>
      <c r="K1639" t="s">
        <v>124</v>
      </c>
      <c r="L1639" t="str">
        <f>_xlfn.XLOOKUP(K1639,Sheet1!$A$2:$A$8,Sheet1!$B$2:$B$8)</f>
        <v>E</v>
      </c>
      <c r="M1639" s="5">
        <v>117083461</v>
      </c>
      <c r="N1639" s="5">
        <v>2514747670</v>
      </c>
    </row>
    <row r="1640" spans="1:14" x14ac:dyDescent="0.3">
      <c r="A1640" t="s">
        <v>258</v>
      </c>
      <c r="B1640" t="s">
        <v>259</v>
      </c>
      <c r="C1640" t="s">
        <v>34</v>
      </c>
      <c r="D1640" t="s">
        <v>208</v>
      </c>
      <c r="E1640" t="s">
        <v>209</v>
      </c>
      <c r="F1640" t="s">
        <v>301</v>
      </c>
      <c r="G1640" s="4">
        <v>44834</v>
      </c>
      <c r="H1640" s="7">
        <f t="shared" si="25"/>
        <v>2022</v>
      </c>
      <c r="I1640" t="s">
        <v>249</v>
      </c>
      <c r="J1640" t="s">
        <v>122</v>
      </c>
      <c r="K1640" t="s">
        <v>122</v>
      </c>
      <c r="L1640" t="str">
        <f>_xlfn.XLOOKUP(K1640,Sheet1!$A$2:$A$8,Sheet1!$B$2:$B$8)</f>
        <v>F</v>
      </c>
      <c r="M1640" s="5">
        <v>2039619279</v>
      </c>
      <c r="N1640" s="5">
        <v>4600123829</v>
      </c>
    </row>
    <row r="1641" spans="1:14" x14ac:dyDescent="0.3">
      <c r="A1641" t="s">
        <v>258</v>
      </c>
      <c r="B1641" t="s">
        <v>259</v>
      </c>
      <c r="C1641" t="s">
        <v>34</v>
      </c>
      <c r="D1641" t="s">
        <v>210</v>
      </c>
      <c r="E1641" t="s">
        <v>198</v>
      </c>
      <c r="F1641" t="s">
        <v>299</v>
      </c>
      <c r="G1641" s="4">
        <v>44834</v>
      </c>
      <c r="H1641" s="7">
        <f t="shared" si="25"/>
        <v>2022</v>
      </c>
      <c r="I1641" t="s">
        <v>249</v>
      </c>
      <c r="J1641" t="s">
        <v>124</v>
      </c>
      <c r="K1641" t="s">
        <v>124</v>
      </c>
      <c r="L1641" t="str">
        <f>_xlfn.XLOOKUP(K1641,Sheet1!$A$2:$A$8,Sheet1!$B$2:$B$8)</f>
        <v>E</v>
      </c>
      <c r="M1641" s="5">
        <v>-50322616145</v>
      </c>
      <c r="N1641" s="5">
        <v>-37049993724</v>
      </c>
    </row>
    <row r="1642" spans="1:14" x14ac:dyDescent="0.3">
      <c r="A1642" t="s">
        <v>258</v>
      </c>
      <c r="B1642" t="s">
        <v>259</v>
      </c>
      <c r="C1642" t="s">
        <v>34</v>
      </c>
      <c r="D1642" t="s">
        <v>210</v>
      </c>
      <c r="E1642" t="s">
        <v>198</v>
      </c>
      <c r="F1642" t="s">
        <v>299</v>
      </c>
      <c r="G1642" s="4">
        <v>44834</v>
      </c>
      <c r="H1642" s="7">
        <f t="shared" si="25"/>
        <v>2022</v>
      </c>
      <c r="I1642" t="s">
        <v>249</v>
      </c>
      <c r="J1642" t="s">
        <v>122</v>
      </c>
      <c r="K1642" t="s">
        <v>122</v>
      </c>
      <c r="L1642" t="str">
        <f>_xlfn.XLOOKUP(K1642,Sheet1!$A$2:$A$8,Sheet1!$B$2:$B$8)</f>
        <v>F</v>
      </c>
      <c r="M1642" s="5">
        <v>-88186378891</v>
      </c>
      <c r="N1642" s="5">
        <v>-6698595410</v>
      </c>
    </row>
    <row r="1643" spans="1:14" x14ac:dyDescent="0.3">
      <c r="A1643" t="s">
        <v>258</v>
      </c>
      <c r="B1643" t="s">
        <v>259</v>
      </c>
      <c r="C1643" t="s">
        <v>34</v>
      </c>
      <c r="D1643" t="s">
        <v>211</v>
      </c>
      <c r="E1643" t="s">
        <v>184</v>
      </c>
      <c r="F1643" t="s">
        <v>299</v>
      </c>
      <c r="G1643" s="4">
        <v>44834</v>
      </c>
      <c r="H1643" s="7">
        <f t="shared" si="25"/>
        <v>2022</v>
      </c>
      <c r="I1643" t="s">
        <v>249</v>
      </c>
      <c r="J1643" t="s">
        <v>260</v>
      </c>
      <c r="K1643" t="s">
        <v>7</v>
      </c>
      <c r="L1643" t="str">
        <f>_xlfn.XLOOKUP(K1643,Sheet1!$A$2:$A$8,Sheet1!$B$2:$B$8)</f>
        <v>D</v>
      </c>
      <c r="M1643" s="5">
        <v>176425294001</v>
      </c>
      <c r="N1643" s="5">
        <v>167500949412</v>
      </c>
    </row>
    <row r="1644" spans="1:14" x14ac:dyDescent="0.3">
      <c r="A1644" t="s">
        <v>258</v>
      </c>
      <c r="B1644" t="s">
        <v>259</v>
      </c>
      <c r="C1644" t="s">
        <v>34</v>
      </c>
      <c r="D1644" t="s">
        <v>211</v>
      </c>
      <c r="E1644" t="s">
        <v>184</v>
      </c>
      <c r="F1644" t="s">
        <v>299</v>
      </c>
      <c r="G1644" s="4">
        <v>44834</v>
      </c>
      <c r="H1644" s="7">
        <f t="shared" si="25"/>
        <v>2022</v>
      </c>
      <c r="I1644" t="s">
        <v>249</v>
      </c>
      <c r="J1644" t="s">
        <v>124</v>
      </c>
      <c r="K1644" t="s">
        <v>124</v>
      </c>
      <c r="L1644" t="str">
        <f>_xlfn.XLOOKUP(K1644,Sheet1!$A$2:$A$8,Sheet1!$B$2:$B$8)</f>
        <v>E</v>
      </c>
      <c r="M1644" s="5">
        <v>6100458835</v>
      </c>
      <c r="N1644" s="5">
        <v>5798098511</v>
      </c>
    </row>
    <row r="1645" spans="1:14" x14ac:dyDescent="0.3">
      <c r="A1645" t="s">
        <v>258</v>
      </c>
      <c r="B1645" t="s">
        <v>259</v>
      </c>
      <c r="C1645" t="s">
        <v>34</v>
      </c>
      <c r="D1645" t="s">
        <v>211</v>
      </c>
      <c r="E1645" t="s">
        <v>184</v>
      </c>
      <c r="F1645" t="s">
        <v>299</v>
      </c>
      <c r="G1645" s="4">
        <v>44834</v>
      </c>
      <c r="H1645" s="7">
        <f t="shared" si="25"/>
        <v>2022</v>
      </c>
      <c r="I1645" t="s">
        <v>249</v>
      </c>
      <c r="J1645" t="s">
        <v>122</v>
      </c>
      <c r="K1645" t="s">
        <v>122</v>
      </c>
      <c r="L1645" t="str">
        <f>_xlfn.XLOOKUP(K1645,Sheet1!$A$2:$A$8,Sheet1!$B$2:$B$8)</f>
        <v>F</v>
      </c>
      <c r="M1645" s="5">
        <v>66614871051</v>
      </c>
      <c r="N1645" s="5">
        <v>13215670461</v>
      </c>
    </row>
    <row r="1646" spans="1:14" x14ac:dyDescent="0.3">
      <c r="A1646" t="s">
        <v>258</v>
      </c>
      <c r="B1646" t="s">
        <v>259</v>
      </c>
      <c r="C1646" t="s">
        <v>34</v>
      </c>
      <c r="D1646" t="s">
        <v>212</v>
      </c>
      <c r="E1646" t="s">
        <v>213</v>
      </c>
      <c r="F1646" t="s">
        <v>301</v>
      </c>
      <c r="G1646" s="4">
        <v>44834</v>
      </c>
      <c r="H1646" s="7">
        <f t="shared" si="25"/>
        <v>2022</v>
      </c>
      <c r="I1646" t="s">
        <v>249</v>
      </c>
      <c r="J1646" t="s">
        <v>124</v>
      </c>
      <c r="K1646" t="s">
        <v>124</v>
      </c>
      <c r="L1646" t="str">
        <f>_xlfn.XLOOKUP(K1646,Sheet1!$A$2:$A$8,Sheet1!$B$2:$B$8)</f>
        <v>E</v>
      </c>
      <c r="M1646" s="5">
        <v>480009098456</v>
      </c>
      <c r="N1646" s="5">
        <v>488328930526</v>
      </c>
    </row>
    <row r="1647" spans="1:14" x14ac:dyDescent="0.3">
      <c r="A1647" t="s">
        <v>258</v>
      </c>
      <c r="B1647" t="s">
        <v>259</v>
      </c>
      <c r="C1647" t="s">
        <v>34</v>
      </c>
      <c r="D1647" t="s">
        <v>212</v>
      </c>
      <c r="E1647" t="s">
        <v>213</v>
      </c>
      <c r="F1647" t="s">
        <v>301</v>
      </c>
      <c r="G1647" s="4">
        <v>44834</v>
      </c>
      <c r="H1647" s="7">
        <f t="shared" si="25"/>
        <v>2022</v>
      </c>
      <c r="I1647" t="s">
        <v>249</v>
      </c>
      <c r="J1647" t="s">
        <v>122</v>
      </c>
      <c r="K1647" t="s">
        <v>122</v>
      </c>
      <c r="L1647" t="str">
        <f>_xlfn.XLOOKUP(K1647,Sheet1!$A$2:$A$8,Sheet1!$B$2:$B$8)</f>
        <v>F</v>
      </c>
      <c r="M1647" s="5">
        <v>1560497474410</v>
      </c>
      <c r="N1647" s="5">
        <v>1422077003968</v>
      </c>
    </row>
    <row r="1648" spans="1:14" x14ac:dyDescent="0.3">
      <c r="A1648" t="s">
        <v>258</v>
      </c>
      <c r="B1648" t="s">
        <v>259</v>
      </c>
      <c r="C1648" t="s">
        <v>34</v>
      </c>
      <c r="D1648" t="s">
        <v>214</v>
      </c>
      <c r="E1648" t="s">
        <v>191</v>
      </c>
      <c r="F1648" t="s">
        <v>299</v>
      </c>
      <c r="G1648" s="4">
        <v>44834</v>
      </c>
      <c r="H1648" s="7">
        <f t="shared" si="25"/>
        <v>2022</v>
      </c>
      <c r="I1648" t="s">
        <v>249</v>
      </c>
      <c r="J1648" t="s">
        <v>7</v>
      </c>
      <c r="K1648" t="s">
        <v>7</v>
      </c>
      <c r="L1648" t="str">
        <f>_xlfn.XLOOKUP(K1648,Sheet1!$A$2:$A$8,Sheet1!$B$2:$B$8)</f>
        <v>D</v>
      </c>
      <c r="M1648" s="5">
        <v>5133586095444</v>
      </c>
      <c r="N1648" s="5">
        <v>4365159295688</v>
      </c>
    </row>
    <row r="1649" spans="1:14" x14ac:dyDescent="0.3">
      <c r="A1649" t="s">
        <v>258</v>
      </c>
      <c r="B1649" t="s">
        <v>259</v>
      </c>
      <c r="C1649" t="s">
        <v>34</v>
      </c>
      <c r="D1649" t="s">
        <v>214</v>
      </c>
      <c r="E1649" t="s">
        <v>191</v>
      </c>
      <c r="F1649" t="s">
        <v>299</v>
      </c>
      <c r="G1649" s="4">
        <v>44834</v>
      </c>
      <c r="H1649" s="7">
        <f t="shared" si="25"/>
        <v>2022</v>
      </c>
      <c r="I1649" t="s">
        <v>249</v>
      </c>
      <c r="J1649" t="s">
        <v>10</v>
      </c>
      <c r="K1649" t="s">
        <v>124</v>
      </c>
      <c r="L1649" t="str">
        <f>_xlfn.XLOOKUP(K1649,Sheet1!$A$2:$A$8,Sheet1!$B$2:$B$8)</f>
        <v>E</v>
      </c>
      <c r="M1649" s="5">
        <v>410020967635</v>
      </c>
      <c r="N1649" s="5">
        <v>314379644720</v>
      </c>
    </row>
    <row r="1650" spans="1:14" x14ac:dyDescent="0.3">
      <c r="A1650" t="s">
        <v>261</v>
      </c>
      <c r="B1650" t="s">
        <v>259</v>
      </c>
      <c r="C1650" t="s">
        <v>34</v>
      </c>
      <c r="D1650" t="s">
        <v>235</v>
      </c>
      <c r="E1650" t="s">
        <v>236</v>
      </c>
      <c r="F1650" t="s">
        <v>299</v>
      </c>
      <c r="G1650" s="4">
        <v>44834</v>
      </c>
      <c r="H1650" s="7">
        <f t="shared" si="25"/>
        <v>2022</v>
      </c>
      <c r="I1650" t="s">
        <v>249</v>
      </c>
      <c r="J1650" t="s">
        <v>124</v>
      </c>
      <c r="K1650" t="s">
        <v>124</v>
      </c>
      <c r="L1650" t="str">
        <f>_xlfn.XLOOKUP(K1650,Sheet1!$A$2:$A$8,Sheet1!$B$2:$B$8)</f>
        <v>E</v>
      </c>
      <c r="M1650" s="5">
        <v>6370392652</v>
      </c>
      <c r="N1650" s="5">
        <v>6419992182</v>
      </c>
    </row>
    <row r="1651" spans="1:14" x14ac:dyDescent="0.3">
      <c r="A1651" t="s">
        <v>261</v>
      </c>
      <c r="B1651" t="s">
        <v>259</v>
      </c>
      <c r="C1651" t="s">
        <v>34</v>
      </c>
      <c r="D1651" t="s">
        <v>235</v>
      </c>
      <c r="E1651" t="s">
        <v>236</v>
      </c>
      <c r="F1651" t="s">
        <v>299</v>
      </c>
      <c r="G1651" s="4">
        <v>44834</v>
      </c>
      <c r="H1651" s="7">
        <f t="shared" si="25"/>
        <v>2022</v>
      </c>
      <c r="I1651" t="s">
        <v>249</v>
      </c>
      <c r="J1651" t="s">
        <v>122</v>
      </c>
      <c r="K1651" t="s">
        <v>122</v>
      </c>
      <c r="L1651" t="str">
        <f>_xlfn.XLOOKUP(K1651,Sheet1!$A$2:$A$8,Sheet1!$B$2:$B$8)</f>
        <v>F</v>
      </c>
      <c r="M1651" s="5">
        <v>2514914639</v>
      </c>
      <c r="N1651" s="5">
        <v>3487097822</v>
      </c>
    </row>
    <row r="1652" spans="1:14" x14ac:dyDescent="0.3">
      <c r="A1652" t="s">
        <v>258</v>
      </c>
      <c r="B1652" t="s">
        <v>259</v>
      </c>
      <c r="C1652" t="s">
        <v>34</v>
      </c>
      <c r="D1652" t="s">
        <v>216</v>
      </c>
      <c r="E1652" t="s">
        <v>184</v>
      </c>
      <c r="F1652" t="s">
        <v>299</v>
      </c>
      <c r="G1652" s="4">
        <v>44834</v>
      </c>
      <c r="H1652" s="7">
        <f t="shared" si="25"/>
        <v>2022</v>
      </c>
      <c r="I1652" t="s">
        <v>249</v>
      </c>
      <c r="J1652" t="s">
        <v>260</v>
      </c>
      <c r="K1652" t="s">
        <v>7</v>
      </c>
      <c r="L1652" t="str">
        <f>_xlfn.XLOOKUP(K1652,Sheet1!$A$2:$A$8,Sheet1!$B$2:$B$8)</f>
        <v>D</v>
      </c>
      <c r="M1652" s="5">
        <v>4089818233567</v>
      </c>
      <c r="N1652" s="5">
        <v>4001926356308</v>
      </c>
    </row>
    <row r="1653" spans="1:14" x14ac:dyDescent="0.3">
      <c r="A1653" t="s">
        <v>258</v>
      </c>
      <c r="B1653" t="s">
        <v>259</v>
      </c>
      <c r="C1653" t="s">
        <v>34</v>
      </c>
      <c r="D1653" t="s">
        <v>216</v>
      </c>
      <c r="E1653" t="s">
        <v>184</v>
      </c>
      <c r="F1653" t="s">
        <v>299</v>
      </c>
      <c r="G1653" s="4">
        <v>44834</v>
      </c>
      <c r="H1653" s="7">
        <f t="shared" si="25"/>
        <v>2022</v>
      </c>
      <c r="I1653" t="s">
        <v>249</v>
      </c>
      <c r="J1653" t="s">
        <v>124</v>
      </c>
      <c r="K1653" t="s">
        <v>124</v>
      </c>
      <c r="L1653" t="str">
        <f>_xlfn.XLOOKUP(K1653,Sheet1!$A$2:$A$8,Sheet1!$B$2:$B$8)</f>
        <v>E</v>
      </c>
      <c r="M1653" s="5">
        <v>258363646609</v>
      </c>
      <c r="N1653" s="5">
        <v>264320335874</v>
      </c>
    </row>
    <row r="1654" spans="1:14" x14ac:dyDescent="0.3">
      <c r="A1654" t="s">
        <v>258</v>
      </c>
      <c r="B1654" t="s">
        <v>259</v>
      </c>
      <c r="C1654" t="s">
        <v>34</v>
      </c>
      <c r="D1654" t="s">
        <v>216</v>
      </c>
      <c r="E1654" t="s">
        <v>184</v>
      </c>
      <c r="F1654" t="s">
        <v>299</v>
      </c>
      <c r="G1654" s="4">
        <v>44834</v>
      </c>
      <c r="H1654" s="7">
        <f t="shared" si="25"/>
        <v>2022</v>
      </c>
      <c r="I1654" t="s">
        <v>249</v>
      </c>
      <c r="J1654" t="s">
        <v>122</v>
      </c>
      <c r="K1654" t="s">
        <v>122</v>
      </c>
      <c r="L1654" t="str">
        <f>_xlfn.XLOOKUP(K1654,Sheet1!$A$2:$A$8,Sheet1!$B$2:$B$8)</f>
        <v>F</v>
      </c>
      <c r="M1654" s="5">
        <v>177777954206</v>
      </c>
      <c r="N1654" s="5">
        <v>155473801301</v>
      </c>
    </row>
    <row r="1655" spans="1:14" x14ac:dyDescent="0.3">
      <c r="A1655" t="s">
        <v>258</v>
      </c>
      <c r="B1655" t="s">
        <v>259</v>
      </c>
      <c r="C1655" t="s">
        <v>34</v>
      </c>
      <c r="D1655" t="s">
        <v>217</v>
      </c>
      <c r="E1655" t="s">
        <v>191</v>
      </c>
      <c r="F1655" t="s">
        <v>299</v>
      </c>
      <c r="G1655" s="4">
        <v>44834</v>
      </c>
      <c r="H1655" s="7">
        <f t="shared" si="25"/>
        <v>2022</v>
      </c>
      <c r="I1655" t="s">
        <v>249</v>
      </c>
      <c r="J1655" t="s">
        <v>260</v>
      </c>
      <c r="K1655" t="s">
        <v>7</v>
      </c>
      <c r="L1655" t="str">
        <f>_xlfn.XLOOKUP(K1655,Sheet1!$A$2:$A$8,Sheet1!$B$2:$B$8)</f>
        <v>D</v>
      </c>
      <c r="M1655" s="5">
        <v>388065664070</v>
      </c>
      <c r="N1655" s="5">
        <v>300319490642</v>
      </c>
    </row>
    <row r="1656" spans="1:14" x14ac:dyDescent="0.3">
      <c r="A1656" t="s">
        <v>258</v>
      </c>
      <c r="B1656" t="s">
        <v>259</v>
      </c>
      <c r="C1656" t="s">
        <v>34</v>
      </c>
      <c r="D1656" t="s">
        <v>217</v>
      </c>
      <c r="E1656" t="s">
        <v>191</v>
      </c>
      <c r="F1656" t="s">
        <v>299</v>
      </c>
      <c r="G1656" s="4">
        <v>44834</v>
      </c>
      <c r="H1656" s="7">
        <f t="shared" si="25"/>
        <v>2022</v>
      </c>
      <c r="I1656" t="s">
        <v>249</v>
      </c>
      <c r="J1656" t="s">
        <v>124</v>
      </c>
      <c r="K1656" t="s">
        <v>124</v>
      </c>
      <c r="L1656" t="str">
        <f>_xlfn.XLOOKUP(K1656,Sheet1!$A$2:$A$8,Sheet1!$B$2:$B$8)</f>
        <v>E</v>
      </c>
      <c r="M1656" s="5">
        <v>36007793731</v>
      </c>
      <c r="N1656" s="5">
        <v>26330771848</v>
      </c>
    </row>
    <row r="1657" spans="1:14" x14ac:dyDescent="0.3">
      <c r="A1657" t="s">
        <v>258</v>
      </c>
      <c r="B1657" t="s">
        <v>259</v>
      </c>
      <c r="C1657" t="s">
        <v>34</v>
      </c>
      <c r="D1657" t="s">
        <v>217</v>
      </c>
      <c r="E1657" t="s">
        <v>191</v>
      </c>
      <c r="F1657" t="s">
        <v>299</v>
      </c>
      <c r="G1657" s="4">
        <v>44834</v>
      </c>
      <c r="H1657" s="7">
        <f t="shared" si="25"/>
        <v>2022</v>
      </c>
      <c r="I1657" t="s">
        <v>249</v>
      </c>
      <c r="J1657" t="s">
        <v>122</v>
      </c>
      <c r="K1657" t="s">
        <v>122</v>
      </c>
      <c r="L1657" t="str">
        <f>_xlfn.XLOOKUP(K1657,Sheet1!$A$2:$A$8,Sheet1!$B$2:$B$8)</f>
        <v>F</v>
      </c>
      <c r="M1657" s="5">
        <v>25579443961</v>
      </c>
      <c r="N1657" s="5">
        <v>20713617952</v>
      </c>
    </row>
    <row r="1658" spans="1:14" x14ac:dyDescent="0.3">
      <c r="A1658" t="s">
        <v>258</v>
      </c>
      <c r="B1658" t="s">
        <v>259</v>
      </c>
      <c r="C1658" t="s">
        <v>34</v>
      </c>
      <c r="D1658" t="s">
        <v>218</v>
      </c>
      <c r="E1658" t="s">
        <v>184</v>
      </c>
      <c r="F1658" t="s">
        <v>299</v>
      </c>
      <c r="G1658" s="4">
        <v>44834</v>
      </c>
      <c r="H1658" s="7">
        <f t="shared" si="25"/>
        <v>2022</v>
      </c>
      <c r="I1658" t="s">
        <v>249</v>
      </c>
      <c r="J1658" t="s">
        <v>7</v>
      </c>
      <c r="K1658" t="s">
        <v>7</v>
      </c>
      <c r="L1658" t="str">
        <f>_xlfn.XLOOKUP(K1658,Sheet1!$A$2:$A$8,Sheet1!$B$2:$B$8)</f>
        <v>D</v>
      </c>
      <c r="M1658" s="5">
        <v>722154692994</v>
      </c>
      <c r="N1658" s="5">
        <v>682285762176</v>
      </c>
    </row>
    <row r="1659" spans="1:14" x14ac:dyDescent="0.3">
      <c r="A1659" t="s">
        <v>258</v>
      </c>
      <c r="B1659" t="s">
        <v>259</v>
      </c>
      <c r="C1659" t="s">
        <v>34</v>
      </c>
      <c r="D1659" t="s">
        <v>218</v>
      </c>
      <c r="E1659" t="s">
        <v>184</v>
      </c>
      <c r="F1659" t="s">
        <v>299</v>
      </c>
      <c r="G1659" s="4">
        <v>44834</v>
      </c>
      <c r="H1659" s="7">
        <f t="shared" si="25"/>
        <v>2022</v>
      </c>
      <c r="I1659" t="s">
        <v>249</v>
      </c>
      <c r="J1659" t="s">
        <v>10</v>
      </c>
      <c r="K1659" t="s">
        <v>124</v>
      </c>
      <c r="L1659" t="str">
        <f>_xlfn.XLOOKUP(K1659,Sheet1!$A$2:$A$8,Sheet1!$B$2:$B$8)</f>
        <v>E</v>
      </c>
      <c r="M1659" s="5">
        <v>24891024938</v>
      </c>
      <c r="N1659" s="5">
        <v>29136547517</v>
      </c>
    </row>
    <row r="1660" spans="1:14" x14ac:dyDescent="0.3">
      <c r="A1660" t="s">
        <v>258</v>
      </c>
      <c r="B1660" t="s">
        <v>259</v>
      </c>
      <c r="C1660" t="s">
        <v>34</v>
      </c>
      <c r="D1660" t="s">
        <v>246</v>
      </c>
      <c r="E1660" t="s">
        <v>213</v>
      </c>
      <c r="F1660" t="s">
        <v>299</v>
      </c>
      <c r="G1660" s="4">
        <v>44834</v>
      </c>
      <c r="H1660" s="7">
        <f t="shared" si="25"/>
        <v>2022</v>
      </c>
      <c r="I1660" t="s">
        <v>249</v>
      </c>
      <c r="J1660" t="s">
        <v>10</v>
      </c>
      <c r="K1660" t="s">
        <v>124</v>
      </c>
      <c r="L1660" t="str">
        <f>_xlfn.XLOOKUP(K1660,Sheet1!$A$2:$A$8,Sheet1!$B$2:$B$8)</f>
        <v>E</v>
      </c>
      <c r="M1660" s="5">
        <v>614480380282</v>
      </c>
      <c r="N1660" s="5">
        <v>596652841194</v>
      </c>
    </row>
    <row r="1661" spans="1:14" x14ac:dyDescent="0.3">
      <c r="A1661" t="s">
        <v>258</v>
      </c>
      <c r="B1661" t="s">
        <v>259</v>
      </c>
      <c r="C1661" t="s">
        <v>34</v>
      </c>
      <c r="D1661" t="s">
        <v>219</v>
      </c>
      <c r="E1661" t="s">
        <v>184</v>
      </c>
      <c r="F1661" t="s">
        <v>299</v>
      </c>
      <c r="G1661" s="4">
        <v>44834</v>
      </c>
      <c r="H1661" s="7">
        <f t="shared" si="25"/>
        <v>2022</v>
      </c>
      <c r="I1661" t="s">
        <v>249</v>
      </c>
      <c r="J1661" t="s">
        <v>260</v>
      </c>
      <c r="K1661" t="s">
        <v>7</v>
      </c>
      <c r="L1661" t="str">
        <f>_xlfn.XLOOKUP(K1661,Sheet1!$A$2:$A$8,Sheet1!$B$2:$B$8)</f>
        <v>D</v>
      </c>
      <c r="M1661" s="5">
        <v>1376580208895</v>
      </c>
      <c r="N1661" s="5">
        <v>1108001678472</v>
      </c>
    </row>
    <row r="1662" spans="1:14" x14ac:dyDescent="0.3">
      <c r="A1662" t="s">
        <v>258</v>
      </c>
      <c r="B1662" t="s">
        <v>259</v>
      </c>
      <c r="C1662" t="s">
        <v>34</v>
      </c>
      <c r="D1662" t="s">
        <v>219</v>
      </c>
      <c r="E1662" t="s">
        <v>184</v>
      </c>
      <c r="F1662" t="s">
        <v>299</v>
      </c>
      <c r="G1662" s="4">
        <v>44834</v>
      </c>
      <c r="H1662" s="7">
        <f t="shared" si="25"/>
        <v>2022</v>
      </c>
      <c r="I1662" t="s">
        <v>249</v>
      </c>
      <c r="J1662" t="s">
        <v>124</v>
      </c>
      <c r="K1662" t="s">
        <v>124</v>
      </c>
      <c r="L1662" t="str">
        <f>_xlfn.XLOOKUP(K1662,Sheet1!$A$2:$A$8,Sheet1!$B$2:$B$8)</f>
        <v>E</v>
      </c>
      <c r="M1662" s="5">
        <v>26020774842</v>
      </c>
      <c r="N1662" s="5">
        <v>47247836965</v>
      </c>
    </row>
    <row r="1663" spans="1:14" x14ac:dyDescent="0.3">
      <c r="A1663" t="s">
        <v>258</v>
      </c>
      <c r="B1663" t="s">
        <v>259</v>
      </c>
      <c r="C1663" t="s">
        <v>34</v>
      </c>
      <c r="D1663" t="s">
        <v>219</v>
      </c>
      <c r="E1663" t="s">
        <v>184</v>
      </c>
      <c r="F1663" t="s">
        <v>299</v>
      </c>
      <c r="G1663" s="4">
        <v>44834</v>
      </c>
      <c r="H1663" s="7">
        <f t="shared" si="25"/>
        <v>2022</v>
      </c>
      <c r="I1663" t="s">
        <v>249</v>
      </c>
      <c r="J1663" t="s">
        <v>122</v>
      </c>
      <c r="K1663" t="s">
        <v>122</v>
      </c>
      <c r="L1663" t="str">
        <f>_xlfn.XLOOKUP(K1663,Sheet1!$A$2:$A$8,Sheet1!$B$2:$B$8)</f>
        <v>F</v>
      </c>
      <c r="M1663" s="5">
        <v>-107285410760</v>
      </c>
      <c r="N1663" s="5">
        <v>33326910240</v>
      </c>
    </row>
    <row r="1664" spans="1:14" x14ac:dyDescent="0.3">
      <c r="A1664" t="s">
        <v>258</v>
      </c>
      <c r="B1664" t="s">
        <v>259</v>
      </c>
      <c r="C1664" t="s">
        <v>34</v>
      </c>
      <c r="D1664" t="s">
        <v>222</v>
      </c>
      <c r="E1664" t="s">
        <v>223</v>
      </c>
      <c r="F1664" t="s">
        <v>299</v>
      </c>
      <c r="G1664" s="4">
        <v>44834</v>
      </c>
      <c r="H1664" s="7">
        <f t="shared" si="25"/>
        <v>2022</v>
      </c>
      <c r="I1664" t="s">
        <v>249</v>
      </c>
      <c r="J1664" t="s">
        <v>7</v>
      </c>
      <c r="K1664" t="s">
        <v>7</v>
      </c>
      <c r="L1664" t="str">
        <f>_xlfn.XLOOKUP(K1664,Sheet1!$A$2:$A$8,Sheet1!$B$2:$B$8)</f>
        <v>D</v>
      </c>
      <c r="M1664" s="5">
        <v>1918091063037</v>
      </c>
      <c r="N1664" s="5">
        <v>1765422542068</v>
      </c>
    </row>
    <row r="1665" spans="1:14" x14ac:dyDescent="0.3">
      <c r="A1665" t="s">
        <v>258</v>
      </c>
      <c r="B1665" t="s">
        <v>259</v>
      </c>
      <c r="C1665" t="s">
        <v>34</v>
      </c>
      <c r="D1665" t="s">
        <v>222</v>
      </c>
      <c r="E1665" t="s">
        <v>223</v>
      </c>
      <c r="F1665" t="s">
        <v>299</v>
      </c>
      <c r="G1665" s="4">
        <v>44834</v>
      </c>
      <c r="H1665" s="7">
        <f t="shared" si="25"/>
        <v>2022</v>
      </c>
      <c r="I1665" t="s">
        <v>249</v>
      </c>
      <c r="J1665" t="s">
        <v>10</v>
      </c>
      <c r="K1665" t="s">
        <v>124</v>
      </c>
      <c r="L1665" t="str">
        <f>_xlfn.XLOOKUP(K1665,Sheet1!$A$2:$A$8,Sheet1!$B$2:$B$8)</f>
        <v>E</v>
      </c>
      <c r="M1665" s="5">
        <v>104125590635</v>
      </c>
      <c r="N1665" s="5">
        <v>71214185412</v>
      </c>
    </row>
    <row r="1666" spans="1:14" x14ac:dyDescent="0.3">
      <c r="A1666" t="s">
        <v>258</v>
      </c>
      <c r="B1666" t="s">
        <v>259</v>
      </c>
      <c r="C1666" t="s">
        <v>34</v>
      </c>
      <c r="D1666" t="s">
        <v>226</v>
      </c>
      <c r="E1666" t="s">
        <v>225</v>
      </c>
      <c r="F1666" t="s">
        <v>299</v>
      </c>
      <c r="G1666" s="4">
        <v>44834</v>
      </c>
      <c r="H1666" s="7">
        <f t="shared" si="25"/>
        <v>2022</v>
      </c>
      <c r="I1666" t="s">
        <v>249</v>
      </c>
      <c r="J1666" t="s">
        <v>7</v>
      </c>
      <c r="K1666" t="s">
        <v>7</v>
      </c>
      <c r="L1666" t="str">
        <f>_xlfn.XLOOKUP(K1666,Sheet1!$A$2:$A$8,Sheet1!$B$2:$B$8)</f>
        <v>D</v>
      </c>
      <c r="M1666" s="5">
        <v>882116143782</v>
      </c>
      <c r="N1666" s="5">
        <v>922731733021</v>
      </c>
    </row>
    <row r="1667" spans="1:14" x14ac:dyDescent="0.3">
      <c r="A1667" t="s">
        <v>258</v>
      </c>
      <c r="B1667" t="s">
        <v>259</v>
      </c>
      <c r="C1667" t="s">
        <v>34</v>
      </c>
      <c r="D1667" t="s">
        <v>226</v>
      </c>
      <c r="E1667" t="s">
        <v>225</v>
      </c>
      <c r="F1667" t="s">
        <v>299</v>
      </c>
      <c r="G1667" s="4">
        <v>44834</v>
      </c>
      <c r="H1667" s="7">
        <f t="shared" si="25"/>
        <v>2022</v>
      </c>
      <c r="I1667" t="s">
        <v>249</v>
      </c>
      <c r="J1667" t="s">
        <v>10</v>
      </c>
      <c r="K1667" t="s">
        <v>124</v>
      </c>
      <c r="L1667" t="str">
        <f>_xlfn.XLOOKUP(K1667,Sheet1!$A$2:$A$8,Sheet1!$B$2:$B$8)</f>
        <v>E</v>
      </c>
      <c r="M1667" s="5">
        <v>21690246449</v>
      </c>
      <c r="N1667" s="5">
        <v>24267455887</v>
      </c>
    </row>
    <row r="1668" spans="1:14" x14ac:dyDescent="0.3">
      <c r="A1668" t="s">
        <v>258</v>
      </c>
      <c r="B1668" t="s">
        <v>259</v>
      </c>
      <c r="C1668" t="s">
        <v>34</v>
      </c>
      <c r="D1668" t="s">
        <v>226</v>
      </c>
      <c r="E1668" t="s">
        <v>225</v>
      </c>
      <c r="F1668" t="s">
        <v>299</v>
      </c>
      <c r="G1668" s="4">
        <v>44834</v>
      </c>
      <c r="H1668" s="7">
        <f t="shared" si="25"/>
        <v>2022</v>
      </c>
      <c r="I1668" t="s">
        <v>249</v>
      </c>
      <c r="J1668" t="s">
        <v>9</v>
      </c>
      <c r="K1668" t="s">
        <v>122</v>
      </c>
      <c r="L1668" t="str">
        <f>_xlfn.XLOOKUP(K1668,Sheet1!$A$2:$A$8,Sheet1!$B$2:$B$8)</f>
        <v>F</v>
      </c>
      <c r="M1668" s="5">
        <v>16911870914</v>
      </c>
      <c r="N1668" s="5">
        <v>20069047421</v>
      </c>
    </row>
    <row r="1669" spans="1:14" x14ac:dyDescent="0.3">
      <c r="A1669" t="s">
        <v>258</v>
      </c>
      <c r="B1669" t="s">
        <v>259</v>
      </c>
      <c r="C1669" t="s">
        <v>34</v>
      </c>
      <c r="D1669" t="s">
        <v>227</v>
      </c>
      <c r="E1669" t="s">
        <v>198</v>
      </c>
      <c r="F1669" t="s">
        <v>299</v>
      </c>
      <c r="G1669" s="4">
        <v>44834</v>
      </c>
      <c r="H1669" s="7">
        <f t="shared" ref="H1669:H1732" si="26">YEAR(G1669)</f>
        <v>2022</v>
      </c>
      <c r="I1669" t="s">
        <v>249</v>
      </c>
      <c r="J1669" t="s">
        <v>260</v>
      </c>
      <c r="K1669" t="s">
        <v>7</v>
      </c>
      <c r="L1669" t="str">
        <f>_xlfn.XLOOKUP(K1669,Sheet1!$A$2:$A$8,Sheet1!$B$2:$B$8)</f>
        <v>D</v>
      </c>
      <c r="M1669" s="5">
        <v>79878900882</v>
      </c>
      <c r="N1669" s="5">
        <v>76709442323</v>
      </c>
    </row>
    <row r="1670" spans="1:14" x14ac:dyDescent="0.3">
      <c r="A1670" t="s">
        <v>258</v>
      </c>
      <c r="B1670" t="s">
        <v>259</v>
      </c>
      <c r="C1670" t="s">
        <v>34</v>
      </c>
      <c r="D1670" t="s">
        <v>227</v>
      </c>
      <c r="E1670" t="s">
        <v>198</v>
      </c>
      <c r="F1670" t="s">
        <v>299</v>
      </c>
      <c r="G1670" s="4">
        <v>44834</v>
      </c>
      <c r="H1670" s="7">
        <f t="shared" si="26"/>
        <v>2022</v>
      </c>
      <c r="I1670" t="s">
        <v>249</v>
      </c>
      <c r="J1670" t="s">
        <v>124</v>
      </c>
      <c r="K1670" t="s">
        <v>124</v>
      </c>
      <c r="L1670" t="str">
        <f>_xlfn.XLOOKUP(K1670,Sheet1!$A$2:$A$8,Sheet1!$B$2:$B$8)</f>
        <v>E</v>
      </c>
      <c r="M1670" s="5">
        <v>711477867</v>
      </c>
      <c r="N1670" s="5">
        <v>9174743750</v>
      </c>
    </row>
    <row r="1671" spans="1:14" x14ac:dyDescent="0.3">
      <c r="A1671" t="s">
        <v>258</v>
      </c>
      <c r="B1671" t="s">
        <v>259</v>
      </c>
      <c r="C1671" t="s">
        <v>34</v>
      </c>
      <c r="D1671" t="s">
        <v>227</v>
      </c>
      <c r="E1671" t="s">
        <v>198</v>
      </c>
      <c r="F1671" t="s">
        <v>299</v>
      </c>
      <c r="G1671" s="4">
        <v>44834</v>
      </c>
      <c r="H1671" s="7">
        <f t="shared" si="26"/>
        <v>2022</v>
      </c>
      <c r="I1671" t="s">
        <v>249</v>
      </c>
      <c r="J1671" t="s">
        <v>122</v>
      </c>
      <c r="K1671" t="s">
        <v>122</v>
      </c>
      <c r="L1671" t="str">
        <f>_xlfn.XLOOKUP(K1671,Sheet1!$A$2:$A$8,Sheet1!$B$2:$B$8)</f>
        <v>F</v>
      </c>
      <c r="M1671" s="5">
        <v>574347654</v>
      </c>
      <c r="N1671" s="5">
        <v>9846480571</v>
      </c>
    </row>
    <row r="1672" spans="1:14" x14ac:dyDescent="0.3">
      <c r="A1672" t="s">
        <v>258</v>
      </c>
      <c r="B1672" t="s">
        <v>259</v>
      </c>
      <c r="C1672" t="s">
        <v>34</v>
      </c>
      <c r="D1672" t="s">
        <v>228</v>
      </c>
      <c r="E1672" t="s">
        <v>229</v>
      </c>
      <c r="F1672" t="s">
        <v>299</v>
      </c>
      <c r="G1672" s="4">
        <v>44834</v>
      </c>
      <c r="H1672" s="7">
        <f t="shared" si="26"/>
        <v>2022</v>
      </c>
      <c r="I1672" t="s">
        <v>249</v>
      </c>
      <c r="J1672" t="s">
        <v>260</v>
      </c>
      <c r="K1672" t="s">
        <v>7</v>
      </c>
      <c r="L1672" t="str">
        <f>_xlfn.XLOOKUP(K1672,Sheet1!$A$2:$A$8,Sheet1!$B$2:$B$8)</f>
        <v>D</v>
      </c>
      <c r="M1672" s="5">
        <v>2128677425729</v>
      </c>
      <c r="N1672" s="5">
        <v>1802408275671</v>
      </c>
    </row>
    <row r="1673" spans="1:14" x14ac:dyDescent="0.3">
      <c r="A1673" t="s">
        <v>258</v>
      </c>
      <c r="B1673" t="s">
        <v>259</v>
      </c>
      <c r="C1673" t="s">
        <v>34</v>
      </c>
      <c r="D1673" t="s">
        <v>228</v>
      </c>
      <c r="E1673" t="s">
        <v>229</v>
      </c>
      <c r="F1673" t="s">
        <v>299</v>
      </c>
      <c r="G1673" s="4">
        <v>44834</v>
      </c>
      <c r="H1673" s="7">
        <f t="shared" si="26"/>
        <v>2022</v>
      </c>
      <c r="I1673" t="s">
        <v>249</v>
      </c>
      <c r="J1673" t="s">
        <v>124</v>
      </c>
      <c r="K1673" t="s">
        <v>124</v>
      </c>
      <c r="L1673" t="str">
        <f>_xlfn.XLOOKUP(K1673,Sheet1!$A$2:$A$8,Sheet1!$B$2:$B$8)</f>
        <v>E</v>
      </c>
      <c r="M1673" s="5">
        <v>91510822132</v>
      </c>
      <c r="N1673" s="5">
        <v>74325844189</v>
      </c>
    </row>
    <row r="1674" spans="1:14" x14ac:dyDescent="0.3">
      <c r="A1674" t="s">
        <v>258</v>
      </c>
      <c r="B1674" t="s">
        <v>259</v>
      </c>
      <c r="C1674" t="s">
        <v>34</v>
      </c>
      <c r="D1674" t="s">
        <v>228</v>
      </c>
      <c r="E1674" t="s">
        <v>229</v>
      </c>
      <c r="F1674" t="s">
        <v>299</v>
      </c>
      <c r="G1674" s="4">
        <v>44834</v>
      </c>
      <c r="H1674" s="7">
        <f t="shared" si="26"/>
        <v>2022</v>
      </c>
      <c r="I1674" t="s">
        <v>249</v>
      </c>
      <c r="J1674" t="s">
        <v>122</v>
      </c>
      <c r="K1674" t="s">
        <v>122</v>
      </c>
      <c r="L1674" t="str">
        <f>_xlfn.XLOOKUP(K1674,Sheet1!$A$2:$A$8,Sheet1!$B$2:$B$8)</f>
        <v>F</v>
      </c>
      <c r="M1674" s="5">
        <v>47320142378</v>
      </c>
      <c r="N1674" s="5">
        <v>206777586820</v>
      </c>
    </row>
    <row r="1675" spans="1:14" x14ac:dyDescent="0.3">
      <c r="A1675" t="s">
        <v>258</v>
      </c>
      <c r="B1675" t="s">
        <v>259</v>
      </c>
      <c r="C1675" t="s">
        <v>34</v>
      </c>
      <c r="D1675" t="s">
        <v>248</v>
      </c>
      <c r="E1675" t="s">
        <v>191</v>
      </c>
      <c r="F1675" t="s">
        <v>299</v>
      </c>
      <c r="G1675" s="4">
        <v>44834</v>
      </c>
      <c r="H1675" s="7">
        <f t="shared" si="26"/>
        <v>2022</v>
      </c>
      <c r="I1675" t="s">
        <v>249</v>
      </c>
      <c r="J1675" t="s">
        <v>7</v>
      </c>
      <c r="K1675" t="s">
        <v>7</v>
      </c>
      <c r="L1675" t="str">
        <f>_xlfn.XLOOKUP(K1675,Sheet1!$A$2:$A$8,Sheet1!$B$2:$B$8)</f>
        <v>D</v>
      </c>
      <c r="M1675" s="5">
        <v>9725096831601</v>
      </c>
      <c r="N1675" s="5">
        <v>7762129678014</v>
      </c>
    </row>
    <row r="1676" spans="1:14" x14ac:dyDescent="0.3">
      <c r="A1676" t="s">
        <v>258</v>
      </c>
      <c r="B1676" t="s">
        <v>259</v>
      </c>
      <c r="C1676" t="s">
        <v>34</v>
      </c>
      <c r="D1676" t="s">
        <v>248</v>
      </c>
      <c r="E1676" t="s">
        <v>191</v>
      </c>
      <c r="F1676" t="s">
        <v>299</v>
      </c>
      <c r="G1676" s="4">
        <v>44834</v>
      </c>
      <c r="H1676" s="7">
        <f t="shared" si="26"/>
        <v>2022</v>
      </c>
      <c r="I1676" t="s">
        <v>249</v>
      </c>
      <c r="J1676" t="s">
        <v>10</v>
      </c>
      <c r="K1676" t="s">
        <v>124</v>
      </c>
      <c r="L1676" t="str">
        <f>_xlfn.XLOOKUP(K1676,Sheet1!$A$2:$A$8,Sheet1!$B$2:$B$8)</f>
        <v>E</v>
      </c>
      <c r="M1676" s="5">
        <v>784006607062</v>
      </c>
      <c r="N1676" s="5">
        <v>654081627085</v>
      </c>
    </row>
    <row r="1677" spans="1:14" x14ac:dyDescent="0.3">
      <c r="A1677" t="s">
        <v>258</v>
      </c>
      <c r="B1677" t="s">
        <v>259</v>
      </c>
      <c r="C1677" t="s">
        <v>34</v>
      </c>
      <c r="D1677" t="s">
        <v>230</v>
      </c>
      <c r="E1677" t="s">
        <v>191</v>
      </c>
      <c r="F1677" t="s">
        <v>299</v>
      </c>
      <c r="G1677" s="4">
        <v>44834</v>
      </c>
      <c r="H1677" s="7">
        <f t="shared" si="26"/>
        <v>2022</v>
      </c>
      <c r="I1677" t="s">
        <v>249</v>
      </c>
      <c r="J1677" t="s">
        <v>7</v>
      </c>
      <c r="K1677" t="s">
        <v>7</v>
      </c>
      <c r="L1677" t="str">
        <f>_xlfn.XLOOKUP(K1677,Sheet1!$A$2:$A$8,Sheet1!$B$2:$B$8)</f>
        <v>D</v>
      </c>
      <c r="M1677" s="5">
        <v>6371232581000</v>
      </c>
      <c r="N1677" s="5">
        <v>5835409197000</v>
      </c>
    </row>
    <row r="1678" spans="1:14" x14ac:dyDescent="0.3">
      <c r="A1678" t="s">
        <v>258</v>
      </c>
      <c r="B1678" t="s">
        <v>259</v>
      </c>
      <c r="C1678" t="s">
        <v>34</v>
      </c>
      <c r="D1678" t="s">
        <v>230</v>
      </c>
      <c r="E1678" t="s">
        <v>191</v>
      </c>
      <c r="F1678" t="s">
        <v>299</v>
      </c>
      <c r="G1678" s="4">
        <v>44834</v>
      </c>
      <c r="H1678" s="7">
        <f t="shared" si="26"/>
        <v>2022</v>
      </c>
      <c r="I1678" t="s">
        <v>249</v>
      </c>
      <c r="J1678" t="s">
        <v>124</v>
      </c>
      <c r="K1678" t="s">
        <v>124</v>
      </c>
      <c r="L1678" t="str">
        <f>_xlfn.XLOOKUP(K1678,Sheet1!$A$2:$A$8,Sheet1!$B$2:$B$8)</f>
        <v>E</v>
      </c>
      <c r="M1678" s="5">
        <v>-311330201000</v>
      </c>
      <c r="N1678" s="5">
        <v>-319566043000</v>
      </c>
    </row>
    <row r="1679" spans="1:14" x14ac:dyDescent="0.3">
      <c r="A1679" t="s">
        <v>262</v>
      </c>
      <c r="B1679" t="s">
        <v>259</v>
      </c>
      <c r="C1679" t="s">
        <v>31</v>
      </c>
      <c r="D1679" t="s">
        <v>183</v>
      </c>
      <c r="E1679" t="s">
        <v>184</v>
      </c>
      <c r="F1679" t="s">
        <v>299</v>
      </c>
      <c r="G1679" s="4">
        <v>43100</v>
      </c>
      <c r="H1679" s="7">
        <f t="shared" si="26"/>
        <v>2017</v>
      </c>
      <c r="I1679" t="s">
        <v>252</v>
      </c>
      <c r="J1679" t="s">
        <v>7</v>
      </c>
      <c r="K1679" t="s">
        <v>7</v>
      </c>
      <c r="L1679" t="str">
        <f>_xlfn.XLOOKUP(K1679,Sheet1!$A$2:$A$8,Sheet1!$B$2:$B$8)</f>
        <v>D</v>
      </c>
      <c r="M1679" s="5">
        <v>938656966456</v>
      </c>
      <c r="N1679" s="5"/>
    </row>
    <row r="1680" spans="1:14" x14ac:dyDescent="0.3">
      <c r="A1680" t="s">
        <v>262</v>
      </c>
      <c r="B1680" t="s">
        <v>259</v>
      </c>
      <c r="C1680" t="s">
        <v>31</v>
      </c>
      <c r="D1680" t="s">
        <v>183</v>
      </c>
      <c r="E1680" t="s">
        <v>184</v>
      </c>
      <c r="F1680" t="s">
        <v>299</v>
      </c>
      <c r="G1680" s="4">
        <v>43100</v>
      </c>
      <c r="H1680" s="7">
        <f t="shared" si="26"/>
        <v>2017</v>
      </c>
      <c r="I1680" t="s">
        <v>252</v>
      </c>
      <c r="J1680" t="s">
        <v>124</v>
      </c>
      <c r="K1680" t="s">
        <v>124</v>
      </c>
      <c r="L1680" t="str">
        <f>_xlfn.XLOOKUP(K1680,Sheet1!$A$2:$A$8,Sheet1!$B$2:$B$8)</f>
        <v>E</v>
      </c>
      <c r="M1680" s="5">
        <v>26712563375</v>
      </c>
      <c r="N1680" s="5"/>
    </row>
    <row r="1681" spans="1:14" x14ac:dyDescent="0.3">
      <c r="A1681" t="s">
        <v>262</v>
      </c>
      <c r="B1681" t="s">
        <v>259</v>
      </c>
      <c r="C1681" t="s">
        <v>31</v>
      </c>
      <c r="D1681" t="s">
        <v>183</v>
      </c>
      <c r="E1681" t="s">
        <v>184</v>
      </c>
      <c r="F1681" t="s">
        <v>299</v>
      </c>
      <c r="G1681" s="4">
        <v>43100</v>
      </c>
      <c r="H1681" s="7">
        <f t="shared" si="26"/>
        <v>2017</v>
      </c>
      <c r="I1681" t="s">
        <v>252</v>
      </c>
      <c r="J1681" t="s">
        <v>122</v>
      </c>
      <c r="K1681" t="s">
        <v>122</v>
      </c>
      <c r="L1681" t="str">
        <f>_xlfn.XLOOKUP(K1681,Sheet1!$A$2:$A$8,Sheet1!$B$2:$B$8)</f>
        <v>F</v>
      </c>
      <c r="M1681" s="5">
        <v>24755495020</v>
      </c>
      <c r="N1681" s="5"/>
    </row>
    <row r="1682" spans="1:14" x14ac:dyDescent="0.3">
      <c r="A1682" t="s">
        <v>262</v>
      </c>
      <c r="B1682" t="s">
        <v>259</v>
      </c>
      <c r="C1682" t="s">
        <v>31</v>
      </c>
      <c r="D1682" t="s">
        <v>188</v>
      </c>
      <c r="E1682" t="s">
        <v>189</v>
      </c>
      <c r="F1682" t="s">
        <v>299</v>
      </c>
      <c r="G1682" s="4">
        <v>43100</v>
      </c>
      <c r="H1682" s="7">
        <f t="shared" si="26"/>
        <v>2017</v>
      </c>
      <c r="I1682" t="s">
        <v>252</v>
      </c>
      <c r="J1682" t="s">
        <v>260</v>
      </c>
      <c r="K1682" t="s">
        <v>7</v>
      </c>
      <c r="L1682" t="str">
        <f>_xlfn.XLOOKUP(K1682,Sheet1!$A$2:$A$8,Sheet1!$B$2:$B$8)</f>
        <v>D</v>
      </c>
      <c r="M1682" s="5">
        <v>932125702861</v>
      </c>
      <c r="N1682" s="5">
        <v>914597444504</v>
      </c>
    </row>
    <row r="1683" spans="1:14" x14ac:dyDescent="0.3">
      <c r="A1683" t="s">
        <v>262</v>
      </c>
      <c r="B1683" t="s">
        <v>259</v>
      </c>
      <c r="C1683" t="s">
        <v>31</v>
      </c>
      <c r="D1683" t="s">
        <v>188</v>
      </c>
      <c r="E1683" t="s">
        <v>189</v>
      </c>
      <c r="F1683" t="s">
        <v>299</v>
      </c>
      <c r="G1683" s="4">
        <v>43100</v>
      </c>
      <c r="H1683" s="7">
        <f t="shared" si="26"/>
        <v>2017</v>
      </c>
      <c r="I1683" t="s">
        <v>252</v>
      </c>
      <c r="J1683" t="s">
        <v>124</v>
      </c>
      <c r="K1683" t="s">
        <v>124</v>
      </c>
      <c r="L1683" t="str">
        <f>_xlfn.XLOOKUP(K1683,Sheet1!$A$2:$A$8,Sheet1!$B$2:$B$8)</f>
        <v>E</v>
      </c>
      <c r="M1683" s="5">
        <v>43920746581</v>
      </c>
      <c r="N1683" s="5">
        <v>61991856767</v>
      </c>
    </row>
    <row r="1684" spans="1:14" x14ac:dyDescent="0.3">
      <c r="A1684" t="s">
        <v>262</v>
      </c>
      <c r="B1684" t="s">
        <v>259</v>
      </c>
      <c r="C1684" t="s">
        <v>31</v>
      </c>
      <c r="D1684" t="s">
        <v>188</v>
      </c>
      <c r="E1684" t="s">
        <v>189</v>
      </c>
      <c r="F1684" t="s">
        <v>299</v>
      </c>
      <c r="G1684" s="4">
        <v>43100</v>
      </c>
      <c r="H1684" s="7">
        <f t="shared" si="26"/>
        <v>2017</v>
      </c>
      <c r="I1684" t="s">
        <v>252</v>
      </c>
      <c r="J1684" t="s">
        <v>122</v>
      </c>
      <c r="K1684" t="s">
        <v>122</v>
      </c>
      <c r="L1684" t="str">
        <f>_xlfn.XLOOKUP(K1684,Sheet1!$A$2:$A$8,Sheet1!$B$2:$B$8)</f>
        <v>F</v>
      </c>
      <c r="M1684" s="5">
        <v>-13298604194</v>
      </c>
      <c r="N1684" s="5">
        <v>37268308080</v>
      </c>
    </row>
    <row r="1685" spans="1:14" x14ac:dyDescent="0.3">
      <c r="A1685" t="s">
        <v>262</v>
      </c>
      <c r="B1685" t="s">
        <v>259</v>
      </c>
      <c r="C1685" t="s">
        <v>31</v>
      </c>
      <c r="D1685" t="s">
        <v>190</v>
      </c>
      <c r="E1685" t="s">
        <v>191</v>
      </c>
      <c r="F1685" t="s">
        <v>299</v>
      </c>
      <c r="G1685" s="4">
        <v>43100</v>
      </c>
      <c r="H1685" s="7">
        <f t="shared" si="26"/>
        <v>2017</v>
      </c>
      <c r="I1685" t="s">
        <v>252</v>
      </c>
      <c r="J1685" t="s">
        <v>260</v>
      </c>
      <c r="K1685" t="s">
        <v>7</v>
      </c>
      <c r="L1685" t="str">
        <f>_xlfn.XLOOKUP(K1685,Sheet1!$A$2:$A$8,Sheet1!$B$2:$B$8)</f>
        <v>D</v>
      </c>
      <c r="M1685" s="5">
        <v>1760325842149</v>
      </c>
      <c r="N1685" s="5">
        <v>1859889724935</v>
      </c>
    </row>
    <row r="1686" spans="1:14" x14ac:dyDescent="0.3">
      <c r="A1686" t="s">
        <v>262</v>
      </c>
      <c r="B1686" t="s">
        <v>259</v>
      </c>
      <c r="C1686" t="s">
        <v>31</v>
      </c>
      <c r="D1686" t="s">
        <v>190</v>
      </c>
      <c r="E1686" t="s">
        <v>191</v>
      </c>
      <c r="F1686" t="s">
        <v>299</v>
      </c>
      <c r="G1686" s="4">
        <v>43100</v>
      </c>
      <c r="H1686" s="7">
        <f t="shared" si="26"/>
        <v>2017</v>
      </c>
      <c r="I1686" t="s">
        <v>252</v>
      </c>
      <c r="J1686" t="s">
        <v>124</v>
      </c>
      <c r="K1686" t="s">
        <v>124</v>
      </c>
      <c r="L1686" t="str">
        <f>_xlfn.XLOOKUP(K1686,Sheet1!$A$2:$A$8,Sheet1!$B$2:$B$8)</f>
        <v>E</v>
      </c>
      <c r="M1686" s="5">
        <v>4435777203</v>
      </c>
      <c r="N1686" s="5">
        <v>88211097496</v>
      </c>
    </row>
    <row r="1687" spans="1:14" x14ac:dyDescent="0.3">
      <c r="A1687" t="s">
        <v>262</v>
      </c>
      <c r="B1687" t="s">
        <v>259</v>
      </c>
      <c r="C1687" t="s">
        <v>31</v>
      </c>
      <c r="D1687" t="s">
        <v>190</v>
      </c>
      <c r="E1687" t="s">
        <v>191</v>
      </c>
      <c r="F1687" t="s">
        <v>299</v>
      </c>
      <c r="G1687" s="4">
        <v>43100</v>
      </c>
      <c r="H1687" s="7">
        <f t="shared" si="26"/>
        <v>2017</v>
      </c>
      <c r="I1687" t="s">
        <v>252</v>
      </c>
      <c r="J1687" t="s">
        <v>122</v>
      </c>
      <c r="K1687" t="s">
        <v>122</v>
      </c>
      <c r="L1687" t="str">
        <f>_xlfn.XLOOKUP(K1687,Sheet1!$A$2:$A$8,Sheet1!$B$2:$B$8)</f>
        <v>F</v>
      </c>
      <c r="M1687" s="5">
        <v>-8628211424</v>
      </c>
      <c r="N1687" s="5">
        <v>77051466022</v>
      </c>
    </row>
    <row r="1688" spans="1:14" x14ac:dyDescent="0.3">
      <c r="A1688" t="s">
        <v>262</v>
      </c>
      <c r="B1688" t="s">
        <v>259</v>
      </c>
      <c r="C1688" t="s">
        <v>31</v>
      </c>
      <c r="D1688" t="s">
        <v>192</v>
      </c>
      <c r="E1688" t="s">
        <v>191</v>
      </c>
      <c r="F1688" t="s">
        <v>299</v>
      </c>
      <c r="G1688" s="4">
        <v>43100</v>
      </c>
      <c r="H1688" s="7">
        <f t="shared" si="26"/>
        <v>2017</v>
      </c>
      <c r="I1688" t="s">
        <v>252</v>
      </c>
      <c r="J1688" t="s">
        <v>260</v>
      </c>
      <c r="K1688" t="s">
        <v>7</v>
      </c>
      <c r="L1688" t="str">
        <f>_xlfn.XLOOKUP(K1688,Sheet1!$A$2:$A$8,Sheet1!$B$2:$B$8)</f>
        <v>D</v>
      </c>
      <c r="M1688" s="5">
        <v>203150227957</v>
      </c>
      <c r="N1688" s="5">
        <v>215839355872</v>
      </c>
    </row>
    <row r="1689" spans="1:14" x14ac:dyDescent="0.3">
      <c r="A1689" t="s">
        <v>262</v>
      </c>
      <c r="B1689" t="s">
        <v>259</v>
      </c>
      <c r="C1689" t="s">
        <v>31</v>
      </c>
      <c r="D1689" t="s">
        <v>192</v>
      </c>
      <c r="E1689" t="s">
        <v>191</v>
      </c>
      <c r="F1689" t="s">
        <v>299</v>
      </c>
      <c r="G1689" s="4">
        <v>43100</v>
      </c>
      <c r="H1689" s="7">
        <f t="shared" si="26"/>
        <v>2017</v>
      </c>
      <c r="I1689" t="s">
        <v>252</v>
      </c>
      <c r="J1689" t="s">
        <v>124</v>
      </c>
      <c r="K1689" t="s">
        <v>124</v>
      </c>
      <c r="L1689" t="str">
        <f>_xlfn.XLOOKUP(K1689,Sheet1!$A$2:$A$8,Sheet1!$B$2:$B$8)</f>
        <v>E</v>
      </c>
      <c r="M1689" s="5">
        <v>13971088512</v>
      </c>
      <c r="N1689" s="5">
        <v>21406076180</v>
      </c>
    </row>
    <row r="1690" spans="1:14" x14ac:dyDescent="0.3">
      <c r="A1690" t="s">
        <v>262</v>
      </c>
      <c r="B1690" t="s">
        <v>259</v>
      </c>
      <c r="C1690" t="s">
        <v>31</v>
      </c>
      <c r="D1690" t="s">
        <v>192</v>
      </c>
      <c r="E1690" t="s">
        <v>191</v>
      </c>
      <c r="F1690" t="s">
        <v>299</v>
      </c>
      <c r="G1690" s="4">
        <v>43100</v>
      </c>
      <c r="H1690" s="7">
        <f t="shared" si="26"/>
        <v>2017</v>
      </c>
      <c r="I1690" t="s">
        <v>252</v>
      </c>
      <c r="J1690" t="s">
        <v>122</v>
      </c>
      <c r="K1690" t="s">
        <v>122</v>
      </c>
      <c r="L1690" t="str">
        <f>_xlfn.XLOOKUP(K1690,Sheet1!$A$2:$A$8,Sheet1!$B$2:$B$8)</f>
        <v>F</v>
      </c>
      <c r="M1690" s="5">
        <v>7133939525</v>
      </c>
      <c r="N1690" s="5">
        <v>16444649782</v>
      </c>
    </row>
    <row r="1691" spans="1:14" x14ac:dyDescent="0.3">
      <c r="A1691" t="s">
        <v>262</v>
      </c>
      <c r="B1691" t="s">
        <v>259</v>
      </c>
      <c r="C1691" t="s">
        <v>31</v>
      </c>
      <c r="D1691" t="s">
        <v>193</v>
      </c>
      <c r="E1691" t="s">
        <v>194</v>
      </c>
      <c r="F1691" t="s">
        <v>299</v>
      </c>
      <c r="G1691" s="4">
        <v>43100</v>
      </c>
      <c r="H1691" s="7">
        <f t="shared" si="26"/>
        <v>2017</v>
      </c>
      <c r="I1691" t="s">
        <v>252</v>
      </c>
      <c r="J1691" t="s">
        <v>7</v>
      </c>
      <c r="K1691" t="s">
        <v>7</v>
      </c>
      <c r="L1691" t="str">
        <f>_xlfn.XLOOKUP(K1691,Sheet1!$A$2:$A$8,Sheet1!$B$2:$B$8)</f>
        <v>D</v>
      </c>
      <c r="M1691" s="5">
        <v>4151828216431</v>
      </c>
      <c r="N1691" s="5">
        <v>3383056560140</v>
      </c>
    </row>
    <row r="1692" spans="1:14" x14ac:dyDescent="0.3">
      <c r="A1692" t="s">
        <v>262</v>
      </c>
      <c r="B1692" t="s">
        <v>259</v>
      </c>
      <c r="C1692" t="s">
        <v>31</v>
      </c>
      <c r="D1692" t="s">
        <v>193</v>
      </c>
      <c r="E1692" t="s">
        <v>194</v>
      </c>
      <c r="F1692" t="s">
        <v>299</v>
      </c>
      <c r="G1692" s="4">
        <v>43100</v>
      </c>
      <c r="H1692" s="7">
        <f t="shared" si="26"/>
        <v>2017</v>
      </c>
      <c r="I1692" t="s">
        <v>252</v>
      </c>
      <c r="J1692" t="s">
        <v>10</v>
      </c>
      <c r="K1692" t="s">
        <v>124</v>
      </c>
      <c r="L1692" t="str">
        <f>_xlfn.XLOOKUP(K1692,Sheet1!$A$2:$A$8,Sheet1!$B$2:$B$8)</f>
        <v>E</v>
      </c>
      <c r="M1692" s="5">
        <v>82454905526</v>
      </c>
      <c r="N1692" s="5">
        <v>110726858306</v>
      </c>
    </row>
    <row r="1693" spans="1:14" x14ac:dyDescent="0.3">
      <c r="A1693" t="s">
        <v>262</v>
      </c>
      <c r="B1693" t="s">
        <v>259</v>
      </c>
      <c r="C1693" t="s">
        <v>31</v>
      </c>
      <c r="D1693" t="s">
        <v>193</v>
      </c>
      <c r="E1693" t="s">
        <v>194</v>
      </c>
      <c r="F1693" t="s">
        <v>299</v>
      </c>
      <c r="G1693" s="4">
        <v>43100</v>
      </c>
      <c r="H1693" s="7">
        <f t="shared" si="26"/>
        <v>2017</v>
      </c>
      <c r="I1693" t="s">
        <v>252</v>
      </c>
      <c r="J1693" t="s">
        <v>9</v>
      </c>
      <c r="K1693" t="s">
        <v>122</v>
      </c>
      <c r="L1693" t="str">
        <f>_xlfn.XLOOKUP(K1693,Sheet1!$A$2:$A$8,Sheet1!$B$2:$B$8)</f>
        <v>F</v>
      </c>
      <c r="M1693" s="5">
        <v>83803785841</v>
      </c>
      <c r="N1693" s="5">
        <v>86885652145</v>
      </c>
    </row>
    <row r="1694" spans="1:14" x14ac:dyDescent="0.3">
      <c r="A1694" t="s">
        <v>262</v>
      </c>
      <c r="B1694" t="s">
        <v>259</v>
      </c>
      <c r="C1694" t="s">
        <v>31</v>
      </c>
      <c r="D1694" t="s">
        <v>195</v>
      </c>
      <c r="E1694" t="s">
        <v>191</v>
      </c>
      <c r="F1694" t="s">
        <v>299</v>
      </c>
      <c r="G1694" s="4">
        <v>43100</v>
      </c>
      <c r="H1694" s="7">
        <f t="shared" si="26"/>
        <v>2017</v>
      </c>
      <c r="I1694" t="s">
        <v>252</v>
      </c>
      <c r="J1694" t="s">
        <v>10</v>
      </c>
      <c r="K1694" t="s">
        <v>124</v>
      </c>
      <c r="L1694" t="str">
        <f>_xlfn.XLOOKUP(K1694,Sheet1!$A$2:$A$8,Sheet1!$B$2:$B$8)</f>
        <v>E</v>
      </c>
      <c r="M1694" s="5">
        <v>761189744864</v>
      </c>
      <c r="N1694" s="5">
        <v>688385342987</v>
      </c>
    </row>
    <row r="1695" spans="1:14" x14ac:dyDescent="0.3">
      <c r="A1695" t="s">
        <v>262</v>
      </c>
      <c r="B1695" t="s">
        <v>259</v>
      </c>
      <c r="C1695" t="s">
        <v>31</v>
      </c>
      <c r="D1695" t="s">
        <v>196</v>
      </c>
      <c r="E1695" t="s">
        <v>194</v>
      </c>
      <c r="F1695" t="s">
        <v>299</v>
      </c>
      <c r="G1695" s="4">
        <v>43100</v>
      </c>
      <c r="H1695" s="7">
        <f t="shared" si="26"/>
        <v>2017</v>
      </c>
      <c r="I1695" t="s">
        <v>252</v>
      </c>
      <c r="J1695" t="s">
        <v>260</v>
      </c>
      <c r="K1695" t="s">
        <v>7</v>
      </c>
      <c r="L1695" t="str">
        <f>_xlfn.XLOOKUP(K1695,Sheet1!$A$2:$A$8,Sheet1!$B$2:$B$8)</f>
        <v>D</v>
      </c>
      <c r="M1695" s="5">
        <v>361599601347</v>
      </c>
      <c r="N1695" s="5">
        <v>226106655800</v>
      </c>
    </row>
    <row r="1696" spans="1:14" x14ac:dyDescent="0.3">
      <c r="A1696" t="s">
        <v>262</v>
      </c>
      <c r="B1696" t="s">
        <v>259</v>
      </c>
      <c r="C1696" t="s">
        <v>31</v>
      </c>
      <c r="D1696" t="s">
        <v>196</v>
      </c>
      <c r="E1696" t="s">
        <v>194</v>
      </c>
      <c r="F1696" t="s">
        <v>299</v>
      </c>
      <c r="G1696" s="4">
        <v>43100</v>
      </c>
      <c r="H1696" s="7">
        <f t="shared" si="26"/>
        <v>2017</v>
      </c>
      <c r="I1696" t="s">
        <v>252</v>
      </c>
      <c r="J1696" t="s">
        <v>124</v>
      </c>
      <c r="K1696" t="s">
        <v>124</v>
      </c>
      <c r="L1696" t="str">
        <f>_xlfn.XLOOKUP(K1696,Sheet1!$A$2:$A$8,Sheet1!$B$2:$B$8)</f>
        <v>E</v>
      </c>
      <c r="M1696" s="5">
        <v>12254444837</v>
      </c>
      <c r="N1696" s="5">
        <v>16608072608</v>
      </c>
    </row>
    <row r="1697" spans="1:14" x14ac:dyDescent="0.3">
      <c r="A1697" t="s">
        <v>262</v>
      </c>
      <c r="B1697" t="s">
        <v>259</v>
      </c>
      <c r="C1697" t="s">
        <v>31</v>
      </c>
      <c r="D1697" t="s">
        <v>196</v>
      </c>
      <c r="E1697" t="s">
        <v>194</v>
      </c>
      <c r="F1697" t="s">
        <v>299</v>
      </c>
      <c r="G1697" s="4">
        <v>43100</v>
      </c>
      <c r="H1697" s="7">
        <f t="shared" si="26"/>
        <v>2017</v>
      </c>
      <c r="I1697" t="s">
        <v>252</v>
      </c>
      <c r="J1697" t="s">
        <v>122</v>
      </c>
      <c r="K1697" t="s">
        <v>122</v>
      </c>
      <c r="L1697" t="str">
        <f>_xlfn.XLOOKUP(K1697,Sheet1!$A$2:$A$8,Sheet1!$B$2:$B$8)</f>
        <v>F</v>
      </c>
      <c r="M1697" s="5">
        <v>14513225008</v>
      </c>
      <c r="N1697" s="5">
        <v>14138293001</v>
      </c>
    </row>
    <row r="1698" spans="1:14" x14ac:dyDescent="0.3">
      <c r="A1698" t="s">
        <v>262</v>
      </c>
      <c r="B1698" t="s">
        <v>259</v>
      </c>
      <c r="C1698" t="s">
        <v>31</v>
      </c>
      <c r="D1698" t="s">
        <v>232</v>
      </c>
      <c r="E1698" t="s">
        <v>191</v>
      </c>
      <c r="F1698" t="s">
        <v>299</v>
      </c>
      <c r="G1698" s="4">
        <v>43100</v>
      </c>
      <c r="H1698" s="7">
        <f t="shared" si="26"/>
        <v>2017</v>
      </c>
      <c r="I1698" t="s">
        <v>252</v>
      </c>
      <c r="J1698" t="s">
        <v>260</v>
      </c>
      <c r="K1698" t="s">
        <v>7</v>
      </c>
      <c r="L1698" t="str">
        <f>_xlfn.XLOOKUP(K1698,Sheet1!$A$2:$A$8,Sheet1!$B$2:$B$8)</f>
        <v>D</v>
      </c>
      <c r="M1698" s="5">
        <v>512147273125</v>
      </c>
      <c r="N1698" s="5">
        <v>490868073033</v>
      </c>
    </row>
    <row r="1699" spans="1:14" x14ac:dyDescent="0.3">
      <c r="A1699" t="s">
        <v>262</v>
      </c>
      <c r="B1699" t="s">
        <v>259</v>
      </c>
      <c r="C1699" t="s">
        <v>31</v>
      </c>
      <c r="D1699" t="s">
        <v>232</v>
      </c>
      <c r="E1699" t="s">
        <v>191</v>
      </c>
      <c r="F1699" t="s">
        <v>299</v>
      </c>
      <c r="G1699" s="4">
        <v>43100</v>
      </c>
      <c r="H1699" s="7">
        <f t="shared" si="26"/>
        <v>2017</v>
      </c>
      <c r="I1699" t="s">
        <v>252</v>
      </c>
      <c r="J1699" t="s">
        <v>124</v>
      </c>
      <c r="K1699" t="s">
        <v>124</v>
      </c>
      <c r="L1699" t="str">
        <f>_xlfn.XLOOKUP(K1699,Sheet1!$A$2:$A$8,Sheet1!$B$2:$B$8)</f>
        <v>E</v>
      </c>
      <c r="M1699" s="5">
        <v>30578169607</v>
      </c>
      <c r="N1699" s="5">
        <v>28761952221</v>
      </c>
    </row>
    <row r="1700" spans="1:14" x14ac:dyDescent="0.3">
      <c r="A1700" t="s">
        <v>262</v>
      </c>
      <c r="B1700" t="s">
        <v>259</v>
      </c>
      <c r="C1700" t="s">
        <v>31</v>
      </c>
      <c r="D1700" t="s">
        <v>232</v>
      </c>
      <c r="E1700" t="s">
        <v>191</v>
      </c>
      <c r="F1700" t="s">
        <v>299</v>
      </c>
      <c r="G1700" s="4">
        <v>43100</v>
      </c>
      <c r="H1700" s="7">
        <f t="shared" si="26"/>
        <v>2017</v>
      </c>
      <c r="I1700" t="s">
        <v>252</v>
      </c>
      <c r="J1700" t="s">
        <v>122</v>
      </c>
      <c r="K1700" t="s">
        <v>122</v>
      </c>
      <c r="L1700" t="str">
        <f>_xlfn.XLOOKUP(K1700,Sheet1!$A$2:$A$8,Sheet1!$B$2:$B$8)</f>
        <v>F</v>
      </c>
      <c r="M1700" s="5">
        <v>35608233962</v>
      </c>
      <c r="N1700" s="5">
        <v>23367135190</v>
      </c>
    </row>
    <row r="1701" spans="1:14" x14ac:dyDescent="0.3">
      <c r="A1701" t="s">
        <v>262</v>
      </c>
      <c r="B1701" t="s">
        <v>259</v>
      </c>
      <c r="C1701" t="s">
        <v>31</v>
      </c>
      <c r="D1701" t="s">
        <v>197</v>
      </c>
      <c r="E1701" t="s">
        <v>198</v>
      </c>
      <c r="F1701" t="s">
        <v>299</v>
      </c>
      <c r="G1701" s="4">
        <v>43100</v>
      </c>
      <c r="H1701" s="7">
        <f t="shared" si="26"/>
        <v>2017</v>
      </c>
      <c r="I1701" t="s">
        <v>252</v>
      </c>
      <c r="J1701" t="s">
        <v>124</v>
      </c>
      <c r="K1701" t="s">
        <v>124</v>
      </c>
      <c r="L1701" t="str">
        <f>_xlfn.XLOOKUP(K1701,Sheet1!$A$2:$A$8,Sheet1!$B$2:$B$8)</f>
        <v>E</v>
      </c>
      <c r="M1701" s="5">
        <v>44634789536</v>
      </c>
      <c r="N1701" s="5">
        <v>35389174241</v>
      </c>
    </row>
    <row r="1702" spans="1:14" x14ac:dyDescent="0.3">
      <c r="A1702" t="s">
        <v>262</v>
      </c>
      <c r="B1702" t="s">
        <v>259</v>
      </c>
      <c r="C1702" t="s">
        <v>31</v>
      </c>
      <c r="D1702" t="s">
        <v>197</v>
      </c>
      <c r="E1702" t="s">
        <v>198</v>
      </c>
      <c r="F1702" t="s">
        <v>299</v>
      </c>
      <c r="G1702" s="4">
        <v>43100</v>
      </c>
      <c r="H1702" s="7">
        <f t="shared" si="26"/>
        <v>2017</v>
      </c>
      <c r="I1702" t="s">
        <v>252</v>
      </c>
      <c r="J1702" t="s">
        <v>122</v>
      </c>
      <c r="K1702" t="s">
        <v>122</v>
      </c>
      <c r="L1702" t="str">
        <f>_xlfn.XLOOKUP(K1702,Sheet1!$A$2:$A$8,Sheet1!$B$2:$B$8)</f>
        <v>F</v>
      </c>
      <c r="M1702" s="5">
        <v>36724783247</v>
      </c>
      <c r="N1702" s="5">
        <v>32974250663</v>
      </c>
    </row>
    <row r="1703" spans="1:14" x14ac:dyDescent="0.3">
      <c r="A1703" t="s">
        <v>262</v>
      </c>
      <c r="B1703" t="s">
        <v>259</v>
      </c>
      <c r="C1703" t="s">
        <v>31</v>
      </c>
      <c r="D1703" t="s">
        <v>199</v>
      </c>
      <c r="E1703" t="s">
        <v>184</v>
      </c>
      <c r="F1703" t="s">
        <v>299</v>
      </c>
      <c r="G1703" s="4">
        <v>43100</v>
      </c>
      <c r="H1703" s="7">
        <f t="shared" si="26"/>
        <v>2017</v>
      </c>
      <c r="I1703" t="s">
        <v>252</v>
      </c>
      <c r="J1703" t="s">
        <v>7</v>
      </c>
      <c r="K1703" t="s">
        <v>7</v>
      </c>
      <c r="L1703" t="str">
        <f>_xlfn.XLOOKUP(K1703,Sheet1!$A$2:$A$8,Sheet1!$B$2:$B$8)</f>
        <v>D</v>
      </c>
      <c r="M1703" s="5">
        <v>917357060052</v>
      </c>
      <c r="N1703" s="5">
        <v>829999736435</v>
      </c>
    </row>
    <row r="1704" spans="1:14" x14ac:dyDescent="0.3">
      <c r="A1704" t="s">
        <v>262</v>
      </c>
      <c r="B1704" t="s">
        <v>259</v>
      </c>
      <c r="C1704" t="s">
        <v>31</v>
      </c>
      <c r="D1704" t="s">
        <v>199</v>
      </c>
      <c r="E1704" t="s">
        <v>184</v>
      </c>
      <c r="F1704" t="s">
        <v>299</v>
      </c>
      <c r="G1704" s="4">
        <v>43100</v>
      </c>
      <c r="H1704" s="7">
        <f t="shared" si="26"/>
        <v>2017</v>
      </c>
      <c r="I1704" t="s">
        <v>252</v>
      </c>
      <c r="J1704" t="s">
        <v>124</v>
      </c>
      <c r="K1704" t="s">
        <v>124</v>
      </c>
      <c r="L1704" t="str">
        <f>_xlfn.XLOOKUP(K1704,Sheet1!$A$2:$A$8,Sheet1!$B$2:$B$8)</f>
        <v>E</v>
      </c>
      <c r="M1704" s="5">
        <v>82450320057</v>
      </c>
      <c r="N1704" s="5">
        <v>55725490119</v>
      </c>
    </row>
    <row r="1705" spans="1:14" x14ac:dyDescent="0.3">
      <c r="A1705" t="s">
        <v>262</v>
      </c>
      <c r="B1705" t="s">
        <v>259</v>
      </c>
      <c r="C1705" t="s">
        <v>31</v>
      </c>
      <c r="D1705" t="s">
        <v>199</v>
      </c>
      <c r="E1705" t="s">
        <v>184</v>
      </c>
      <c r="F1705" t="s">
        <v>299</v>
      </c>
      <c r="G1705" s="4">
        <v>43100</v>
      </c>
      <c r="H1705" s="7">
        <f t="shared" si="26"/>
        <v>2017</v>
      </c>
      <c r="I1705" t="s">
        <v>252</v>
      </c>
      <c r="J1705" t="s">
        <v>122</v>
      </c>
      <c r="K1705" t="s">
        <v>122</v>
      </c>
      <c r="L1705" t="str">
        <f>_xlfn.XLOOKUP(K1705,Sheet1!$A$2:$A$8,Sheet1!$B$2:$B$8)</f>
        <v>F</v>
      </c>
      <c r="M1705" s="5">
        <v>63217836678</v>
      </c>
      <c r="N1705" s="5">
        <v>59579844966</v>
      </c>
    </row>
    <row r="1706" spans="1:14" x14ac:dyDescent="0.3">
      <c r="A1706" t="s">
        <v>264</v>
      </c>
      <c r="B1706" t="s">
        <v>259</v>
      </c>
      <c r="C1706" t="s">
        <v>31</v>
      </c>
      <c r="D1706" t="s">
        <v>200</v>
      </c>
      <c r="E1706" t="s">
        <v>191</v>
      </c>
      <c r="F1706" t="s">
        <v>299</v>
      </c>
      <c r="G1706" s="4">
        <v>43100</v>
      </c>
      <c r="H1706" s="7">
        <f t="shared" si="26"/>
        <v>2017</v>
      </c>
      <c r="I1706" t="s">
        <v>252</v>
      </c>
      <c r="J1706" t="s">
        <v>124</v>
      </c>
      <c r="K1706" t="s">
        <v>124</v>
      </c>
      <c r="L1706" t="str">
        <f>_xlfn.XLOOKUP(K1706,Sheet1!$A$2:$A$8,Sheet1!$B$2:$B$8)</f>
        <v>E</v>
      </c>
      <c r="M1706" s="5">
        <v>2366584342444</v>
      </c>
      <c r="N1706" s="5">
        <v>1857068618138</v>
      </c>
    </row>
    <row r="1707" spans="1:14" x14ac:dyDescent="0.3">
      <c r="A1707" t="s">
        <v>264</v>
      </c>
      <c r="B1707" t="s">
        <v>259</v>
      </c>
      <c r="C1707" t="s">
        <v>31</v>
      </c>
      <c r="D1707" t="s">
        <v>200</v>
      </c>
      <c r="E1707" t="s">
        <v>191</v>
      </c>
      <c r="F1707" t="s">
        <v>299</v>
      </c>
      <c r="G1707" s="4">
        <v>43100</v>
      </c>
      <c r="H1707" s="7">
        <f t="shared" si="26"/>
        <v>2017</v>
      </c>
      <c r="I1707" t="s">
        <v>252</v>
      </c>
      <c r="J1707" t="s">
        <v>122</v>
      </c>
      <c r="K1707" t="s">
        <v>122</v>
      </c>
      <c r="L1707" t="str">
        <f>_xlfn.XLOOKUP(K1707,Sheet1!$A$2:$A$8,Sheet1!$B$2:$B$8)</f>
        <v>F</v>
      </c>
      <c r="M1707" s="5">
        <v>1631224830352</v>
      </c>
      <c r="N1707" s="5">
        <v>1304125927817</v>
      </c>
    </row>
    <row r="1708" spans="1:14" x14ac:dyDescent="0.3">
      <c r="A1708" t="s">
        <v>262</v>
      </c>
      <c r="B1708" t="s">
        <v>259</v>
      </c>
      <c r="C1708" t="s">
        <v>31</v>
      </c>
      <c r="D1708" t="s">
        <v>233</v>
      </c>
      <c r="E1708" t="s">
        <v>184</v>
      </c>
      <c r="F1708" t="s">
        <v>299</v>
      </c>
      <c r="G1708" s="4">
        <v>43100</v>
      </c>
      <c r="H1708" s="7">
        <f t="shared" si="26"/>
        <v>2017</v>
      </c>
      <c r="I1708" t="s">
        <v>252</v>
      </c>
      <c r="J1708" t="s">
        <v>260</v>
      </c>
      <c r="K1708" t="s">
        <v>7</v>
      </c>
      <c r="L1708" t="str">
        <f>_xlfn.XLOOKUP(K1708,Sheet1!$A$2:$A$8,Sheet1!$B$2:$B$8)</f>
        <v>D</v>
      </c>
      <c r="M1708" s="5">
        <v>310186761221</v>
      </c>
      <c r="N1708" s="5">
        <v>279104781872</v>
      </c>
    </row>
    <row r="1709" spans="1:14" x14ac:dyDescent="0.3">
      <c r="A1709" t="s">
        <v>262</v>
      </c>
      <c r="B1709" t="s">
        <v>259</v>
      </c>
      <c r="C1709" t="s">
        <v>31</v>
      </c>
      <c r="D1709" t="s">
        <v>233</v>
      </c>
      <c r="E1709" t="s">
        <v>184</v>
      </c>
      <c r="F1709" t="s">
        <v>299</v>
      </c>
      <c r="G1709" s="4">
        <v>43100</v>
      </c>
      <c r="H1709" s="7">
        <f t="shared" si="26"/>
        <v>2017</v>
      </c>
      <c r="I1709" t="s">
        <v>252</v>
      </c>
      <c r="J1709" t="s">
        <v>124</v>
      </c>
      <c r="K1709" t="s">
        <v>124</v>
      </c>
      <c r="L1709" t="str">
        <f>_xlfn.XLOOKUP(K1709,Sheet1!$A$2:$A$8,Sheet1!$B$2:$B$8)</f>
        <v>E</v>
      </c>
      <c r="M1709" s="5">
        <v>24173014248</v>
      </c>
      <c r="N1709" s="5">
        <v>22362735178</v>
      </c>
    </row>
    <row r="1710" spans="1:14" x14ac:dyDescent="0.3">
      <c r="A1710" t="s">
        <v>262</v>
      </c>
      <c r="B1710" t="s">
        <v>259</v>
      </c>
      <c r="C1710" t="s">
        <v>31</v>
      </c>
      <c r="D1710" t="s">
        <v>233</v>
      </c>
      <c r="E1710" t="s">
        <v>184</v>
      </c>
      <c r="F1710" t="s">
        <v>299</v>
      </c>
      <c r="G1710" s="4">
        <v>43100</v>
      </c>
      <c r="H1710" s="7">
        <f t="shared" si="26"/>
        <v>2017</v>
      </c>
      <c r="I1710" t="s">
        <v>252</v>
      </c>
      <c r="J1710" t="s">
        <v>122</v>
      </c>
      <c r="K1710" t="s">
        <v>122</v>
      </c>
      <c r="L1710" t="str">
        <f>_xlfn.XLOOKUP(K1710,Sheet1!$A$2:$A$8,Sheet1!$B$2:$B$8)</f>
        <v>F</v>
      </c>
      <c r="M1710" s="5">
        <v>23987332364</v>
      </c>
      <c r="N1710" s="5">
        <v>11344746198</v>
      </c>
    </row>
    <row r="1711" spans="1:14" x14ac:dyDescent="0.3">
      <c r="A1711" t="s">
        <v>262</v>
      </c>
      <c r="B1711" t="s">
        <v>259</v>
      </c>
      <c r="C1711" t="s">
        <v>31</v>
      </c>
      <c r="D1711" t="s">
        <v>201</v>
      </c>
      <c r="E1711" t="s">
        <v>184</v>
      </c>
      <c r="F1711" t="s">
        <v>299</v>
      </c>
      <c r="G1711" s="4">
        <v>43100</v>
      </c>
      <c r="H1711" s="7">
        <f t="shared" si="26"/>
        <v>2017</v>
      </c>
      <c r="I1711" t="s">
        <v>252</v>
      </c>
      <c r="J1711" t="s">
        <v>7</v>
      </c>
      <c r="K1711" t="s">
        <v>7</v>
      </c>
      <c r="L1711" t="str">
        <f>_xlfn.XLOOKUP(K1711,Sheet1!$A$2:$A$8,Sheet1!$B$2:$B$8)</f>
        <v>D</v>
      </c>
      <c r="M1711" s="5">
        <v>5421388951623</v>
      </c>
      <c r="N1711" s="5">
        <v>4422860766602</v>
      </c>
    </row>
    <row r="1712" spans="1:14" x14ac:dyDescent="0.3">
      <c r="A1712" t="s">
        <v>262</v>
      </c>
      <c r="B1712" t="s">
        <v>259</v>
      </c>
      <c r="C1712" t="s">
        <v>31</v>
      </c>
      <c r="D1712" t="s">
        <v>201</v>
      </c>
      <c r="E1712" t="s">
        <v>184</v>
      </c>
      <c r="F1712" t="s">
        <v>299</v>
      </c>
      <c r="G1712" s="4">
        <v>43100</v>
      </c>
      <c r="H1712" s="7">
        <f t="shared" si="26"/>
        <v>2017</v>
      </c>
      <c r="I1712" t="s">
        <v>252</v>
      </c>
      <c r="J1712" t="s">
        <v>124</v>
      </c>
      <c r="K1712" t="s">
        <v>124</v>
      </c>
      <c r="L1712" t="str">
        <f>_xlfn.XLOOKUP(K1712,Sheet1!$A$2:$A$8,Sheet1!$B$2:$B$8)</f>
        <v>E</v>
      </c>
      <c r="M1712" s="5">
        <v>16327287077</v>
      </c>
      <c r="N1712" s="5">
        <v>-1003970443405</v>
      </c>
    </row>
    <row r="1713" spans="1:14" x14ac:dyDescent="0.3">
      <c r="A1713" t="s">
        <v>262</v>
      </c>
      <c r="B1713" t="s">
        <v>259</v>
      </c>
      <c r="C1713" t="s">
        <v>31</v>
      </c>
      <c r="D1713" t="s">
        <v>201</v>
      </c>
      <c r="E1713" t="s">
        <v>184</v>
      </c>
      <c r="F1713" t="s">
        <v>299</v>
      </c>
      <c r="G1713" s="4">
        <v>43100</v>
      </c>
      <c r="H1713" s="7">
        <f t="shared" si="26"/>
        <v>2017</v>
      </c>
      <c r="I1713" t="s">
        <v>252</v>
      </c>
      <c r="J1713" t="s">
        <v>122</v>
      </c>
      <c r="K1713" t="s">
        <v>122</v>
      </c>
      <c r="L1713" t="str">
        <f>_xlfn.XLOOKUP(K1713,Sheet1!$A$2:$A$8,Sheet1!$B$2:$B$8)</f>
        <v>F</v>
      </c>
      <c r="M1713" s="5">
        <v>99537445309</v>
      </c>
      <c r="N1713" s="5">
        <v>-44272088078</v>
      </c>
    </row>
    <row r="1714" spans="1:14" x14ac:dyDescent="0.3">
      <c r="A1714" t="s">
        <v>262</v>
      </c>
      <c r="B1714" t="s">
        <v>259</v>
      </c>
      <c r="C1714" t="s">
        <v>31</v>
      </c>
      <c r="D1714" t="s">
        <v>202</v>
      </c>
      <c r="E1714" t="s">
        <v>184</v>
      </c>
      <c r="F1714" t="s">
        <v>299</v>
      </c>
      <c r="G1714" s="4">
        <v>43100</v>
      </c>
      <c r="H1714" s="7">
        <f t="shared" si="26"/>
        <v>2017</v>
      </c>
      <c r="I1714" t="s">
        <v>252</v>
      </c>
      <c r="J1714" t="s">
        <v>260</v>
      </c>
      <c r="K1714" t="s">
        <v>7</v>
      </c>
      <c r="L1714" t="str">
        <f>_xlfn.XLOOKUP(K1714,Sheet1!$A$2:$A$8,Sheet1!$B$2:$B$8)</f>
        <v>D</v>
      </c>
      <c r="M1714" s="5">
        <v>694134560423</v>
      </c>
      <c r="N1714" s="5">
        <v>615164688042</v>
      </c>
    </row>
    <row r="1715" spans="1:14" x14ac:dyDescent="0.3">
      <c r="A1715" t="s">
        <v>262</v>
      </c>
      <c r="B1715" t="s">
        <v>259</v>
      </c>
      <c r="C1715" t="s">
        <v>31</v>
      </c>
      <c r="D1715" t="s">
        <v>202</v>
      </c>
      <c r="E1715" t="s">
        <v>184</v>
      </c>
      <c r="F1715" t="s">
        <v>299</v>
      </c>
      <c r="G1715" s="4">
        <v>43100</v>
      </c>
      <c r="H1715" s="7">
        <f t="shared" si="26"/>
        <v>2017</v>
      </c>
      <c r="I1715" t="s">
        <v>252</v>
      </c>
      <c r="J1715" t="s">
        <v>124</v>
      </c>
      <c r="K1715" t="s">
        <v>124</v>
      </c>
      <c r="L1715" t="str">
        <f>_xlfn.XLOOKUP(K1715,Sheet1!$A$2:$A$8,Sheet1!$B$2:$B$8)</f>
        <v>E</v>
      </c>
      <c r="M1715" s="5">
        <v>25559830178</v>
      </c>
      <c r="N1715" s="5">
        <v>31589479629</v>
      </c>
    </row>
    <row r="1716" spans="1:14" x14ac:dyDescent="0.3">
      <c r="A1716" t="s">
        <v>262</v>
      </c>
      <c r="B1716" t="s">
        <v>259</v>
      </c>
      <c r="C1716" t="s">
        <v>31</v>
      </c>
      <c r="D1716" t="s">
        <v>202</v>
      </c>
      <c r="E1716" t="s">
        <v>184</v>
      </c>
      <c r="F1716" t="s">
        <v>299</v>
      </c>
      <c r="G1716" s="4">
        <v>43100</v>
      </c>
      <c r="H1716" s="7">
        <f t="shared" si="26"/>
        <v>2017</v>
      </c>
      <c r="I1716" t="s">
        <v>252</v>
      </c>
      <c r="J1716" t="s">
        <v>122</v>
      </c>
      <c r="K1716" t="s">
        <v>122</v>
      </c>
      <c r="L1716" t="str">
        <f>_xlfn.XLOOKUP(K1716,Sheet1!$A$2:$A$8,Sheet1!$B$2:$B$8)</f>
        <v>F</v>
      </c>
      <c r="M1716" s="5">
        <v>34762369624</v>
      </c>
      <c r="N1716" s="5">
        <v>26428863627</v>
      </c>
    </row>
    <row r="1717" spans="1:14" x14ac:dyDescent="0.3">
      <c r="A1717" t="s">
        <v>262</v>
      </c>
      <c r="B1717" t="s">
        <v>259</v>
      </c>
      <c r="C1717" t="s">
        <v>31</v>
      </c>
      <c r="D1717" t="s">
        <v>234</v>
      </c>
      <c r="E1717" t="s">
        <v>225</v>
      </c>
      <c r="F1717" t="s">
        <v>299</v>
      </c>
      <c r="G1717" s="4">
        <v>43100</v>
      </c>
      <c r="H1717" s="7">
        <f t="shared" si="26"/>
        <v>2017</v>
      </c>
      <c r="I1717" t="s">
        <v>252</v>
      </c>
      <c r="J1717" t="s">
        <v>7</v>
      </c>
      <c r="K1717" t="s">
        <v>7</v>
      </c>
      <c r="L1717" t="str">
        <f>_xlfn.XLOOKUP(K1717,Sheet1!$A$2:$A$8,Sheet1!$B$2:$B$8)</f>
        <v>D</v>
      </c>
      <c r="M1717" s="5">
        <v>1064425414090</v>
      </c>
      <c r="N1717" s="5">
        <v>1438181739615</v>
      </c>
    </row>
    <row r="1718" spans="1:14" x14ac:dyDescent="0.3">
      <c r="A1718" t="s">
        <v>262</v>
      </c>
      <c r="B1718" t="s">
        <v>259</v>
      </c>
      <c r="C1718" t="s">
        <v>31</v>
      </c>
      <c r="D1718" t="s">
        <v>234</v>
      </c>
      <c r="E1718" t="s">
        <v>225</v>
      </c>
      <c r="F1718" t="s">
        <v>299</v>
      </c>
      <c r="G1718" s="4">
        <v>43100</v>
      </c>
      <c r="H1718" s="7">
        <f t="shared" si="26"/>
        <v>2017</v>
      </c>
      <c r="I1718" t="s">
        <v>252</v>
      </c>
      <c r="J1718" t="s">
        <v>10</v>
      </c>
      <c r="K1718" t="s">
        <v>124</v>
      </c>
      <c r="L1718" t="str">
        <f>_xlfn.XLOOKUP(K1718,Sheet1!$A$2:$A$8,Sheet1!$B$2:$B$8)</f>
        <v>E</v>
      </c>
      <c r="M1718" s="5">
        <v>24726184727</v>
      </c>
      <c r="N1718" s="5">
        <v>51931943649</v>
      </c>
    </row>
    <row r="1719" spans="1:14" x14ac:dyDescent="0.3">
      <c r="A1719" t="s">
        <v>262</v>
      </c>
      <c r="B1719" t="s">
        <v>259</v>
      </c>
      <c r="C1719" t="s">
        <v>31</v>
      </c>
      <c r="D1719" t="s">
        <v>234</v>
      </c>
      <c r="E1719" t="s">
        <v>225</v>
      </c>
      <c r="F1719" t="s">
        <v>299</v>
      </c>
      <c r="G1719" s="4">
        <v>43100</v>
      </c>
      <c r="H1719" s="7">
        <f t="shared" si="26"/>
        <v>2017</v>
      </c>
      <c r="I1719" t="s">
        <v>252</v>
      </c>
      <c r="J1719" t="s">
        <v>9</v>
      </c>
      <c r="K1719" t="s">
        <v>122</v>
      </c>
      <c r="L1719" t="str">
        <f>_xlfn.XLOOKUP(K1719,Sheet1!$A$2:$A$8,Sheet1!$B$2:$B$8)</f>
        <v>F</v>
      </c>
      <c r="M1719" s="5">
        <v>29022242389</v>
      </c>
      <c r="N1719" s="5">
        <v>37798155005</v>
      </c>
    </row>
    <row r="1720" spans="1:14" x14ac:dyDescent="0.3">
      <c r="A1720" t="s">
        <v>262</v>
      </c>
      <c r="B1720" t="s">
        <v>259</v>
      </c>
      <c r="C1720" t="s">
        <v>31</v>
      </c>
      <c r="D1720" t="s">
        <v>203</v>
      </c>
      <c r="E1720" t="s">
        <v>184</v>
      </c>
      <c r="F1720" t="s">
        <v>299</v>
      </c>
      <c r="G1720" s="4">
        <v>43100</v>
      </c>
      <c r="H1720" s="7">
        <f t="shared" si="26"/>
        <v>2017</v>
      </c>
      <c r="I1720" t="s">
        <v>252</v>
      </c>
      <c r="J1720" t="s">
        <v>260</v>
      </c>
      <c r="K1720" t="s">
        <v>7</v>
      </c>
      <c r="L1720" t="str">
        <f>_xlfn.XLOOKUP(K1720,Sheet1!$A$2:$A$8,Sheet1!$B$2:$B$8)</f>
        <v>D</v>
      </c>
      <c r="M1720" s="5">
        <v>1185685418865</v>
      </c>
      <c r="N1720" s="5">
        <v>1039326249117</v>
      </c>
    </row>
    <row r="1721" spans="1:14" x14ac:dyDescent="0.3">
      <c r="A1721" t="s">
        <v>262</v>
      </c>
      <c r="B1721" t="s">
        <v>259</v>
      </c>
      <c r="C1721" t="s">
        <v>31</v>
      </c>
      <c r="D1721" t="s">
        <v>203</v>
      </c>
      <c r="E1721" t="s">
        <v>184</v>
      </c>
      <c r="F1721" t="s">
        <v>299</v>
      </c>
      <c r="G1721" s="4">
        <v>43100</v>
      </c>
      <c r="H1721" s="7">
        <f t="shared" si="26"/>
        <v>2017</v>
      </c>
      <c r="I1721" t="s">
        <v>252</v>
      </c>
      <c r="J1721" t="s">
        <v>124</v>
      </c>
      <c r="K1721" t="s">
        <v>124</v>
      </c>
      <c r="L1721" t="str">
        <f>_xlfn.XLOOKUP(K1721,Sheet1!$A$2:$A$8,Sheet1!$B$2:$B$8)</f>
        <v>E</v>
      </c>
      <c r="M1721" s="5">
        <v>30783509516</v>
      </c>
      <c r="N1721" s="5">
        <v>22558042460</v>
      </c>
    </row>
    <row r="1722" spans="1:14" x14ac:dyDescent="0.3">
      <c r="A1722" t="s">
        <v>262</v>
      </c>
      <c r="B1722" t="s">
        <v>259</v>
      </c>
      <c r="C1722" t="s">
        <v>31</v>
      </c>
      <c r="D1722" t="s">
        <v>203</v>
      </c>
      <c r="E1722" t="s">
        <v>184</v>
      </c>
      <c r="F1722" t="s">
        <v>299</v>
      </c>
      <c r="G1722" s="4">
        <v>43100</v>
      </c>
      <c r="H1722" s="7">
        <f t="shared" si="26"/>
        <v>2017</v>
      </c>
      <c r="I1722" t="s">
        <v>252</v>
      </c>
      <c r="J1722" t="s">
        <v>122</v>
      </c>
      <c r="K1722" t="s">
        <v>122</v>
      </c>
      <c r="L1722" t="str">
        <f>_xlfn.XLOOKUP(K1722,Sheet1!$A$2:$A$8,Sheet1!$B$2:$B$8)</f>
        <v>F</v>
      </c>
      <c r="M1722" s="5">
        <v>21055756587</v>
      </c>
      <c r="N1722" s="5">
        <v>15696941022</v>
      </c>
    </row>
    <row r="1723" spans="1:14" x14ac:dyDescent="0.3">
      <c r="A1723" t="s">
        <v>262</v>
      </c>
      <c r="B1723" t="s">
        <v>259</v>
      </c>
      <c r="C1723" t="s">
        <v>31</v>
      </c>
      <c r="D1723" t="s">
        <v>204</v>
      </c>
      <c r="E1723" t="s">
        <v>191</v>
      </c>
      <c r="F1723" t="s">
        <v>299</v>
      </c>
      <c r="G1723" s="4">
        <v>43100</v>
      </c>
      <c r="H1723" s="7">
        <f t="shared" si="26"/>
        <v>2017</v>
      </c>
      <c r="I1723" t="s">
        <v>252</v>
      </c>
      <c r="J1723" t="s">
        <v>260</v>
      </c>
      <c r="K1723" t="s">
        <v>7</v>
      </c>
      <c r="L1723" t="str">
        <f>_xlfn.XLOOKUP(K1723,Sheet1!$A$2:$A$8,Sheet1!$B$2:$B$8)</f>
        <v>D</v>
      </c>
      <c r="M1723" s="5">
        <v>439388028660</v>
      </c>
      <c r="N1723" s="5">
        <v>424885285241</v>
      </c>
    </row>
    <row r="1724" spans="1:14" x14ac:dyDescent="0.3">
      <c r="A1724" t="s">
        <v>262</v>
      </c>
      <c r="B1724" t="s">
        <v>259</v>
      </c>
      <c r="C1724" t="s">
        <v>31</v>
      </c>
      <c r="D1724" t="s">
        <v>204</v>
      </c>
      <c r="E1724" t="s">
        <v>191</v>
      </c>
      <c r="F1724" t="s">
        <v>299</v>
      </c>
      <c r="G1724" s="4">
        <v>43100</v>
      </c>
      <c r="H1724" s="7">
        <f t="shared" si="26"/>
        <v>2017</v>
      </c>
      <c r="I1724" t="s">
        <v>252</v>
      </c>
      <c r="J1724" t="s">
        <v>124</v>
      </c>
      <c r="K1724" t="s">
        <v>124</v>
      </c>
      <c r="L1724" t="str">
        <f>_xlfn.XLOOKUP(K1724,Sheet1!$A$2:$A$8,Sheet1!$B$2:$B$8)</f>
        <v>E</v>
      </c>
      <c r="M1724" s="5">
        <v>50079152917</v>
      </c>
      <c r="N1724" s="5">
        <v>45464378523</v>
      </c>
    </row>
    <row r="1725" spans="1:14" x14ac:dyDescent="0.3">
      <c r="A1725" t="s">
        <v>262</v>
      </c>
      <c r="B1725" t="s">
        <v>259</v>
      </c>
      <c r="C1725" t="s">
        <v>31</v>
      </c>
      <c r="D1725" t="s">
        <v>204</v>
      </c>
      <c r="E1725" t="s">
        <v>191</v>
      </c>
      <c r="F1725" t="s">
        <v>299</v>
      </c>
      <c r="G1725" s="4">
        <v>43100</v>
      </c>
      <c r="H1725" s="7">
        <f t="shared" si="26"/>
        <v>2017</v>
      </c>
      <c r="I1725" t="s">
        <v>252</v>
      </c>
      <c r="J1725" t="s">
        <v>122</v>
      </c>
      <c r="K1725" t="s">
        <v>122</v>
      </c>
      <c r="L1725" t="str">
        <f>_xlfn.XLOOKUP(K1725,Sheet1!$A$2:$A$8,Sheet1!$B$2:$B$8)</f>
        <v>F</v>
      </c>
      <c r="M1725" s="5">
        <v>62041045154</v>
      </c>
      <c r="N1725" s="5">
        <v>34773369743</v>
      </c>
    </row>
    <row r="1726" spans="1:14" x14ac:dyDescent="0.3">
      <c r="A1726" t="s">
        <v>262</v>
      </c>
      <c r="B1726" t="s">
        <v>259</v>
      </c>
      <c r="C1726" t="s">
        <v>31</v>
      </c>
      <c r="D1726" t="s">
        <v>205</v>
      </c>
      <c r="E1726" t="s">
        <v>189</v>
      </c>
      <c r="F1726" t="s">
        <v>301</v>
      </c>
      <c r="G1726" s="4">
        <v>43100</v>
      </c>
      <c r="H1726" s="7">
        <f t="shared" si="26"/>
        <v>2017</v>
      </c>
      <c r="I1726" t="s">
        <v>252</v>
      </c>
      <c r="J1726" t="s">
        <v>7</v>
      </c>
      <c r="K1726" t="s">
        <v>7</v>
      </c>
      <c r="L1726" t="str">
        <f>_xlfn.XLOOKUP(K1726,Sheet1!$A$2:$A$8,Sheet1!$B$2:$B$8)</f>
        <v>D</v>
      </c>
      <c r="M1726" s="5">
        <v>216128551450</v>
      </c>
      <c r="N1726" s="5">
        <v>202127701342</v>
      </c>
    </row>
    <row r="1727" spans="1:14" x14ac:dyDescent="0.3">
      <c r="A1727" t="s">
        <v>262</v>
      </c>
      <c r="B1727" t="s">
        <v>259</v>
      </c>
      <c r="C1727" t="s">
        <v>31</v>
      </c>
      <c r="D1727" t="s">
        <v>205</v>
      </c>
      <c r="E1727" t="s">
        <v>189</v>
      </c>
      <c r="F1727" t="s">
        <v>301</v>
      </c>
      <c r="G1727" s="4">
        <v>43100</v>
      </c>
      <c r="H1727" s="7">
        <f t="shared" si="26"/>
        <v>2017</v>
      </c>
      <c r="I1727" t="s">
        <v>252</v>
      </c>
      <c r="J1727" t="s">
        <v>10</v>
      </c>
      <c r="K1727" t="s">
        <v>124</v>
      </c>
      <c r="L1727" t="str">
        <f>_xlfn.XLOOKUP(K1727,Sheet1!$A$2:$A$8,Sheet1!$B$2:$B$8)</f>
        <v>E</v>
      </c>
      <c r="M1727" s="5">
        <v>25606894138</v>
      </c>
      <c r="N1727" s="5">
        <v>16124345592</v>
      </c>
    </row>
    <row r="1728" spans="1:14" x14ac:dyDescent="0.3">
      <c r="A1728" t="s">
        <v>262</v>
      </c>
      <c r="B1728" t="s">
        <v>259</v>
      </c>
      <c r="C1728" t="s">
        <v>31</v>
      </c>
      <c r="D1728" t="s">
        <v>205</v>
      </c>
      <c r="E1728" t="s">
        <v>189</v>
      </c>
      <c r="F1728" t="s">
        <v>301</v>
      </c>
      <c r="G1728" s="4">
        <v>43100</v>
      </c>
      <c r="H1728" s="7">
        <f t="shared" si="26"/>
        <v>2017</v>
      </c>
      <c r="I1728" t="s">
        <v>252</v>
      </c>
      <c r="J1728" t="s">
        <v>265</v>
      </c>
      <c r="K1728" t="s">
        <v>122</v>
      </c>
      <c r="L1728" t="str">
        <f>_xlfn.XLOOKUP(K1728,Sheet1!$A$2:$A$8,Sheet1!$B$2:$B$8)</f>
        <v>F</v>
      </c>
      <c r="M1728" s="5">
        <v>18673267087</v>
      </c>
      <c r="N1728" s="5">
        <v>5293893438</v>
      </c>
    </row>
    <row r="1729" spans="1:14" x14ac:dyDescent="0.3">
      <c r="A1729" t="s">
        <v>262</v>
      </c>
      <c r="B1729" t="s">
        <v>259</v>
      </c>
      <c r="C1729" t="s">
        <v>31</v>
      </c>
      <c r="D1729" t="s">
        <v>206</v>
      </c>
      <c r="E1729" t="s">
        <v>191</v>
      </c>
      <c r="F1729" t="s">
        <v>299</v>
      </c>
      <c r="G1729" s="4">
        <v>43100</v>
      </c>
      <c r="H1729" s="7">
        <f t="shared" si="26"/>
        <v>2017</v>
      </c>
      <c r="I1729" t="s">
        <v>252</v>
      </c>
      <c r="J1729" t="s">
        <v>7</v>
      </c>
      <c r="K1729" t="s">
        <v>7</v>
      </c>
      <c r="L1729" t="str">
        <f>_xlfn.XLOOKUP(K1729,Sheet1!$A$2:$A$8,Sheet1!$B$2:$B$8)</f>
        <v>D</v>
      </c>
      <c r="M1729" s="5">
        <v>332201322559</v>
      </c>
      <c r="N1729" s="5">
        <v>383561722590</v>
      </c>
    </row>
    <row r="1730" spans="1:14" x14ac:dyDescent="0.3">
      <c r="A1730" t="s">
        <v>262</v>
      </c>
      <c r="B1730" t="s">
        <v>259</v>
      </c>
      <c r="C1730" t="s">
        <v>31</v>
      </c>
      <c r="D1730" t="s">
        <v>206</v>
      </c>
      <c r="E1730" t="s">
        <v>191</v>
      </c>
      <c r="F1730" t="s">
        <v>299</v>
      </c>
      <c r="G1730" s="4">
        <v>43100</v>
      </c>
      <c r="H1730" s="7">
        <f t="shared" si="26"/>
        <v>2017</v>
      </c>
      <c r="I1730" t="s">
        <v>252</v>
      </c>
      <c r="J1730" t="s">
        <v>124</v>
      </c>
      <c r="K1730" t="s">
        <v>124</v>
      </c>
      <c r="L1730" t="str">
        <f>_xlfn.XLOOKUP(K1730,Sheet1!$A$2:$A$8,Sheet1!$B$2:$B$8)</f>
        <v>E</v>
      </c>
      <c r="M1730" s="5">
        <v>7661267513</v>
      </c>
      <c r="N1730" s="5">
        <v>22882025827</v>
      </c>
    </row>
    <row r="1731" spans="1:14" x14ac:dyDescent="0.3">
      <c r="A1731" t="s">
        <v>262</v>
      </c>
      <c r="B1731" t="s">
        <v>259</v>
      </c>
      <c r="C1731" t="s">
        <v>31</v>
      </c>
      <c r="D1731" t="s">
        <v>206</v>
      </c>
      <c r="E1731" t="s">
        <v>191</v>
      </c>
      <c r="F1731" t="s">
        <v>299</v>
      </c>
      <c r="G1731" s="4">
        <v>43100</v>
      </c>
      <c r="H1731" s="7">
        <f t="shared" si="26"/>
        <v>2017</v>
      </c>
      <c r="I1731" t="s">
        <v>252</v>
      </c>
      <c r="J1731" t="s">
        <v>122</v>
      </c>
      <c r="K1731" t="s">
        <v>122</v>
      </c>
      <c r="L1731" t="str">
        <f>_xlfn.XLOOKUP(K1731,Sheet1!$A$2:$A$8,Sheet1!$B$2:$B$8)</f>
        <v>F</v>
      </c>
      <c r="M1731" s="5">
        <v>4109560604</v>
      </c>
      <c r="N1731" s="5">
        <v>16402228696</v>
      </c>
    </row>
    <row r="1732" spans="1:14" x14ac:dyDescent="0.3">
      <c r="A1732" t="s">
        <v>262</v>
      </c>
      <c r="B1732" t="s">
        <v>259</v>
      </c>
      <c r="C1732" t="s">
        <v>31</v>
      </c>
      <c r="D1732" t="s">
        <v>207</v>
      </c>
      <c r="E1732" t="s">
        <v>191</v>
      </c>
      <c r="F1732" t="s">
        <v>299</v>
      </c>
      <c r="G1732" s="4">
        <v>43100</v>
      </c>
      <c r="H1732" s="7">
        <f t="shared" si="26"/>
        <v>2017</v>
      </c>
      <c r="I1732" t="s">
        <v>252</v>
      </c>
      <c r="J1732" t="s">
        <v>260</v>
      </c>
      <c r="K1732" t="s">
        <v>7</v>
      </c>
      <c r="L1732" t="str">
        <f>_xlfn.XLOOKUP(K1732,Sheet1!$A$2:$A$8,Sheet1!$B$2:$B$8)</f>
        <v>D</v>
      </c>
      <c r="M1732" s="5">
        <v>1049213930016</v>
      </c>
      <c r="N1732" s="5">
        <v>899376613092</v>
      </c>
    </row>
    <row r="1733" spans="1:14" x14ac:dyDescent="0.3">
      <c r="A1733" t="s">
        <v>262</v>
      </c>
      <c r="B1733" t="s">
        <v>259</v>
      </c>
      <c r="C1733" t="s">
        <v>31</v>
      </c>
      <c r="D1733" t="s">
        <v>207</v>
      </c>
      <c r="E1733" t="s">
        <v>191</v>
      </c>
      <c r="F1733" t="s">
        <v>299</v>
      </c>
      <c r="G1733" s="4">
        <v>43100</v>
      </c>
      <c r="H1733" s="7">
        <f t="shared" ref="H1733:H1796" si="27">YEAR(G1733)</f>
        <v>2017</v>
      </c>
      <c r="I1733" t="s">
        <v>252</v>
      </c>
      <c r="J1733" t="s">
        <v>124</v>
      </c>
      <c r="K1733" t="s">
        <v>124</v>
      </c>
      <c r="L1733" t="str">
        <f>_xlfn.XLOOKUP(K1733,Sheet1!$A$2:$A$8,Sheet1!$B$2:$B$8)</f>
        <v>E</v>
      </c>
      <c r="M1733" s="5">
        <v>25735869962</v>
      </c>
      <c r="N1733" s="5">
        <v>30456685056</v>
      </c>
    </row>
    <row r="1734" spans="1:14" x14ac:dyDescent="0.3">
      <c r="A1734" t="s">
        <v>262</v>
      </c>
      <c r="B1734" t="s">
        <v>259</v>
      </c>
      <c r="C1734" t="s">
        <v>31</v>
      </c>
      <c r="D1734" t="s">
        <v>207</v>
      </c>
      <c r="E1734" t="s">
        <v>191</v>
      </c>
      <c r="F1734" t="s">
        <v>299</v>
      </c>
      <c r="G1734" s="4">
        <v>43100</v>
      </c>
      <c r="H1734" s="7">
        <f t="shared" si="27"/>
        <v>2017</v>
      </c>
      <c r="I1734" t="s">
        <v>252</v>
      </c>
      <c r="J1734" t="s">
        <v>122</v>
      </c>
      <c r="K1734" t="s">
        <v>122</v>
      </c>
      <c r="L1734" t="str">
        <f>_xlfn.XLOOKUP(K1734,Sheet1!$A$2:$A$8,Sheet1!$B$2:$B$8)</f>
        <v>F</v>
      </c>
      <c r="M1734" s="5">
        <v>3271191859</v>
      </c>
      <c r="N1734" s="5">
        <v>20220470732</v>
      </c>
    </row>
    <row r="1735" spans="1:14" x14ac:dyDescent="0.3">
      <c r="A1735" t="s">
        <v>262</v>
      </c>
      <c r="B1735" t="s">
        <v>259</v>
      </c>
      <c r="C1735" t="s">
        <v>31</v>
      </c>
      <c r="D1735" t="s">
        <v>208</v>
      </c>
      <c r="E1735" t="s">
        <v>209</v>
      </c>
      <c r="F1735" t="s">
        <v>301</v>
      </c>
      <c r="G1735" s="4">
        <v>43100</v>
      </c>
      <c r="H1735" s="7">
        <f t="shared" si="27"/>
        <v>2017</v>
      </c>
      <c r="I1735" t="s">
        <v>252</v>
      </c>
      <c r="J1735" t="s">
        <v>260</v>
      </c>
      <c r="K1735" t="s">
        <v>7</v>
      </c>
      <c r="L1735" t="str">
        <f>_xlfn.XLOOKUP(K1735,Sheet1!$A$2:$A$8,Sheet1!$B$2:$B$8)</f>
        <v>D</v>
      </c>
      <c r="M1735" s="5">
        <v>79879471905</v>
      </c>
      <c r="N1735" s="5">
        <v>80338390026</v>
      </c>
    </row>
    <row r="1736" spans="1:14" x14ac:dyDescent="0.3">
      <c r="A1736" t="s">
        <v>262</v>
      </c>
      <c r="B1736" t="s">
        <v>259</v>
      </c>
      <c r="C1736" t="s">
        <v>31</v>
      </c>
      <c r="D1736" t="s">
        <v>208</v>
      </c>
      <c r="E1736" t="s">
        <v>209</v>
      </c>
      <c r="F1736" t="s">
        <v>301</v>
      </c>
      <c r="G1736" s="4">
        <v>43100</v>
      </c>
      <c r="H1736" s="7">
        <f t="shared" si="27"/>
        <v>2017</v>
      </c>
      <c r="I1736" t="s">
        <v>252</v>
      </c>
      <c r="J1736" t="s">
        <v>124</v>
      </c>
      <c r="K1736" t="s">
        <v>124</v>
      </c>
      <c r="L1736" t="str">
        <f>_xlfn.XLOOKUP(K1736,Sheet1!$A$2:$A$8,Sheet1!$B$2:$B$8)</f>
        <v>E</v>
      </c>
      <c r="M1736" s="5">
        <v>2053582408</v>
      </c>
      <c r="N1736" s="5">
        <v>216156840</v>
      </c>
    </row>
    <row r="1737" spans="1:14" x14ac:dyDescent="0.3">
      <c r="A1737" t="s">
        <v>262</v>
      </c>
      <c r="B1737" t="s">
        <v>259</v>
      </c>
      <c r="C1737" t="s">
        <v>31</v>
      </c>
      <c r="D1737" t="s">
        <v>208</v>
      </c>
      <c r="E1737" t="s">
        <v>209</v>
      </c>
      <c r="F1737" t="s">
        <v>301</v>
      </c>
      <c r="G1737" s="4">
        <v>43100</v>
      </c>
      <c r="H1737" s="7">
        <f t="shared" si="27"/>
        <v>2017</v>
      </c>
      <c r="I1737" t="s">
        <v>252</v>
      </c>
      <c r="J1737" t="s">
        <v>122</v>
      </c>
      <c r="K1737" t="s">
        <v>122</v>
      </c>
      <c r="L1737" t="str">
        <f>_xlfn.XLOOKUP(K1737,Sheet1!$A$2:$A$8,Sheet1!$B$2:$B$8)</f>
        <v>F</v>
      </c>
      <c r="M1737" s="5">
        <v>1480011134</v>
      </c>
      <c r="N1737" s="5">
        <v>1335029709</v>
      </c>
    </row>
    <row r="1738" spans="1:14" x14ac:dyDescent="0.3">
      <c r="A1738" t="s">
        <v>262</v>
      </c>
      <c r="B1738" t="s">
        <v>259</v>
      </c>
      <c r="C1738" t="s">
        <v>31</v>
      </c>
      <c r="D1738" t="s">
        <v>210</v>
      </c>
      <c r="E1738" t="s">
        <v>198</v>
      </c>
      <c r="F1738" t="s">
        <v>299</v>
      </c>
      <c r="G1738" s="4">
        <v>43100</v>
      </c>
      <c r="H1738" s="7">
        <f t="shared" si="27"/>
        <v>2017</v>
      </c>
      <c r="I1738" t="s">
        <v>252</v>
      </c>
      <c r="J1738" t="s">
        <v>124</v>
      </c>
      <c r="K1738" t="s">
        <v>124</v>
      </c>
      <c r="L1738" t="str">
        <f>_xlfn.XLOOKUP(K1738,Sheet1!$A$2:$A$8,Sheet1!$B$2:$B$8)</f>
        <v>E</v>
      </c>
      <c r="M1738" s="5">
        <v>24874881688</v>
      </c>
      <c r="N1738" s="5">
        <v>14818459149</v>
      </c>
    </row>
    <row r="1739" spans="1:14" x14ac:dyDescent="0.3">
      <c r="A1739" t="s">
        <v>262</v>
      </c>
      <c r="B1739" t="s">
        <v>259</v>
      </c>
      <c r="C1739" t="s">
        <v>31</v>
      </c>
      <c r="D1739" t="s">
        <v>210</v>
      </c>
      <c r="E1739" t="s">
        <v>198</v>
      </c>
      <c r="F1739" t="s">
        <v>299</v>
      </c>
      <c r="G1739" s="4">
        <v>43100</v>
      </c>
      <c r="H1739" s="7">
        <f t="shared" si="27"/>
        <v>2017</v>
      </c>
      <c r="I1739" t="s">
        <v>252</v>
      </c>
      <c r="J1739" t="s">
        <v>122</v>
      </c>
      <c r="K1739" t="s">
        <v>122</v>
      </c>
      <c r="L1739" t="str">
        <f>_xlfn.XLOOKUP(K1739,Sheet1!$A$2:$A$8,Sheet1!$B$2:$B$8)</f>
        <v>F</v>
      </c>
      <c r="M1739" s="5">
        <v>19385372071</v>
      </c>
      <c r="N1739" s="5">
        <v>12604787124</v>
      </c>
    </row>
    <row r="1740" spans="1:14" x14ac:dyDescent="0.3">
      <c r="A1740" t="s">
        <v>262</v>
      </c>
      <c r="B1740" t="s">
        <v>259</v>
      </c>
      <c r="C1740" t="s">
        <v>31</v>
      </c>
      <c r="D1740" t="s">
        <v>211</v>
      </c>
      <c r="E1740" t="s">
        <v>184</v>
      </c>
      <c r="F1740" t="s">
        <v>299</v>
      </c>
      <c r="G1740" s="4">
        <v>43100</v>
      </c>
      <c r="H1740" s="7">
        <f t="shared" si="27"/>
        <v>2017</v>
      </c>
      <c r="I1740" t="s">
        <v>252</v>
      </c>
      <c r="J1740" t="s">
        <v>260</v>
      </c>
      <c r="K1740" t="s">
        <v>7</v>
      </c>
      <c r="L1740" t="str">
        <f>_xlfn.XLOOKUP(K1740,Sheet1!$A$2:$A$8,Sheet1!$B$2:$B$8)</f>
        <v>D</v>
      </c>
      <c r="M1740" s="5">
        <v>13058773409</v>
      </c>
      <c r="N1740" s="5">
        <v>9929300136</v>
      </c>
    </row>
    <row r="1741" spans="1:14" x14ac:dyDescent="0.3">
      <c r="A1741" t="s">
        <v>262</v>
      </c>
      <c r="B1741" t="s">
        <v>259</v>
      </c>
      <c r="C1741" t="s">
        <v>31</v>
      </c>
      <c r="D1741" t="s">
        <v>211</v>
      </c>
      <c r="E1741" t="s">
        <v>184</v>
      </c>
      <c r="F1741" t="s">
        <v>299</v>
      </c>
      <c r="G1741" s="4">
        <v>43100</v>
      </c>
      <c r="H1741" s="7">
        <f t="shared" si="27"/>
        <v>2017</v>
      </c>
      <c r="I1741" t="s">
        <v>252</v>
      </c>
      <c r="J1741" t="s">
        <v>124</v>
      </c>
      <c r="K1741" t="s">
        <v>124</v>
      </c>
      <c r="L1741" t="str">
        <f>_xlfn.XLOOKUP(K1741,Sheet1!$A$2:$A$8,Sheet1!$B$2:$B$8)</f>
        <v>E</v>
      </c>
      <c r="M1741" s="5">
        <v>8067341657</v>
      </c>
      <c r="N1741" s="5">
        <v>6441064779</v>
      </c>
    </row>
    <row r="1742" spans="1:14" x14ac:dyDescent="0.3">
      <c r="A1742" t="s">
        <v>262</v>
      </c>
      <c r="B1742" t="s">
        <v>259</v>
      </c>
      <c r="C1742" t="s">
        <v>31</v>
      </c>
      <c r="D1742" t="s">
        <v>211</v>
      </c>
      <c r="E1742" t="s">
        <v>184</v>
      </c>
      <c r="F1742" t="s">
        <v>299</v>
      </c>
      <c r="G1742" s="4">
        <v>43100</v>
      </c>
      <c r="H1742" s="7">
        <f t="shared" si="27"/>
        <v>2017</v>
      </c>
      <c r="I1742" t="s">
        <v>252</v>
      </c>
      <c r="J1742" t="s">
        <v>122</v>
      </c>
      <c r="K1742" t="s">
        <v>122</v>
      </c>
      <c r="L1742" t="str">
        <f>_xlfn.XLOOKUP(K1742,Sheet1!$A$2:$A$8,Sheet1!$B$2:$B$8)</f>
        <v>F</v>
      </c>
      <c r="M1742" s="5">
        <v>10374869954</v>
      </c>
      <c r="N1742" s="5">
        <v>5962323062</v>
      </c>
    </row>
    <row r="1743" spans="1:14" x14ac:dyDescent="0.3">
      <c r="A1743" t="s">
        <v>262</v>
      </c>
      <c r="B1743" t="s">
        <v>259</v>
      </c>
      <c r="C1743" t="s">
        <v>31</v>
      </c>
      <c r="D1743" t="s">
        <v>212</v>
      </c>
      <c r="E1743" t="s">
        <v>213</v>
      </c>
      <c r="F1743" t="s">
        <v>301</v>
      </c>
      <c r="G1743" s="4">
        <v>43100</v>
      </c>
      <c r="H1743" s="7">
        <f t="shared" si="27"/>
        <v>2017</v>
      </c>
      <c r="I1743" t="s">
        <v>252</v>
      </c>
      <c r="J1743" t="s">
        <v>124</v>
      </c>
      <c r="K1743" t="s">
        <v>124</v>
      </c>
      <c r="L1743" t="str">
        <f>_xlfn.XLOOKUP(K1743,Sheet1!$A$2:$A$8,Sheet1!$B$2:$B$8)</f>
        <v>E</v>
      </c>
      <c r="M1743" s="5">
        <v>97550822849</v>
      </c>
      <c r="N1743" s="5">
        <v>70994504761</v>
      </c>
    </row>
    <row r="1744" spans="1:14" x14ac:dyDescent="0.3">
      <c r="A1744" t="s">
        <v>262</v>
      </c>
      <c r="B1744" t="s">
        <v>259</v>
      </c>
      <c r="C1744" t="s">
        <v>31</v>
      </c>
      <c r="D1744" t="s">
        <v>212</v>
      </c>
      <c r="E1744" t="s">
        <v>213</v>
      </c>
      <c r="F1744" t="s">
        <v>301</v>
      </c>
      <c r="G1744" s="4">
        <v>43100</v>
      </c>
      <c r="H1744" s="7">
        <f t="shared" si="27"/>
        <v>2017</v>
      </c>
      <c r="I1744" t="s">
        <v>252</v>
      </c>
      <c r="J1744" t="s">
        <v>122</v>
      </c>
      <c r="K1744" t="s">
        <v>122</v>
      </c>
      <c r="L1744" t="str">
        <f>_xlfn.XLOOKUP(K1744,Sheet1!$A$2:$A$8,Sheet1!$B$2:$B$8)</f>
        <v>F</v>
      </c>
      <c r="M1744" s="5">
        <v>217553834744</v>
      </c>
      <c r="N1744" s="5">
        <v>38171457140</v>
      </c>
    </row>
    <row r="1745" spans="1:14" x14ac:dyDescent="0.3">
      <c r="A1745" t="s">
        <v>262</v>
      </c>
      <c r="B1745" t="s">
        <v>259</v>
      </c>
      <c r="C1745" t="s">
        <v>31</v>
      </c>
      <c r="D1745" t="s">
        <v>214</v>
      </c>
      <c r="E1745" t="s">
        <v>191</v>
      </c>
      <c r="F1745" t="s">
        <v>299</v>
      </c>
      <c r="G1745" s="4">
        <v>43100</v>
      </c>
      <c r="H1745" s="7">
        <f t="shared" si="27"/>
        <v>2017</v>
      </c>
      <c r="I1745" t="s">
        <v>252</v>
      </c>
      <c r="J1745" t="s">
        <v>260</v>
      </c>
      <c r="K1745" t="s">
        <v>7</v>
      </c>
      <c r="L1745" t="str">
        <f>_xlfn.XLOOKUP(K1745,Sheet1!$A$2:$A$8,Sheet1!$B$2:$B$8)</f>
        <v>D</v>
      </c>
      <c r="M1745" s="5">
        <v>3426493950897</v>
      </c>
      <c r="N1745" s="5">
        <v>3152300110386</v>
      </c>
    </row>
    <row r="1746" spans="1:14" x14ac:dyDescent="0.3">
      <c r="A1746" t="s">
        <v>262</v>
      </c>
      <c r="B1746" t="s">
        <v>259</v>
      </c>
      <c r="C1746" t="s">
        <v>31</v>
      </c>
      <c r="D1746" t="s">
        <v>214</v>
      </c>
      <c r="E1746" t="s">
        <v>191</v>
      </c>
      <c r="F1746" t="s">
        <v>299</v>
      </c>
      <c r="G1746" s="4">
        <v>43100</v>
      </c>
      <c r="H1746" s="7">
        <f t="shared" si="27"/>
        <v>2017</v>
      </c>
      <c r="I1746" t="s">
        <v>252</v>
      </c>
      <c r="J1746" t="s">
        <v>124</v>
      </c>
      <c r="K1746" t="s">
        <v>124</v>
      </c>
      <c r="L1746" t="str">
        <f>_xlfn.XLOOKUP(K1746,Sheet1!$A$2:$A$8,Sheet1!$B$2:$B$8)</f>
        <v>E</v>
      </c>
      <c r="M1746" s="5">
        <v>276252492275</v>
      </c>
      <c r="N1746" s="5">
        <v>275772684353</v>
      </c>
    </row>
    <row r="1747" spans="1:14" x14ac:dyDescent="0.3">
      <c r="A1747" t="s">
        <v>262</v>
      </c>
      <c r="B1747" t="s">
        <v>259</v>
      </c>
      <c r="C1747" t="s">
        <v>31</v>
      </c>
      <c r="D1747" t="s">
        <v>214</v>
      </c>
      <c r="E1747" t="s">
        <v>191</v>
      </c>
      <c r="F1747" t="s">
        <v>299</v>
      </c>
      <c r="G1747" s="4">
        <v>43100</v>
      </c>
      <c r="H1747" s="7">
        <f t="shared" si="27"/>
        <v>2017</v>
      </c>
      <c r="I1747" t="s">
        <v>252</v>
      </c>
      <c r="J1747" t="s">
        <v>122</v>
      </c>
      <c r="K1747" t="s">
        <v>122</v>
      </c>
      <c r="L1747" t="str">
        <f>_xlfn.XLOOKUP(K1747,Sheet1!$A$2:$A$8,Sheet1!$B$2:$B$8)</f>
        <v>F</v>
      </c>
      <c r="M1747" s="5">
        <v>-27029661398</v>
      </c>
      <c r="N1747" s="5">
        <v>132305136003</v>
      </c>
    </row>
    <row r="1748" spans="1:14" x14ac:dyDescent="0.3">
      <c r="A1748" t="s">
        <v>262</v>
      </c>
      <c r="B1748" t="s">
        <v>259</v>
      </c>
      <c r="C1748" t="s">
        <v>31</v>
      </c>
      <c r="D1748" t="s">
        <v>215</v>
      </c>
      <c r="E1748" t="s">
        <v>213</v>
      </c>
      <c r="F1748" t="s">
        <v>299</v>
      </c>
      <c r="G1748" s="4">
        <v>43100</v>
      </c>
      <c r="H1748" s="7">
        <f t="shared" si="27"/>
        <v>2017</v>
      </c>
      <c r="I1748" t="s">
        <v>252</v>
      </c>
      <c r="J1748" t="s">
        <v>10</v>
      </c>
      <c r="K1748" t="s">
        <v>124</v>
      </c>
      <c r="L1748" t="str">
        <f>_xlfn.XLOOKUP(K1748,Sheet1!$A$2:$A$8,Sheet1!$B$2:$B$8)</f>
        <v>E</v>
      </c>
      <c r="M1748" s="5">
        <v>13925618476</v>
      </c>
      <c r="N1748" s="5"/>
    </row>
    <row r="1749" spans="1:14" x14ac:dyDescent="0.3">
      <c r="A1749" t="s">
        <v>262</v>
      </c>
      <c r="B1749" t="s">
        <v>259</v>
      </c>
      <c r="C1749" t="s">
        <v>31</v>
      </c>
      <c r="D1749" t="s">
        <v>215</v>
      </c>
      <c r="E1749" t="s">
        <v>213</v>
      </c>
      <c r="F1749" t="s">
        <v>299</v>
      </c>
      <c r="G1749" s="4">
        <v>43100</v>
      </c>
      <c r="H1749" s="7">
        <f t="shared" si="27"/>
        <v>2017</v>
      </c>
      <c r="I1749" t="s">
        <v>252</v>
      </c>
      <c r="J1749" t="s">
        <v>9</v>
      </c>
      <c r="K1749" t="s">
        <v>122</v>
      </c>
      <c r="L1749" t="str">
        <f>_xlfn.XLOOKUP(K1749,Sheet1!$A$2:$A$8,Sheet1!$B$2:$B$8)</f>
        <v>F</v>
      </c>
      <c r="M1749" s="5">
        <v>11168578237</v>
      </c>
      <c r="N1749" s="5"/>
    </row>
    <row r="1750" spans="1:14" x14ac:dyDescent="0.3">
      <c r="A1750" t="s">
        <v>262</v>
      </c>
      <c r="B1750" t="s">
        <v>259</v>
      </c>
      <c r="C1750" t="s">
        <v>31</v>
      </c>
      <c r="D1750" t="s">
        <v>235</v>
      </c>
      <c r="E1750" t="s">
        <v>236</v>
      </c>
      <c r="F1750" t="s">
        <v>299</v>
      </c>
      <c r="G1750" s="4">
        <v>43100</v>
      </c>
      <c r="H1750" s="7">
        <f t="shared" si="27"/>
        <v>2017</v>
      </c>
      <c r="I1750" t="s">
        <v>252</v>
      </c>
      <c r="J1750" t="s">
        <v>260</v>
      </c>
      <c r="K1750" t="s">
        <v>7</v>
      </c>
      <c r="L1750" t="str">
        <f>_xlfn.XLOOKUP(K1750,Sheet1!$A$2:$A$8,Sheet1!$B$2:$B$8)</f>
        <v>D</v>
      </c>
      <c r="M1750" s="5">
        <v>8564156392</v>
      </c>
      <c r="N1750" s="5">
        <v>9139022479</v>
      </c>
    </row>
    <row r="1751" spans="1:14" x14ac:dyDescent="0.3">
      <c r="A1751" t="s">
        <v>262</v>
      </c>
      <c r="B1751" t="s">
        <v>259</v>
      </c>
      <c r="C1751" t="s">
        <v>31</v>
      </c>
      <c r="D1751" t="s">
        <v>235</v>
      </c>
      <c r="E1751" t="s">
        <v>236</v>
      </c>
      <c r="F1751" t="s">
        <v>299</v>
      </c>
      <c r="G1751" s="4">
        <v>43100</v>
      </c>
      <c r="H1751" s="7">
        <f t="shared" si="27"/>
        <v>2017</v>
      </c>
      <c r="I1751" t="s">
        <v>252</v>
      </c>
      <c r="J1751" t="s">
        <v>124</v>
      </c>
      <c r="K1751" t="s">
        <v>124</v>
      </c>
      <c r="L1751" t="str">
        <f>_xlfn.XLOOKUP(K1751,Sheet1!$A$2:$A$8,Sheet1!$B$2:$B$8)</f>
        <v>E</v>
      </c>
      <c r="M1751" s="5">
        <v>4969529901</v>
      </c>
      <c r="N1751" s="5">
        <v>5318764540</v>
      </c>
    </row>
    <row r="1752" spans="1:14" x14ac:dyDescent="0.3">
      <c r="A1752" t="s">
        <v>262</v>
      </c>
      <c r="B1752" t="s">
        <v>259</v>
      </c>
      <c r="C1752" t="s">
        <v>31</v>
      </c>
      <c r="D1752" t="s">
        <v>235</v>
      </c>
      <c r="E1752" t="s">
        <v>236</v>
      </c>
      <c r="F1752" t="s">
        <v>299</v>
      </c>
      <c r="G1752" s="4">
        <v>43100</v>
      </c>
      <c r="H1752" s="7">
        <f t="shared" si="27"/>
        <v>2017</v>
      </c>
      <c r="I1752" t="s">
        <v>252</v>
      </c>
      <c r="J1752" t="s">
        <v>122</v>
      </c>
      <c r="K1752" t="s">
        <v>122</v>
      </c>
      <c r="L1752" t="str">
        <f>_xlfn.XLOOKUP(K1752,Sheet1!$A$2:$A$8,Sheet1!$B$2:$B$8)</f>
        <v>F</v>
      </c>
      <c r="M1752" s="5">
        <v>2479301924</v>
      </c>
      <c r="N1752" s="5">
        <v>2682051616</v>
      </c>
    </row>
    <row r="1753" spans="1:14" x14ac:dyDescent="0.3">
      <c r="A1753" t="s">
        <v>262</v>
      </c>
      <c r="B1753" t="s">
        <v>259</v>
      </c>
      <c r="C1753" t="s">
        <v>31</v>
      </c>
      <c r="D1753" t="s">
        <v>216</v>
      </c>
      <c r="E1753" t="s">
        <v>184</v>
      </c>
      <c r="F1753" t="s">
        <v>299</v>
      </c>
      <c r="G1753" s="4">
        <v>43100</v>
      </c>
      <c r="H1753" s="7">
        <f t="shared" si="27"/>
        <v>2017</v>
      </c>
      <c r="I1753" t="s">
        <v>252</v>
      </c>
      <c r="J1753" t="s">
        <v>260</v>
      </c>
      <c r="K1753" t="s">
        <v>7</v>
      </c>
      <c r="L1753" t="str">
        <f>_xlfn.XLOOKUP(K1753,Sheet1!$A$2:$A$8,Sheet1!$B$2:$B$8)</f>
        <v>D</v>
      </c>
      <c r="M1753" s="5">
        <v>60369419055</v>
      </c>
      <c r="N1753" s="5">
        <v>52652827345</v>
      </c>
    </row>
    <row r="1754" spans="1:14" x14ac:dyDescent="0.3">
      <c r="A1754" t="s">
        <v>262</v>
      </c>
      <c r="B1754" t="s">
        <v>259</v>
      </c>
      <c r="C1754" t="s">
        <v>31</v>
      </c>
      <c r="D1754" t="s">
        <v>216</v>
      </c>
      <c r="E1754" t="s">
        <v>184</v>
      </c>
      <c r="F1754" t="s">
        <v>299</v>
      </c>
      <c r="G1754" s="4">
        <v>43100</v>
      </c>
      <c r="H1754" s="7">
        <f t="shared" si="27"/>
        <v>2017</v>
      </c>
      <c r="I1754" t="s">
        <v>252</v>
      </c>
      <c r="J1754" t="s">
        <v>124</v>
      </c>
      <c r="K1754" t="s">
        <v>124</v>
      </c>
      <c r="L1754" t="str">
        <f>_xlfn.XLOOKUP(K1754,Sheet1!$A$2:$A$8,Sheet1!$B$2:$B$8)</f>
        <v>E</v>
      </c>
      <c r="M1754" s="5">
        <v>29551111157</v>
      </c>
      <c r="N1754" s="5">
        <v>18379201140</v>
      </c>
    </row>
    <row r="1755" spans="1:14" x14ac:dyDescent="0.3">
      <c r="A1755" t="s">
        <v>262</v>
      </c>
      <c r="B1755" t="s">
        <v>259</v>
      </c>
      <c r="C1755" t="s">
        <v>31</v>
      </c>
      <c r="D1755" t="s">
        <v>216</v>
      </c>
      <c r="E1755" t="s">
        <v>184</v>
      </c>
      <c r="F1755" t="s">
        <v>299</v>
      </c>
      <c r="G1755" s="4">
        <v>43100</v>
      </c>
      <c r="H1755" s="7">
        <f t="shared" si="27"/>
        <v>2017</v>
      </c>
      <c r="I1755" t="s">
        <v>252</v>
      </c>
      <c r="J1755" t="s">
        <v>122</v>
      </c>
      <c r="K1755" t="s">
        <v>122</v>
      </c>
      <c r="L1755" t="str">
        <f>_xlfn.XLOOKUP(K1755,Sheet1!$A$2:$A$8,Sheet1!$B$2:$B$8)</f>
        <v>F</v>
      </c>
      <c r="M1755" s="5">
        <v>3285398633</v>
      </c>
      <c r="N1755" s="5">
        <v>9545632660</v>
      </c>
    </row>
    <row r="1756" spans="1:14" x14ac:dyDescent="0.3">
      <c r="A1756" t="s">
        <v>262</v>
      </c>
      <c r="B1756" t="s">
        <v>259</v>
      </c>
      <c r="C1756" t="s">
        <v>31</v>
      </c>
      <c r="D1756" t="s">
        <v>217</v>
      </c>
      <c r="E1756" t="s">
        <v>191</v>
      </c>
      <c r="F1756" t="s">
        <v>299</v>
      </c>
      <c r="G1756" s="4">
        <v>43100</v>
      </c>
      <c r="H1756" s="7">
        <f t="shared" si="27"/>
        <v>2017</v>
      </c>
      <c r="I1756" t="s">
        <v>252</v>
      </c>
      <c r="J1756" t="s">
        <v>260</v>
      </c>
      <c r="K1756" t="s">
        <v>7</v>
      </c>
      <c r="L1756" t="str">
        <f>_xlfn.XLOOKUP(K1756,Sheet1!$A$2:$A$8,Sheet1!$B$2:$B$8)</f>
        <v>D</v>
      </c>
      <c r="M1756" s="5">
        <v>260080696952</v>
      </c>
      <c r="N1756" s="5">
        <v>236385899174</v>
      </c>
    </row>
    <row r="1757" spans="1:14" x14ac:dyDescent="0.3">
      <c r="A1757" t="s">
        <v>262</v>
      </c>
      <c r="B1757" t="s">
        <v>259</v>
      </c>
      <c r="C1757" t="s">
        <v>31</v>
      </c>
      <c r="D1757" t="s">
        <v>217</v>
      </c>
      <c r="E1757" t="s">
        <v>191</v>
      </c>
      <c r="F1757" t="s">
        <v>299</v>
      </c>
      <c r="G1757" s="4">
        <v>43100</v>
      </c>
      <c r="H1757" s="7">
        <f t="shared" si="27"/>
        <v>2017</v>
      </c>
      <c r="I1757" t="s">
        <v>252</v>
      </c>
      <c r="J1757" t="s">
        <v>124</v>
      </c>
      <c r="K1757" t="s">
        <v>124</v>
      </c>
      <c r="L1757" t="str">
        <f>_xlfn.XLOOKUP(K1757,Sheet1!$A$2:$A$8,Sheet1!$B$2:$B$8)</f>
        <v>E</v>
      </c>
      <c r="M1757" s="5">
        <v>19372234944</v>
      </c>
      <c r="N1757" s="5">
        <v>17475601895</v>
      </c>
    </row>
    <row r="1758" spans="1:14" x14ac:dyDescent="0.3">
      <c r="A1758" t="s">
        <v>262</v>
      </c>
      <c r="B1758" t="s">
        <v>259</v>
      </c>
      <c r="C1758" t="s">
        <v>31</v>
      </c>
      <c r="D1758" t="s">
        <v>217</v>
      </c>
      <c r="E1758" t="s">
        <v>191</v>
      </c>
      <c r="F1758" t="s">
        <v>299</v>
      </c>
      <c r="G1758" s="4">
        <v>43100</v>
      </c>
      <c r="H1758" s="7">
        <f t="shared" si="27"/>
        <v>2017</v>
      </c>
      <c r="I1758" t="s">
        <v>252</v>
      </c>
      <c r="J1758" t="s">
        <v>122</v>
      </c>
      <c r="K1758" t="s">
        <v>122</v>
      </c>
      <c r="L1758" t="str">
        <f>_xlfn.XLOOKUP(K1758,Sheet1!$A$2:$A$8,Sheet1!$B$2:$B$8)</f>
        <v>F</v>
      </c>
      <c r="M1758" s="5">
        <v>18999708154</v>
      </c>
      <c r="N1758" s="5">
        <v>16857670594</v>
      </c>
    </row>
    <row r="1759" spans="1:14" x14ac:dyDescent="0.3">
      <c r="A1759" t="s">
        <v>262</v>
      </c>
      <c r="B1759" t="s">
        <v>259</v>
      </c>
      <c r="C1759" t="s">
        <v>31</v>
      </c>
      <c r="D1759" t="s">
        <v>237</v>
      </c>
      <c r="E1759" t="s">
        <v>184</v>
      </c>
      <c r="F1759" t="s">
        <v>299</v>
      </c>
      <c r="G1759" s="4">
        <v>43100</v>
      </c>
      <c r="H1759" s="7">
        <f t="shared" si="27"/>
        <v>2017</v>
      </c>
      <c r="I1759" t="s">
        <v>252</v>
      </c>
      <c r="J1759" t="s">
        <v>260</v>
      </c>
      <c r="K1759" t="s">
        <v>7</v>
      </c>
      <c r="L1759" t="str">
        <f>_xlfn.XLOOKUP(K1759,Sheet1!$A$2:$A$8,Sheet1!$B$2:$B$8)</f>
        <v>D</v>
      </c>
      <c r="M1759" s="5">
        <v>344292780991</v>
      </c>
      <c r="N1759" s="5"/>
    </row>
    <row r="1760" spans="1:14" x14ac:dyDescent="0.3">
      <c r="A1760" t="s">
        <v>262</v>
      </c>
      <c r="B1760" t="s">
        <v>259</v>
      </c>
      <c r="C1760" t="s">
        <v>31</v>
      </c>
      <c r="D1760" t="s">
        <v>237</v>
      </c>
      <c r="E1760" t="s">
        <v>184</v>
      </c>
      <c r="F1760" t="s">
        <v>299</v>
      </c>
      <c r="G1760" s="4">
        <v>43100</v>
      </c>
      <c r="H1760" s="7">
        <f t="shared" si="27"/>
        <v>2017</v>
      </c>
      <c r="I1760" t="s">
        <v>252</v>
      </c>
      <c r="J1760" t="s">
        <v>124</v>
      </c>
      <c r="K1760" t="s">
        <v>124</v>
      </c>
      <c r="L1760" t="str">
        <f>_xlfn.XLOOKUP(K1760,Sheet1!$A$2:$A$8,Sheet1!$B$2:$B$8)</f>
        <v>E</v>
      </c>
      <c r="M1760" s="5">
        <v>21136111186</v>
      </c>
      <c r="N1760" s="5"/>
    </row>
    <row r="1761" spans="1:14" x14ac:dyDescent="0.3">
      <c r="A1761" t="s">
        <v>262</v>
      </c>
      <c r="B1761" t="s">
        <v>259</v>
      </c>
      <c r="C1761" t="s">
        <v>31</v>
      </c>
      <c r="D1761" t="s">
        <v>237</v>
      </c>
      <c r="E1761" t="s">
        <v>184</v>
      </c>
      <c r="F1761" t="s">
        <v>299</v>
      </c>
      <c r="G1761" s="4">
        <v>43100</v>
      </c>
      <c r="H1761" s="7">
        <f t="shared" si="27"/>
        <v>2017</v>
      </c>
      <c r="I1761" t="s">
        <v>252</v>
      </c>
      <c r="J1761" t="s">
        <v>122</v>
      </c>
      <c r="K1761" t="s">
        <v>122</v>
      </c>
      <c r="L1761" t="str">
        <f>_xlfn.XLOOKUP(K1761,Sheet1!$A$2:$A$8,Sheet1!$B$2:$B$8)</f>
        <v>F</v>
      </c>
      <c r="M1761" s="5">
        <v>13667268856</v>
      </c>
      <c r="N1761" s="5"/>
    </row>
    <row r="1762" spans="1:14" x14ac:dyDescent="0.3">
      <c r="A1762" t="s">
        <v>262</v>
      </c>
      <c r="B1762" t="s">
        <v>259</v>
      </c>
      <c r="C1762" t="s">
        <v>31</v>
      </c>
      <c r="D1762" t="s">
        <v>218</v>
      </c>
      <c r="E1762" t="s">
        <v>184</v>
      </c>
      <c r="F1762" t="s">
        <v>299</v>
      </c>
      <c r="G1762" s="4">
        <v>43100</v>
      </c>
      <c r="H1762" s="7">
        <f t="shared" si="27"/>
        <v>2017</v>
      </c>
      <c r="I1762" t="s">
        <v>252</v>
      </c>
      <c r="J1762" t="s">
        <v>266</v>
      </c>
      <c r="K1762" t="s">
        <v>7</v>
      </c>
      <c r="L1762" t="str">
        <f>_xlfn.XLOOKUP(K1762,Sheet1!$A$2:$A$8,Sheet1!$B$2:$B$8)</f>
        <v>D</v>
      </c>
      <c r="M1762" s="5">
        <v>12955222731</v>
      </c>
      <c r="N1762" s="5">
        <v>48000000</v>
      </c>
    </row>
    <row r="1763" spans="1:14" x14ac:dyDescent="0.3">
      <c r="A1763" t="s">
        <v>262</v>
      </c>
      <c r="B1763" t="s">
        <v>259</v>
      </c>
      <c r="C1763" t="s">
        <v>31</v>
      </c>
      <c r="D1763" t="s">
        <v>218</v>
      </c>
      <c r="E1763" t="s">
        <v>184</v>
      </c>
      <c r="F1763" t="s">
        <v>299</v>
      </c>
      <c r="G1763" s="4">
        <v>43100</v>
      </c>
      <c r="H1763" s="7">
        <f t="shared" si="27"/>
        <v>2017</v>
      </c>
      <c r="I1763" t="s">
        <v>252</v>
      </c>
      <c r="J1763" t="s">
        <v>124</v>
      </c>
      <c r="K1763" t="s">
        <v>124</v>
      </c>
      <c r="L1763" t="str">
        <f>_xlfn.XLOOKUP(K1763,Sheet1!$A$2:$A$8,Sheet1!$B$2:$B$8)</f>
        <v>E</v>
      </c>
      <c r="M1763" s="5">
        <v>2281323291</v>
      </c>
      <c r="N1763" s="5">
        <v>-10464236210</v>
      </c>
    </row>
    <row r="1764" spans="1:14" x14ac:dyDescent="0.3">
      <c r="A1764" t="s">
        <v>262</v>
      </c>
      <c r="B1764" t="s">
        <v>259</v>
      </c>
      <c r="C1764" t="s">
        <v>31</v>
      </c>
      <c r="D1764" t="s">
        <v>218</v>
      </c>
      <c r="E1764" t="s">
        <v>184</v>
      </c>
      <c r="F1764" t="s">
        <v>299</v>
      </c>
      <c r="G1764" s="4">
        <v>43100</v>
      </c>
      <c r="H1764" s="7">
        <f t="shared" si="27"/>
        <v>2017</v>
      </c>
      <c r="I1764" t="s">
        <v>252</v>
      </c>
      <c r="J1764" t="s">
        <v>122</v>
      </c>
      <c r="K1764" t="s">
        <v>122</v>
      </c>
      <c r="L1764" t="str">
        <f>_xlfn.XLOOKUP(K1764,Sheet1!$A$2:$A$8,Sheet1!$B$2:$B$8)</f>
        <v>F</v>
      </c>
      <c r="M1764" s="5">
        <v>170816244831</v>
      </c>
      <c r="N1764" s="5">
        <v>17212083400</v>
      </c>
    </row>
    <row r="1765" spans="1:14" x14ac:dyDescent="0.3">
      <c r="A1765" t="s">
        <v>262</v>
      </c>
      <c r="B1765" t="s">
        <v>259</v>
      </c>
      <c r="C1765" t="s">
        <v>31</v>
      </c>
      <c r="D1765" t="s">
        <v>219</v>
      </c>
      <c r="E1765" t="s">
        <v>184</v>
      </c>
      <c r="F1765" t="s">
        <v>299</v>
      </c>
      <c r="G1765" s="4">
        <v>43100</v>
      </c>
      <c r="H1765" s="7">
        <f t="shared" si="27"/>
        <v>2017</v>
      </c>
      <c r="I1765" t="s">
        <v>252</v>
      </c>
      <c r="J1765" t="s">
        <v>260</v>
      </c>
      <c r="K1765" t="s">
        <v>7</v>
      </c>
      <c r="L1765" t="str">
        <f>_xlfn.XLOOKUP(K1765,Sheet1!$A$2:$A$8,Sheet1!$B$2:$B$8)</f>
        <v>D</v>
      </c>
      <c r="M1765" s="5">
        <v>987088647853</v>
      </c>
      <c r="N1765" s="5">
        <v>926709383975</v>
      </c>
    </row>
    <row r="1766" spans="1:14" x14ac:dyDescent="0.3">
      <c r="A1766" t="s">
        <v>262</v>
      </c>
      <c r="B1766" t="s">
        <v>259</v>
      </c>
      <c r="C1766" t="s">
        <v>31</v>
      </c>
      <c r="D1766" t="s">
        <v>219</v>
      </c>
      <c r="E1766" t="s">
        <v>184</v>
      </c>
      <c r="F1766" t="s">
        <v>299</v>
      </c>
      <c r="G1766" s="4">
        <v>43100</v>
      </c>
      <c r="H1766" s="7">
        <f t="shared" si="27"/>
        <v>2017</v>
      </c>
      <c r="I1766" t="s">
        <v>252</v>
      </c>
      <c r="J1766" t="s">
        <v>124</v>
      </c>
      <c r="K1766" t="s">
        <v>124</v>
      </c>
      <c r="L1766" t="str">
        <f>_xlfn.XLOOKUP(K1766,Sheet1!$A$2:$A$8,Sheet1!$B$2:$B$8)</f>
        <v>E</v>
      </c>
      <c r="M1766" s="5">
        <v>31175998023</v>
      </c>
      <c r="N1766" s="5">
        <v>38157986207</v>
      </c>
    </row>
    <row r="1767" spans="1:14" x14ac:dyDescent="0.3">
      <c r="A1767" t="s">
        <v>262</v>
      </c>
      <c r="B1767" t="s">
        <v>259</v>
      </c>
      <c r="C1767" t="s">
        <v>31</v>
      </c>
      <c r="D1767" t="s">
        <v>219</v>
      </c>
      <c r="E1767" t="s">
        <v>184</v>
      </c>
      <c r="F1767" t="s">
        <v>299</v>
      </c>
      <c r="G1767" s="4">
        <v>43100</v>
      </c>
      <c r="H1767" s="7">
        <f t="shared" si="27"/>
        <v>2017</v>
      </c>
      <c r="I1767" t="s">
        <v>252</v>
      </c>
      <c r="J1767" t="s">
        <v>122</v>
      </c>
      <c r="K1767" t="s">
        <v>122</v>
      </c>
      <c r="L1767" t="str">
        <f>_xlfn.XLOOKUP(K1767,Sheet1!$A$2:$A$8,Sheet1!$B$2:$B$8)</f>
        <v>F</v>
      </c>
      <c r="M1767" s="5">
        <v>32389852998</v>
      </c>
      <c r="N1767" s="5">
        <v>28590778766</v>
      </c>
    </row>
    <row r="1768" spans="1:14" x14ac:dyDescent="0.3">
      <c r="A1768" t="s">
        <v>262</v>
      </c>
      <c r="B1768" t="s">
        <v>259</v>
      </c>
      <c r="C1768" t="s">
        <v>31</v>
      </c>
      <c r="D1768" t="s">
        <v>220</v>
      </c>
      <c r="E1768" t="s">
        <v>191</v>
      </c>
      <c r="F1768" t="s">
        <v>299</v>
      </c>
      <c r="G1768" s="4">
        <v>43100</v>
      </c>
      <c r="H1768" s="7">
        <f t="shared" si="27"/>
        <v>2017</v>
      </c>
      <c r="I1768" t="s">
        <v>252</v>
      </c>
      <c r="J1768" t="s">
        <v>260</v>
      </c>
      <c r="K1768" t="s">
        <v>7</v>
      </c>
      <c r="L1768" t="str">
        <f>_xlfn.XLOOKUP(K1768,Sheet1!$A$2:$A$8,Sheet1!$B$2:$B$8)</f>
        <v>D</v>
      </c>
      <c r="M1768" s="5">
        <v>140054579563</v>
      </c>
      <c r="N1768" s="5">
        <v>136347089425</v>
      </c>
    </row>
    <row r="1769" spans="1:14" x14ac:dyDescent="0.3">
      <c r="A1769" t="s">
        <v>262</v>
      </c>
      <c r="B1769" t="s">
        <v>259</v>
      </c>
      <c r="C1769" t="s">
        <v>31</v>
      </c>
      <c r="D1769" t="s">
        <v>220</v>
      </c>
      <c r="E1769" t="s">
        <v>191</v>
      </c>
      <c r="F1769" t="s">
        <v>299</v>
      </c>
      <c r="G1769" s="4">
        <v>43100</v>
      </c>
      <c r="H1769" s="7">
        <f t="shared" si="27"/>
        <v>2017</v>
      </c>
      <c r="I1769" t="s">
        <v>252</v>
      </c>
      <c r="J1769" t="s">
        <v>124</v>
      </c>
      <c r="K1769" t="s">
        <v>124</v>
      </c>
      <c r="L1769" t="str">
        <f>_xlfn.XLOOKUP(K1769,Sheet1!$A$2:$A$8,Sheet1!$B$2:$B$8)</f>
        <v>E</v>
      </c>
      <c r="M1769" s="5">
        <v>653033749</v>
      </c>
      <c r="N1769" s="5">
        <v>239426620</v>
      </c>
    </row>
    <row r="1770" spans="1:14" x14ac:dyDescent="0.3">
      <c r="A1770" t="s">
        <v>262</v>
      </c>
      <c r="B1770" t="s">
        <v>259</v>
      </c>
      <c r="C1770" t="s">
        <v>31</v>
      </c>
      <c r="D1770" t="s">
        <v>220</v>
      </c>
      <c r="E1770" t="s">
        <v>191</v>
      </c>
      <c r="F1770" t="s">
        <v>299</v>
      </c>
      <c r="G1770" s="4">
        <v>43100</v>
      </c>
      <c r="H1770" s="7">
        <f t="shared" si="27"/>
        <v>2017</v>
      </c>
      <c r="I1770" t="s">
        <v>252</v>
      </c>
      <c r="J1770" t="s">
        <v>122</v>
      </c>
      <c r="K1770" t="s">
        <v>122</v>
      </c>
      <c r="L1770" t="str">
        <f>_xlfn.XLOOKUP(K1770,Sheet1!$A$2:$A$8,Sheet1!$B$2:$B$8)</f>
        <v>F</v>
      </c>
      <c r="M1770" s="5">
        <v>860418605</v>
      </c>
      <c r="N1770" s="5">
        <v>-666021719</v>
      </c>
    </row>
    <row r="1771" spans="1:14" x14ac:dyDescent="0.3">
      <c r="A1771" t="s">
        <v>262</v>
      </c>
      <c r="B1771" t="s">
        <v>259</v>
      </c>
      <c r="C1771" t="s">
        <v>31</v>
      </c>
      <c r="D1771" t="s">
        <v>221</v>
      </c>
      <c r="E1771" t="s">
        <v>191</v>
      </c>
      <c r="F1771" t="s">
        <v>299</v>
      </c>
      <c r="G1771" s="4">
        <v>43100</v>
      </c>
      <c r="H1771" s="7">
        <f t="shared" si="27"/>
        <v>2017</v>
      </c>
      <c r="I1771" t="s">
        <v>252</v>
      </c>
      <c r="J1771" t="s">
        <v>7</v>
      </c>
      <c r="K1771" t="s">
        <v>7</v>
      </c>
      <c r="L1771" t="str">
        <f>_xlfn.XLOOKUP(K1771,Sheet1!$A$2:$A$8,Sheet1!$B$2:$B$8)</f>
        <v>D</v>
      </c>
      <c r="M1771" s="5">
        <v>28553814576380</v>
      </c>
      <c r="N1771" s="5">
        <v>24324933259995</v>
      </c>
    </row>
    <row r="1772" spans="1:14" x14ac:dyDescent="0.3">
      <c r="A1772" t="s">
        <v>262</v>
      </c>
      <c r="B1772" t="s">
        <v>259</v>
      </c>
      <c r="C1772" t="s">
        <v>31</v>
      </c>
      <c r="D1772" t="s">
        <v>221</v>
      </c>
      <c r="E1772" t="s">
        <v>191</v>
      </c>
      <c r="F1772" t="s">
        <v>299</v>
      </c>
      <c r="G1772" s="4">
        <v>43100</v>
      </c>
      <c r="H1772" s="7">
        <f t="shared" si="27"/>
        <v>2017</v>
      </c>
      <c r="I1772" t="s">
        <v>252</v>
      </c>
      <c r="J1772" t="s">
        <v>10</v>
      </c>
      <c r="K1772" t="s">
        <v>124</v>
      </c>
      <c r="L1772" t="str">
        <f>_xlfn.XLOOKUP(K1772,Sheet1!$A$2:$A$8,Sheet1!$B$2:$B$8)</f>
        <v>E</v>
      </c>
      <c r="M1772" s="5">
        <v>2902452866692</v>
      </c>
      <c r="N1772" s="5">
        <v>2635337194971</v>
      </c>
    </row>
    <row r="1773" spans="1:14" x14ac:dyDescent="0.3">
      <c r="A1773" t="s">
        <v>262</v>
      </c>
      <c r="B1773" t="s">
        <v>259</v>
      </c>
      <c r="C1773" t="s">
        <v>31</v>
      </c>
      <c r="D1773" t="s">
        <v>221</v>
      </c>
      <c r="E1773" t="s">
        <v>191</v>
      </c>
      <c r="F1773" t="s">
        <v>299</v>
      </c>
      <c r="G1773" s="4">
        <v>43100</v>
      </c>
      <c r="H1773" s="7">
        <f t="shared" si="27"/>
        <v>2017</v>
      </c>
      <c r="I1773" t="s">
        <v>252</v>
      </c>
      <c r="J1773" t="s">
        <v>122</v>
      </c>
      <c r="K1773" t="s">
        <v>122</v>
      </c>
      <c r="L1773" t="str">
        <f>_xlfn.XLOOKUP(K1773,Sheet1!$A$2:$A$8,Sheet1!$B$2:$B$8)</f>
        <v>F</v>
      </c>
      <c r="M1773" s="5">
        <v>2545685288495</v>
      </c>
      <c r="N1773" s="5">
        <v>1785045916393</v>
      </c>
    </row>
    <row r="1774" spans="1:14" x14ac:dyDescent="0.3">
      <c r="A1774" t="s">
        <v>262</v>
      </c>
      <c r="B1774" t="s">
        <v>259</v>
      </c>
      <c r="C1774" t="s">
        <v>31</v>
      </c>
      <c r="D1774" t="s">
        <v>222</v>
      </c>
      <c r="E1774" t="s">
        <v>223</v>
      </c>
      <c r="F1774" t="s">
        <v>299</v>
      </c>
      <c r="G1774" s="4">
        <v>43100</v>
      </c>
      <c r="H1774" s="7">
        <f t="shared" si="27"/>
        <v>2017</v>
      </c>
      <c r="I1774" t="s">
        <v>252</v>
      </c>
      <c r="J1774" t="s">
        <v>260</v>
      </c>
      <c r="K1774" t="s">
        <v>7</v>
      </c>
      <c r="L1774" t="str">
        <f>_xlfn.XLOOKUP(K1774,Sheet1!$A$2:$A$8,Sheet1!$B$2:$B$8)</f>
        <v>D</v>
      </c>
      <c r="M1774" s="5">
        <v>2072249142312</v>
      </c>
      <c r="N1774" s="5">
        <v>2946330610187</v>
      </c>
    </row>
    <row r="1775" spans="1:14" x14ac:dyDescent="0.3">
      <c r="A1775" t="s">
        <v>262</v>
      </c>
      <c r="B1775" t="s">
        <v>259</v>
      </c>
      <c r="C1775" t="s">
        <v>31</v>
      </c>
      <c r="D1775" t="s">
        <v>222</v>
      </c>
      <c r="E1775" t="s">
        <v>223</v>
      </c>
      <c r="F1775" t="s">
        <v>299</v>
      </c>
      <c r="G1775" s="4">
        <v>43100</v>
      </c>
      <c r="H1775" s="7">
        <f t="shared" si="27"/>
        <v>2017</v>
      </c>
      <c r="I1775" t="s">
        <v>252</v>
      </c>
      <c r="J1775" t="s">
        <v>124</v>
      </c>
      <c r="K1775" t="s">
        <v>124</v>
      </c>
      <c r="L1775" t="str">
        <f>_xlfn.XLOOKUP(K1775,Sheet1!$A$2:$A$8,Sheet1!$B$2:$B$8)</f>
        <v>E</v>
      </c>
      <c r="M1775" s="5">
        <v>-208940620193</v>
      </c>
      <c r="N1775" s="5">
        <v>320097364837</v>
      </c>
    </row>
    <row r="1776" spans="1:14" x14ac:dyDescent="0.3">
      <c r="A1776" t="s">
        <v>262</v>
      </c>
      <c r="B1776" t="s">
        <v>259</v>
      </c>
      <c r="C1776" t="s">
        <v>31</v>
      </c>
      <c r="D1776" t="s">
        <v>222</v>
      </c>
      <c r="E1776" t="s">
        <v>223</v>
      </c>
      <c r="F1776" t="s">
        <v>299</v>
      </c>
      <c r="G1776" s="4">
        <v>43100</v>
      </c>
      <c r="H1776" s="7">
        <f t="shared" si="27"/>
        <v>2017</v>
      </c>
      <c r="I1776" t="s">
        <v>252</v>
      </c>
      <c r="J1776" t="s">
        <v>122</v>
      </c>
      <c r="K1776" t="s">
        <v>122</v>
      </c>
      <c r="L1776" t="str">
        <f>_xlfn.XLOOKUP(K1776,Sheet1!$A$2:$A$8,Sheet1!$B$2:$B$8)</f>
        <v>F</v>
      </c>
      <c r="M1776" s="5">
        <v>-235471322521</v>
      </c>
      <c r="N1776" s="5">
        <v>264485589964</v>
      </c>
    </row>
    <row r="1777" spans="1:14" x14ac:dyDescent="0.3">
      <c r="A1777" t="s">
        <v>262</v>
      </c>
      <c r="B1777" t="s">
        <v>259</v>
      </c>
      <c r="C1777" t="s">
        <v>31</v>
      </c>
      <c r="D1777" t="s">
        <v>224</v>
      </c>
      <c r="E1777" t="s">
        <v>225</v>
      </c>
      <c r="F1777" t="s">
        <v>299</v>
      </c>
      <c r="G1777" s="4">
        <v>43100</v>
      </c>
      <c r="H1777" s="7">
        <f t="shared" si="27"/>
        <v>2017</v>
      </c>
      <c r="I1777" t="s">
        <v>252</v>
      </c>
      <c r="J1777" t="s">
        <v>260</v>
      </c>
      <c r="K1777" t="s">
        <v>7</v>
      </c>
      <c r="L1777" t="str">
        <f>_xlfn.XLOOKUP(K1777,Sheet1!$A$2:$A$8,Sheet1!$B$2:$B$8)</f>
        <v>D</v>
      </c>
      <c r="M1777" s="5">
        <v>1454675129017</v>
      </c>
      <c r="N1777" s="5">
        <v>1358236270198</v>
      </c>
    </row>
    <row r="1778" spans="1:14" x14ac:dyDescent="0.3">
      <c r="A1778" t="s">
        <v>262</v>
      </c>
      <c r="B1778" t="s">
        <v>259</v>
      </c>
      <c r="C1778" t="s">
        <v>31</v>
      </c>
      <c r="D1778" t="s">
        <v>224</v>
      </c>
      <c r="E1778" t="s">
        <v>225</v>
      </c>
      <c r="F1778" t="s">
        <v>299</v>
      </c>
      <c r="G1778" s="4">
        <v>43100</v>
      </c>
      <c r="H1778" s="7">
        <f t="shared" si="27"/>
        <v>2017</v>
      </c>
      <c r="I1778" t="s">
        <v>252</v>
      </c>
      <c r="J1778" t="s">
        <v>124</v>
      </c>
      <c r="K1778" t="s">
        <v>124</v>
      </c>
      <c r="L1778" t="str">
        <f>_xlfn.XLOOKUP(K1778,Sheet1!$A$2:$A$8,Sheet1!$B$2:$B$8)</f>
        <v>E</v>
      </c>
      <c r="M1778" s="5">
        <v>101376645904</v>
      </c>
      <c r="N1778" s="5">
        <v>70476281735</v>
      </c>
    </row>
    <row r="1779" spans="1:14" x14ac:dyDescent="0.3">
      <c r="A1779" t="s">
        <v>262</v>
      </c>
      <c r="B1779" t="s">
        <v>259</v>
      </c>
      <c r="C1779" t="s">
        <v>31</v>
      </c>
      <c r="D1779" t="s">
        <v>224</v>
      </c>
      <c r="E1779" t="s">
        <v>225</v>
      </c>
      <c r="F1779" t="s">
        <v>299</v>
      </c>
      <c r="G1779" s="4">
        <v>43100</v>
      </c>
      <c r="H1779" s="7">
        <f t="shared" si="27"/>
        <v>2017</v>
      </c>
      <c r="I1779" t="s">
        <v>252</v>
      </c>
      <c r="J1779" t="s">
        <v>122</v>
      </c>
      <c r="K1779" t="s">
        <v>122</v>
      </c>
      <c r="L1779" t="str">
        <f>_xlfn.XLOOKUP(K1779,Sheet1!$A$2:$A$8,Sheet1!$B$2:$B$8)</f>
        <v>F</v>
      </c>
      <c r="M1779" s="5">
        <v>53751621980</v>
      </c>
      <c r="N1779" s="5">
        <v>14911575923</v>
      </c>
    </row>
    <row r="1780" spans="1:14" x14ac:dyDescent="0.3">
      <c r="A1780" t="s">
        <v>262</v>
      </c>
      <c r="B1780" t="s">
        <v>259</v>
      </c>
      <c r="C1780" t="s">
        <v>31</v>
      </c>
      <c r="D1780" t="s">
        <v>226</v>
      </c>
      <c r="E1780" t="s">
        <v>225</v>
      </c>
      <c r="F1780" t="s">
        <v>299</v>
      </c>
      <c r="G1780" s="4">
        <v>43100</v>
      </c>
      <c r="H1780" s="7">
        <f t="shared" si="27"/>
        <v>2017</v>
      </c>
      <c r="I1780" t="s">
        <v>252</v>
      </c>
      <c r="J1780" t="s">
        <v>7</v>
      </c>
      <c r="K1780" t="s">
        <v>7</v>
      </c>
      <c r="L1780" t="str">
        <f>_xlfn.XLOOKUP(K1780,Sheet1!$A$2:$A$8,Sheet1!$B$2:$B$8)</f>
        <v>D</v>
      </c>
      <c r="M1780" s="5">
        <v>1967893591255</v>
      </c>
      <c r="N1780" s="5">
        <v>1768778796067</v>
      </c>
    </row>
    <row r="1781" spans="1:14" x14ac:dyDescent="0.3">
      <c r="A1781" t="s">
        <v>262</v>
      </c>
      <c r="B1781" t="s">
        <v>259</v>
      </c>
      <c r="C1781" t="s">
        <v>31</v>
      </c>
      <c r="D1781" t="s">
        <v>226</v>
      </c>
      <c r="E1781" t="s">
        <v>225</v>
      </c>
      <c r="F1781" t="s">
        <v>299</v>
      </c>
      <c r="G1781" s="4">
        <v>43100</v>
      </c>
      <c r="H1781" s="7">
        <f t="shared" si="27"/>
        <v>2017</v>
      </c>
      <c r="I1781" t="s">
        <v>252</v>
      </c>
      <c r="J1781" t="s">
        <v>10</v>
      </c>
      <c r="K1781" t="s">
        <v>124</v>
      </c>
      <c r="L1781" t="str">
        <f>_xlfn.XLOOKUP(K1781,Sheet1!$A$2:$A$8,Sheet1!$B$2:$B$8)</f>
        <v>E</v>
      </c>
      <c r="M1781" s="5">
        <v>136454667098</v>
      </c>
      <c r="N1781" s="5">
        <v>68666489419</v>
      </c>
    </row>
    <row r="1782" spans="1:14" x14ac:dyDescent="0.3">
      <c r="A1782" t="s">
        <v>262</v>
      </c>
      <c r="B1782" t="s">
        <v>259</v>
      </c>
      <c r="C1782" t="s">
        <v>31</v>
      </c>
      <c r="D1782" t="s">
        <v>226</v>
      </c>
      <c r="E1782" t="s">
        <v>225</v>
      </c>
      <c r="F1782" t="s">
        <v>299</v>
      </c>
      <c r="G1782" s="4">
        <v>43100</v>
      </c>
      <c r="H1782" s="7">
        <f t="shared" si="27"/>
        <v>2017</v>
      </c>
      <c r="I1782" t="s">
        <v>252</v>
      </c>
      <c r="J1782" t="s">
        <v>9</v>
      </c>
      <c r="K1782" t="s">
        <v>122</v>
      </c>
      <c r="L1782" t="str">
        <f>_xlfn.XLOOKUP(K1782,Sheet1!$A$2:$A$8,Sheet1!$B$2:$B$8)</f>
        <v>F</v>
      </c>
      <c r="M1782" s="5">
        <v>75041374183</v>
      </c>
      <c r="N1782" s="5">
        <v>26923962834</v>
      </c>
    </row>
    <row r="1783" spans="1:14" x14ac:dyDescent="0.3">
      <c r="A1783" t="s">
        <v>262</v>
      </c>
      <c r="B1783" t="s">
        <v>259</v>
      </c>
      <c r="C1783" t="s">
        <v>31</v>
      </c>
      <c r="D1783" t="s">
        <v>227</v>
      </c>
      <c r="E1783" t="s">
        <v>198</v>
      </c>
      <c r="F1783" t="s">
        <v>299</v>
      </c>
      <c r="G1783" s="4">
        <v>43100</v>
      </c>
      <c r="H1783" s="7">
        <f t="shared" si="27"/>
        <v>2017</v>
      </c>
      <c r="I1783" t="s">
        <v>252</v>
      </c>
      <c r="J1783" t="s">
        <v>260</v>
      </c>
      <c r="K1783" t="s">
        <v>7</v>
      </c>
      <c r="L1783" t="str">
        <f>_xlfn.XLOOKUP(K1783,Sheet1!$A$2:$A$8,Sheet1!$B$2:$B$8)</f>
        <v>D</v>
      </c>
      <c r="M1783" s="5">
        <v>84230756083</v>
      </c>
      <c r="N1783" s="5">
        <v>82881524071</v>
      </c>
    </row>
    <row r="1784" spans="1:14" x14ac:dyDescent="0.3">
      <c r="A1784" t="s">
        <v>262</v>
      </c>
      <c r="B1784" t="s">
        <v>259</v>
      </c>
      <c r="C1784" t="s">
        <v>31</v>
      </c>
      <c r="D1784" t="s">
        <v>227</v>
      </c>
      <c r="E1784" t="s">
        <v>198</v>
      </c>
      <c r="F1784" t="s">
        <v>299</v>
      </c>
      <c r="G1784" s="4">
        <v>43100</v>
      </c>
      <c r="H1784" s="7">
        <f t="shared" si="27"/>
        <v>2017</v>
      </c>
      <c r="I1784" t="s">
        <v>252</v>
      </c>
      <c r="J1784" t="s">
        <v>124</v>
      </c>
      <c r="K1784" t="s">
        <v>124</v>
      </c>
      <c r="L1784" t="str">
        <f>_xlfn.XLOOKUP(K1784,Sheet1!$A$2:$A$8,Sheet1!$B$2:$B$8)</f>
        <v>E</v>
      </c>
      <c r="M1784" s="5">
        <v>3480571304</v>
      </c>
      <c r="N1784" s="5">
        <v>316772842</v>
      </c>
    </row>
    <row r="1785" spans="1:14" x14ac:dyDescent="0.3">
      <c r="A1785" t="s">
        <v>262</v>
      </c>
      <c r="B1785" t="s">
        <v>259</v>
      </c>
      <c r="C1785" t="s">
        <v>31</v>
      </c>
      <c r="D1785" t="s">
        <v>227</v>
      </c>
      <c r="E1785" t="s">
        <v>198</v>
      </c>
      <c r="F1785" t="s">
        <v>299</v>
      </c>
      <c r="G1785" s="4">
        <v>43100</v>
      </c>
      <c r="H1785" s="7">
        <f t="shared" si="27"/>
        <v>2017</v>
      </c>
      <c r="I1785" t="s">
        <v>252</v>
      </c>
      <c r="J1785" t="s">
        <v>122</v>
      </c>
      <c r="K1785" t="s">
        <v>122</v>
      </c>
      <c r="L1785" t="str">
        <f>_xlfn.XLOOKUP(K1785,Sheet1!$A$2:$A$8,Sheet1!$B$2:$B$8)</f>
        <v>F</v>
      </c>
      <c r="M1785" s="5">
        <v>5753811669</v>
      </c>
      <c r="N1785" s="5">
        <v>2057398685</v>
      </c>
    </row>
    <row r="1786" spans="1:14" x14ac:dyDescent="0.3">
      <c r="A1786" t="s">
        <v>262</v>
      </c>
      <c r="B1786" t="s">
        <v>259</v>
      </c>
      <c r="C1786" t="s">
        <v>31</v>
      </c>
      <c r="D1786" t="s">
        <v>228</v>
      </c>
      <c r="E1786" t="s">
        <v>229</v>
      </c>
      <c r="F1786" t="s">
        <v>299</v>
      </c>
      <c r="G1786" s="4">
        <v>43100</v>
      </c>
      <c r="H1786" s="7">
        <f t="shared" si="27"/>
        <v>2017</v>
      </c>
      <c r="I1786" t="s">
        <v>252</v>
      </c>
      <c r="J1786" t="s">
        <v>260</v>
      </c>
      <c r="K1786" t="s">
        <v>7</v>
      </c>
      <c r="L1786" t="str">
        <f>_xlfn.XLOOKUP(K1786,Sheet1!$A$2:$A$8,Sheet1!$B$2:$B$8)</f>
        <v>D</v>
      </c>
      <c r="M1786" s="5">
        <v>1611776814837</v>
      </c>
      <c r="N1786" s="5">
        <v>1583942389982</v>
      </c>
    </row>
    <row r="1787" spans="1:14" x14ac:dyDescent="0.3">
      <c r="A1787" t="s">
        <v>262</v>
      </c>
      <c r="B1787" t="s">
        <v>259</v>
      </c>
      <c r="C1787" t="s">
        <v>31</v>
      </c>
      <c r="D1787" t="s">
        <v>228</v>
      </c>
      <c r="E1787" t="s">
        <v>229</v>
      </c>
      <c r="F1787" t="s">
        <v>299</v>
      </c>
      <c r="G1787" s="4">
        <v>43100</v>
      </c>
      <c r="H1787" s="7">
        <f t="shared" si="27"/>
        <v>2017</v>
      </c>
      <c r="I1787" t="s">
        <v>252</v>
      </c>
      <c r="J1787" t="s">
        <v>124</v>
      </c>
      <c r="K1787" t="s">
        <v>124</v>
      </c>
      <c r="L1787" t="str">
        <f>_xlfn.XLOOKUP(K1787,Sheet1!$A$2:$A$8,Sheet1!$B$2:$B$8)</f>
        <v>E</v>
      </c>
      <c r="M1787" s="5">
        <v>12074512760</v>
      </c>
      <c r="N1787" s="5">
        <v>-4133823796</v>
      </c>
    </row>
    <row r="1788" spans="1:14" x14ac:dyDescent="0.3">
      <c r="A1788" t="s">
        <v>262</v>
      </c>
      <c r="B1788" t="s">
        <v>259</v>
      </c>
      <c r="C1788" t="s">
        <v>31</v>
      </c>
      <c r="D1788" t="s">
        <v>228</v>
      </c>
      <c r="E1788" t="s">
        <v>229</v>
      </c>
      <c r="F1788" t="s">
        <v>299</v>
      </c>
      <c r="G1788" s="4">
        <v>43100</v>
      </c>
      <c r="H1788" s="7">
        <f t="shared" si="27"/>
        <v>2017</v>
      </c>
      <c r="I1788" t="s">
        <v>252</v>
      </c>
      <c r="J1788" t="s">
        <v>122</v>
      </c>
      <c r="K1788" t="s">
        <v>122</v>
      </c>
      <c r="L1788" t="str">
        <f>_xlfn.XLOOKUP(K1788,Sheet1!$A$2:$A$8,Sheet1!$B$2:$B$8)</f>
        <v>F</v>
      </c>
      <c r="M1788" s="5">
        <v>17035677858</v>
      </c>
      <c r="N1788" s="5">
        <v>88428360188</v>
      </c>
    </row>
    <row r="1789" spans="1:14" x14ac:dyDescent="0.3">
      <c r="A1789" t="s">
        <v>262</v>
      </c>
      <c r="B1789" t="s">
        <v>259</v>
      </c>
      <c r="C1789" t="s">
        <v>31</v>
      </c>
      <c r="D1789" t="s">
        <v>230</v>
      </c>
      <c r="E1789" t="s">
        <v>191</v>
      </c>
      <c r="F1789" t="s">
        <v>299</v>
      </c>
      <c r="G1789" s="4">
        <v>43100</v>
      </c>
      <c r="H1789" s="7">
        <f t="shared" si="27"/>
        <v>2017</v>
      </c>
      <c r="I1789" t="s">
        <v>252</v>
      </c>
      <c r="J1789" t="s">
        <v>7</v>
      </c>
      <c r="K1789" t="s">
        <v>7</v>
      </c>
      <c r="L1789" t="str">
        <f>_xlfn.XLOOKUP(K1789,Sheet1!$A$2:$A$8,Sheet1!$B$2:$B$8)</f>
        <v>D</v>
      </c>
      <c r="M1789" s="5">
        <v>10105838945000</v>
      </c>
      <c r="N1789" s="5">
        <v>15235292582000</v>
      </c>
    </row>
    <row r="1790" spans="1:14" x14ac:dyDescent="0.3">
      <c r="A1790" t="s">
        <v>262</v>
      </c>
      <c r="B1790" t="s">
        <v>259</v>
      </c>
      <c r="C1790" t="s">
        <v>31</v>
      </c>
      <c r="D1790" t="s">
        <v>230</v>
      </c>
      <c r="E1790" t="s">
        <v>191</v>
      </c>
      <c r="F1790" t="s">
        <v>299</v>
      </c>
      <c r="G1790" s="4">
        <v>43100</v>
      </c>
      <c r="H1790" s="7">
        <f t="shared" si="27"/>
        <v>2017</v>
      </c>
      <c r="I1790" t="s">
        <v>252</v>
      </c>
      <c r="J1790" t="s">
        <v>10</v>
      </c>
      <c r="K1790" t="s">
        <v>124</v>
      </c>
      <c r="L1790" t="str">
        <f>_xlfn.XLOOKUP(K1790,Sheet1!$A$2:$A$8,Sheet1!$B$2:$B$8)</f>
        <v>E</v>
      </c>
      <c r="M1790" s="5">
        <v>13865283000</v>
      </c>
      <c r="N1790" s="5">
        <v>45629544000</v>
      </c>
    </row>
    <row r="1791" spans="1:14" x14ac:dyDescent="0.3">
      <c r="A1791" t="s">
        <v>262</v>
      </c>
      <c r="B1791" t="s">
        <v>259</v>
      </c>
      <c r="C1791" t="s">
        <v>31</v>
      </c>
      <c r="D1791" t="s">
        <v>230</v>
      </c>
      <c r="E1791" t="s">
        <v>191</v>
      </c>
      <c r="F1791" t="s">
        <v>299</v>
      </c>
      <c r="G1791" s="4">
        <v>43100</v>
      </c>
      <c r="H1791" s="7">
        <f t="shared" si="27"/>
        <v>2017</v>
      </c>
      <c r="I1791" t="s">
        <v>252</v>
      </c>
      <c r="J1791" t="s">
        <v>122</v>
      </c>
      <c r="K1791" t="s">
        <v>122</v>
      </c>
      <c r="L1791" t="str">
        <f>_xlfn.XLOOKUP(K1791,Sheet1!$A$2:$A$8,Sheet1!$B$2:$B$8)</f>
        <v>F</v>
      </c>
      <c r="M1791" s="5">
        <v>4092460309000</v>
      </c>
      <c r="N1791" s="5">
        <v>284912973000</v>
      </c>
    </row>
    <row r="1792" spans="1:14" x14ac:dyDescent="0.3">
      <c r="A1792" t="s">
        <v>258</v>
      </c>
      <c r="B1792" t="s">
        <v>259</v>
      </c>
      <c r="C1792" t="s">
        <v>34</v>
      </c>
      <c r="D1792" t="s">
        <v>183</v>
      </c>
      <c r="E1792" t="s">
        <v>184</v>
      </c>
      <c r="F1792" t="s">
        <v>299</v>
      </c>
      <c r="G1792" s="4">
        <v>43100</v>
      </c>
      <c r="H1792" s="7">
        <f t="shared" si="27"/>
        <v>2017</v>
      </c>
      <c r="I1792" t="s">
        <v>252</v>
      </c>
      <c r="J1792" t="s">
        <v>7</v>
      </c>
      <c r="K1792" t="s">
        <v>7</v>
      </c>
      <c r="L1792" t="str">
        <f>_xlfn.XLOOKUP(K1792,Sheet1!$A$2:$A$8,Sheet1!$B$2:$B$8)</f>
        <v>D</v>
      </c>
      <c r="M1792" s="5">
        <v>938735224712</v>
      </c>
      <c r="N1792" s="5"/>
    </row>
    <row r="1793" spans="1:14" x14ac:dyDescent="0.3">
      <c r="A1793" t="s">
        <v>258</v>
      </c>
      <c r="B1793" t="s">
        <v>259</v>
      </c>
      <c r="C1793" t="s">
        <v>34</v>
      </c>
      <c r="D1793" t="s">
        <v>183</v>
      </c>
      <c r="E1793" t="s">
        <v>184</v>
      </c>
      <c r="F1793" t="s">
        <v>299</v>
      </c>
      <c r="G1793" s="4">
        <v>43100</v>
      </c>
      <c r="H1793" s="7">
        <f t="shared" si="27"/>
        <v>2017</v>
      </c>
      <c r="I1793" t="s">
        <v>252</v>
      </c>
      <c r="J1793" t="s">
        <v>124</v>
      </c>
      <c r="K1793" t="s">
        <v>124</v>
      </c>
      <c r="L1793" t="str">
        <f>_xlfn.XLOOKUP(K1793,Sheet1!$A$2:$A$8,Sheet1!$B$2:$B$8)</f>
        <v>E</v>
      </c>
      <c r="M1793" s="5">
        <v>26516479984</v>
      </c>
      <c r="N1793" s="5"/>
    </row>
    <row r="1794" spans="1:14" x14ac:dyDescent="0.3">
      <c r="A1794" t="s">
        <v>258</v>
      </c>
      <c r="B1794" t="s">
        <v>259</v>
      </c>
      <c r="C1794" t="s">
        <v>34</v>
      </c>
      <c r="D1794" t="s">
        <v>183</v>
      </c>
      <c r="E1794" t="s">
        <v>184</v>
      </c>
      <c r="F1794" t="s">
        <v>299</v>
      </c>
      <c r="G1794" s="4">
        <v>43100</v>
      </c>
      <c r="H1794" s="7">
        <f t="shared" si="27"/>
        <v>2017</v>
      </c>
      <c r="I1794" t="s">
        <v>252</v>
      </c>
      <c r="J1794" t="s">
        <v>122</v>
      </c>
      <c r="K1794" t="s">
        <v>122</v>
      </c>
      <c r="L1794" t="str">
        <f>_xlfn.XLOOKUP(K1794,Sheet1!$A$2:$A$8,Sheet1!$B$2:$B$8)</f>
        <v>F</v>
      </c>
      <c r="M1794" s="5">
        <v>27983934658</v>
      </c>
      <c r="N1794" s="5"/>
    </row>
    <row r="1795" spans="1:14" x14ac:dyDescent="0.3">
      <c r="A1795" t="s">
        <v>258</v>
      </c>
      <c r="B1795" t="s">
        <v>259</v>
      </c>
      <c r="C1795" t="s">
        <v>34</v>
      </c>
      <c r="D1795" t="s">
        <v>188</v>
      </c>
      <c r="E1795" t="s">
        <v>189</v>
      </c>
      <c r="F1795" t="s">
        <v>299</v>
      </c>
      <c r="G1795" s="4">
        <v>43100</v>
      </c>
      <c r="H1795" s="7">
        <f t="shared" si="27"/>
        <v>2017</v>
      </c>
      <c r="I1795" t="s">
        <v>252</v>
      </c>
      <c r="J1795" t="s">
        <v>260</v>
      </c>
      <c r="K1795" t="s">
        <v>7</v>
      </c>
      <c r="L1795" t="str">
        <f>_xlfn.XLOOKUP(K1795,Sheet1!$A$2:$A$8,Sheet1!$B$2:$B$8)</f>
        <v>D</v>
      </c>
      <c r="M1795" s="5">
        <v>1714387173382</v>
      </c>
      <c r="N1795" s="5">
        <v>1432245446647</v>
      </c>
    </row>
    <row r="1796" spans="1:14" x14ac:dyDescent="0.3">
      <c r="A1796" t="s">
        <v>258</v>
      </c>
      <c r="B1796" t="s">
        <v>259</v>
      </c>
      <c r="C1796" t="s">
        <v>34</v>
      </c>
      <c r="D1796" t="s">
        <v>188</v>
      </c>
      <c r="E1796" t="s">
        <v>189</v>
      </c>
      <c r="F1796" t="s">
        <v>299</v>
      </c>
      <c r="G1796" s="4">
        <v>43100</v>
      </c>
      <c r="H1796" s="7">
        <f t="shared" si="27"/>
        <v>2017</v>
      </c>
      <c r="I1796" t="s">
        <v>252</v>
      </c>
      <c r="J1796" t="s">
        <v>124</v>
      </c>
      <c r="K1796" t="s">
        <v>124</v>
      </c>
      <c r="L1796" t="str">
        <f>_xlfn.XLOOKUP(K1796,Sheet1!$A$2:$A$8,Sheet1!$B$2:$B$8)</f>
        <v>E</v>
      </c>
      <c r="M1796" s="5">
        <v>86242893480</v>
      </c>
      <c r="N1796" s="5">
        <v>70336754221</v>
      </c>
    </row>
    <row r="1797" spans="1:14" x14ac:dyDescent="0.3">
      <c r="A1797" t="s">
        <v>258</v>
      </c>
      <c r="B1797" t="s">
        <v>259</v>
      </c>
      <c r="C1797" t="s">
        <v>34</v>
      </c>
      <c r="D1797" t="s">
        <v>188</v>
      </c>
      <c r="E1797" t="s">
        <v>189</v>
      </c>
      <c r="F1797" t="s">
        <v>299</v>
      </c>
      <c r="G1797" s="4">
        <v>43100</v>
      </c>
      <c r="H1797" s="7">
        <f t="shared" ref="H1797:H1860" si="28">YEAR(G1797)</f>
        <v>2017</v>
      </c>
      <c r="I1797" t="s">
        <v>252</v>
      </c>
      <c r="J1797" t="s">
        <v>122</v>
      </c>
      <c r="K1797" t="s">
        <v>122</v>
      </c>
      <c r="L1797" t="str">
        <f>_xlfn.XLOOKUP(K1797,Sheet1!$A$2:$A$8,Sheet1!$B$2:$B$8)</f>
        <v>F</v>
      </c>
      <c r="M1797" s="5">
        <v>10036368802</v>
      </c>
      <c r="N1797" s="5">
        <v>5621660284</v>
      </c>
    </row>
    <row r="1798" spans="1:14" x14ac:dyDescent="0.3">
      <c r="A1798" t="s">
        <v>258</v>
      </c>
      <c r="B1798" t="s">
        <v>259</v>
      </c>
      <c r="C1798" t="s">
        <v>34</v>
      </c>
      <c r="D1798" t="s">
        <v>190</v>
      </c>
      <c r="E1798" t="s">
        <v>191</v>
      </c>
      <c r="F1798" t="s">
        <v>299</v>
      </c>
      <c r="G1798" s="4">
        <v>43100</v>
      </c>
      <c r="H1798" s="7">
        <f t="shared" si="28"/>
        <v>2017</v>
      </c>
      <c r="I1798" t="s">
        <v>252</v>
      </c>
      <c r="J1798" t="s">
        <v>260</v>
      </c>
      <c r="K1798" t="s">
        <v>7</v>
      </c>
      <c r="L1798" t="str">
        <f>_xlfn.XLOOKUP(K1798,Sheet1!$A$2:$A$8,Sheet1!$B$2:$B$8)</f>
        <v>D</v>
      </c>
      <c r="M1798" s="5">
        <v>1761316227366</v>
      </c>
      <c r="N1798" s="5">
        <v>1860784769772</v>
      </c>
    </row>
    <row r="1799" spans="1:14" x14ac:dyDescent="0.3">
      <c r="A1799" t="s">
        <v>258</v>
      </c>
      <c r="B1799" t="s">
        <v>259</v>
      </c>
      <c r="C1799" t="s">
        <v>34</v>
      </c>
      <c r="D1799" t="s">
        <v>190</v>
      </c>
      <c r="E1799" t="s">
        <v>191</v>
      </c>
      <c r="F1799" t="s">
        <v>299</v>
      </c>
      <c r="G1799" s="4">
        <v>43100</v>
      </c>
      <c r="H1799" s="7">
        <f t="shared" si="28"/>
        <v>2017</v>
      </c>
      <c r="I1799" t="s">
        <v>252</v>
      </c>
      <c r="J1799" t="s">
        <v>124</v>
      </c>
      <c r="K1799" t="s">
        <v>124</v>
      </c>
      <c r="L1799" t="str">
        <f>_xlfn.XLOOKUP(K1799,Sheet1!$A$2:$A$8,Sheet1!$B$2:$B$8)</f>
        <v>E</v>
      </c>
      <c r="M1799" s="5">
        <v>4287833891</v>
      </c>
      <c r="N1799" s="5">
        <v>87615897330</v>
      </c>
    </row>
    <row r="1800" spans="1:14" x14ac:dyDescent="0.3">
      <c r="A1800" t="s">
        <v>258</v>
      </c>
      <c r="B1800" t="s">
        <v>259</v>
      </c>
      <c r="C1800" t="s">
        <v>34</v>
      </c>
      <c r="D1800" t="s">
        <v>190</v>
      </c>
      <c r="E1800" t="s">
        <v>191</v>
      </c>
      <c r="F1800" t="s">
        <v>299</v>
      </c>
      <c r="G1800" s="4">
        <v>43100</v>
      </c>
      <c r="H1800" s="7">
        <f t="shared" si="28"/>
        <v>2017</v>
      </c>
      <c r="I1800" t="s">
        <v>252</v>
      </c>
      <c r="J1800" t="s">
        <v>122</v>
      </c>
      <c r="K1800" t="s">
        <v>122</v>
      </c>
      <c r="L1800" t="str">
        <f>_xlfn.XLOOKUP(K1800,Sheet1!$A$2:$A$8,Sheet1!$B$2:$B$8)</f>
        <v>F</v>
      </c>
      <c r="M1800" s="5">
        <v>-8628211424</v>
      </c>
      <c r="N1800" s="5">
        <v>77051466022</v>
      </c>
    </row>
    <row r="1801" spans="1:14" x14ac:dyDescent="0.3">
      <c r="A1801" t="s">
        <v>258</v>
      </c>
      <c r="B1801" t="s">
        <v>259</v>
      </c>
      <c r="C1801" t="s">
        <v>34</v>
      </c>
      <c r="D1801" t="s">
        <v>192</v>
      </c>
      <c r="E1801" t="s">
        <v>191</v>
      </c>
      <c r="F1801" t="s">
        <v>299</v>
      </c>
      <c r="G1801" s="4">
        <v>43100</v>
      </c>
      <c r="H1801" s="7">
        <f t="shared" si="28"/>
        <v>2017</v>
      </c>
      <c r="I1801" t="s">
        <v>252</v>
      </c>
      <c r="J1801" t="s">
        <v>260</v>
      </c>
      <c r="K1801" t="s">
        <v>7</v>
      </c>
      <c r="L1801" t="str">
        <f>_xlfn.XLOOKUP(K1801,Sheet1!$A$2:$A$8,Sheet1!$B$2:$B$8)</f>
        <v>D</v>
      </c>
      <c r="M1801" s="5">
        <v>230634812062</v>
      </c>
      <c r="N1801" s="5">
        <v>267074156243</v>
      </c>
    </row>
    <row r="1802" spans="1:14" x14ac:dyDescent="0.3">
      <c r="A1802" t="s">
        <v>258</v>
      </c>
      <c r="B1802" t="s">
        <v>259</v>
      </c>
      <c r="C1802" t="s">
        <v>34</v>
      </c>
      <c r="D1802" t="s">
        <v>192</v>
      </c>
      <c r="E1802" t="s">
        <v>191</v>
      </c>
      <c r="F1802" t="s">
        <v>299</v>
      </c>
      <c r="G1802" s="4">
        <v>43100</v>
      </c>
      <c r="H1802" s="7">
        <f t="shared" si="28"/>
        <v>2017</v>
      </c>
      <c r="I1802" t="s">
        <v>252</v>
      </c>
      <c r="J1802" t="s">
        <v>124</v>
      </c>
      <c r="K1802" t="s">
        <v>124</v>
      </c>
      <c r="L1802" t="str">
        <f>_xlfn.XLOOKUP(K1802,Sheet1!$A$2:$A$8,Sheet1!$B$2:$B$8)</f>
        <v>E</v>
      </c>
      <c r="M1802" s="5">
        <v>11697915242</v>
      </c>
      <c r="N1802" s="5">
        <v>23566192436</v>
      </c>
    </row>
    <row r="1803" spans="1:14" x14ac:dyDescent="0.3">
      <c r="A1803" t="s">
        <v>258</v>
      </c>
      <c r="B1803" t="s">
        <v>259</v>
      </c>
      <c r="C1803" t="s">
        <v>34</v>
      </c>
      <c r="D1803" t="s">
        <v>192</v>
      </c>
      <c r="E1803" t="s">
        <v>191</v>
      </c>
      <c r="F1803" t="s">
        <v>299</v>
      </c>
      <c r="G1803" s="4">
        <v>43100</v>
      </c>
      <c r="H1803" s="7">
        <f t="shared" si="28"/>
        <v>2017</v>
      </c>
      <c r="I1803" t="s">
        <v>252</v>
      </c>
      <c r="J1803" t="s">
        <v>122</v>
      </c>
      <c r="K1803" t="s">
        <v>122</v>
      </c>
      <c r="L1803" t="str">
        <f>_xlfn.XLOOKUP(K1803,Sheet1!$A$2:$A$8,Sheet1!$B$2:$B$8)</f>
        <v>F</v>
      </c>
      <c r="M1803" s="5">
        <v>12895698937</v>
      </c>
      <c r="N1803" s="5">
        <v>16183842923</v>
      </c>
    </row>
    <row r="1804" spans="1:14" x14ac:dyDescent="0.3">
      <c r="A1804" t="s">
        <v>258</v>
      </c>
      <c r="B1804" t="s">
        <v>259</v>
      </c>
      <c r="C1804" t="s">
        <v>34</v>
      </c>
      <c r="D1804" t="s">
        <v>193</v>
      </c>
      <c r="E1804" t="s">
        <v>194</v>
      </c>
      <c r="F1804" t="s">
        <v>299</v>
      </c>
      <c r="G1804" s="4">
        <v>43100</v>
      </c>
      <c r="H1804" s="7">
        <f t="shared" si="28"/>
        <v>2017</v>
      </c>
      <c r="I1804" t="s">
        <v>252</v>
      </c>
      <c r="J1804" t="s">
        <v>7</v>
      </c>
      <c r="K1804" t="s">
        <v>7</v>
      </c>
      <c r="L1804" t="str">
        <f>_xlfn.XLOOKUP(K1804,Sheet1!$A$2:$A$8,Sheet1!$B$2:$B$8)</f>
        <v>D</v>
      </c>
      <c r="M1804" s="5">
        <v>6689683933938</v>
      </c>
      <c r="N1804" s="5">
        <v>5271549265089</v>
      </c>
    </row>
    <row r="1805" spans="1:14" x14ac:dyDescent="0.3">
      <c r="A1805" t="s">
        <v>258</v>
      </c>
      <c r="B1805" t="s">
        <v>259</v>
      </c>
      <c r="C1805" t="s">
        <v>34</v>
      </c>
      <c r="D1805" t="s">
        <v>193</v>
      </c>
      <c r="E1805" t="s">
        <v>194</v>
      </c>
      <c r="F1805" t="s">
        <v>299</v>
      </c>
      <c r="G1805" s="4">
        <v>43100</v>
      </c>
      <c r="H1805" s="7">
        <f t="shared" si="28"/>
        <v>2017</v>
      </c>
      <c r="I1805" t="s">
        <v>252</v>
      </c>
      <c r="J1805" t="s">
        <v>10</v>
      </c>
      <c r="K1805" t="s">
        <v>124</v>
      </c>
      <c r="L1805" t="str">
        <f>_xlfn.XLOOKUP(K1805,Sheet1!$A$2:$A$8,Sheet1!$B$2:$B$8)</f>
        <v>E</v>
      </c>
      <c r="M1805" s="5">
        <v>125439007276</v>
      </c>
      <c r="N1805" s="5">
        <v>197598996332</v>
      </c>
    </row>
    <row r="1806" spans="1:14" x14ac:dyDescent="0.3">
      <c r="A1806" t="s">
        <v>258</v>
      </c>
      <c r="B1806" t="s">
        <v>259</v>
      </c>
      <c r="C1806" t="s">
        <v>34</v>
      </c>
      <c r="D1806" t="s">
        <v>193</v>
      </c>
      <c r="E1806" t="s">
        <v>194</v>
      </c>
      <c r="F1806" t="s">
        <v>299</v>
      </c>
      <c r="G1806" s="4">
        <v>43100</v>
      </c>
      <c r="H1806" s="7">
        <f t="shared" si="28"/>
        <v>2017</v>
      </c>
      <c r="I1806" t="s">
        <v>252</v>
      </c>
      <c r="J1806" t="s">
        <v>9</v>
      </c>
      <c r="K1806" t="s">
        <v>122</v>
      </c>
      <c r="L1806" t="str">
        <f>_xlfn.XLOOKUP(K1806,Sheet1!$A$2:$A$8,Sheet1!$B$2:$B$8)</f>
        <v>F</v>
      </c>
      <c r="M1806" s="5">
        <v>149899106684</v>
      </c>
      <c r="N1806" s="5">
        <v>188170058560</v>
      </c>
    </row>
    <row r="1807" spans="1:14" x14ac:dyDescent="0.3">
      <c r="A1807" t="s">
        <v>258</v>
      </c>
      <c r="B1807" t="s">
        <v>259</v>
      </c>
      <c r="C1807" t="s">
        <v>34</v>
      </c>
      <c r="D1807" t="s">
        <v>195</v>
      </c>
      <c r="E1807" t="s">
        <v>191</v>
      </c>
      <c r="F1807" t="s">
        <v>299</v>
      </c>
      <c r="G1807" s="4">
        <v>43100</v>
      </c>
      <c r="H1807" s="7">
        <f t="shared" si="28"/>
        <v>2017</v>
      </c>
      <c r="I1807" t="s">
        <v>252</v>
      </c>
      <c r="J1807" t="s">
        <v>10</v>
      </c>
      <c r="K1807" t="s">
        <v>124</v>
      </c>
      <c r="L1807" t="str">
        <f>_xlfn.XLOOKUP(K1807,Sheet1!$A$2:$A$8,Sheet1!$B$2:$B$8)</f>
        <v>E</v>
      </c>
      <c r="M1807" s="5">
        <v>894752364239</v>
      </c>
      <c r="N1807" s="5">
        <v>764684587877</v>
      </c>
    </row>
    <row r="1808" spans="1:14" x14ac:dyDescent="0.3">
      <c r="A1808" t="s">
        <v>258</v>
      </c>
      <c r="B1808" t="s">
        <v>259</v>
      </c>
      <c r="C1808" t="s">
        <v>34</v>
      </c>
      <c r="D1808" t="s">
        <v>196</v>
      </c>
      <c r="E1808" t="s">
        <v>194</v>
      </c>
      <c r="F1808" t="s">
        <v>299</v>
      </c>
      <c r="G1808" s="4">
        <v>43100</v>
      </c>
      <c r="H1808" s="7">
        <f t="shared" si="28"/>
        <v>2017</v>
      </c>
      <c r="I1808" t="s">
        <v>252</v>
      </c>
      <c r="J1808" t="s">
        <v>260</v>
      </c>
      <c r="K1808" t="s">
        <v>7</v>
      </c>
      <c r="L1808" t="str">
        <f>_xlfn.XLOOKUP(K1808,Sheet1!$A$2:$A$8,Sheet1!$B$2:$B$8)</f>
        <v>D</v>
      </c>
      <c r="M1808" s="5">
        <v>490067710866</v>
      </c>
      <c r="N1808" s="5">
        <v>231166633918</v>
      </c>
    </row>
    <row r="1809" spans="1:14" x14ac:dyDescent="0.3">
      <c r="A1809" t="s">
        <v>258</v>
      </c>
      <c r="B1809" t="s">
        <v>259</v>
      </c>
      <c r="C1809" t="s">
        <v>34</v>
      </c>
      <c r="D1809" t="s">
        <v>196</v>
      </c>
      <c r="E1809" t="s">
        <v>194</v>
      </c>
      <c r="F1809" t="s">
        <v>299</v>
      </c>
      <c r="G1809" s="4">
        <v>43100</v>
      </c>
      <c r="H1809" s="7">
        <f t="shared" si="28"/>
        <v>2017</v>
      </c>
      <c r="I1809" t="s">
        <v>252</v>
      </c>
      <c r="J1809" t="s">
        <v>124</v>
      </c>
      <c r="K1809" t="s">
        <v>124</v>
      </c>
      <c r="L1809" t="str">
        <f>_xlfn.XLOOKUP(K1809,Sheet1!$A$2:$A$8,Sheet1!$B$2:$B$8)</f>
        <v>E</v>
      </c>
      <c r="M1809" s="5">
        <v>13604742574</v>
      </c>
      <c r="N1809" s="5">
        <v>16634159975</v>
      </c>
    </row>
    <row r="1810" spans="1:14" x14ac:dyDescent="0.3">
      <c r="A1810" t="s">
        <v>258</v>
      </c>
      <c r="B1810" t="s">
        <v>259</v>
      </c>
      <c r="C1810" t="s">
        <v>34</v>
      </c>
      <c r="D1810" t="s">
        <v>196</v>
      </c>
      <c r="E1810" t="s">
        <v>194</v>
      </c>
      <c r="F1810" t="s">
        <v>299</v>
      </c>
      <c r="G1810" s="4">
        <v>43100</v>
      </c>
      <c r="H1810" s="7">
        <f t="shared" si="28"/>
        <v>2017</v>
      </c>
      <c r="I1810" t="s">
        <v>252</v>
      </c>
      <c r="J1810" t="s">
        <v>122</v>
      </c>
      <c r="K1810" t="s">
        <v>122</v>
      </c>
      <c r="L1810" t="str">
        <f>_xlfn.XLOOKUP(K1810,Sheet1!$A$2:$A$8,Sheet1!$B$2:$B$8)</f>
        <v>F</v>
      </c>
      <c r="M1810" s="5">
        <v>15103873717</v>
      </c>
      <c r="N1810" s="5">
        <v>13985965152</v>
      </c>
    </row>
    <row r="1811" spans="1:14" x14ac:dyDescent="0.3">
      <c r="A1811" t="s">
        <v>258</v>
      </c>
      <c r="B1811" t="s">
        <v>259</v>
      </c>
      <c r="C1811" t="s">
        <v>34</v>
      </c>
      <c r="D1811" t="s">
        <v>197</v>
      </c>
      <c r="E1811" t="s">
        <v>198</v>
      </c>
      <c r="F1811" t="s">
        <v>299</v>
      </c>
      <c r="G1811" s="4">
        <v>43100</v>
      </c>
      <c r="H1811" s="7">
        <f t="shared" si="28"/>
        <v>2017</v>
      </c>
      <c r="I1811" t="s">
        <v>252</v>
      </c>
      <c r="J1811" t="s">
        <v>124</v>
      </c>
      <c r="K1811" t="s">
        <v>124</v>
      </c>
      <c r="L1811" t="str">
        <f>_xlfn.XLOOKUP(K1811,Sheet1!$A$2:$A$8,Sheet1!$B$2:$B$8)</f>
        <v>E</v>
      </c>
      <c r="M1811" s="5">
        <v>38957148643</v>
      </c>
      <c r="N1811" s="5">
        <v>25893485142</v>
      </c>
    </row>
    <row r="1812" spans="1:14" x14ac:dyDescent="0.3">
      <c r="A1812" t="s">
        <v>258</v>
      </c>
      <c r="B1812" t="s">
        <v>259</v>
      </c>
      <c r="C1812" t="s">
        <v>34</v>
      </c>
      <c r="D1812" t="s">
        <v>197</v>
      </c>
      <c r="E1812" t="s">
        <v>198</v>
      </c>
      <c r="F1812" t="s">
        <v>299</v>
      </c>
      <c r="G1812" s="4">
        <v>43100</v>
      </c>
      <c r="H1812" s="7">
        <f t="shared" si="28"/>
        <v>2017</v>
      </c>
      <c r="I1812" t="s">
        <v>252</v>
      </c>
      <c r="J1812" t="s">
        <v>122</v>
      </c>
      <c r="K1812" t="s">
        <v>122</v>
      </c>
      <c r="L1812" t="str">
        <f>_xlfn.XLOOKUP(K1812,Sheet1!$A$2:$A$8,Sheet1!$B$2:$B$8)</f>
        <v>F</v>
      </c>
      <c r="M1812" s="5">
        <v>35436336840</v>
      </c>
      <c r="N1812" s="5">
        <v>26125870870</v>
      </c>
    </row>
    <row r="1813" spans="1:14" x14ac:dyDescent="0.3">
      <c r="A1813" t="s">
        <v>258</v>
      </c>
      <c r="B1813" t="s">
        <v>259</v>
      </c>
      <c r="C1813" t="s">
        <v>34</v>
      </c>
      <c r="D1813" t="s">
        <v>199</v>
      </c>
      <c r="E1813" t="s">
        <v>184</v>
      </c>
      <c r="F1813" t="s">
        <v>299</v>
      </c>
      <c r="G1813" s="4">
        <v>43100</v>
      </c>
      <c r="H1813" s="7">
        <f t="shared" si="28"/>
        <v>2017</v>
      </c>
      <c r="I1813" t="s">
        <v>252</v>
      </c>
      <c r="J1813" t="s">
        <v>7</v>
      </c>
      <c r="K1813" t="s">
        <v>7</v>
      </c>
      <c r="L1813" t="str">
        <f>_xlfn.XLOOKUP(K1813,Sheet1!$A$2:$A$8,Sheet1!$B$2:$B$8)</f>
        <v>D</v>
      </c>
      <c r="M1813" s="5">
        <v>2381067231865</v>
      </c>
      <c r="N1813" s="5">
        <v>1576385545369</v>
      </c>
    </row>
    <row r="1814" spans="1:14" x14ac:dyDescent="0.3">
      <c r="A1814" t="s">
        <v>258</v>
      </c>
      <c r="B1814" t="s">
        <v>259</v>
      </c>
      <c r="C1814" t="s">
        <v>34</v>
      </c>
      <c r="D1814" t="s">
        <v>199</v>
      </c>
      <c r="E1814" t="s">
        <v>184</v>
      </c>
      <c r="F1814" t="s">
        <v>299</v>
      </c>
      <c r="G1814" s="4">
        <v>43100</v>
      </c>
      <c r="H1814" s="7">
        <f t="shared" si="28"/>
        <v>2017</v>
      </c>
      <c r="I1814" t="s">
        <v>252</v>
      </c>
      <c r="J1814" t="s">
        <v>124</v>
      </c>
      <c r="K1814" t="s">
        <v>124</v>
      </c>
      <c r="L1814" t="str">
        <f>_xlfn.XLOOKUP(K1814,Sheet1!$A$2:$A$8,Sheet1!$B$2:$B$8)</f>
        <v>E</v>
      </c>
      <c r="M1814" s="5">
        <v>224589506938</v>
      </c>
      <c r="N1814" s="5">
        <v>151446873755</v>
      </c>
    </row>
    <row r="1815" spans="1:14" x14ac:dyDescent="0.3">
      <c r="A1815" t="s">
        <v>258</v>
      </c>
      <c r="B1815" t="s">
        <v>259</v>
      </c>
      <c r="C1815" t="s">
        <v>34</v>
      </c>
      <c r="D1815" t="s">
        <v>199</v>
      </c>
      <c r="E1815" t="s">
        <v>184</v>
      </c>
      <c r="F1815" t="s">
        <v>299</v>
      </c>
      <c r="G1815" s="4">
        <v>43100</v>
      </c>
      <c r="H1815" s="7">
        <f t="shared" si="28"/>
        <v>2017</v>
      </c>
      <c r="I1815" t="s">
        <v>252</v>
      </c>
      <c r="J1815" t="s">
        <v>122</v>
      </c>
      <c r="K1815" t="s">
        <v>122</v>
      </c>
      <c r="L1815" t="str">
        <f>_xlfn.XLOOKUP(K1815,Sheet1!$A$2:$A$8,Sheet1!$B$2:$B$8)</f>
        <v>F</v>
      </c>
      <c r="M1815" s="5">
        <v>167843641965</v>
      </c>
      <c r="N1815" s="5">
        <v>77413416073</v>
      </c>
    </row>
    <row r="1816" spans="1:14" x14ac:dyDescent="0.3">
      <c r="A1816" t="s">
        <v>258</v>
      </c>
      <c r="B1816" t="s">
        <v>259</v>
      </c>
      <c r="C1816" t="s">
        <v>34</v>
      </c>
      <c r="D1816" t="s">
        <v>200</v>
      </c>
      <c r="E1816" t="s">
        <v>191</v>
      </c>
      <c r="F1816" t="s">
        <v>299</v>
      </c>
      <c r="G1816" s="4">
        <v>43100</v>
      </c>
      <c r="H1816" s="7">
        <f t="shared" si="28"/>
        <v>2017</v>
      </c>
      <c r="I1816" t="s">
        <v>252</v>
      </c>
      <c r="J1816" t="s">
        <v>124</v>
      </c>
      <c r="K1816" t="s">
        <v>124</v>
      </c>
      <c r="L1816" t="str">
        <f>_xlfn.XLOOKUP(K1816,Sheet1!$A$2:$A$8,Sheet1!$B$2:$B$8)</f>
        <v>E</v>
      </c>
      <c r="M1816" s="5">
        <v>2929720957827</v>
      </c>
      <c r="N1816" s="5">
        <v>2544253936085</v>
      </c>
    </row>
    <row r="1817" spans="1:14" x14ac:dyDescent="0.3">
      <c r="A1817" t="s">
        <v>258</v>
      </c>
      <c r="B1817" t="s">
        <v>259</v>
      </c>
      <c r="C1817" t="s">
        <v>34</v>
      </c>
      <c r="D1817" t="s">
        <v>200</v>
      </c>
      <c r="E1817" t="s">
        <v>191</v>
      </c>
      <c r="F1817" t="s">
        <v>299</v>
      </c>
      <c r="G1817" s="4">
        <v>43100</v>
      </c>
      <c r="H1817" s="7">
        <f t="shared" si="28"/>
        <v>2017</v>
      </c>
      <c r="I1817" t="s">
        <v>252</v>
      </c>
      <c r="J1817" t="s">
        <v>122</v>
      </c>
      <c r="K1817" t="s">
        <v>122</v>
      </c>
      <c r="L1817" t="str">
        <f>_xlfn.XLOOKUP(K1817,Sheet1!$A$2:$A$8,Sheet1!$B$2:$B$8)</f>
        <v>F</v>
      </c>
      <c r="M1817" s="5">
        <v>2284576938361</v>
      </c>
      <c r="N1817" s="5">
        <v>1837184919078</v>
      </c>
    </row>
    <row r="1818" spans="1:14" x14ac:dyDescent="0.3">
      <c r="A1818" t="s">
        <v>258</v>
      </c>
      <c r="B1818" t="s">
        <v>259</v>
      </c>
      <c r="C1818" t="s">
        <v>34</v>
      </c>
      <c r="D1818" t="s">
        <v>201</v>
      </c>
      <c r="E1818" t="s">
        <v>184</v>
      </c>
      <c r="F1818" t="s">
        <v>299</v>
      </c>
      <c r="G1818" s="4">
        <v>43100</v>
      </c>
      <c r="H1818" s="7">
        <f t="shared" si="28"/>
        <v>2017</v>
      </c>
      <c r="I1818" t="s">
        <v>252</v>
      </c>
      <c r="J1818" t="s">
        <v>7</v>
      </c>
      <c r="K1818" t="s">
        <v>7</v>
      </c>
      <c r="L1818" t="str">
        <f>_xlfn.XLOOKUP(K1818,Sheet1!$A$2:$A$8,Sheet1!$B$2:$B$8)</f>
        <v>D</v>
      </c>
      <c r="M1818" s="5">
        <v>6321560921969</v>
      </c>
      <c r="N1818" s="5">
        <v>5200822510213</v>
      </c>
    </row>
    <row r="1819" spans="1:14" x14ac:dyDescent="0.3">
      <c r="A1819" t="s">
        <v>258</v>
      </c>
      <c r="B1819" t="s">
        <v>259</v>
      </c>
      <c r="C1819" t="s">
        <v>34</v>
      </c>
      <c r="D1819" t="s">
        <v>201</v>
      </c>
      <c r="E1819" t="s">
        <v>184</v>
      </c>
      <c r="F1819" t="s">
        <v>299</v>
      </c>
      <c r="G1819" s="4">
        <v>43100</v>
      </c>
      <c r="H1819" s="7">
        <f t="shared" si="28"/>
        <v>2017</v>
      </c>
      <c r="I1819" t="s">
        <v>252</v>
      </c>
      <c r="J1819" t="s">
        <v>124</v>
      </c>
      <c r="K1819" t="s">
        <v>124</v>
      </c>
      <c r="L1819" t="str">
        <f>_xlfn.XLOOKUP(K1819,Sheet1!$A$2:$A$8,Sheet1!$B$2:$B$8)</f>
        <v>E</v>
      </c>
      <c r="M1819" s="5">
        <v>116894786518</v>
      </c>
      <c r="N1819" s="5">
        <v>-926332633992</v>
      </c>
    </row>
    <row r="1820" spans="1:14" x14ac:dyDescent="0.3">
      <c r="A1820" t="s">
        <v>258</v>
      </c>
      <c r="B1820" t="s">
        <v>259</v>
      </c>
      <c r="C1820" t="s">
        <v>34</v>
      </c>
      <c r="D1820" t="s">
        <v>201</v>
      </c>
      <c r="E1820" t="s">
        <v>184</v>
      </c>
      <c r="F1820" t="s">
        <v>299</v>
      </c>
      <c r="G1820" s="4">
        <v>43100</v>
      </c>
      <c r="H1820" s="7">
        <f t="shared" si="28"/>
        <v>2017</v>
      </c>
      <c r="I1820" t="s">
        <v>252</v>
      </c>
      <c r="J1820" t="s">
        <v>122</v>
      </c>
      <c r="K1820" t="s">
        <v>122</v>
      </c>
      <c r="L1820" t="str">
        <f>_xlfn.XLOOKUP(K1820,Sheet1!$A$2:$A$8,Sheet1!$B$2:$B$8)</f>
        <v>F</v>
      </c>
      <c r="M1820" s="5">
        <v>643193862964</v>
      </c>
      <c r="N1820" s="5">
        <v>211111190212</v>
      </c>
    </row>
    <row r="1821" spans="1:14" x14ac:dyDescent="0.3">
      <c r="A1821" t="s">
        <v>258</v>
      </c>
      <c r="B1821" t="s">
        <v>259</v>
      </c>
      <c r="C1821" t="s">
        <v>34</v>
      </c>
      <c r="D1821" t="s">
        <v>202</v>
      </c>
      <c r="E1821" t="s">
        <v>184</v>
      </c>
      <c r="F1821" t="s">
        <v>299</v>
      </c>
      <c r="G1821" s="4">
        <v>43100</v>
      </c>
      <c r="H1821" s="7">
        <f t="shared" si="28"/>
        <v>2017</v>
      </c>
      <c r="I1821" t="s">
        <v>252</v>
      </c>
      <c r="J1821" t="s">
        <v>260</v>
      </c>
      <c r="K1821" t="s">
        <v>7</v>
      </c>
      <c r="L1821" t="str">
        <f>_xlfn.XLOOKUP(K1821,Sheet1!$A$2:$A$8,Sheet1!$B$2:$B$8)</f>
        <v>D</v>
      </c>
      <c r="M1821" s="5">
        <v>816707303911</v>
      </c>
      <c r="N1821" s="5">
        <v>645348237035</v>
      </c>
    </row>
    <row r="1822" spans="1:14" x14ac:dyDescent="0.3">
      <c r="A1822" t="s">
        <v>258</v>
      </c>
      <c r="B1822" t="s">
        <v>259</v>
      </c>
      <c r="C1822" t="s">
        <v>34</v>
      </c>
      <c r="D1822" t="s">
        <v>202</v>
      </c>
      <c r="E1822" t="s">
        <v>184</v>
      </c>
      <c r="F1822" t="s">
        <v>299</v>
      </c>
      <c r="G1822" s="4">
        <v>43100</v>
      </c>
      <c r="H1822" s="7">
        <f t="shared" si="28"/>
        <v>2017</v>
      </c>
      <c r="I1822" t="s">
        <v>252</v>
      </c>
      <c r="J1822" t="s">
        <v>124</v>
      </c>
      <c r="K1822" t="s">
        <v>124</v>
      </c>
      <c r="L1822" t="str">
        <f>_xlfn.XLOOKUP(K1822,Sheet1!$A$2:$A$8,Sheet1!$B$2:$B$8)</f>
        <v>E</v>
      </c>
      <c r="M1822" s="5">
        <v>54706105320</v>
      </c>
      <c r="N1822" s="5">
        <v>42295518756</v>
      </c>
    </row>
    <row r="1823" spans="1:14" x14ac:dyDescent="0.3">
      <c r="A1823" t="s">
        <v>258</v>
      </c>
      <c r="B1823" t="s">
        <v>259</v>
      </c>
      <c r="C1823" t="s">
        <v>34</v>
      </c>
      <c r="D1823" t="s">
        <v>202</v>
      </c>
      <c r="E1823" t="s">
        <v>184</v>
      </c>
      <c r="F1823" t="s">
        <v>299</v>
      </c>
      <c r="G1823" s="4">
        <v>43100</v>
      </c>
      <c r="H1823" s="7">
        <f t="shared" si="28"/>
        <v>2017</v>
      </c>
      <c r="I1823" t="s">
        <v>252</v>
      </c>
      <c r="J1823" t="s">
        <v>122</v>
      </c>
      <c r="K1823" t="s">
        <v>122</v>
      </c>
      <c r="L1823" t="str">
        <f>_xlfn.XLOOKUP(K1823,Sheet1!$A$2:$A$8,Sheet1!$B$2:$B$8)</f>
        <v>F</v>
      </c>
      <c r="M1823" s="5">
        <v>55644518349</v>
      </c>
      <c r="N1823" s="5">
        <v>32701630415</v>
      </c>
    </row>
    <row r="1824" spans="1:14" x14ac:dyDescent="0.3">
      <c r="A1824" t="s">
        <v>258</v>
      </c>
      <c r="B1824" t="s">
        <v>259</v>
      </c>
      <c r="C1824" t="s">
        <v>34</v>
      </c>
      <c r="D1824" t="s">
        <v>203</v>
      </c>
      <c r="E1824" t="s">
        <v>184</v>
      </c>
      <c r="F1824" t="s">
        <v>299</v>
      </c>
      <c r="G1824" s="4">
        <v>43100</v>
      </c>
      <c r="H1824" s="7">
        <f t="shared" si="28"/>
        <v>2017</v>
      </c>
      <c r="I1824" t="s">
        <v>252</v>
      </c>
      <c r="J1824" t="s">
        <v>260</v>
      </c>
      <c r="K1824" t="s">
        <v>7</v>
      </c>
      <c r="L1824" t="str">
        <f>_xlfn.XLOOKUP(K1824,Sheet1!$A$2:$A$8,Sheet1!$B$2:$B$8)</f>
        <v>D</v>
      </c>
      <c r="M1824" s="5">
        <v>1207512590908</v>
      </c>
      <c r="N1824" s="5">
        <v>1069034286707</v>
      </c>
    </row>
    <row r="1825" spans="1:14" x14ac:dyDescent="0.3">
      <c r="A1825" t="s">
        <v>258</v>
      </c>
      <c r="B1825" t="s">
        <v>259</v>
      </c>
      <c r="C1825" t="s">
        <v>34</v>
      </c>
      <c r="D1825" t="s">
        <v>203</v>
      </c>
      <c r="E1825" t="s">
        <v>184</v>
      </c>
      <c r="F1825" t="s">
        <v>299</v>
      </c>
      <c r="G1825" s="4">
        <v>43100</v>
      </c>
      <c r="H1825" s="7">
        <f t="shared" si="28"/>
        <v>2017</v>
      </c>
      <c r="I1825" t="s">
        <v>252</v>
      </c>
      <c r="J1825" t="s">
        <v>124</v>
      </c>
      <c r="K1825" t="s">
        <v>124</v>
      </c>
      <c r="L1825" t="str">
        <f>_xlfn.XLOOKUP(K1825,Sheet1!$A$2:$A$8,Sheet1!$B$2:$B$8)</f>
        <v>E</v>
      </c>
      <c r="M1825" s="5">
        <v>29817174580</v>
      </c>
      <c r="N1825" s="5">
        <v>21376850421</v>
      </c>
    </row>
    <row r="1826" spans="1:14" x14ac:dyDescent="0.3">
      <c r="A1826" t="s">
        <v>258</v>
      </c>
      <c r="B1826" t="s">
        <v>259</v>
      </c>
      <c r="C1826" t="s">
        <v>34</v>
      </c>
      <c r="D1826" t="s">
        <v>203</v>
      </c>
      <c r="E1826" t="s">
        <v>184</v>
      </c>
      <c r="F1826" t="s">
        <v>299</v>
      </c>
      <c r="G1826" s="4">
        <v>43100</v>
      </c>
      <c r="H1826" s="7">
        <f t="shared" si="28"/>
        <v>2017</v>
      </c>
      <c r="I1826" t="s">
        <v>252</v>
      </c>
      <c r="J1826" t="s">
        <v>122</v>
      </c>
      <c r="K1826" t="s">
        <v>122</v>
      </c>
      <c r="L1826" t="str">
        <f>_xlfn.XLOOKUP(K1826,Sheet1!$A$2:$A$8,Sheet1!$B$2:$B$8)</f>
        <v>F</v>
      </c>
      <c r="M1826" s="5">
        <v>20614501532</v>
      </c>
      <c r="N1826" s="5">
        <v>14288743060</v>
      </c>
    </row>
    <row r="1827" spans="1:14" x14ac:dyDescent="0.3">
      <c r="A1827" t="s">
        <v>258</v>
      </c>
      <c r="B1827" t="s">
        <v>259</v>
      </c>
      <c r="C1827" t="s">
        <v>34</v>
      </c>
      <c r="D1827" t="s">
        <v>204</v>
      </c>
      <c r="E1827" t="s">
        <v>191</v>
      </c>
      <c r="F1827" t="s">
        <v>299</v>
      </c>
      <c r="G1827" s="4">
        <v>43100</v>
      </c>
      <c r="H1827" s="7">
        <f t="shared" si="28"/>
        <v>2017</v>
      </c>
      <c r="I1827" t="s">
        <v>252</v>
      </c>
      <c r="J1827" t="s">
        <v>260</v>
      </c>
      <c r="K1827" t="s">
        <v>7</v>
      </c>
      <c r="L1827" t="str">
        <f>_xlfn.XLOOKUP(K1827,Sheet1!$A$2:$A$8,Sheet1!$B$2:$B$8)</f>
        <v>D</v>
      </c>
      <c r="M1827" s="5">
        <v>461167085734</v>
      </c>
      <c r="N1827" s="5">
        <v>455724888278</v>
      </c>
    </row>
    <row r="1828" spans="1:14" x14ac:dyDescent="0.3">
      <c r="A1828" t="s">
        <v>258</v>
      </c>
      <c r="B1828" t="s">
        <v>259</v>
      </c>
      <c r="C1828" t="s">
        <v>34</v>
      </c>
      <c r="D1828" t="s">
        <v>204</v>
      </c>
      <c r="E1828" t="s">
        <v>191</v>
      </c>
      <c r="F1828" t="s">
        <v>299</v>
      </c>
      <c r="G1828" s="4">
        <v>43100</v>
      </c>
      <c r="H1828" s="7">
        <f t="shared" si="28"/>
        <v>2017</v>
      </c>
      <c r="I1828" t="s">
        <v>252</v>
      </c>
      <c r="J1828" t="s">
        <v>124</v>
      </c>
      <c r="K1828" t="s">
        <v>124</v>
      </c>
      <c r="L1828" t="str">
        <f>_xlfn.XLOOKUP(K1828,Sheet1!$A$2:$A$8,Sheet1!$B$2:$B$8)</f>
        <v>E</v>
      </c>
      <c r="M1828" s="5">
        <v>53220127166</v>
      </c>
      <c r="N1828" s="5">
        <v>56975798773</v>
      </c>
    </row>
    <row r="1829" spans="1:14" x14ac:dyDescent="0.3">
      <c r="A1829" t="s">
        <v>258</v>
      </c>
      <c r="B1829" t="s">
        <v>259</v>
      </c>
      <c r="C1829" t="s">
        <v>34</v>
      </c>
      <c r="D1829" t="s">
        <v>204</v>
      </c>
      <c r="E1829" t="s">
        <v>191</v>
      </c>
      <c r="F1829" t="s">
        <v>299</v>
      </c>
      <c r="G1829" s="4">
        <v>43100</v>
      </c>
      <c r="H1829" s="7">
        <f t="shared" si="28"/>
        <v>2017</v>
      </c>
      <c r="I1829" t="s">
        <v>252</v>
      </c>
      <c r="J1829" t="s">
        <v>122</v>
      </c>
      <c r="K1829" t="s">
        <v>122</v>
      </c>
      <c r="L1829" t="str">
        <f>_xlfn.XLOOKUP(K1829,Sheet1!$A$2:$A$8,Sheet1!$B$2:$B$8)</f>
        <v>F</v>
      </c>
      <c r="M1829" s="5">
        <v>55382010322</v>
      </c>
      <c r="N1829" s="5">
        <v>42598059451</v>
      </c>
    </row>
    <row r="1830" spans="1:14" x14ac:dyDescent="0.3">
      <c r="A1830" t="s">
        <v>258</v>
      </c>
      <c r="B1830" t="s">
        <v>259</v>
      </c>
      <c r="C1830" t="s">
        <v>34</v>
      </c>
      <c r="D1830" t="s">
        <v>205</v>
      </c>
      <c r="E1830" t="s">
        <v>189</v>
      </c>
      <c r="F1830" t="s">
        <v>301</v>
      </c>
      <c r="G1830" s="4">
        <v>43100</v>
      </c>
      <c r="H1830" s="7">
        <f t="shared" si="28"/>
        <v>2017</v>
      </c>
      <c r="I1830" t="s">
        <v>252</v>
      </c>
      <c r="J1830" t="s">
        <v>7</v>
      </c>
      <c r="K1830" t="s">
        <v>7</v>
      </c>
      <c r="L1830" t="str">
        <f>_xlfn.XLOOKUP(K1830,Sheet1!$A$2:$A$8,Sheet1!$B$2:$B$8)</f>
        <v>D</v>
      </c>
      <c r="M1830" s="5">
        <v>365386504380</v>
      </c>
      <c r="N1830" s="5">
        <v>349870229327</v>
      </c>
    </row>
    <row r="1831" spans="1:14" x14ac:dyDescent="0.3">
      <c r="A1831" t="s">
        <v>258</v>
      </c>
      <c r="B1831" t="s">
        <v>259</v>
      </c>
      <c r="C1831" t="s">
        <v>34</v>
      </c>
      <c r="D1831" t="s">
        <v>205</v>
      </c>
      <c r="E1831" t="s">
        <v>189</v>
      </c>
      <c r="F1831" t="s">
        <v>301</v>
      </c>
      <c r="G1831" s="4">
        <v>43100</v>
      </c>
      <c r="H1831" s="7">
        <f t="shared" si="28"/>
        <v>2017</v>
      </c>
      <c r="I1831" t="s">
        <v>252</v>
      </c>
      <c r="J1831" t="s">
        <v>10</v>
      </c>
      <c r="K1831" t="s">
        <v>124</v>
      </c>
      <c r="L1831" t="str">
        <f>_xlfn.XLOOKUP(K1831,Sheet1!$A$2:$A$8,Sheet1!$B$2:$B$8)</f>
        <v>E</v>
      </c>
      <c r="M1831" s="5">
        <v>10941300582</v>
      </c>
      <c r="N1831" s="5">
        <v>20705234399</v>
      </c>
    </row>
    <row r="1832" spans="1:14" x14ac:dyDescent="0.3">
      <c r="A1832" t="s">
        <v>258</v>
      </c>
      <c r="B1832" t="s">
        <v>259</v>
      </c>
      <c r="C1832" t="s">
        <v>34</v>
      </c>
      <c r="D1832" t="s">
        <v>205</v>
      </c>
      <c r="E1832" t="s">
        <v>189</v>
      </c>
      <c r="F1832" t="s">
        <v>301</v>
      </c>
      <c r="G1832" s="4">
        <v>43100</v>
      </c>
      <c r="H1832" s="7">
        <f t="shared" si="28"/>
        <v>2017</v>
      </c>
      <c r="I1832" t="s">
        <v>252</v>
      </c>
      <c r="J1832" t="s">
        <v>265</v>
      </c>
      <c r="K1832" t="s">
        <v>122</v>
      </c>
      <c r="L1832" t="str">
        <f>_xlfn.XLOOKUP(K1832,Sheet1!$A$2:$A$8,Sheet1!$B$2:$B$8)</f>
        <v>F</v>
      </c>
      <c r="M1832" s="5">
        <v>-4709252451</v>
      </c>
      <c r="N1832" s="5">
        <v>4225515109</v>
      </c>
    </row>
    <row r="1833" spans="1:14" x14ac:dyDescent="0.3">
      <c r="A1833" t="s">
        <v>258</v>
      </c>
      <c r="B1833" t="s">
        <v>259</v>
      </c>
      <c r="C1833" t="s">
        <v>34</v>
      </c>
      <c r="D1833" t="s">
        <v>206</v>
      </c>
      <c r="E1833" t="s">
        <v>191</v>
      </c>
      <c r="F1833" t="s">
        <v>299</v>
      </c>
      <c r="G1833" s="4">
        <v>43100</v>
      </c>
      <c r="H1833" s="7">
        <f t="shared" si="28"/>
        <v>2017</v>
      </c>
      <c r="I1833" t="s">
        <v>252</v>
      </c>
      <c r="J1833" t="s">
        <v>7</v>
      </c>
      <c r="K1833" t="s">
        <v>7</v>
      </c>
      <c r="L1833" t="str">
        <f>_xlfn.XLOOKUP(K1833,Sheet1!$A$2:$A$8,Sheet1!$B$2:$B$8)</f>
        <v>D</v>
      </c>
      <c r="M1833" s="5">
        <v>373285260310</v>
      </c>
      <c r="N1833" s="5">
        <v>434555619405</v>
      </c>
    </row>
    <row r="1834" spans="1:14" x14ac:dyDescent="0.3">
      <c r="A1834" t="s">
        <v>258</v>
      </c>
      <c r="B1834" t="s">
        <v>259</v>
      </c>
      <c r="C1834" t="s">
        <v>34</v>
      </c>
      <c r="D1834" t="s">
        <v>206</v>
      </c>
      <c r="E1834" t="s">
        <v>191</v>
      </c>
      <c r="F1834" t="s">
        <v>299</v>
      </c>
      <c r="G1834" s="4">
        <v>43100</v>
      </c>
      <c r="H1834" s="7">
        <f t="shared" si="28"/>
        <v>2017</v>
      </c>
      <c r="I1834" t="s">
        <v>252</v>
      </c>
      <c r="J1834" t="s">
        <v>124</v>
      </c>
      <c r="K1834" t="s">
        <v>124</v>
      </c>
      <c r="L1834" t="str">
        <f>_xlfn.XLOOKUP(K1834,Sheet1!$A$2:$A$8,Sheet1!$B$2:$B$8)</f>
        <v>E</v>
      </c>
      <c r="M1834" s="5">
        <v>11229560541</v>
      </c>
      <c r="N1834" s="5">
        <v>24385207450</v>
      </c>
    </row>
    <row r="1835" spans="1:14" x14ac:dyDescent="0.3">
      <c r="A1835" t="s">
        <v>258</v>
      </c>
      <c r="B1835" t="s">
        <v>259</v>
      </c>
      <c r="C1835" t="s">
        <v>34</v>
      </c>
      <c r="D1835" t="s">
        <v>206</v>
      </c>
      <c r="E1835" t="s">
        <v>191</v>
      </c>
      <c r="F1835" t="s">
        <v>299</v>
      </c>
      <c r="G1835" s="4">
        <v>43100</v>
      </c>
      <c r="H1835" s="7">
        <f t="shared" si="28"/>
        <v>2017</v>
      </c>
      <c r="I1835" t="s">
        <v>252</v>
      </c>
      <c r="J1835" t="s">
        <v>122</v>
      </c>
      <c r="K1835" t="s">
        <v>122</v>
      </c>
      <c r="L1835" t="str">
        <f>_xlfn.XLOOKUP(K1835,Sheet1!$A$2:$A$8,Sheet1!$B$2:$B$8)</f>
        <v>F</v>
      </c>
      <c r="M1835" s="5">
        <v>8539611873</v>
      </c>
      <c r="N1835" s="5">
        <v>17410348280</v>
      </c>
    </row>
    <row r="1836" spans="1:14" x14ac:dyDescent="0.3">
      <c r="A1836" t="s">
        <v>258</v>
      </c>
      <c r="B1836" t="s">
        <v>259</v>
      </c>
      <c r="C1836" t="s">
        <v>34</v>
      </c>
      <c r="D1836" t="s">
        <v>207</v>
      </c>
      <c r="E1836" t="s">
        <v>191</v>
      </c>
      <c r="F1836" t="s">
        <v>299</v>
      </c>
      <c r="G1836" s="4">
        <v>43100</v>
      </c>
      <c r="H1836" s="7">
        <f t="shared" si="28"/>
        <v>2017</v>
      </c>
      <c r="I1836" t="s">
        <v>252</v>
      </c>
      <c r="J1836" t="s">
        <v>260</v>
      </c>
      <c r="K1836" t="s">
        <v>7</v>
      </c>
      <c r="L1836" t="str">
        <f>_xlfn.XLOOKUP(K1836,Sheet1!$A$2:$A$8,Sheet1!$B$2:$B$8)</f>
        <v>D</v>
      </c>
      <c r="M1836" s="5">
        <v>1507752229082</v>
      </c>
      <c r="N1836" s="5">
        <v>1515417587201</v>
      </c>
    </row>
    <row r="1837" spans="1:14" x14ac:dyDescent="0.3">
      <c r="A1837" t="s">
        <v>258</v>
      </c>
      <c r="B1837" t="s">
        <v>259</v>
      </c>
      <c r="C1837" t="s">
        <v>34</v>
      </c>
      <c r="D1837" t="s">
        <v>207</v>
      </c>
      <c r="E1837" t="s">
        <v>191</v>
      </c>
      <c r="F1837" t="s">
        <v>299</v>
      </c>
      <c r="G1837" s="4">
        <v>43100</v>
      </c>
      <c r="H1837" s="7">
        <f t="shared" si="28"/>
        <v>2017</v>
      </c>
      <c r="I1837" t="s">
        <v>252</v>
      </c>
      <c r="J1837" t="s">
        <v>124</v>
      </c>
      <c r="K1837" t="s">
        <v>124</v>
      </c>
      <c r="L1837" t="str">
        <f>_xlfn.XLOOKUP(K1837,Sheet1!$A$2:$A$8,Sheet1!$B$2:$B$8)</f>
        <v>E</v>
      </c>
      <c r="M1837" s="5">
        <v>31125853386</v>
      </c>
      <c r="N1837" s="5">
        <v>62632547886</v>
      </c>
    </row>
    <row r="1838" spans="1:14" x14ac:dyDescent="0.3">
      <c r="A1838" t="s">
        <v>258</v>
      </c>
      <c r="B1838" t="s">
        <v>259</v>
      </c>
      <c r="C1838" t="s">
        <v>34</v>
      </c>
      <c r="D1838" t="s">
        <v>207</v>
      </c>
      <c r="E1838" t="s">
        <v>191</v>
      </c>
      <c r="F1838" t="s">
        <v>299</v>
      </c>
      <c r="G1838" s="4">
        <v>43100</v>
      </c>
      <c r="H1838" s="7">
        <f t="shared" si="28"/>
        <v>2017</v>
      </c>
      <c r="I1838" t="s">
        <v>252</v>
      </c>
      <c r="J1838" t="s">
        <v>122</v>
      </c>
      <c r="K1838" t="s">
        <v>122</v>
      </c>
      <c r="L1838" t="str">
        <f>_xlfn.XLOOKUP(K1838,Sheet1!$A$2:$A$8,Sheet1!$B$2:$B$8)</f>
        <v>F</v>
      </c>
      <c r="M1838" s="5">
        <v>-926816620</v>
      </c>
      <c r="N1838" s="5">
        <v>7863435570</v>
      </c>
    </row>
    <row r="1839" spans="1:14" x14ac:dyDescent="0.3">
      <c r="A1839" t="s">
        <v>258</v>
      </c>
      <c r="B1839" t="s">
        <v>259</v>
      </c>
      <c r="C1839" t="s">
        <v>34</v>
      </c>
      <c r="D1839" t="s">
        <v>208</v>
      </c>
      <c r="E1839" t="s">
        <v>209</v>
      </c>
      <c r="F1839" t="s">
        <v>301</v>
      </c>
      <c r="G1839" s="4">
        <v>43100</v>
      </c>
      <c r="H1839" s="7">
        <f t="shared" si="28"/>
        <v>2017</v>
      </c>
      <c r="I1839" t="s">
        <v>252</v>
      </c>
      <c r="J1839" t="s">
        <v>260</v>
      </c>
      <c r="K1839" t="s">
        <v>7</v>
      </c>
      <c r="L1839" t="str">
        <f>_xlfn.XLOOKUP(K1839,Sheet1!$A$2:$A$8,Sheet1!$B$2:$B$8)</f>
        <v>D</v>
      </c>
      <c r="M1839" s="5">
        <v>119101606884</v>
      </c>
      <c r="N1839" s="5">
        <v>109764571696</v>
      </c>
    </row>
    <row r="1840" spans="1:14" x14ac:dyDescent="0.3">
      <c r="A1840" t="s">
        <v>258</v>
      </c>
      <c r="B1840" t="s">
        <v>259</v>
      </c>
      <c r="C1840" t="s">
        <v>34</v>
      </c>
      <c r="D1840" t="s">
        <v>208</v>
      </c>
      <c r="E1840" t="s">
        <v>209</v>
      </c>
      <c r="F1840" t="s">
        <v>301</v>
      </c>
      <c r="G1840" s="4">
        <v>43100</v>
      </c>
      <c r="H1840" s="7">
        <f t="shared" si="28"/>
        <v>2017</v>
      </c>
      <c r="I1840" t="s">
        <v>252</v>
      </c>
      <c r="J1840" t="s">
        <v>124</v>
      </c>
      <c r="K1840" t="s">
        <v>124</v>
      </c>
      <c r="L1840" t="str">
        <f>_xlfn.XLOOKUP(K1840,Sheet1!$A$2:$A$8,Sheet1!$B$2:$B$8)</f>
        <v>E</v>
      </c>
      <c r="M1840" s="5">
        <v>2539518395</v>
      </c>
      <c r="N1840" s="5">
        <v>561468704</v>
      </c>
    </row>
    <row r="1841" spans="1:14" x14ac:dyDescent="0.3">
      <c r="A1841" t="s">
        <v>258</v>
      </c>
      <c r="B1841" t="s">
        <v>259</v>
      </c>
      <c r="C1841" t="s">
        <v>34</v>
      </c>
      <c r="D1841" t="s">
        <v>208</v>
      </c>
      <c r="E1841" t="s">
        <v>209</v>
      </c>
      <c r="F1841" t="s">
        <v>301</v>
      </c>
      <c r="G1841" s="4">
        <v>43100</v>
      </c>
      <c r="H1841" s="7">
        <f t="shared" si="28"/>
        <v>2017</v>
      </c>
      <c r="I1841" t="s">
        <v>252</v>
      </c>
      <c r="J1841" t="s">
        <v>122</v>
      </c>
      <c r="K1841" t="s">
        <v>122</v>
      </c>
      <c r="L1841" t="str">
        <f>_xlfn.XLOOKUP(K1841,Sheet1!$A$2:$A$8,Sheet1!$B$2:$B$8)</f>
        <v>F</v>
      </c>
      <c r="M1841" s="5">
        <v>1849547670</v>
      </c>
      <c r="N1841" s="5">
        <v>1786913378</v>
      </c>
    </row>
    <row r="1842" spans="1:14" x14ac:dyDescent="0.3">
      <c r="A1842" t="s">
        <v>258</v>
      </c>
      <c r="B1842" t="s">
        <v>259</v>
      </c>
      <c r="C1842" t="s">
        <v>34</v>
      </c>
      <c r="D1842" t="s">
        <v>210</v>
      </c>
      <c r="E1842" t="s">
        <v>198</v>
      </c>
      <c r="F1842" t="s">
        <v>299</v>
      </c>
      <c r="G1842" s="4">
        <v>43100</v>
      </c>
      <c r="H1842" s="7">
        <f t="shared" si="28"/>
        <v>2017</v>
      </c>
      <c r="I1842" t="s">
        <v>252</v>
      </c>
      <c r="J1842" t="s">
        <v>124</v>
      </c>
      <c r="K1842" t="s">
        <v>124</v>
      </c>
      <c r="L1842" t="str">
        <f>_xlfn.XLOOKUP(K1842,Sheet1!$A$2:$A$8,Sheet1!$B$2:$B$8)</f>
        <v>E</v>
      </c>
      <c r="M1842" s="5">
        <v>25360864265</v>
      </c>
      <c r="N1842" s="5">
        <v>14792364749</v>
      </c>
    </row>
    <row r="1843" spans="1:14" x14ac:dyDescent="0.3">
      <c r="A1843" t="s">
        <v>258</v>
      </c>
      <c r="B1843" t="s">
        <v>259</v>
      </c>
      <c r="C1843" t="s">
        <v>34</v>
      </c>
      <c r="D1843" t="s">
        <v>210</v>
      </c>
      <c r="E1843" t="s">
        <v>198</v>
      </c>
      <c r="F1843" t="s">
        <v>299</v>
      </c>
      <c r="G1843" s="4">
        <v>43100</v>
      </c>
      <c r="H1843" s="7">
        <f t="shared" si="28"/>
        <v>2017</v>
      </c>
      <c r="I1843" t="s">
        <v>252</v>
      </c>
      <c r="J1843" t="s">
        <v>122</v>
      </c>
      <c r="K1843" t="s">
        <v>122</v>
      </c>
      <c r="L1843" t="str">
        <f>_xlfn.XLOOKUP(K1843,Sheet1!$A$2:$A$8,Sheet1!$B$2:$B$8)</f>
        <v>F</v>
      </c>
      <c r="M1843" s="5">
        <v>19841042342</v>
      </c>
      <c r="N1843" s="5">
        <v>12578692724</v>
      </c>
    </row>
    <row r="1844" spans="1:14" x14ac:dyDescent="0.3">
      <c r="A1844" t="s">
        <v>258</v>
      </c>
      <c r="B1844" t="s">
        <v>259</v>
      </c>
      <c r="C1844" t="s">
        <v>34</v>
      </c>
      <c r="D1844" t="s">
        <v>211</v>
      </c>
      <c r="E1844" t="s">
        <v>184</v>
      </c>
      <c r="F1844" t="s">
        <v>299</v>
      </c>
      <c r="G1844" s="4">
        <v>43100</v>
      </c>
      <c r="H1844" s="7">
        <f t="shared" si="28"/>
        <v>2017</v>
      </c>
      <c r="I1844" t="s">
        <v>252</v>
      </c>
      <c r="J1844" t="s">
        <v>260</v>
      </c>
      <c r="K1844" t="s">
        <v>7</v>
      </c>
      <c r="L1844" t="str">
        <f>_xlfn.XLOOKUP(K1844,Sheet1!$A$2:$A$8,Sheet1!$B$2:$B$8)</f>
        <v>D</v>
      </c>
      <c r="M1844" s="5">
        <v>265225266244</v>
      </c>
      <c r="N1844" s="5">
        <v>259705110545</v>
      </c>
    </row>
    <row r="1845" spans="1:14" x14ac:dyDescent="0.3">
      <c r="A1845" t="s">
        <v>258</v>
      </c>
      <c r="B1845" t="s">
        <v>259</v>
      </c>
      <c r="C1845" t="s">
        <v>34</v>
      </c>
      <c r="D1845" t="s">
        <v>211</v>
      </c>
      <c r="E1845" t="s">
        <v>184</v>
      </c>
      <c r="F1845" t="s">
        <v>299</v>
      </c>
      <c r="G1845" s="4">
        <v>43100</v>
      </c>
      <c r="H1845" s="7">
        <f t="shared" si="28"/>
        <v>2017</v>
      </c>
      <c r="I1845" t="s">
        <v>252</v>
      </c>
      <c r="J1845" t="s">
        <v>124</v>
      </c>
      <c r="K1845" t="s">
        <v>124</v>
      </c>
      <c r="L1845" t="str">
        <f>_xlfn.XLOOKUP(K1845,Sheet1!$A$2:$A$8,Sheet1!$B$2:$B$8)</f>
        <v>E</v>
      </c>
      <c r="M1845" s="5">
        <v>15689467876</v>
      </c>
      <c r="N1845" s="5">
        <v>22405268699</v>
      </c>
    </row>
    <row r="1846" spans="1:14" x14ac:dyDescent="0.3">
      <c r="A1846" t="s">
        <v>258</v>
      </c>
      <c r="B1846" t="s">
        <v>259</v>
      </c>
      <c r="C1846" t="s">
        <v>34</v>
      </c>
      <c r="D1846" t="s">
        <v>211</v>
      </c>
      <c r="E1846" t="s">
        <v>184</v>
      </c>
      <c r="F1846" t="s">
        <v>299</v>
      </c>
      <c r="G1846" s="4">
        <v>43100</v>
      </c>
      <c r="H1846" s="7">
        <f t="shared" si="28"/>
        <v>2017</v>
      </c>
      <c r="I1846" t="s">
        <v>252</v>
      </c>
      <c r="J1846" t="s">
        <v>122</v>
      </c>
      <c r="K1846" t="s">
        <v>122</v>
      </c>
      <c r="L1846" t="str">
        <f>_xlfn.XLOOKUP(K1846,Sheet1!$A$2:$A$8,Sheet1!$B$2:$B$8)</f>
        <v>F</v>
      </c>
      <c r="M1846" s="5">
        <v>17435959724</v>
      </c>
      <c r="N1846" s="5">
        <v>34773357583</v>
      </c>
    </row>
    <row r="1847" spans="1:14" x14ac:dyDescent="0.3">
      <c r="A1847" t="s">
        <v>258</v>
      </c>
      <c r="B1847" t="s">
        <v>259</v>
      </c>
      <c r="C1847" t="s">
        <v>34</v>
      </c>
      <c r="D1847" t="s">
        <v>212</v>
      </c>
      <c r="E1847" t="s">
        <v>213</v>
      </c>
      <c r="F1847" t="s">
        <v>301</v>
      </c>
      <c r="G1847" s="4">
        <v>43100</v>
      </c>
      <c r="H1847" s="7">
        <f t="shared" si="28"/>
        <v>2017</v>
      </c>
      <c r="I1847" t="s">
        <v>252</v>
      </c>
      <c r="J1847" t="s">
        <v>124</v>
      </c>
      <c r="K1847" t="s">
        <v>124</v>
      </c>
      <c r="L1847" t="str">
        <f>_xlfn.XLOOKUP(K1847,Sheet1!$A$2:$A$8,Sheet1!$B$2:$B$8)</f>
        <v>E</v>
      </c>
      <c r="M1847" s="5">
        <v>165379527605</v>
      </c>
      <c r="N1847" s="5">
        <v>116135055801</v>
      </c>
    </row>
    <row r="1848" spans="1:14" x14ac:dyDescent="0.3">
      <c r="A1848" t="s">
        <v>258</v>
      </c>
      <c r="B1848" t="s">
        <v>259</v>
      </c>
      <c r="C1848" t="s">
        <v>34</v>
      </c>
      <c r="D1848" t="s">
        <v>212</v>
      </c>
      <c r="E1848" t="s">
        <v>213</v>
      </c>
      <c r="F1848" t="s">
        <v>301</v>
      </c>
      <c r="G1848" s="4">
        <v>43100</v>
      </c>
      <c r="H1848" s="7">
        <f t="shared" si="28"/>
        <v>2017</v>
      </c>
      <c r="I1848" t="s">
        <v>252</v>
      </c>
      <c r="J1848" t="s">
        <v>122</v>
      </c>
      <c r="K1848" t="s">
        <v>122</v>
      </c>
      <c r="L1848" t="str">
        <f>_xlfn.XLOOKUP(K1848,Sheet1!$A$2:$A$8,Sheet1!$B$2:$B$8)</f>
        <v>F</v>
      </c>
      <c r="M1848" s="5">
        <v>125093899312</v>
      </c>
      <c r="N1848" s="5">
        <v>65455116983</v>
      </c>
    </row>
    <row r="1849" spans="1:14" x14ac:dyDescent="0.3">
      <c r="A1849" t="s">
        <v>258</v>
      </c>
      <c r="B1849" t="s">
        <v>259</v>
      </c>
      <c r="C1849" t="s">
        <v>34</v>
      </c>
      <c r="D1849" t="s">
        <v>214</v>
      </c>
      <c r="E1849" t="s">
        <v>191</v>
      </c>
      <c r="F1849" t="s">
        <v>299</v>
      </c>
      <c r="G1849" s="4">
        <v>43100</v>
      </c>
      <c r="H1849" s="7">
        <f t="shared" si="28"/>
        <v>2017</v>
      </c>
      <c r="I1849" t="s">
        <v>252</v>
      </c>
      <c r="J1849" t="s">
        <v>260</v>
      </c>
      <c r="K1849" t="s">
        <v>7</v>
      </c>
      <c r="L1849" t="str">
        <f>_xlfn.XLOOKUP(K1849,Sheet1!$A$2:$A$8,Sheet1!$B$2:$B$8)</f>
        <v>D</v>
      </c>
      <c r="M1849" s="5">
        <v>3863990044651</v>
      </c>
      <c r="N1849" s="5">
        <v>3490487870757</v>
      </c>
    </row>
    <row r="1850" spans="1:14" x14ac:dyDescent="0.3">
      <c r="A1850" t="s">
        <v>258</v>
      </c>
      <c r="B1850" t="s">
        <v>259</v>
      </c>
      <c r="C1850" t="s">
        <v>34</v>
      </c>
      <c r="D1850" t="s">
        <v>214</v>
      </c>
      <c r="E1850" t="s">
        <v>191</v>
      </c>
      <c r="F1850" t="s">
        <v>299</v>
      </c>
      <c r="G1850" s="4">
        <v>43100</v>
      </c>
      <c r="H1850" s="7">
        <f t="shared" si="28"/>
        <v>2017</v>
      </c>
      <c r="I1850" t="s">
        <v>252</v>
      </c>
      <c r="J1850" t="s">
        <v>124</v>
      </c>
      <c r="K1850" t="s">
        <v>124</v>
      </c>
      <c r="L1850" t="str">
        <f>_xlfn.XLOOKUP(K1850,Sheet1!$A$2:$A$8,Sheet1!$B$2:$B$8)</f>
        <v>E</v>
      </c>
      <c r="M1850" s="5">
        <v>329834971200</v>
      </c>
      <c r="N1850" s="5">
        <v>326583101601</v>
      </c>
    </row>
    <row r="1851" spans="1:14" x14ac:dyDescent="0.3">
      <c r="A1851" t="s">
        <v>258</v>
      </c>
      <c r="B1851" t="s">
        <v>259</v>
      </c>
      <c r="C1851" t="s">
        <v>34</v>
      </c>
      <c r="D1851" t="s">
        <v>214</v>
      </c>
      <c r="E1851" t="s">
        <v>191</v>
      </c>
      <c r="F1851" t="s">
        <v>299</v>
      </c>
      <c r="G1851" s="4">
        <v>43100</v>
      </c>
      <c r="H1851" s="7">
        <f t="shared" si="28"/>
        <v>2017</v>
      </c>
      <c r="I1851" t="s">
        <v>252</v>
      </c>
      <c r="J1851" t="s">
        <v>122</v>
      </c>
      <c r="K1851" t="s">
        <v>122</v>
      </c>
      <c r="L1851" t="str">
        <f>_xlfn.XLOOKUP(K1851,Sheet1!$A$2:$A$8,Sheet1!$B$2:$B$8)</f>
        <v>F</v>
      </c>
      <c r="M1851" s="5">
        <v>42299633566</v>
      </c>
      <c r="N1851" s="5">
        <v>152961873663</v>
      </c>
    </row>
    <row r="1852" spans="1:14" x14ac:dyDescent="0.3">
      <c r="A1852" t="s">
        <v>258</v>
      </c>
      <c r="B1852" t="s">
        <v>259</v>
      </c>
      <c r="C1852" t="s">
        <v>34</v>
      </c>
      <c r="D1852" t="s">
        <v>216</v>
      </c>
      <c r="E1852" t="s">
        <v>184</v>
      </c>
      <c r="F1852" t="s">
        <v>299</v>
      </c>
      <c r="G1852" s="4">
        <v>43100</v>
      </c>
      <c r="H1852" s="7">
        <f t="shared" si="28"/>
        <v>2017</v>
      </c>
      <c r="I1852" t="s">
        <v>252</v>
      </c>
      <c r="J1852" t="s">
        <v>260</v>
      </c>
      <c r="K1852" t="s">
        <v>7</v>
      </c>
      <c r="L1852" t="str">
        <f>_xlfn.XLOOKUP(K1852,Sheet1!$A$2:$A$8,Sheet1!$B$2:$B$8)</f>
        <v>D</v>
      </c>
      <c r="M1852" s="5">
        <v>4392955166163</v>
      </c>
      <c r="N1852" s="5">
        <v>3936858958832</v>
      </c>
    </row>
    <row r="1853" spans="1:14" x14ac:dyDescent="0.3">
      <c r="A1853" t="s">
        <v>258</v>
      </c>
      <c r="B1853" t="s">
        <v>259</v>
      </c>
      <c r="C1853" t="s">
        <v>34</v>
      </c>
      <c r="D1853" t="s">
        <v>216</v>
      </c>
      <c r="E1853" t="s">
        <v>184</v>
      </c>
      <c r="F1853" t="s">
        <v>299</v>
      </c>
      <c r="G1853" s="4">
        <v>43100</v>
      </c>
      <c r="H1853" s="7">
        <f t="shared" si="28"/>
        <v>2017</v>
      </c>
      <c r="I1853" t="s">
        <v>252</v>
      </c>
      <c r="J1853" t="s">
        <v>124</v>
      </c>
      <c r="K1853" t="s">
        <v>124</v>
      </c>
      <c r="L1853" t="str">
        <f>_xlfn.XLOOKUP(K1853,Sheet1!$A$2:$A$8,Sheet1!$B$2:$B$8)</f>
        <v>E</v>
      </c>
      <c r="M1853" s="5">
        <v>106757934756</v>
      </c>
      <c r="N1853" s="5">
        <v>134163551152</v>
      </c>
    </row>
    <row r="1854" spans="1:14" x14ac:dyDescent="0.3">
      <c r="A1854" t="s">
        <v>258</v>
      </c>
      <c r="B1854" t="s">
        <v>259</v>
      </c>
      <c r="C1854" t="s">
        <v>34</v>
      </c>
      <c r="D1854" t="s">
        <v>216</v>
      </c>
      <c r="E1854" t="s">
        <v>184</v>
      </c>
      <c r="F1854" t="s">
        <v>299</v>
      </c>
      <c r="G1854" s="4">
        <v>43100</v>
      </c>
      <c r="H1854" s="7">
        <f t="shared" si="28"/>
        <v>2017</v>
      </c>
      <c r="I1854" t="s">
        <v>252</v>
      </c>
      <c r="J1854" t="s">
        <v>122</v>
      </c>
      <c r="K1854" t="s">
        <v>122</v>
      </c>
      <c r="L1854" t="str">
        <f>_xlfn.XLOOKUP(K1854,Sheet1!$A$2:$A$8,Sheet1!$B$2:$B$8)</f>
        <v>F</v>
      </c>
      <c r="M1854" s="5">
        <v>109588666675</v>
      </c>
      <c r="N1854" s="5">
        <v>28414330748</v>
      </c>
    </row>
    <row r="1855" spans="1:14" x14ac:dyDescent="0.3">
      <c r="A1855" t="s">
        <v>258</v>
      </c>
      <c r="B1855" t="s">
        <v>259</v>
      </c>
      <c r="C1855" t="s">
        <v>34</v>
      </c>
      <c r="D1855" t="s">
        <v>217</v>
      </c>
      <c r="E1855" t="s">
        <v>191</v>
      </c>
      <c r="F1855" t="s">
        <v>299</v>
      </c>
      <c r="G1855" s="4">
        <v>43100</v>
      </c>
      <c r="H1855" s="7">
        <f t="shared" si="28"/>
        <v>2017</v>
      </c>
      <c r="I1855" t="s">
        <v>252</v>
      </c>
      <c r="J1855" t="s">
        <v>260</v>
      </c>
      <c r="K1855" t="s">
        <v>7</v>
      </c>
      <c r="L1855" t="str">
        <f>_xlfn.XLOOKUP(K1855,Sheet1!$A$2:$A$8,Sheet1!$B$2:$B$8)</f>
        <v>D</v>
      </c>
      <c r="M1855" s="5">
        <v>262242096910</v>
      </c>
      <c r="N1855" s="5">
        <v>238377364725</v>
      </c>
    </row>
    <row r="1856" spans="1:14" x14ac:dyDescent="0.3">
      <c r="A1856" t="s">
        <v>258</v>
      </c>
      <c r="B1856" t="s">
        <v>259</v>
      </c>
      <c r="C1856" t="s">
        <v>34</v>
      </c>
      <c r="D1856" t="s">
        <v>217</v>
      </c>
      <c r="E1856" t="s">
        <v>191</v>
      </c>
      <c r="F1856" t="s">
        <v>299</v>
      </c>
      <c r="G1856" s="4">
        <v>43100</v>
      </c>
      <c r="H1856" s="7">
        <f t="shared" si="28"/>
        <v>2017</v>
      </c>
      <c r="I1856" t="s">
        <v>252</v>
      </c>
      <c r="J1856" t="s">
        <v>124</v>
      </c>
      <c r="K1856" t="s">
        <v>124</v>
      </c>
      <c r="L1856" t="str">
        <f>_xlfn.XLOOKUP(K1856,Sheet1!$A$2:$A$8,Sheet1!$B$2:$B$8)</f>
        <v>E</v>
      </c>
      <c r="M1856" s="5">
        <v>19611191984</v>
      </c>
      <c r="N1856" s="5">
        <v>17927126262</v>
      </c>
    </row>
    <row r="1857" spans="1:14" x14ac:dyDescent="0.3">
      <c r="A1857" t="s">
        <v>258</v>
      </c>
      <c r="B1857" t="s">
        <v>259</v>
      </c>
      <c r="C1857" t="s">
        <v>34</v>
      </c>
      <c r="D1857" t="s">
        <v>217</v>
      </c>
      <c r="E1857" t="s">
        <v>191</v>
      </c>
      <c r="F1857" t="s">
        <v>299</v>
      </c>
      <c r="G1857" s="4">
        <v>43100</v>
      </c>
      <c r="H1857" s="7">
        <f t="shared" si="28"/>
        <v>2017</v>
      </c>
      <c r="I1857" t="s">
        <v>252</v>
      </c>
      <c r="J1857" t="s">
        <v>122</v>
      </c>
      <c r="K1857" t="s">
        <v>122</v>
      </c>
      <c r="L1857" t="str">
        <f>_xlfn.XLOOKUP(K1857,Sheet1!$A$2:$A$8,Sheet1!$B$2:$B$8)</f>
        <v>F</v>
      </c>
      <c r="M1857" s="5">
        <v>17521747370</v>
      </c>
      <c r="N1857" s="5">
        <v>17680497942</v>
      </c>
    </row>
    <row r="1858" spans="1:14" x14ac:dyDescent="0.3">
      <c r="A1858" t="s">
        <v>258</v>
      </c>
      <c r="B1858" t="s">
        <v>259</v>
      </c>
      <c r="C1858" t="s">
        <v>34</v>
      </c>
      <c r="D1858" t="s">
        <v>218</v>
      </c>
      <c r="E1858" t="s">
        <v>184</v>
      </c>
      <c r="F1858" t="s">
        <v>299</v>
      </c>
      <c r="G1858" s="4">
        <v>43100</v>
      </c>
      <c r="H1858" s="7">
        <f t="shared" si="28"/>
        <v>2017</v>
      </c>
      <c r="I1858" t="s">
        <v>252</v>
      </c>
      <c r="J1858" t="s">
        <v>266</v>
      </c>
      <c r="K1858" t="s">
        <v>7</v>
      </c>
      <c r="L1858" t="str">
        <f>_xlfn.XLOOKUP(K1858,Sheet1!$A$2:$A$8,Sheet1!$B$2:$B$8)</f>
        <v>D</v>
      </c>
      <c r="M1858" s="5">
        <v>1002111627849</v>
      </c>
      <c r="N1858" s="5">
        <v>1188834513181</v>
      </c>
    </row>
    <row r="1859" spans="1:14" x14ac:dyDescent="0.3">
      <c r="A1859" t="s">
        <v>258</v>
      </c>
      <c r="B1859" t="s">
        <v>259</v>
      </c>
      <c r="C1859" t="s">
        <v>34</v>
      </c>
      <c r="D1859" t="s">
        <v>218</v>
      </c>
      <c r="E1859" t="s">
        <v>184</v>
      </c>
      <c r="F1859" t="s">
        <v>299</v>
      </c>
      <c r="G1859" s="4">
        <v>43100</v>
      </c>
      <c r="H1859" s="7">
        <f t="shared" si="28"/>
        <v>2017</v>
      </c>
      <c r="I1859" t="s">
        <v>252</v>
      </c>
      <c r="J1859" t="s">
        <v>124</v>
      </c>
      <c r="K1859" t="s">
        <v>124</v>
      </c>
      <c r="L1859" t="str">
        <f>_xlfn.XLOOKUP(K1859,Sheet1!$A$2:$A$8,Sheet1!$B$2:$B$8)</f>
        <v>E</v>
      </c>
      <c r="M1859" s="5">
        <v>34196284092</v>
      </c>
      <c r="N1859" s="5">
        <v>65925319539</v>
      </c>
    </row>
    <row r="1860" spans="1:14" x14ac:dyDescent="0.3">
      <c r="A1860" t="s">
        <v>258</v>
      </c>
      <c r="B1860" t="s">
        <v>259</v>
      </c>
      <c r="C1860" t="s">
        <v>34</v>
      </c>
      <c r="D1860" t="s">
        <v>218</v>
      </c>
      <c r="E1860" t="s">
        <v>184</v>
      </c>
      <c r="F1860" t="s">
        <v>299</v>
      </c>
      <c r="G1860" s="4">
        <v>43100</v>
      </c>
      <c r="H1860" s="7">
        <f t="shared" si="28"/>
        <v>2017</v>
      </c>
      <c r="I1860" t="s">
        <v>252</v>
      </c>
      <c r="J1860" t="s">
        <v>122</v>
      </c>
      <c r="K1860" t="s">
        <v>122</v>
      </c>
      <c r="L1860" t="str">
        <f>_xlfn.XLOOKUP(K1860,Sheet1!$A$2:$A$8,Sheet1!$B$2:$B$8)</f>
        <v>F</v>
      </c>
      <c r="M1860" s="5">
        <v>175348448570</v>
      </c>
      <c r="N1860" s="5">
        <v>44592982983</v>
      </c>
    </row>
    <row r="1861" spans="1:14" x14ac:dyDescent="0.3">
      <c r="A1861" t="s">
        <v>258</v>
      </c>
      <c r="B1861" t="s">
        <v>259</v>
      </c>
      <c r="C1861" t="s">
        <v>34</v>
      </c>
      <c r="D1861" t="s">
        <v>219</v>
      </c>
      <c r="E1861" t="s">
        <v>184</v>
      </c>
      <c r="F1861" t="s">
        <v>299</v>
      </c>
      <c r="G1861" s="4">
        <v>43100</v>
      </c>
      <c r="H1861" s="7">
        <f t="shared" ref="H1861:H1924" si="29">YEAR(G1861)</f>
        <v>2017</v>
      </c>
      <c r="I1861" t="s">
        <v>252</v>
      </c>
      <c r="J1861" t="s">
        <v>260</v>
      </c>
      <c r="K1861" t="s">
        <v>7</v>
      </c>
      <c r="L1861" t="str">
        <f>_xlfn.XLOOKUP(K1861,Sheet1!$A$2:$A$8,Sheet1!$B$2:$B$8)</f>
        <v>D</v>
      </c>
      <c r="M1861" s="5">
        <v>1023257514743</v>
      </c>
      <c r="N1861" s="5">
        <v>947587338119</v>
      </c>
    </row>
    <row r="1862" spans="1:14" x14ac:dyDescent="0.3">
      <c r="A1862" t="s">
        <v>258</v>
      </c>
      <c r="B1862" t="s">
        <v>259</v>
      </c>
      <c r="C1862" t="s">
        <v>34</v>
      </c>
      <c r="D1862" t="s">
        <v>219</v>
      </c>
      <c r="E1862" t="s">
        <v>184</v>
      </c>
      <c r="F1862" t="s">
        <v>299</v>
      </c>
      <c r="G1862" s="4">
        <v>43100</v>
      </c>
      <c r="H1862" s="7">
        <f t="shared" si="29"/>
        <v>2017</v>
      </c>
      <c r="I1862" t="s">
        <v>252</v>
      </c>
      <c r="J1862" t="s">
        <v>124</v>
      </c>
      <c r="K1862" t="s">
        <v>124</v>
      </c>
      <c r="L1862" t="str">
        <f>_xlfn.XLOOKUP(K1862,Sheet1!$A$2:$A$8,Sheet1!$B$2:$B$8)</f>
        <v>E</v>
      </c>
      <c r="M1862" s="5">
        <v>41749180678</v>
      </c>
      <c r="N1862" s="5">
        <v>42333769419</v>
      </c>
    </row>
    <row r="1863" spans="1:14" x14ac:dyDescent="0.3">
      <c r="A1863" t="s">
        <v>258</v>
      </c>
      <c r="B1863" t="s">
        <v>259</v>
      </c>
      <c r="C1863" t="s">
        <v>34</v>
      </c>
      <c r="D1863" t="s">
        <v>219</v>
      </c>
      <c r="E1863" t="s">
        <v>184</v>
      </c>
      <c r="F1863" t="s">
        <v>299</v>
      </c>
      <c r="G1863" s="4">
        <v>43100</v>
      </c>
      <c r="H1863" s="7">
        <f t="shared" si="29"/>
        <v>2017</v>
      </c>
      <c r="I1863" t="s">
        <v>252</v>
      </c>
      <c r="J1863" t="s">
        <v>122</v>
      </c>
      <c r="K1863" t="s">
        <v>122</v>
      </c>
      <c r="L1863" t="str">
        <f>_xlfn.XLOOKUP(K1863,Sheet1!$A$2:$A$8,Sheet1!$B$2:$B$8)</f>
        <v>F</v>
      </c>
      <c r="M1863" s="5">
        <v>39363764878</v>
      </c>
      <c r="N1863" s="5">
        <v>26469789420</v>
      </c>
    </row>
    <row r="1864" spans="1:14" x14ac:dyDescent="0.3">
      <c r="A1864" t="s">
        <v>258</v>
      </c>
      <c r="B1864" t="s">
        <v>259</v>
      </c>
      <c r="C1864" t="s">
        <v>34</v>
      </c>
      <c r="D1864" t="s">
        <v>220</v>
      </c>
      <c r="E1864" t="s">
        <v>191</v>
      </c>
      <c r="F1864" t="s">
        <v>299</v>
      </c>
      <c r="G1864" s="4">
        <v>43100</v>
      </c>
      <c r="H1864" s="7">
        <f t="shared" si="29"/>
        <v>2017</v>
      </c>
      <c r="I1864" t="s">
        <v>252</v>
      </c>
      <c r="J1864" t="s">
        <v>260</v>
      </c>
      <c r="K1864" t="s">
        <v>7</v>
      </c>
      <c r="L1864" t="str">
        <f>_xlfn.XLOOKUP(K1864,Sheet1!$A$2:$A$8,Sheet1!$B$2:$B$8)</f>
        <v>D</v>
      </c>
      <c r="M1864" s="5">
        <v>161959019862</v>
      </c>
      <c r="N1864" s="5">
        <v>151319204647</v>
      </c>
    </row>
    <row r="1865" spans="1:14" x14ac:dyDescent="0.3">
      <c r="A1865" t="s">
        <v>258</v>
      </c>
      <c r="B1865" t="s">
        <v>259</v>
      </c>
      <c r="C1865" t="s">
        <v>34</v>
      </c>
      <c r="D1865" t="s">
        <v>220</v>
      </c>
      <c r="E1865" t="s">
        <v>191</v>
      </c>
      <c r="F1865" t="s">
        <v>299</v>
      </c>
      <c r="G1865" s="4">
        <v>43100</v>
      </c>
      <c r="H1865" s="7">
        <f t="shared" si="29"/>
        <v>2017</v>
      </c>
      <c r="I1865" t="s">
        <v>252</v>
      </c>
      <c r="J1865" t="s">
        <v>124</v>
      </c>
      <c r="K1865" t="s">
        <v>124</v>
      </c>
      <c r="L1865" t="str">
        <f>_xlfn.XLOOKUP(K1865,Sheet1!$A$2:$A$8,Sheet1!$B$2:$B$8)</f>
        <v>E</v>
      </c>
      <c r="M1865" s="5">
        <v>1072093322</v>
      </c>
      <c r="N1865" s="5">
        <v>461658877</v>
      </c>
    </row>
    <row r="1866" spans="1:14" x14ac:dyDescent="0.3">
      <c r="A1866" t="s">
        <v>258</v>
      </c>
      <c r="B1866" t="s">
        <v>259</v>
      </c>
      <c r="C1866" t="s">
        <v>34</v>
      </c>
      <c r="D1866" t="s">
        <v>220</v>
      </c>
      <c r="E1866" t="s">
        <v>191</v>
      </c>
      <c r="F1866" t="s">
        <v>299</v>
      </c>
      <c r="G1866" s="4">
        <v>43100</v>
      </c>
      <c r="H1866" s="7">
        <f t="shared" si="29"/>
        <v>2017</v>
      </c>
      <c r="I1866" t="s">
        <v>252</v>
      </c>
      <c r="J1866" t="s">
        <v>122</v>
      </c>
      <c r="K1866" t="s">
        <v>122</v>
      </c>
      <c r="L1866" t="str">
        <f>_xlfn.XLOOKUP(K1866,Sheet1!$A$2:$A$8,Sheet1!$B$2:$B$8)</f>
        <v>F</v>
      </c>
      <c r="M1866" s="5">
        <v>3773446054</v>
      </c>
      <c r="N1866" s="5">
        <v>-368076121</v>
      </c>
    </row>
    <row r="1867" spans="1:14" x14ac:dyDescent="0.3">
      <c r="A1867" t="s">
        <v>258</v>
      </c>
      <c r="B1867" t="s">
        <v>259</v>
      </c>
      <c r="C1867" t="s">
        <v>34</v>
      </c>
      <c r="D1867" t="s">
        <v>221</v>
      </c>
      <c r="E1867" t="s">
        <v>191</v>
      </c>
      <c r="F1867" t="s">
        <v>299</v>
      </c>
      <c r="G1867" s="4">
        <v>43100</v>
      </c>
      <c r="H1867" s="7">
        <f t="shared" si="29"/>
        <v>2017</v>
      </c>
      <c r="I1867" t="s">
        <v>252</v>
      </c>
      <c r="J1867" t="s">
        <v>7</v>
      </c>
      <c r="K1867" t="s">
        <v>7</v>
      </c>
      <c r="L1867" t="str">
        <f>_xlfn.XLOOKUP(K1867,Sheet1!$A$2:$A$8,Sheet1!$B$2:$B$8)</f>
        <v>D</v>
      </c>
      <c r="M1867" s="5">
        <v>60655099616772</v>
      </c>
      <c r="N1867" s="5">
        <v>53083512926398</v>
      </c>
    </row>
    <row r="1868" spans="1:14" x14ac:dyDescent="0.3">
      <c r="A1868" t="s">
        <v>258</v>
      </c>
      <c r="B1868" t="s">
        <v>259</v>
      </c>
      <c r="C1868" t="s">
        <v>34</v>
      </c>
      <c r="D1868" t="s">
        <v>221</v>
      </c>
      <c r="E1868" t="s">
        <v>191</v>
      </c>
      <c r="F1868" t="s">
        <v>299</v>
      </c>
      <c r="G1868" s="4">
        <v>43100</v>
      </c>
      <c r="H1868" s="7">
        <f t="shared" si="29"/>
        <v>2017</v>
      </c>
      <c r="I1868" t="s">
        <v>252</v>
      </c>
      <c r="J1868" t="s">
        <v>10</v>
      </c>
      <c r="K1868" t="s">
        <v>124</v>
      </c>
      <c r="L1868" t="str">
        <f>_xlfn.XLOOKUP(K1868,Sheet1!$A$2:$A$8,Sheet1!$B$2:$B$8)</f>
        <v>E</v>
      </c>
      <c r="M1868" s="5">
        <v>4621833653378</v>
      </c>
      <c r="N1868" s="5">
        <v>2844324579269</v>
      </c>
    </row>
    <row r="1869" spans="1:14" x14ac:dyDescent="0.3">
      <c r="A1869" t="s">
        <v>258</v>
      </c>
      <c r="B1869" t="s">
        <v>259</v>
      </c>
      <c r="C1869" t="s">
        <v>34</v>
      </c>
      <c r="D1869" t="s">
        <v>221</v>
      </c>
      <c r="E1869" t="s">
        <v>191</v>
      </c>
      <c r="F1869" t="s">
        <v>299</v>
      </c>
      <c r="G1869" s="4">
        <v>43100</v>
      </c>
      <c r="H1869" s="7">
        <f t="shared" si="29"/>
        <v>2017</v>
      </c>
      <c r="I1869" t="s">
        <v>252</v>
      </c>
      <c r="J1869" t="s">
        <v>122</v>
      </c>
      <c r="K1869" t="s">
        <v>122</v>
      </c>
      <c r="L1869" t="str">
        <f>_xlfn.XLOOKUP(K1869,Sheet1!$A$2:$A$8,Sheet1!$B$2:$B$8)</f>
        <v>F</v>
      </c>
      <c r="M1869" s="5">
        <v>2973469160759</v>
      </c>
      <c r="N1869" s="5">
        <v>1048168659851</v>
      </c>
    </row>
    <row r="1870" spans="1:14" x14ac:dyDescent="0.3">
      <c r="A1870" t="s">
        <v>258</v>
      </c>
      <c r="B1870" t="s">
        <v>259</v>
      </c>
      <c r="C1870" t="s">
        <v>34</v>
      </c>
      <c r="D1870" t="s">
        <v>222</v>
      </c>
      <c r="E1870" t="s">
        <v>223</v>
      </c>
      <c r="F1870" t="s">
        <v>299</v>
      </c>
      <c r="G1870" s="4">
        <v>43100</v>
      </c>
      <c r="H1870" s="7">
        <f t="shared" si="29"/>
        <v>2017</v>
      </c>
      <c r="I1870" t="s">
        <v>252</v>
      </c>
      <c r="J1870" t="s">
        <v>260</v>
      </c>
      <c r="K1870" t="s">
        <v>7</v>
      </c>
      <c r="L1870" t="str">
        <f>_xlfn.XLOOKUP(K1870,Sheet1!$A$2:$A$8,Sheet1!$B$2:$B$8)</f>
        <v>D</v>
      </c>
      <c r="M1870" s="5">
        <v>2072249142312</v>
      </c>
      <c r="N1870" s="5">
        <v>2946330610187</v>
      </c>
    </row>
    <row r="1871" spans="1:14" x14ac:dyDescent="0.3">
      <c r="A1871" t="s">
        <v>258</v>
      </c>
      <c r="B1871" t="s">
        <v>259</v>
      </c>
      <c r="C1871" t="s">
        <v>34</v>
      </c>
      <c r="D1871" t="s">
        <v>222</v>
      </c>
      <c r="E1871" t="s">
        <v>223</v>
      </c>
      <c r="F1871" t="s">
        <v>299</v>
      </c>
      <c r="G1871" s="4">
        <v>43100</v>
      </c>
      <c r="H1871" s="7">
        <f t="shared" si="29"/>
        <v>2017</v>
      </c>
      <c r="I1871" t="s">
        <v>252</v>
      </c>
      <c r="J1871" t="s">
        <v>124</v>
      </c>
      <c r="K1871" t="s">
        <v>124</v>
      </c>
      <c r="L1871" t="str">
        <f>_xlfn.XLOOKUP(K1871,Sheet1!$A$2:$A$8,Sheet1!$B$2:$B$8)</f>
        <v>E</v>
      </c>
      <c r="M1871" s="5">
        <v>-208873254329</v>
      </c>
      <c r="N1871" s="5">
        <v>320092409206</v>
      </c>
    </row>
    <row r="1872" spans="1:14" x14ac:dyDescent="0.3">
      <c r="A1872" t="s">
        <v>258</v>
      </c>
      <c r="B1872" t="s">
        <v>259</v>
      </c>
      <c r="C1872" t="s">
        <v>34</v>
      </c>
      <c r="D1872" t="s">
        <v>222</v>
      </c>
      <c r="E1872" t="s">
        <v>223</v>
      </c>
      <c r="F1872" t="s">
        <v>299</v>
      </c>
      <c r="G1872" s="4">
        <v>43100</v>
      </c>
      <c r="H1872" s="7">
        <f t="shared" si="29"/>
        <v>2017</v>
      </c>
      <c r="I1872" t="s">
        <v>252</v>
      </c>
      <c r="J1872" t="s">
        <v>122</v>
      </c>
      <c r="K1872" t="s">
        <v>122</v>
      </c>
      <c r="L1872" t="str">
        <f>_xlfn.XLOOKUP(K1872,Sheet1!$A$2:$A$8,Sheet1!$B$2:$B$8)</f>
        <v>F</v>
      </c>
      <c r="M1872" s="5">
        <v>-235185852776</v>
      </c>
      <c r="N1872" s="5">
        <v>264801087714</v>
      </c>
    </row>
    <row r="1873" spans="1:14" x14ac:dyDescent="0.3">
      <c r="A1873" t="s">
        <v>258</v>
      </c>
      <c r="B1873" t="s">
        <v>259</v>
      </c>
      <c r="C1873" t="s">
        <v>34</v>
      </c>
      <c r="D1873" t="s">
        <v>224</v>
      </c>
      <c r="E1873" t="s">
        <v>225</v>
      </c>
      <c r="F1873" t="s">
        <v>299</v>
      </c>
      <c r="G1873" s="4">
        <v>43100</v>
      </c>
      <c r="H1873" s="7">
        <f t="shared" si="29"/>
        <v>2017</v>
      </c>
      <c r="I1873" t="s">
        <v>252</v>
      </c>
      <c r="J1873" t="s">
        <v>260</v>
      </c>
      <c r="K1873" t="s">
        <v>7</v>
      </c>
      <c r="L1873" t="str">
        <f>_xlfn.XLOOKUP(K1873,Sheet1!$A$2:$A$8,Sheet1!$B$2:$B$8)</f>
        <v>D</v>
      </c>
      <c r="M1873" s="5">
        <v>1920605104866</v>
      </c>
      <c r="N1873" s="5">
        <v>1831824053559</v>
      </c>
    </row>
    <row r="1874" spans="1:14" x14ac:dyDescent="0.3">
      <c r="A1874" t="s">
        <v>258</v>
      </c>
      <c r="B1874" t="s">
        <v>259</v>
      </c>
      <c r="C1874" t="s">
        <v>34</v>
      </c>
      <c r="D1874" t="s">
        <v>224</v>
      </c>
      <c r="E1874" t="s">
        <v>225</v>
      </c>
      <c r="F1874" t="s">
        <v>299</v>
      </c>
      <c r="G1874" s="4">
        <v>43100</v>
      </c>
      <c r="H1874" s="7">
        <f t="shared" si="29"/>
        <v>2017</v>
      </c>
      <c r="I1874" t="s">
        <v>252</v>
      </c>
      <c r="J1874" t="s">
        <v>124</v>
      </c>
      <c r="K1874" t="s">
        <v>124</v>
      </c>
      <c r="L1874" t="str">
        <f>_xlfn.XLOOKUP(K1874,Sheet1!$A$2:$A$8,Sheet1!$B$2:$B$8)</f>
        <v>E</v>
      </c>
      <c r="M1874" s="5">
        <v>157229402904</v>
      </c>
      <c r="N1874" s="5">
        <v>95524301029</v>
      </c>
    </row>
    <row r="1875" spans="1:14" x14ac:dyDescent="0.3">
      <c r="A1875" t="s">
        <v>258</v>
      </c>
      <c r="B1875" t="s">
        <v>259</v>
      </c>
      <c r="C1875" t="s">
        <v>34</v>
      </c>
      <c r="D1875" t="s">
        <v>224</v>
      </c>
      <c r="E1875" t="s">
        <v>225</v>
      </c>
      <c r="F1875" t="s">
        <v>299</v>
      </c>
      <c r="G1875" s="4">
        <v>43100</v>
      </c>
      <c r="H1875" s="7">
        <f t="shared" si="29"/>
        <v>2017</v>
      </c>
      <c r="I1875" t="s">
        <v>252</v>
      </c>
      <c r="J1875" t="s">
        <v>122</v>
      </c>
      <c r="K1875" t="s">
        <v>122</v>
      </c>
      <c r="L1875" t="str">
        <f>_xlfn.XLOOKUP(K1875,Sheet1!$A$2:$A$8,Sheet1!$B$2:$B$8)</f>
        <v>F</v>
      </c>
      <c r="M1875" s="5">
        <v>46610950033</v>
      </c>
      <c r="N1875" s="5">
        <v>10165369397</v>
      </c>
    </row>
    <row r="1876" spans="1:14" x14ac:dyDescent="0.3">
      <c r="A1876" t="s">
        <v>258</v>
      </c>
      <c r="B1876" t="s">
        <v>259</v>
      </c>
      <c r="C1876" t="s">
        <v>34</v>
      </c>
      <c r="D1876" t="s">
        <v>226</v>
      </c>
      <c r="E1876" t="s">
        <v>225</v>
      </c>
      <c r="F1876" t="s">
        <v>299</v>
      </c>
      <c r="G1876" s="4">
        <v>43100</v>
      </c>
      <c r="H1876" s="7">
        <f t="shared" si="29"/>
        <v>2017</v>
      </c>
      <c r="I1876" t="s">
        <v>252</v>
      </c>
      <c r="J1876" t="s">
        <v>7</v>
      </c>
      <c r="K1876" t="s">
        <v>7</v>
      </c>
      <c r="L1876" t="str">
        <f>_xlfn.XLOOKUP(K1876,Sheet1!$A$2:$A$8,Sheet1!$B$2:$B$8)</f>
        <v>D</v>
      </c>
      <c r="M1876" s="5">
        <v>1984305657616</v>
      </c>
      <c r="N1876" s="5">
        <v>1772255006244</v>
      </c>
    </row>
    <row r="1877" spans="1:14" x14ac:dyDescent="0.3">
      <c r="A1877" t="s">
        <v>258</v>
      </c>
      <c r="B1877" t="s">
        <v>259</v>
      </c>
      <c r="C1877" t="s">
        <v>34</v>
      </c>
      <c r="D1877" t="s">
        <v>226</v>
      </c>
      <c r="E1877" t="s">
        <v>225</v>
      </c>
      <c r="F1877" t="s">
        <v>299</v>
      </c>
      <c r="G1877" s="4">
        <v>43100</v>
      </c>
      <c r="H1877" s="7">
        <f t="shared" si="29"/>
        <v>2017</v>
      </c>
      <c r="I1877" t="s">
        <v>252</v>
      </c>
      <c r="J1877" t="s">
        <v>10</v>
      </c>
      <c r="K1877" t="s">
        <v>124</v>
      </c>
      <c r="L1877" t="str">
        <f>_xlfn.XLOOKUP(K1877,Sheet1!$A$2:$A$8,Sheet1!$B$2:$B$8)</f>
        <v>E</v>
      </c>
      <c r="M1877" s="5">
        <v>133320557881</v>
      </c>
      <c r="N1877" s="5">
        <v>69689443906</v>
      </c>
    </row>
    <row r="1878" spans="1:14" x14ac:dyDescent="0.3">
      <c r="A1878" t="s">
        <v>258</v>
      </c>
      <c r="B1878" t="s">
        <v>259</v>
      </c>
      <c r="C1878" t="s">
        <v>34</v>
      </c>
      <c r="D1878" t="s">
        <v>226</v>
      </c>
      <c r="E1878" t="s">
        <v>225</v>
      </c>
      <c r="F1878" t="s">
        <v>299</v>
      </c>
      <c r="G1878" s="4">
        <v>43100</v>
      </c>
      <c r="H1878" s="7">
        <f t="shared" si="29"/>
        <v>2017</v>
      </c>
      <c r="I1878" t="s">
        <v>252</v>
      </c>
      <c r="J1878" t="s">
        <v>9</v>
      </c>
      <c r="K1878" t="s">
        <v>122</v>
      </c>
      <c r="L1878" t="str">
        <f>_xlfn.XLOOKUP(K1878,Sheet1!$A$2:$A$8,Sheet1!$B$2:$B$8)</f>
        <v>F</v>
      </c>
      <c r="M1878" s="5">
        <v>72457822921</v>
      </c>
      <c r="N1878" s="5">
        <v>26669687772</v>
      </c>
    </row>
    <row r="1879" spans="1:14" x14ac:dyDescent="0.3">
      <c r="A1879" t="s">
        <v>258</v>
      </c>
      <c r="B1879" t="s">
        <v>259</v>
      </c>
      <c r="C1879" t="s">
        <v>34</v>
      </c>
      <c r="D1879" t="s">
        <v>227</v>
      </c>
      <c r="E1879" t="s">
        <v>198</v>
      </c>
      <c r="F1879" t="s">
        <v>299</v>
      </c>
      <c r="G1879" s="4">
        <v>43100</v>
      </c>
      <c r="H1879" s="7">
        <f t="shared" si="29"/>
        <v>2017</v>
      </c>
      <c r="I1879" t="s">
        <v>252</v>
      </c>
      <c r="J1879" t="s">
        <v>260</v>
      </c>
      <c r="K1879" t="s">
        <v>7</v>
      </c>
      <c r="L1879" t="str">
        <f>_xlfn.XLOOKUP(K1879,Sheet1!$A$2:$A$8,Sheet1!$B$2:$B$8)</f>
        <v>D</v>
      </c>
      <c r="M1879" s="5">
        <v>84230756083</v>
      </c>
      <c r="N1879" s="5">
        <v>82881524071</v>
      </c>
    </row>
    <row r="1880" spans="1:14" x14ac:dyDescent="0.3">
      <c r="A1880" t="s">
        <v>258</v>
      </c>
      <c r="B1880" t="s">
        <v>259</v>
      </c>
      <c r="C1880" t="s">
        <v>34</v>
      </c>
      <c r="D1880" t="s">
        <v>227</v>
      </c>
      <c r="E1880" t="s">
        <v>198</v>
      </c>
      <c r="F1880" t="s">
        <v>299</v>
      </c>
      <c r="G1880" s="4">
        <v>43100</v>
      </c>
      <c r="H1880" s="7">
        <f t="shared" si="29"/>
        <v>2017</v>
      </c>
      <c r="I1880" t="s">
        <v>252</v>
      </c>
      <c r="J1880" t="s">
        <v>124</v>
      </c>
      <c r="K1880" t="s">
        <v>124</v>
      </c>
      <c r="L1880" t="str">
        <f>_xlfn.XLOOKUP(K1880,Sheet1!$A$2:$A$8,Sheet1!$B$2:$B$8)</f>
        <v>E</v>
      </c>
      <c r="M1880" s="5">
        <v>3540013299</v>
      </c>
      <c r="N1880" s="5">
        <v>285400581</v>
      </c>
    </row>
    <row r="1881" spans="1:14" x14ac:dyDescent="0.3">
      <c r="A1881" t="s">
        <v>258</v>
      </c>
      <c r="B1881" t="s">
        <v>259</v>
      </c>
      <c r="C1881" t="s">
        <v>34</v>
      </c>
      <c r="D1881" t="s">
        <v>227</v>
      </c>
      <c r="E1881" t="s">
        <v>198</v>
      </c>
      <c r="F1881" t="s">
        <v>299</v>
      </c>
      <c r="G1881" s="4">
        <v>43100</v>
      </c>
      <c r="H1881" s="7">
        <f t="shared" si="29"/>
        <v>2017</v>
      </c>
      <c r="I1881" t="s">
        <v>252</v>
      </c>
      <c r="J1881" t="s">
        <v>122</v>
      </c>
      <c r="K1881" t="s">
        <v>122</v>
      </c>
      <c r="L1881" t="str">
        <f>_xlfn.XLOOKUP(K1881,Sheet1!$A$2:$A$8,Sheet1!$B$2:$B$8)</f>
        <v>F</v>
      </c>
      <c r="M1881" s="5">
        <v>5813253664</v>
      </c>
      <c r="N1881" s="5">
        <v>2026026424</v>
      </c>
    </row>
    <row r="1882" spans="1:14" x14ac:dyDescent="0.3">
      <c r="A1882" t="s">
        <v>258</v>
      </c>
      <c r="B1882" t="s">
        <v>259</v>
      </c>
      <c r="C1882" t="s">
        <v>34</v>
      </c>
      <c r="D1882" t="s">
        <v>228</v>
      </c>
      <c r="E1882" t="s">
        <v>229</v>
      </c>
      <c r="F1882" t="s">
        <v>299</v>
      </c>
      <c r="G1882" s="4">
        <v>43100</v>
      </c>
      <c r="H1882" s="7">
        <f t="shared" si="29"/>
        <v>2017</v>
      </c>
      <c r="I1882" t="s">
        <v>252</v>
      </c>
      <c r="J1882" t="s">
        <v>260</v>
      </c>
      <c r="K1882" t="s">
        <v>7</v>
      </c>
      <c r="L1882" t="str">
        <f>_xlfn.XLOOKUP(K1882,Sheet1!$A$2:$A$8,Sheet1!$B$2:$B$8)</f>
        <v>D</v>
      </c>
      <c r="M1882" s="5">
        <v>1812603433661</v>
      </c>
      <c r="N1882" s="5">
        <v>1764803679481</v>
      </c>
    </row>
    <row r="1883" spans="1:14" x14ac:dyDescent="0.3">
      <c r="A1883" t="s">
        <v>258</v>
      </c>
      <c r="B1883" t="s">
        <v>259</v>
      </c>
      <c r="C1883" t="s">
        <v>34</v>
      </c>
      <c r="D1883" t="s">
        <v>228</v>
      </c>
      <c r="E1883" t="s">
        <v>229</v>
      </c>
      <c r="F1883" t="s">
        <v>299</v>
      </c>
      <c r="G1883" s="4">
        <v>43100</v>
      </c>
      <c r="H1883" s="7">
        <f t="shared" si="29"/>
        <v>2017</v>
      </c>
      <c r="I1883" t="s">
        <v>252</v>
      </c>
      <c r="J1883" t="s">
        <v>124</v>
      </c>
      <c r="K1883" t="s">
        <v>124</v>
      </c>
      <c r="L1883" t="str">
        <f>_xlfn.XLOOKUP(K1883,Sheet1!$A$2:$A$8,Sheet1!$B$2:$B$8)</f>
        <v>E</v>
      </c>
      <c r="M1883" s="5">
        <v>21584100472</v>
      </c>
      <c r="N1883" s="5">
        <v>-15337842926</v>
      </c>
    </row>
    <row r="1884" spans="1:14" x14ac:dyDescent="0.3">
      <c r="A1884" t="s">
        <v>258</v>
      </c>
      <c r="B1884" t="s">
        <v>259</v>
      </c>
      <c r="C1884" t="s">
        <v>34</v>
      </c>
      <c r="D1884" t="s">
        <v>228</v>
      </c>
      <c r="E1884" t="s">
        <v>229</v>
      </c>
      <c r="F1884" t="s">
        <v>299</v>
      </c>
      <c r="G1884" s="4">
        <v>43100</v>
      </c>
      <c r="H1884" s="7">
        <f t="shared" si="29"/>
        <v>2017</v>
      </c>
      <c r="I1884" t="s">
        <v>252</v>
      </c>
      <c r="J1884" t="s">
        <v>122</v>
      </c>
      <c r="K1884" t="s">
        <v>122</v>
      </c>
      <c r="L1884" t="str">
        <f>_xlfn.XLOOKUP(K1884,Sheet1!$A$2:$A$8,Sheet1!$B$2:$B$8)</f>
        <v>F</v>
      </c>
      <c r="M1884" s="5">
        <v>-47007380345</v>
      </c>
      <c r="N1884" s="5">
        <v>37563536632</v>
      </c>
    </row>
    <row r="1885" spans="1:14" x14ac:dyDescent="0.3">
      <c r="A1885" t="s">
        <v>258</v>
      </c>
      <c r="B1885" t="s">
        <v>259</v>
      </c>
      <c r="C1885" t="s">
        <v>34</v>
      </c>
      <c r="D1885" t="s">
        <v>230</v>
      </c>
      <c r="E1885" t="s">
        <v>191</v>
      </c>
      <c r="F1885" t="s">
        <v>299</v>
      </c>
      <c r="G1885" s="4">
        <v>43100</v>
      </c>
      <c r="H1885" s="7">
        <f t="shared" si="29"/>
        <v>2017</v>
      </c>
      <c r="I1885" t="s">
        <v>252</v>
      </c>
      <c r="J1885" t="s">
        <v>7</v>
      </c>
      <c r="K1885" t="s">
        <v>7</v>
      </c>
      <c r="L1885" t="str">
        <f>_xlfn.XLOOKUP(K1885,Sheet1!$A$2:$A$8,Sheet1!$B$2:$B$8)</f>
        <v>D</v>
      </c>
      <c r="M1885" s="5">
        <v>15468835510000</v>
      </c>
      <c r="N1885" s="5">
        <v>22300438167000</v>
      </c>
    </row>
    <row r="1886" spans="1:14" x14ac:dyDescent="0.3">
      <c r="A1886" t="s">
        <v>258</v>
      </c>
      <c r="B1886" t="s">
        <v>259</v>
      </c>
      <c r="C1886" t="s">
        <v>34</v>
      </c>
      <c r="D1886" t="s">
        <v>230</v>
      </c>
      <c r="E1886" t="s">
        <v>191</v>
      </c>
      <c r="F1886" t="s">
        <v>299</v>
      </c>
      <c r="G1886" s="4">
        <v>43100</v>
      </c>
      <c r="H1886" s="7">
        <f t="shared" si="29"/>
        <v>2017</v>
      </c>
      <c r="I1886" t="s">
        <v>252</v>
      </c>
      <c r="J1886" t="s">
        <v>10</v>
      </c>
      <c r="K1886" t="s">
        <v>124</v>
      </c>
      <c r="L1886" t="str">
        <f>_xlfn.XLOOKUP(K1886,Sheet1!$A$2:$A$8,Sheet1!$B$2:$B$8)</f>
        <v>E</v>
      </c>
      <c r="M1886" s="5">
        <v>14645630000</v>
      </c>
      <c r="N1886" s="5">
        <v>391529684000</v>
      </c>
    </row>
    <row r="1887" spans="1:14" x14ac:dyDescent="0.3">
      <c r="A1887" t="s">
        <v>258</v>
      </c>
      <c r="B1887" t="s">
        <v>259</v>
      </c>
      <c r="C1887" t="s">
        <v>34</v>
      </c>
      <c r="D1887" t="s">
        <v>230</v>
      </c>
      <c r="E1887" t="s">
        <v>191</v>
      </c>
      <c r="F1887" t="s">
        <v>299</v>
      </c>
      <c r="G1887" s="4">
        <v>43100</v>
      </c>
      <c r="H1887" s="7">
        <f t="shared" si="29"/>
        <v>2017</v>
      </c>
      <c r="I1887" t="s">
        <v>252</v>
      </c>
      <c r="J1887" t="s">
        <v>122</v>
      </c>
      <c r="K1887" t="s">
        <v>122</v>
      </c>
      <c r="L1887" t="str">
        <f>_xlfn.XLOOKUP(K1887,Sheet1!$A$2:$A$8,Sheet1!$B$2:$B$8)</f>
        <v>F</v>
      </c>
      <c r="M1887" s="5">
        <v>2693141932000</v>
      </c>
      <c r="N1887" s="5">
        <v>626990744000</v>
      </c>
    </row>
    <row r="1888" spans="1:14" x14ac:dyDescent="0.3">
      <c r="A1888" t="s">
        <v>269</v>
      </c>
      <c r="B1888" t="s">
        <v>259</v>
      </c>
      <c r="C1888" t="s">
        <v>34</v>
      </c>
      <c r="D1888" t="s">
        <v>207</v>
      </c>
      <c r="E1888" t="s">
        <v>191</v>
      </c>
      <c r="F1888" t="s">
        <v>299</v>
      </c>
      <c r="G1888" s="4">
        <v>43830</v>
      </c>
      <c r="H1888" s="7">
        <f t="shared" si="29"/>
        <v>2019</v>
      </c>
      <c r="I1888" t="s">
        <v>252</v>
      </c>
      <c r="J1888" t="s">
        <v>7</v>
      </c>
      <c r="K1888" t="s">
        <v>7</v>
      </c>
      <c r="L1888" t="str">
        <f>_xlfn.XLOOKUP(K1888,Sheet1!$A$2:$A$8,Sheet1!$B$2:$B$8)</f>
        <v>D</v>
      </c>
      <c r="M1888" s="5">
        <v>1516191857328</v>
      </c>
      <c r="N1888" s="5">
        <v>1531095976713</v>
      </c>
    </row>
    <row r="1889" spans="1:14" x14ac:dyDescent="0.3">
      <c r="A1889" t="s">
        <v>269</v>
      </c>
      <c r="B1889" t="s">
        <v>259</v>
      </c>
      <c r="C1889" t="s">
        <v>34</v>
      </c>
      <c r="D1889" t="s">
        <v>207</v>
      </c>
      <c r="E1889" t="s">
        <v>191</v>
      </c>
      <c r="F1889" t="s">
        <v>299</v>
      </c>
      <c r="G1889" s="4">
        <v>43830</v>
      </c>
      <c r="H1889" s="7">
        <f t="shared" si="29"/>
        <v>2019</v>
      </c>
      <c r="I1889" t="s">
        <v>252</v>
      </c>
      <c r="J1889" t="s">
        <v>10</v>
      </c>
      <c r="K1889" t="s">
        <v>124</v>
      </c>
      <c r="L1889" t="str">
        <f>_xlfn.XLOOKUP(K1889,Sheet1!$A$2:$A$8,Sheet1!$B$2:$B$8)</f>
        <v>E</v>
      </c>
      <c r="M1889" s="5">
        <v>9430779805</v>
      </c>
      <c r="N1889" s="5">
        <v>7446366100</v>
      </c>
    </row>
    <row r="1890" spans="1:14" x14ac:dyDescent="0.3">
      <c r="A1890" t="s">
        <v>269</v>
      </c>
      <c r="B1890" t="s">
        <v>259</v>
      </c>
      <c r="C1890" t="s">
        <v>34</v>
      </c>
      <c r="D1890" t="s">
        <v>207</v>
      </c>
      <c r="E1890" t="s">
        <v>191</v>
      </c>
      <c r="F1890" t="s">
        <v>299</v>
      </c>
      <c r="G1890" s="4">
        <v>43830</v>
      </c>
      <c r="H1890" s="7">
        <f t="shared" si="29"/>
        <v>2019</v>
      </c>
      <c r="I1890" t="s">
        <v>252</v>
      </c>
      <c r="J1890" t="s">
        <v>122</v>
      </c>
      <c r="K1890" t="s">
        <v>122</v>
      </c>
      <c r="L1890" t="str">
        <f>_xlfn.XLOOKUP(K1890,Sheet1!$A$2:$A$8,Sheet1!$B$2:$B$8)</f>
        <v>F</v>
      </c>
      <c r="M1890" s="5">
        <v>-18913644124</v>
      </c>
      <c r="N1890" s="5">
        <v>-1610849752</v>
      </c>
    </row>
    <row r="1891" spans="1:14" x14ac:dyDescent="0.3">
      <c r="A1891" t="s">
        <v>258</v>
      </c>
      <c r="B1891" t="s">
        <v>259</v>
      </c>
      <c r="C1891" t="s">
        <v>34</v>
      </c>
      <c r="D1891" t="s">
        <v>183</v>
      </c>
      <c r="E1891" t="s">
        <v>184</v>
      </c>
      <c r="F1891" t="s">
        <v>299</v>
      </c>
      <c r="G1891" s="4">
        <v>43830</v>
      </c>
      <c r="H1891" s="7">
        <f t="shared" si="29"/>
        <v>2019</v>
      </c>
      <c r="I1891" t="s">
        <v>252</v>
      </c>
      <c r="J1891" t="s">
        <v>7</v>
      </c>
      <c r="K1891" t="s">
        <v>7</v>
      </c>
      <c r="L1891" t="str">
        <f>_xlfn.XLOOKUP(K1891,Sheet1!$A$2:$A$8,Sheet1!$B$2:$B$8)</f>
        <v>D</v>
      </c>
      <c r="M1891" s="5">
        <v>5946068219555</v>
      </c>
      <c r="N1891" s="5">
        <v>5775862323457</v>
      </c>
    </row>
    <row r="1892" spans="1:14" x14ac:dyDescent="0.3">
      <c r="A1892" t="s">
        <v>258</v>
      </c>
      <c r="B1892" t="s">
        <v>259</v>
      </c>
      <c r="C1892" t="s">
        <v>34</v>
      </c>
      <c r="D1892" t="s">
        <v>183</v>
      </c>
      <c r="E1892" t="s">
        <v>184</v>
      </c>
      <c r="F1892" t="s">
        <v>299</v>
      </c>
      <c r="G1892" s="4">
        <v>43830</v>
      </c>
      <c r="H1892" s="7">
        <f t="shared" si="29"/>
        <v>2019</v>
      </c>
      <c r="I1892" t="s">
        <v>252</v>
      </c>
      <c r="J1892" t="s">
        <v>124</v>
      </c>
      <c r="K1892" t="s">
        <v>124</v>
      </c>
      <c r="L1892" t="str">
        <f>_xlfn.XLOOKUP(K1892,Sheet1!$A$2:$A$8,Sheet1!$B$2:$B$8)</f>
        <v>E</v>
      </c>
      <c r="M1892" s="5">
        <v>196623293754</v>
      </c>
      <c r="N1892" s="5">
        <v>189516685804</v>
      </c>
    </row>
    <row r="1893" spans="1:14" x14ac:dyDescent="0.3">
      <c r="A1893" t="s">
        <v>258</v>
      </c>
      <c r="B1893" t="s">
        <v>259</v>
      </c>
      <c r="C1893" t="s">
        <v>34</v>
      </c>
      <c r="D1893" t="s">
        <v>183</v>
      </c>
      <c r="E1893" t="s">
        <v>184</v>
      </c>
      <c r="F1893" t="s">
        <v>299</v>
      </c>
      <c r="G1893" s="4">
        <v>43830</v>
      </c>
      <c r="H1893" s="7">
        <f t="shared" si="29"/>
        <v>2019</v>
      </c>
      <c r="I1893" t="s">
        <v>252</v>
      </c>
      <c r="J1893" t="s">
        <v>122</v>
      </c>
      <c r="K1893" t="s">
        <v>122</v>
      </c>
      <c r="L1893" t="str">
        <f>_xlfn.XLOOKUP(K1893,Sheet1!$A$2:$A$8,Sheet1!$B$2:$B$8)</f>
        <v>F</v>
      </c>
      <c r="M1893" s="5">
        <v>151377053549</v>
      </c>
      <c r="N1893" s="5">
        <v>154186683020</v>
      </c>
    </row>
    <row r="1894" spans="1:14" x14ac:dyDescent="0.3">
      <c r="A1894" t="s">
        <v>258</v>
      </c>
      <c r="B1894" t="s">
        <v>259</v>
      </c>
      <c r="C1894" t="s">
        <v>34</v>
      </c>
      <c r="D1894" t="s">
        <v>188</v>
      </c>
      <c r="E1894" t="s">
        <v>189</v>
      </c>
      <c r="F1894" t="s">
        <v>299</v>
      </c>
      <c r="G1894" s="4">
        <v>43830</v>
      </c>
      <c r="H1894" s="7">
        <f t="shared" si="29"/>
        <v>2019</v>
      </c>
      <c r="I1894" t="s">
        <v>252</v>
      </c>
      <c r="J1894" t="s">
        <v>260</v>
      </c>
      <c r="K1894" t="s">
        <v>7</v>
      </c>
      <c r="L1894" t="str">
        <f>_xlfn.XLOOKUP(K1894,Sheet1!$A$2:$A$8,Sheet1!$B$2:$B$8)</f>
        <v>D</v>
      </c>
      <c r="M1894" s="5">
        <v>1942279329129</v>
      </c>
      <c r="N1894" s="5">
        <v>1769356467477</v>
      </c>
    </row>
    <row r="1895" spans="1:14" x14ac:dyDescent="0.3">
      <c r="A1895" t="s">
        <v>258</v>
      </c>
      <c r="B1895" t="s">
        <v>259</v>
      </c>
      <c r="C1895" t="s">
        <v>34</v>
      </c>
      <c r="D1895" t="s">
        <v>188</v>
      </c>
      <c r="E1895" t="s">
        <v>189</v>
      </c>
      <c r="F1895" t="s">
        <v>299</v>
      </c>
      <c r="G1895" s="4">
        <v>43830</v>
      </c>
      <c r="H1895" s="7">
        <f t="shared" si="29"/>
        <v>2019</v>
      </c>
      <c r="I1895" t="s">
        <v>252</v>
      </c>
      <c r="J1895" t="s">
        <v>124</v>
      </c>
      <c r="K1895" t="s">
        <v>124</v>
      </c>
      <c r="L1895" t="str">
        <f>_xlfn.XLOOKUP(K1895,Sheet1!$A$2:$A$8,Sheet1!$B$2:$B$8)</f>
        <v>E</v>
      </c>
      <c r="M1895" s="5">
        <v>121975391246</v>
      </c>
      <c r="N1895" s="5">
        <v>77706738825</v>
      </c>
    </row>
    <row r="1896" spans="1:14" x14ac:dyDescent="0.3">
      <c r="A1896" t="s">
        <v>258</v>
      </c>
      <c r="B1896" t="s">
        <v>259</v>
      </c>
      <c r="C1896" t="s">
        <v>34</v>
      </c>
      <c r="D1896" t="s">
        <v>188</v>
      </c>
      <c r="E1896" t="s">
        <v>189</v>
      </c>
      <c r="F1896" t="s">
        <v>299</v>
      </c>
      <c r="G1896" s="4">
        <v>43830</v>
      </c>
      <c r="H1896" s="7">
        <f t="shared" si="29"/>
        <v>2019</v>
      </c>
      <c r="I1896" t="s">
        <v>252</v>
      </c>
      <c r="J1896" t="s">
        <v>122</v>
      </c>
      <c r="K1896" t="s">
        <v>122</v>
      </c>
      <c r="L1896" t="str">
        <f>_xlfn.XLOOKUP(K1896,Sheet1!$A$2:$A$8,Sheet1!$B$2:$B$8)</f>
        <v>F</v>
      </c>
      <c r="M1896" s="5">
        <v>-239075347803</v>
      </c>
      <c r="N1896" s="5">
        <v>-188541087052</v>
      </c>
    </row>
    <row r="1897" spans="1:14" x14ac:dyDescent="0.3">
      <c r="A1897" t="s">
        <v>258</v>
      </c>
      <c r="B1897" t="s">
        <v>259</v>
      </c>
      <c r="C1897" t="s">
        <v>34</v>
      </c>
      <c r="D1897" t="s">
        <v>190</v>
      </c>
      <c r="E1897" t="s">
        <v>191</v>
      </c>
      <c r="F1897" t="s">
        <v>299</v>
      </c>
      <c r="G1897" s="4">
        <v>43830</v>
      </c>
      <c r="H1897" s="7">
        <f t="shared" si="29"/>
        <v>2019</v>
      </c>
      <c r="I1897" t="s">
        <v>252</v>
      </c>
      <c r="J1897" t="s">
        <v>260</v>
      </c>
      <c r="K1897" t="s">
        <v>7</v>
      </c>
      <c r="L1897" t="str">
        <f>_xlfn.XLOOKUP(K1897,Sheet1!$A$2:$A$8,Sheet1!$B$2:$B$8)</f>
        <v>D</v>
      </c>
      <c r="M1897" s="5">
        <v>1452651352252</v>
      </c>
      <c r="N1897" s="5">
        <v>1477507584978</v>
      </c>
    </row>
    <row r="1898" spans="1:14" x14ac:dyDescent="0.3">
      <c r="A1898" t="s">
        <v>258</v>
      </c>
      <c r="B1898" t="s">
        <v>259</v>
      </c>
      <c r="C1898" t="s">
        <v>34</v>
      </c>
      <c r="D1898" t="s">
        <v>190</v>
      </c>
      <c r="E1898" t="s">
        <v>191</v>
      </c>
      <c r="F1898" t="s">
        <v>299</v>
      </c>
      <c r="G1898" s="4">
        <v>43830</v>
      </c>
      <c r="H1898" s="7">
        <f t="shared" si="29"/>
        <v>2019</v>
      </c>
      <c r="I1898" t="s">
        <v>252</v>
      </c>
      <c r="J1898" t="s">
        <v>124</v>
      </c>
      <c r="K1898" t="s">
        <v>124</v>
      </c>
      <c r="L1898" t="str">
        <f>_xlfn.XLOOKUP(K1898,Sheet1!$A$2:$A$8,Sheet1!$B$2:$B$8)</f>
        <v>E</v>
      </c>
      <c r="M1898" s="5">
        <v>18106724003</v>
      </c>
      <c r="N1898" s="5">
        <v>24091307603</v>
      </c>
    </row>
    <row r="1899" spans="1:14" x14ac:dyDescent="0.3">
      <c r="A1899" t="s">
        <v>258</v>
      </c>
      <c r="B1899" t="s">
        <v>259</v>
      </c>
      <c r="C1899" t="s">
        <v>34</v>
      </c>
      <c r="D1899" t="s">
        <v>190</v>
      </c>
      <c r="E1899" t="s">
        <v>191</v>
      </c>
      <c r="F1899" t="s">
        <v>299</v>
      </c>
      <c r="G1899" s="4">
        <v>43830</v>
      </c>
      <c r="H1899" s="7">
        <f t="shared" si="29"/>
        <v>2019</v>
      </c>
      <c r="I1899" t="s">
        <v>252</v>
      </c>
      <c r="J1899" t="s">
        <v>122</v>
      </c>
      <c r="K1899" t="s">
        <v>122</v>
      </c>
      <c r="L1899" t="str">
        <f>_xlfn.XLOOKUP(K1899,Sheet1!$A$2:$A$8,Sheet1!$B$2:$B$8)</f>
        <v>F</v>
      </c>
      <c r="M1899" s="5">
        <v>3185323837</v>
      </c>
      <c r="N1899" s="5">
        <v>4458063714</v>
      </c>
    </row>
    <row r="1900" spans="1:14" x14ac:dyDescent="0.3">
      <c r="A1900" t="s">
        <v>258</v>
      </c>
      <c r="B1900" t="s">
        <v>259</v>
      </c>
      <c r="C1900" t="s">
        <v>34</v>
      </c>
      <c r="D1900" t="s">
        <v>192</v>
      </c>
      <c r="E1900" t="s">
        <v>191</v>
      </c>
      <c r="F1900" t="s">
        <v>299</v>
      </c>
      <c r="G1900" s="4">
        <v>43830</v>
      </c>
      <c r="H1900" s="7">
        <f t="shared" si="29"/>
        <v>2019</v>
      </c>
      <c r="I1900" t="s">
        <v>252</v>
      </c>
      <c r="J1900" t="s">
        <v>260</v>
      </c>
      <c r="K1900" t="s">
        <v>7</v>
      </c>
      <c r="L1900" t="str">
        <f>_xlfn.XLOOKUP(K1900,Sheet1!$A$2:$A$8,Sheet1!$B$2:$B$8)</f>
        <v>D</v>
      </c>
      <c r="M1900" s="5">
        <v>430085162178</v>
      </c>
      <c r="N1900" s="5">
        <v>306150808985</v>
      </c>
    </row>
    <row r="1901" spans="1:14" x14ac:dyDescent="0.3">
      <c r="A1901" t="s">
        <v>258</v>
      </c>
      <c r="B1901" t="s">
        <v>259</v>
      </c>
      <c r="C1901" t="s">
        <v>34</v>
      </c>
      <c r="D1901" t="s">
        <v>192</v>
      </c>
      <c r="E1901" t="s">
        <v>191</v>
      </c>
      <c r="F1901" t="s">
        <v>299</v>
      </c>
      <c r="G1901" s="4">
        <v>43830</v>
      </c>
      <c r="H1901" s="7">
        <f t="shared" si="29"/>
        <v>2019</v>
      </c>
      <c r="I1901" t="s">
        <v>252</v>
      </c>
      <c r="J1901" t="s">
        <v>124</v>
      </c>
      <c r="K1901" t="s">
        <v>124</v>
      </c>
      <c r="L1901" t="str">
        <f>_xlfn.XLOOKUP(K1901,Sheet1!$A$2:$A$8,Sheet1!$B$2:$B$8)</f>
        <v>E</v>
      </c>
      <c r="M1901" s="5">
        <v>11141318896</v>
      </c>
      <c r="N1901" s="5">
        <v>10190571935</v>
      </c>
    </row>
    <row r="1902" spans="1:14" x14ac:dyDescent="0.3">
      <c r="A1902" t="s">
        <v>258</v>
      </c>
      <c r="B1902" t="s">
        <v>259</v>
      </c>
      <c r="C1902" t="s">
        <v>34</v>
      </c>
      <c r="D1902" t="s">
        <v>192</v>
      </c>
      <c r="E1902" t="s">
        <v>191</v>
      </c>
      <c r="F1902" t="s">
        <v>299</v>
      </c>
      <c r="G1902" s="4">
        <v>43830</v>
      </c>
      <c r="H1902" s="7">
        <f t="shared" si="29"/>
        <v>2019</v>
      </c>
      <c r="I1902" t="s">
        <v>252</v>
      </c>
      <c r="J1902" t="s">
        <v>122</v>
      </c>
      <c r="K1902" t="s">
        <v>122</v>
      </c>
      <c r="L1902" t="str">
        <f>_xlfn.XLOOKUP(K1902,Sheet1!$A$2:$A$8,Sheet1!$B$2:$B$8)</f>
        <v>F</v>
      </c>
      <c r="M1902" s="5">
        <v>9487516197</v>
      </c>
      <c r="N1902" s="5">
        <v>69198558111</v>
      </c>
    </row>
    <row r="1903" spans="1:14" x14ac:dyDescent="0.3">
      <c r="A1903" t="s">
        <v>258</v>
      </c>
      <c r="B1903" t="s">
        <v>259</v>
      </c>
      <c r="C1903" t="s">
        <v>34</v>
      </c>
      <c r="D1903" t="s">
        <v>193</v>
      </c>
      <c r="E1903" t="s">
        <v>194</v>
      </c>
      <c r="F1903" t="s">
        <v>299</v>
      </c>
      <c r="G1903" s="4">
        <v>43830</v>
      </c>
      <c r="H1903" s="7">
        <f t="shared" si="29"/>
        <v>2019</v>
      </c>
      <c r="I1903" t="s">
        <v>252</v>
      </c>
      <c r="J1903" t="s">
        <v>7</v>
      </c>
      <c r="K1903" t="s">
        <v>7</v>
      </c>
      <c r="L1903" t="str">
        <f>_xlfn.XLOOKUP(K1903,Sheet1!$A$2:$A$8,Sheet1!$B$2:$B$8)</f>
        <v>D</v>
      </c>
      <c r="M1903" s="5">
        <v>4931073628033</v>
      </c>
      <c r="N1903" s="5">
        <v>6859163776452</v>
      </c>
    </row>
    <row r="1904" spans="1:14" x14ac:dyDescent="0.3">
      <c r="A1904" t="s">
        <v>258</v>
      </c>
      <c r="B1904" t="s">
        <v>259</v>
      </c>
      <c r="C1904" t="s">
        <v>34</v>
      </c>
      <c r="D1904" t="s">
        <v>193</v>
      </c>
      <c r="E1904" t="s">
        <v>194</v>
      </c>
      <c r="F1904" t="s">
        <v>299</v>
      </c>
      <c r="G1904" s="4">
        <v>43830</v>
      </c>
      <c r="H1904" s="7">
        <f t="shared" si="29"/>
        <v>2019</v>
      </c>
      <c r="I1904" t="s">
        <v>252</v>
      </c>
      <c r="J1904" t="s">
        <v>10</v>
      </c>
      <c r="K1904" t="s">
        <v>124</v>
      </c>
      <c r="L1904" t="str">
        <f>_xlfn.XLOOKUP(K1904,Sheet1!$A$2:$A$8,Sheet1!$B$2:$B$8)</f>
        <v>E</v>
      </c>
      <c r="M1904" s="5">
        <v>189578351922</v>
      </c>
      <c r="N1904" s="5">
        <v>102999052560</v>
      </c>
    </row>
    <row r="1905" spans="1:14" x14ac:dyDescent="0.3">
      <c r="A1905" t="s">
        <v>258</v>
      </c>
      <c r="B1905" t="s">
        <v>259</v>
      </c>
      <c r="C1905" t="s">
        <v>34</v>
      </c>
      <c r="D1905" t="s">
        <v>193</v>
      </c>
      <c r="E1905" t="s">
        <v>194</v>
      </c>
      <c r="F1905" t="s">
        <v>299</v>
      </c>
      <c r="G1905" s="4">
        <v>43830</v>
      </c>
      <c r="H1905" s="7">
        <f t="shared" si="29"/>
        <v>2019</v>
      </c>
      <c r="I1905" t="s">
        <v>252</v>
      </c>
      <c r="J1905" t="s">
        <v>122</v>
      </c>
      <c r="K1905" t="s">
        <v>122</v>
      </c>
      <c r="L1905" t="str">
        <f>_xlfn.XLOOKUP(K1905,Sheet1!$A$2:$A$8,Sheet1!$B$2:$B$8)</f>
        <v>F</v>
      </c>
      <c r="M1905" s="5">
        <v>154118607914</v>
      </c>
      <c r="N1905" s="5">
        <v>55438443461</v>
      </c>
    </row>
    <row r="1906" spans="1:14" x14ac:dyDescent="0.3">
      <c r="A1906" t="s">
        <v>258</v>
      </c>
      <c r="B1906" t="s">
        <v>259</v>
      </c>
      <c r="C1906" t="s">
        <v>34</v>
      </c>
      <c r="D1906" t="s">
        <v>195</v>
      </c>
      <c r="E1906" t="s">
        <v>191</v>
      </c>
      <c r="F1906" t="s">
        <v>299</v>
      </c>
      <c r="G1906" s="4">
        <v>43830</v>
      </c>
      <c r="H1906" s="7">
        <f t="shared" si="29"/>
        <v>2019</v>
      </c>
      <c r="I1906" t="s">
        <v>252</v>
      </c>
      <c r="J1906" t="s">
        <v>10</v>
      </c>
      <c r="K1906" t="s">
        <v>124</v>
      </c>
      <c r="L1906" t="str">
        <f>_xlfn.XLOOKUP(K1906,Sheet1!$A$2:$A$8,Sheet1!$B$2:$B$8)</f>
        <v>E</v>
      </c>
      <c r="M1906" s="5">
        <v>805328836892</v>
      </c>
      <c r="N1906" s="5">
        <v>764718763710</v>
      </c>
    </row>
    <row r="1907" spans="1:14" x14ac:dyDescent="0.3">
      <c r="A1907" t="s">
        <v>258</v>
      </c>
      <c r="B1907" t="s">
        <v>259</v>
      </c>
      <c r="C1907" t="s">
        <v>34</v>
      </c>
      <c r="D1907" t="s">
        <v>196</v>
      </c>
      <c r="E1907" t="s">
        <v>194</v>
      </c>
      <c r="F1907" t="s">
        <v>299</v>
      </c>
      <c r="G1907" s="4">
        <v>43830</v>
      </c>
      <c r="H1907" s="7">
        <f t="shared" si="29"/>
        <v>2019</v>
      </c>
      <c r="I1907" t="s">
        <v>252</v>
      </c>
      <c r="J1907" t="s">
        <v>260</v>
      </c>
      <c r="K1907" t="s">
        <v>7</v>
      </c>
      <c r="L1907" t="str">
        <f>_xlfn.XLOOKUP(K1907,Sheet1!$A$2:$A$8,Sheet1!$B$2:$B$8)</f>
        <v>D</v>
      </c>
      <c r="M1907" s="5">
        <v>795562280829</v>
      </c>
      <c r="N1907" s="5">
        <v>830880010059</v>
      </c>
    </row>
    <row r="1908" spans="1:14" x14ac:dyDescent="0.3">
      <c r="A1908" t="s">
        <v>258</v>
      </c>
      <c r="B1908" t="s">
        <v>259</v>
      </c>
      <c r="C1908" t="s">
        <v>34</v>
      </c>
      <c r="D1908" t="s">
        <v>196</v>
      </c>
      <c r="E1908" t="s">
        <v>194</v>
      </c>
      <c r="F1908" t="s">
        <v>299</v>
      </c>
      <c r="G1908" s="4">
        <v>43830</v>
      </c>
      <c r="H1908" s="7">
        <f t="shared" si="29"/>
        <v>2019</v>
      </c>
      <c r="I1908" t="s">
        <v>252</v>
      </c>
      <c r="J1908" t="s">
        <v>124</v>
      </c>
      <c r="K1908" t="s">
        <v>124</v>
      </c>
      <c r="L1908" t="str">
        <f>_xlfn.XLOOKUP(K1908,Sheet1!$A$2:$A$8,Sheet1!$B$2:$B$8)</f>
        <v>E</v>
      </c>
      <c r="M1908" s="5">
        <v>16654511338</v>
      </c>
      <c r="N1908" s="5">
        <v>18556595607</v>
      </c>
    </row>
    <row r="1909" spans="1:14" x14ac:dyDescent="0.3">
      <c r="A1909" t="s">
        <v>258</v>
      </c>
      <c r="B1909" t="s">
        <v>259</v>
      </c>
      <c r="C1909" t="s">
        <v>34</v>
      </c>
      <c r="D1909" t="s">
        <v>196</v>
      </c>
      <c r="E1909" t="s">
        <v>194</v>
      </c>
      <c r="F1909" t="s">
        <v>299</v>
      </c>
      <c r="G1909" s="4">
        <v>43830</v>
      </c>
      <c r="H1909" s="7">
        <f t="shared" si="29"/>
        <v>2019</v>
      </c>
      <c r="I1909" t="s">
        <v>252</v>
      </c>
      <c r="J1909" t="s">
        <v>122</v>
      </c>
      <c r="K1909" t="s">
        <v>122</v>
      </c>
      <c r="L1909" t="str">
        <f>_xlfn.XLOOKUP(K1909,Sheet1!$A$2:$A$8,Sheet1!$B$2:$B$8)</f>
        <v>F</v>
      </c>
      <c r="M1909" s="5">
        <v>14202848272</v>
      </c>
      <c r="N1909" s="5">
        <v>16292224722</v>
      </c>
    </row>
    <row r="1910" spans="1:14" x14ac:dyDescent="0.3">
      <c r="A1910" t="s">
        <v>258</v>
      </c>
      <c r="B1910" t="s">
        <v>259</v>
      </c>
      <c r="C1910" t="s">
        <v>34</v>
      </c>
      <c r="D1910" t="s">
        <v>232</v>
      </c>
      <c r="E1910" t="s">
        <v>191</v>
      </c>
      <c r="F1910" t="s">
        <v>299</v>
      </c>
      <c r="G1910" s="4">
        <v>43830</v>
      </c>
      <c r="H1910" s="7">
        <f t="shared" si="29"/>
        <v>2019</v>
      </c>
      <c r="I1910" t="s">
        <v>252</v>
      </c>
      <c r="J1910" t="s">
        <v>7</v>
      </c>
      <c r="K1910" t="s">
        <v>7</v>
      </c>
      <c r="L1910" t="str">
        <f>_xlfn.XLOOKUP(K1910,Sheet1!$A$2:$A$8,Sheet1!$B$2:$B$8)</f>
        <v>D</v>
      </c>
      <c r="M1910" s="5">
        <v>1072245938917</v>
      </c>
      <c r="N1910" s="5">
        <v>592072101728</v>
      </c>
    </row>
    <row r="1911" spans="1:14" x14ac:dyDescent="0.3">
      <c r="A1911" t="s">
        <v>258</v>
      </c>
      <c r="B1911" t="s">
        <v>259</v>
      </c>
      <c r="C1911" t="s">
        <v>34</v>
      </c>
      <c r="D1911" t="s">
        <v>232</v>
      </c>
      <c r="E1911" t="s">
        <v>191</v>
      </c>
      <c r="F1911" t="s">
        <v>299</v>
      </c>
      <c r="G1911" s="4">
        <v>43830</v>
      </c>
      <c r="H1911" s="7">
        <f t="shared" si="29"/>
        <v>2019</v>
      </c>
      <c r="I1911" t="s">
        <v>252</v>
      </c>
      <c r="J1911" t="s">
        <v>124</v>
      </c>
      <c r="K1911" t="s">
        <v>124</v>
      </c>
      <c r="L1911" t="str">
        <f>_xlfn.XLOOKUP(K1911,Sheet1!$A$2:$A$8,Sheet1!$B$2:$B$8)</f>
        <v>E</v>
      </c>
      <c r="M1911" s="5">
        <v>46436523985</v>
      </c>
      <c r="N1911" s="5">
        <v>34804635972</v>
      </c>
    </row>
    <row r="1912" spans="1:14" x14ac:dyDescent="0.3">
      <c r="A1912" t="s">
        <v>258</v>
      </c>
      <c r="B1912" t="s">
        <v>259</v>
      </c>
      <c r="C1912" t="s">
        <v>34</v>
      </c>
      <c r="D1912" t="s">
        <v>232</v>
      </c>
      <c r="E1912" t="s">
        <v>191</v>
      </c>
      <c r="F1912" t="s">
        <v>299</v>
      </c>
      <c r="G1912" s="4">
        <v>43830</v>
      </c>
      <c r="H1912" s="7">
        <f t="shared" si="29"/>
        <v>2019</v>
      </c>
      <c r="I1912" t="s">
        <v>252</v>
      </c>
      <c r="J1912" t="s">
        <v>122</v>
      </c>
      <c r="K1912" t="s">
        <v>122</v>
      </c>
      <c r="L1912" t="str">
        <f>_xlfn.XLOOKUP(K1912,Sheet1!$A$2:$A$8,Sheet1!$B$2:$B$8)</f>
        <v>F</v>
      </c>
      <c r="M1912" s="5">
        <v>64557559202</v>
      </c>
      <c r="N1912" s="5">
        <v>264713548233</v>
      </c>
    </row>
    <row r="1913" spans="1:14" x14ac:dyDescent="0.3">
      <c r="A1913" t="s">
        <v>258</v>
      </c>
      <c r="B1913" t="s">
        <v>259</v>
      </c>
      <c r="C1913" t="s">
        <v>34</v>
      </c>
      <c r="D1913" t="s">
        <v>197</v>
      </c>
      <c r="E1913" t="s">
        <v>198</v>
      </c>
      <c r="F1913" t="s">
        <v>299</v>
      </c>
      <c r="G1913" s="4">
        <v>43830</v>
      </c>
      <c r="H1913" s="7">
        <f t="shared" si="29"/>
        <v>2019</v>
      </c>
      <c r="I1913" t="s">
        <v>252</v>
      </c>
      <c r="J1913" t="s">
        <v>124</v>
      </c>
      <c r="K1913" t="s">
        <v>124</v>
      </c>
      <c r="L1913" t="str">
        <f>_xlfn.XLOOKUP(K1913,Sheet1!$A$2:$A$8,Sheet1!$B$2:$B$8)</f>
        <v>E</v>
      </c>
      <c r="M1913" s="5">
        <v>44687096858</v>
      </c>
      <c r="N1913" s="5">
        <v>27596205973</v>
      </c>
    </row>
    <row r="1914" spans="1:14" x14ac:dyDescent="0.3">
      <c r="A1914" t="s">
        <v>258</v>
      </c>
      <c r="B1914" t="s">
        <v>259</v>
      </c>
      <c r="C1914" t="s">
        <v>34</v>
      </c>
      <c r="D1914" t="s">
        <v>197</v>
      </c>
      <c r="E1914" t="s">
        <v>198</v>
      </c>
      <c r="F1914" t="s">
        <v>299</v>
      </c>
      <c r="G1914" s="4">
        <v>43830</v>
      </c>
      <c r="H1914" s="7">
        <f t="shared" si="29"/>
        <v>2019</v>
      </c>
      <c r="I1914" t="s">
        <v>252</v>
      </c>
      <c r="J1914" t="s">
        <v>122</v>
      </c>
      <c r="K1914" t="s">
        <v>122</v>
      </c>
      <c r="L1914" t="str">
        <f>_xlfn.XLOOKUP(K1914,Sheet1!$A$2:$A$8,Sheet1!$B$2:$B$8)</f>
        <v>F</v>
      </c>
      <c r="M1914" s="5">
        <v>28865605844</v>
      </c>
      <c r="N1914" s="5">
        <v>-15417244518</v>
      </c>
    </row>
    <row r="1915" spans="1:14" x14ac:dyDescent="0.3">
      <c r="A1915" t="s">
        <v>258</v>
      </c>
      <c r="B1915" t="s">
        <v>259</v>
      </c>
      <c r="C1915" t="s">
        <v>34</v>
      </c>
      <c r="D1915" t="s">
        <v>199</v>
      </c>
      <c r="E1915" t="s">
        <v>184</v>
      </c>
      <c r="F1915" t="s">
        <v>299</v>
      </c>
      <c r="G1915" s="4">
        <v>43830</v>
      </c>
      <c r="H1915" s="7">
        <f t="shared" si="29"/>
        <v>2019</v>
      </c>
      <c r="I1915" t="s">
        <v>252</v>
      </c>
      <c r="J1915" t="s">
        <v>7</v>
      </c>
      <c r="K1915" t="s">
        <v>7</v>
      </c>
      <c r="L1915" t="str">
        <f>_xlfn.XLOOKUP(K1915,Sheet1!$A$2:$A$8,Sheet1!$B$2:$B$8)</f>
        <v>D</v>
      </c>
      <c r="M1915" s="5">
        <v>2682595084607</v>
      </c>
      <c r="N1915" s="5">
        <v>2444610139805</v>
      </c>
    </row>
    <row r="1916" spans="1:14" x14ac:dyDescent="0.3">
      <c r="A1916" t="s">
        <v>258</v>
      </c>
      <c r="B1916" t="s">
        <v>259</v>
      </c>
      <c r="C1916" t="s">
        <v>34</v>
      </c>
      <c r="D1916" t="s">
        <v>199</v>
      </c>
      <c r="E1916" t="s">
        <v>184</v>
      </c>
      <c r="F1916" t="s">
        <v>299</v>
      </c>
      <c r="G1916" s="4">
        <v>43830</v>
      </c>
      <c r="H1916" s="7">
        <f t="shared" si="29"/>
        <v>2019</v>
      </c>
      <c r="I1916" t="s">
        <v>252</v>
      </c>
      <c r="J1916" t="s">
        <v>10</v>
      </c>
      <c r="K1916" t="s">
        <v>124</v>
      </c>
      <c r="L1916" t="str">
        <f>_xlfn.XLOOKUP(K1916,Sheet1!$A$2:$A$8,Sheet1!$B$2:$B$8)</f>
        <v>E</v>
      </c>
      <c r="M1916" s="5">
        <v>193575195385</v>
      </c>
      <c r="N1916" s="5">
        <v>177682587859</v>
      </c>
    </row>
    <row r="1917" spans="1:14" x14ac:dyDescent="0.3">
      <c r="A1917" t="s">
        <v>258</v>
      </c>
      <c r="B1917" t="s">
        <v>259</v>
      </c>
      <c r="C1917" t="s">
        <v>34</v>
      </c>
      <c r="D1917" t="s">
        <v>199</v>
      </c>
      <c r="E1917" t="s">
        <v>184</v>
      </c>
      <c r="F1917" t="s">
        <v>299</v>
      </c>
      <c r="G1917" s="4">
        <v>43830</v>
      </c>
      <c r="H1917" s="7">
        <f t="shared" si="29"/>
        <v>2019</v>
      </c>
      <c r="I1917" t="s">
        <v>252</v>
      </c>
      <c r="J1917" t="s">
        <v>122</v>
      </c>
      <c r="K1917" t="s">
        <v>122</v>
      </c>
      <c r="L1917" t="str">
        <f>_xlfn.XLOOKUP(K1917,Sheet1!$A$2:$A$8,Sheet1!$B$2:$B$8)</f>
        <v>F</v>
      </c>
      <c r="M1917" s="5">
        <v>51402754321</v>
      </c>
      <c r="N1917" s="5">
        <v>70990988460</v>
      </c>
    </row>
    <row r="1918" spans="1:14" x14ac:dyDescent="0.3">
      <c r="A1918" t="s">
        <v>267</v>
      </c>
      <c r="B1918" t="s">
        <v>259</v>
      </c>
      <c r="C1918" t="s">
        <v>34</v>
      </c>
      <c r="D1918" t="s">
        <v>200</v>
      </c>
      <c r="E1918" t="s">
        <v>191</v>
      </c>
      <c r="F1918" t="s">
        <v>299</v>
      </c>
      <c r="G1918" s="4">
        <v>43830</v>
      </c>
      <c r="H1918" s="7">
        <f t="shared" si="29"/>
        <v>2019</v>
      </c>
      <c r="I1918" t="s">
        <v>252</v>
      </c>
      <c r="J1918" t="s">
        <v>124</v>
      </c>
      <c r="K1918" t="s">
        <v>124</v>
      </c>
      <c r="L1918" t="str">
        <f>_xlfn.XLOOKUP(K1918,Sheet1!$A$2:$A$8,Sheet1!$B$2:$B$8)</f>
        <v>E</v>
      </c>
      <c r="M1918" s="5">
        <v>1107258909223</v>
      </c>
      <c r="N1918" s="5">
        <v>1946177381500</v>
      </c>
    </row>
    <row r="1919" spans="1:14" x14ac:dyDescent="0.3">
      <c r="A1919" t="s">
        <v>267</v>
      </c>
      <c r="B1919" t="s">
        <v>259</v>
      </c>
      <c r="C1919" t="s">
        <v>34</v>
      </c>
      <c r="D1919" t="s">
        <v>200</v>
      </c>
      <c r="E1919" t="s">
        <v>191</v>
      </c>
      <c r="F1919" t="s">
        <v>299</v>
      </c>
      <c r="G1919" s="4">
        <v>43830</v>
      </c>
      <c r="H1919" s="7">
        <f t="shared" si="29"/>
        <v>2019</v>
      </c>
      <c r="I1919" t="s">
        <v>252</v>
      </c>
      <c r="J1919" t="s">
        <v>122</v>
      </c>
      <c r="K1919" t="s">
        <v>122</v>
      </c>
      <c r="L1919" t="str">
        <f>_xlfn.XLOOKUP(K1919,Sheet1!$A$2:$A$8,Sheet1!$B$2:$B$8)</f>
        <v>F</v>
      </c>
      <c r="M1919" s="5">
        <v>756665993886</v>
      </c>
      <c r="N1919" s="5">
        <v>1641934137836</v>
      </c>
    </row>
    <row r="1920" spans="1:14" x14ac:dyDescent="0.3">
      <c r="A1920" t="s">
        <v>258</v>
      </c>
      <c r="B1920" t="s">
        <v>259</v>
      </c>
      <c r="C1920" t="s">
        <v>34</v>
      </c>
      <c r="D1920" t="s">
        <v>201</v>
      </c>
      <c r="E1920" t="s">
        <v>184</v>
      </c>
      <c r="F1920" t="s">
        <v>299</v>
      </c>
      <c r="G1920" s="4">
        <v>43830</v>
      </c>
      <c r="H1920" s="7">
        <f t="shared" si="29"/>
        <v>2019</v>
      </c>
      <c r="I1920" t="s">
        <v>252</v>
      </c>
      <c r="J1920" t="s">
        <v>7</v>
      </c>
      <c r="K1920" t="s">
        <v>7</v>
      </c>
      <c r="L1920" t="str">
        <f>_xlfn.XLOOKUP(K1920,Sheet1!$A$2:$A$8,Sheet1!$B$2:$B$8)</f>
        <v>D</v>
      </c>
      <c r="M1920" s="5">
        <v>10097426164132</v>
      </c>
      <c r="N1920" s="5">
        <v>9158272454945</v>
      </c>
    </row>
    <row r="1921" spans="1:14" x14ac:dyDescent="0.3">
      <c r="A1921" t="s">
        <v>258</v>
      </c>
      <c r="B1921" t="s">
        <v>259</v>
      </c>
      <c r="C1921" t="s">
        <v>34</v>
      </c>
      <c r="D1921" t="s">
        <v>201</v>
      </c>
      <c r="E1921" t="s">
        <v>184</v>
      </c>
      <c r="F1921" t="s">
        <v>299</v>
      </c>
      <c r="G1921" s="4">
        <v>43830</v>
      </c>
      <c r="H1921" s="7">
        <f t="shared" si="29"/>
        <v>2019</v>
      </c>
      <c r="I1921" t="s">
        <v>252</v>
      </c>
      <c r="J1921" t="s">
        <v>124</v>
      </c>
      <c r="K1921" t="s">
        <v>124</v>
      </c>
      <c r="L1921" t="str">
        <f>_xlfn.XLOOKUP(K1921,Sheet1!$A$2:$A$8,Sheet1!$B$2:$B$8)</f>
        <v>E</v>
      </c>
      <c r="M1921" s="5">
        <v>462176462269</v>
      </c>
      <c r="N1921" s="5">
        <v>714970606151</v>
      </c>
    </row>
    <row r="1922" spans="1:14" x14ac:dyDescent="0.3">
      <c r="A1922" t="s">
        <v>258</v>
      </c>
      <c r="B1922" t="s">
        <v>259</v>
      </c>
      <c r="C1922" t="s">
        <v>34</v>
      </c>
      <c r="D1922" t="s">
        <v>201</v>
      </c>
      <c r="E1922" t="s">
        <v>184</v>
      </c>
      <c r="F1922" t="s">
        <v>299</v>
      </c>
      <c r="G1922" s="4">
        <v>43830</v>
      </c>
      <c r="H1922" s="7">
        <f t="shared" si="29"/>
        <v>2019</v>
      </c>
      <c r="I1922" t="s">
        <v>252</v>
      </c>
      <c r="J1922" t="s">
        <v>122</v>
      </c>
      <c r="K1922" t="s">
        <v>122</v>
      </c>
      <c r="L1922" t="str">
        <f>_xlfn.XLOOKUP(K1922,Sheet1!$A$2:$A$8,Sheet1!$B$2:$B$8)</f>
        <v>F</v>
      </c>
      <c r="M1922" s="5">
        <v>402366429569</v>
      </c>
      <c r="N1922" s="5">
        <v>745049185447</v>
      </c>
    </row>
    <row r="1923" spans="1:14" x14ac:dyDescent="0.3">
      <c r="A1923" t="s">
        <v>258</v>
      </c>
      <c r="B1923" t="s">
        <v>259</v>
      </c>
      <c r="C1923" t="s">
        <v>34</v>
      </c>
      <c r="D1923" t="s">
        <v>202</v>
      </c>
      <c r="E1923" t="s">
        <v>184</v>
      </c>
      <c r="F1923" t="s">
        <v>299</v>
      </c>
      <c r="G1923" s="4">
        <v>43830</v>
      </c>
      <c r="H1923" s="7">
        <f t="shared" si="29"/>
        <v>2019</v>
      </c>
      <c r="I1923" t="s">
        <v>252</v>
      </c>
      <c r="J1923" t="s">
        <v>260</v>
      </c>
      <c r="K1923" t="s">
        <v>7</v>
      </c>
      <c r="L1923" t="str">
        <f>_xlfn.XLOOKUP(K1923,Sheet1!$A$2:$A$8,Sheet1!$B$2:$B$8)</f>
        <v>D</v>
      </c>
      <c r="M1923" s="5">
        <v>1014048908009</v>
      </c>
      <c r="N1923" s="5">
        <v>912407251362</v>
      </c>
    </row>
    <row r="1924" spans="1:14" x14ac:dyDescent="0.3">
      <c r="A1924" t="s">
        <v>258</v>
      </c>
      <c r="B1924" t="s">
        <v>259</v>
      </c>
      <c r="C1924" t="s">
        <v>34</v>
      </c>
      <c r="D1924" t="s">
        <v>202</v>
      </c>
      <c r="E1924" t="s">
        <v>184</v>
      </c>
      <c r="F1924" t="s">
        <v>299</v>
      </c>
      <c r="G1924" s="4">
        <v>43830</v>
      </c>
      <c r="H1924" s="7">
        <f t="shared" si="29"/>
        <v>2019</v>
      </c>
      <c r="I1924" t="s">
        <v>252</v>
      </c>
      <c r="J1924" t="s">
        <v>124</v>
      </c>
      <c r="K1924" t="s">
        <v>124</v>
      </c>
      <c r="L1924" t="str">
        <f>_xlfn.XLOOKUP(K1924,Sheet1!$A$2:$A$8,Sheet1!$B$2:$B$8)</f>
        <v>E</v>
      </c>
      <c r="M1924" s="5">
        <v>40117084694</v>
      </c>
      <c r="N1924" s="5">
        <v>34806257357</v>
      </c>
    </row>
    <row r="1925" spans="1:14" x14ac:dyDescent="0.3">
      <c r="A1925" t="s">
        <v>258</v>
      </c>
      <c r="B1925" t="s">
        <v>259</v>
      </c>
      <c r="C1925" t="s">
        <v>34</v>
      </c>
      <c r="D1925" t="s">
        <v>202</v>
      </c>
      <c r="E1925" t="s">
        <v>184</v>
      </c>
      <c r="F1925" t="s">
        <v>299</v>
      </c>
      <c r="G1925" s="4">
        <v>43830</v>
      </c>
      <c r="H1925" s="7">
        <f t="shared" ref="H1925:H1988" si="30">YEAR(G1925)</f>
        <v>2019</v>
      </c>
      <c r="I1925" t="s">
        <v>252</v>
      </c>
      <c r="J1925" t="s">
        <v>122</v>
      </c>
      <c r="K1925" t="s">
        <v>122</v>
      </c>
      <c r="L1925" t="str">
        <f>_xlfn.XLOOKUP(K1925,Sheet1!$A$2:$A$8,Sheet1!$B$2:$B$8)</f>
        <v>F</v>
      </c>
      <c r="M1925" s="5">
        <v>20262797014</v>
      </c>
      <c r="N1925" s="5">
        <v>18495997523</v>
      </c>
    </row>
    <row r="1926" spans="1:14" x14ac:dyDescent="0.3">
      <c r="A1926" t="s">
        <v>258</v>
      </c>
      <c r="B1926" t="s">
        <v>259</v>
      </c>
      <c r="C1926" t="s">
        <v>34</v>
      </c>
      <c r="D1926" t="s">
        <v>203</v>
      </c>
      <c r="E1926" t="s">
        <v>184</v>
      </c>
      <c r="F1926" t="s">
        <v>299</v>
      </c>
      <c r="G1926" s="4">
        <v>43830</v>
      </c>
      <c r="H1926" s="7">
        <f t="shared" si="30"/>
        <v>2019</v>
      </c>
      <c r="I1926" t="s">
        <v>252</v>
      </c>
      <c r="J1926" t="s">
        <v>260</v>
      </c>
      <c r="K1926" t="s">
        <v>7</v>
      </c>
      <c r="L1926" t="str">
        <f>_xlfn.XLOOKUP(K1926,Sheet1!$A$2:$A$8,Sheet1!$B$2:$B$8)</f>
        <v>D</v>
      </c>
      <c r="M1926" s="5">
        <v>1320103297180</v>
      </c>
      <c r="N1926" s="5">
        <v>1278572163703</v>
      </c>
    </row>
    <row r="1927" spans="1:14" x14ac:dyDescent="0.3">
      <c r="A1927" t="s">
        <v>258</v>
      </c>
      <c r="B1927" t="s">
        <v>259</v>
      </c>
      <c r="C1927" t="s">
        <v>34</v>
      </c>
      <c r="D1927" t="s">
        <v>203</v>
      </c>
      <c r="E1927" t="s">
        <v>184</v>
      </c>
      <c r="F1927" t="s">
        <v>299</v>
      </c>
      <c r="G1927" s="4">
        <v>43830</v>
      </c>
      <c r="H1927" s="7">
        <f t="shared" si="30"/>
        <v>2019</v>
      </c>
      <c r="I1927" t="s">
        <v>252</v>
      </c>
      <c r="J1927" t="s">
        <v>124</v>
      </c>
      <c r="K1927" t="s">
        <v>124</v>
      </c>
      <c r="L1927" t="str">
        <f>_xlfn.XLOOKUP(K1927,Sheet1!$A$2:$A$8,Sheet1!$B$2:$B$8)</f>
        <v>E</v>
      </c>
      <c r="M1927" s="5">
        <v>22160381500</v>
      </c>
      <c r="N1927" s="5">
        <v>27363843052</v>
      </c>
    </row>
    <row r="1928" spans="1:14" x14ac:dyDescent="0.3">
      <c r="A1928" t="s">
        <v>258</v>
      </c>
      <c r="B1928" t="s">
        <v>259</v>
      </c>
      <c r="C1928" t="s">
        <v>34</v>
      </c>
      <c r="D1928" t="s">
        <v>203</v>
      </c>
      <c r="E1928" t="s">
        <v>184</v>
      </c>
      <c r="F1928" t="s">
        <v>299</v>
      </c>
      <c r="G1928" s="4">
        <v>43830</v>
      </c>
      <c r="H1928" s="7">
        <f t="shared" si="30"/>
        <v>2019</v>
      </c>
      <c r="I1928" t="s">
        <v>252</v>
      </c>
      <c r="J1928" t="s">
        <v>122</v>
      </c>
      <c r="K1928" t="s">
        <v>122</v>
      </c>
      <c r="L1928" t="str">
        <f>_xlfn.XLOOKUP(K1928,Sheet1!$A$2:$A$8,Sheet1!$B$2:$B$8)</f>
        <v>F</v>
      </c>
      <c r="M1928" s="5">
        <v>4352741225</v>
      </c>
      <c r="N1928" s="5">
        <v>8512514779</v>
      </c>
    </row>
    <row r="1929" spans="1:14" x14ac:dyDescent="0.3">
      <c r="A1929" t="s">
        <v>258</v>
      </c>
      <c r="B1929" t="s">
        <v>259</v>
      </c>
      <c r="C1929" t="s">
        <v>34</v>
      </c>
      <c r="D1929" t="s">
        <v>204</v>
      </c>
      <c r="E1929" t="s">
        <v>191</v>
      </c>
      <c r="F1929" t="s">
        <v>299</v>
      </c>
      <c r="G1929" s="4">
        <v>43830</v>
      </c>
      <c r="H1929" s="7">
        <f t="shared" si="30"/>
        <v>2019</v>
      </c>
      <c r="I1929" t="s">
        <v>252</v>
      </c>
      <c r="J1929" t="s">
        <v>260</v>
      </c>
      <c r="K1929" t="s">
        <v>7</v>
      </c>
      <c r="L1929" t="str">
        <f>_xlfn.XLOOKUP(K1929,Sheet1!$A$2:$A$8,Sheet1!$B$2:$B$8)</f>
        <v>D</v>
      </c>
      <c r="M1929" s="5">
        <v>836810452048</v>
      </c>
      <c r="N1929" s="5">
        <v>843763220025</v>
      </c>
    </row>
    <row r="1930" spans="1:14" x14ac:dyDescent="0.3">
      <c r="A1930" t="s">
        <v>258</v>
      </c>
      <c r="B1930" t="s">
        <v>259</v>
      </c>
      <c r="C1930" t="s">
        <v>34</v>
      </c>
      <c r="D1930" t="s">
        <v>204</v>
      </c>
      <c r="E1930" t="s">
        <v>191</v>
      </c>
      <c r="F1930" t="s">
        <v>299</v>
      </c>
      <c r="G1930" s="4">
        <v>43830</v>
      </c>
      <c r="H1930" s="7">
        <f t="shared" si="30"/>
        <v>2019</v>
      </c>
      <c r="I1930" t="s">
        <v>252</v>
      </c>
      <c r="J1930" t="s">
        <v>124</v>
      </c>
      <c r="K1930" t="s">
        <v>124</v>
      </c>
      <c r="L1930" t="str">
        <f>_xlfn.XLOOKUP(K1930,Sheet1!$A$2:$A$8,Sheet1!$B$2:$B$8)</f>
        <v>E</v>
      </c>
      <c r="M1930" s="5">
        <v>80843087437</v>
      </c>
      <c r="N1930" s="5">
        <v>79193662571</v>
      </c>
    </row>
    <row r="1931" spans="1:14" x14ac:dyDescent="0.3">
      <c r="A1931" t="s">
        <v>258</v>
      </c>
      <c r="B1931" t="s">
        <v>259</v>
      </c>
      <c r="C1931" t="s">
        <v>34</v>
      </c>
      <c r="D1931" t="s">
        <v>204</v>
      </c>
      <c r="E1931" t="s">
        <v>191</v>
      </c>
      <c r="F1931" t="s">
        <v>299</v>
      </c>
      <c r="G1931" s="4">
        <v>43830</v>
      </c>
      <c r="H1931" s="7">
        <f t="shared" si="30"/>
        <v>2019</v>
      </c>
      <c r="I1931" t="s">
        <v>252</v>
      </c>
      <c r="J1931" t="s">
        <v>122</v>
      </c>
      <c r="K1931" t="s">
        <v>122</v>
      </c>
      <c r="L1931" t="str">
        <f>_xlfn.XLOOKUP(K1931,Sheet1!$A$2:$A$8,Sheet1!$B$2:$B$8)</f>
        <v>F</v>
      </c>
      <c r="M1931" s="5">
        <v>28890961841</v>
      </c>
      <c r="N1931" s="5">
        <v>17205475369</v>
      </c>
    </row>
    <row r="1932" spans="1:14" x14ac:dyDescent="0.3">
      <c r="A1932" t="s">
        <v>258</v>
      </c>
      <c r="B1932" t="s">
        <v>259</v>
      </c>
      <c r="C1932" t="s">
        <v>34</v>
      </c>
      <c r="D1932" t="s">
        <v>205</v>
      </c>
      <c r="E1932" t="s">
        <v>189</v>
      </c>
      <c r="F1932" t="s">
        <v>301</v>
      </c>
      <c r="G1932" s="4">
        <v>43830</v>
      </c>
      <c r="H1932" s="7">
        <f t="shared" si="30"/>
        <v>2019</v>
      </c>
      <c r="I1932" t="s">
        <v>252</v>
      </c>
      <c r="J1932" t="s">
        <v>7</v>
      </c>
      <c r="K1932" t="s">
        <v>7</v>
      </c>
      <c r="L1932" t="str">
        <f>_xlfn.XLOOKUP(K1932,Sheet1!$A$2:$A$8,Sheet1!$B$2:$B$8)</f>
        <v>D</v>
      </c>
      <c r="M1932" s="5">
        <v>657825612024</v>
      </c>
      <c r="N1932" s="5">
        <v>612227478805</v>
      </c>
    </row>
    <row r="1933" spans="1:14" x14ac:dyDescent="0.3">
      <c r="A1933" t="s">
        <v>258</v>
      </c>
      <c r="B1933" t="s">
        <v>259</v>
      </c>
      <c r="C1933" t="s">
        <v>34</v>
      </c>
      <c r="D1933" t="s">
        <v>205</v>
      </c>
      <c r="E1933" t="s">
        <v>189</v>
      </c>
      <c r="F1933" t="s">
        <v>301</v>
      </c>
      <c r="G1933" s="4">
        <v>43830</v>
      </c>
      <c r="H1933" s="7">
        <f t="shared" si="30"/>
        <v>2019</v>
      </c>
      <c r="I1933" t="s">
        <v>252</v>
      </c>
      <c r="J1933" t="s">
        <v>10</v>
      </c>
      <c r="K1933" t="s">
        <v>124</v>
      </c>
      <c r="L1933" t="str">
        <f>_xlfn.XLOOKUP(K1933,Sheet1!$A$2:$A$8,Sheet1!$B$2:$B$8)</f>
        <v>E</v>
      </c>
      <c r="M1933" s="5">
        <v>40396706232</v>
      </c>
      <c r="N1933" s="5">
        <v>47746036880</v>
      </c>
    </row>
    <row r="1934" spans="1:14" x14ac:dyDescent="0.3">
      <c r="A1934" t="s">
        <v>258</v>
      </c>
      <c r="B1934" t="s">
        <v>259</v>
      </c>
      <c r="C1934" t="s">
        <v>34</v>
      </c>
      <c r="D1934" t="s">
        <v>205</v>
      </c>
      <c r="E1934" t="s">
        <v>189</v>
      </c>
      <c r="F1934" t="s">
        <v>301</v>
      </c>
      <c r="G1934" s="4">
        <v>43830</v>
      </c>
      <c r="H1934" s="7">
        <f t="shared" si="30"/>
        <v>2019</v>
      </c>
      <c r="I1934" t="s">
        <v>252</v>
      </c>
      <c r="J1934" t="s">
        <v>122</v>
      </c>
      <c r="K1934" t="s">
        <v>122</v>
      </c>
      <c r="L1934" t="str">
        <f>_xlfn.XLOOKUP(K1934,Sheet1!$A$2:$A$8,Sheet1!$B$2:$B$8)</f>
        <v>F</v>
      </c>
      <c r="M1934" s="5">
        <v>-16182525437</v>
      </c>
      <c r="N1934" s="5">
        <v>23420444781</v>
      </c>
    </row>
    <row r="1935" spans="1:14" x14ac:dyDescent="0.3">
      <c r="A1935" t="s">
        <v>258</v>
      </c>
      <c r="B1935" t="s">
        <v>259</v>
      </c>
      <c r="C1935" t="s">
        <v>34</v>
      </c>
      <c r="D1935" t="s">
        <v>206</v>
      </c>
      <c r="E1935" t="s">
        <v>191</v>
      </c>
      <c r="F1935" t="s">
        <v>299</v>
      </c>
      <c r="G1935" s="4">
        <v>43830</v>
      </c>
      <c r="H1935" s="7">
        <f t="shared" si="30"/>
        <v>2019</v>
      </c>
      <c r="I1935" t="s">
        <v>252</v>
      </c>
      <c r="J1935" t="s">
        <v>7</v>
      </c>
      <c r="K1935" t="s">
        <v>7</v>
      </c>
      <c r="L1935" t="str">
        <f>_xlfn.XLOOKUP(K1935,Sheet1!$A$2:$A$8,Sheet1!$B$2:$B$8)</f>
        <v>D</v>
      </c>
      <c r="M1935" s="5">
        <v>422205555168</v>
      </c>
      <c r="N1935" s="5">
        <v>345522432029</v>
      </c>
    </row>
    <row r="1936" spans="1:14" x14ac:dyDescent="0.3">
      <c r="A1936" t="s">
        <v>258</v>
      </c>
      <c r="B1936" t="s">
        <v>259</v>
      </c>
      <c r="C1936" t="s">
        <v>34</v>
      </c>
      <c r="D1936" t="s">
        <v>206</v>
      </c>
      <c r="E1936" t="s">
        <v>191</v>
      </c>
      <c r="F1936" t="s">
        <v>299</v>
      </c>
      <c r="G1936" s="4">
        <v>43830</v>
      </c>
      <c r="H1936" s="7">
        <f t="shared" si="30"/>
        <v>2019</v>
      </c>
      <c r="I1936" t="s">
        <v>252</v>
      </c>
      <c r="J1936" t="s">
        <v>124</v>
      </c>
      <c r="K1936" t="s">
        <v>124</v>
      </c>
      <c r="L1936" t="str">
        <f>_xlfn.XLOOKUP(K1936,Sheet1!$A$2:$A$8,Sheet1!$B$2:$B$8)</f>
        <v>E</v>
      </c>
      <c r="M1936" s="5">
        <v>1834111614</v>
      </c>
      <c r="N1936" s="5">
        <v>-18958791479</v>
      </c>
    </row>
    <row r="1937" spans="1:14" x14ac:dyDescent="0.3">
      <c r="A1937" t="s">
        <v>258</v>
      </c>
      <c r="B1937" t="s">
        <v>259</v>
      </c>
      <c r="C1937" t="s">
        <v>34</v>
      </c>
      <c r="D1937" t="s">
        <v>206</v>
      </c>
      <c r="E1937" t="s">
        <v>191</v>
      </c>
      <c r="F1937" t="s">
        <v>299</v>
      </c>
      <c r="G1937" s="4">
        <v>43830</v>
      </c>
      <c r="H1937" s="7">
        <f t="shared" si="30"/>
        <v>2019</v>
      </c>
      <c r="I1937" t="s">
        <v>252</v>
      </c>
      <c r="J1937" t="s">
        <v>122</v>
      </c>
      <c r="K1937" t="s">
        <v>122</v>
      </c>
      <c r="L1937" t="str">
        <f>_xlfn.XLOOKUP(K1937,Sheet1!$A$2:$A$8,Sheet1!$B$2:$B$8)</f>
        <v>F</v>
      </c>
      <c r="M1937" s="5">
        <v>-9608632112</v>
      </c>
      <c r="N1937" s="5">
        <v>-11695786527</v>
      </c>
    </row>
    <row r="1938" spans="1:14" x14ac:dyDescent="0.3">
      <c r="A1938" t="s">
        <v>258</v>
      </c>
      <c r="B1938" t="s">
        <v>259</v>
      </c>
      <c r="C1938" t="s">
        <v>34</v>
      </c>
      <c r="D1938" t="s">
        <v>245</v>
      </c>
      <c r="E1938" t="s">
        <v>213</v>
      </c>
      <c r="F1938" t="s">
        <v>299</v>
      </c>
      <c r="G1938" s="4">
        <v>43830</v>
      </c>
      <c r="H1938" s="7">
        <f t="shared" si="30"/>
        <v>2019</v>
      </c>
      <c r="I1938" t="s">
        <v>252</v>
      </c>
      <c r="J1938" t="s">
        <v>10</v>
      </c>
      <c r="K1938" t="s">
        <v>124</v>
      </c>
      <c r="L1938" t="str">
        <f>_xlfn.XLOOKUP(K1938,Sheet1!$A$2:$A$8,Sheet1!$B$2:$B$8)</f>
        <v>E</v>
      </c>
      <c r="M1938" s="5">
        <v>86677182906</v>
      </c>
      <c r="N1938" s="5">
        <v>68637421201</v>
      </c>
    </row>
    <row r="1939" spans="1:14" x14ac:dyDescent="0.3">
      <c r="A1939" t="s">
        <v>258</v>
      </c>
      <c r="B1939" t="s">
        <v>259</v>
      </c>
      <c r="C1939" t="s">
        <v>34</v>
      </c>
      <c r="D1939" t="s">
        <v>245</v>
      </c>
      <c r="E1939" t="s">
        <v>213</v>
      </c>
      <c r="F1939" t="s">
        <v>299</v>
      </c>
      <c r="G1939" s="4">
        <v>43830</v>
      </c>
      <c r="H1939" s="7">
        <f t="shared" si="30"/>
        <v>2019</v>
      </c>
      <c r="I1939" t="s">
        <v>252</v>
      </c>
      <c r="J1939" t="s">
        <v>122</v>
      </c>
      <c r="K1939" t="s">
        <v>122</v>
      </c>
      <c r="L1939" t="str">
        <f>_xlfn.XLOOKUP(K1939,Sheet1!$A$2:$A$8,Sheet1!$B$2:$B$8)</f>
        <v>F</v>
      </c>
      <c r="M1939" s="5">
        <v>23173213422</v>
      </c>
      <c r="N1939" s="5">
        <v>104747506788</v>
      </c>
    </row>
    <row r="1940" spans="1:14" x14ac:dyDescent="0.3">
      <c r="A1940" t="s">
        <v>271</v>
      </c>
      <c r="B1940" t="s">
        <v>259</v>
      </c>
      <c r="C1940" t="s">
        <v>34</v>
      </c>
      <c r="D1940" t="s">
        <v>207</v>
      </c>
      <c r="E1940" t="s">
        <v>191</v>
      </c>
      <c r="F1940" t="s">
        <v>299</v>
      </c>
      <c r="G1940" s="4">
        <v>43830</v>
      </c>
      <c r="H1940" s="7">
        <f t="shared" si="30"/>
        <v>2019</v>
      </c>
      <c r="I1940" t="s">
        <v>252</v>
      </c>
      <c r="J1940" t="s">
        <v>122</v>
      </c>
      <c r="K1940" t="s">
        <v>122</v>
      </c>
      <c r="L1940" t="str">
        <f>_xlfn.XLOOKUP(K1940,Sheet1!$A$2:$A$8,Sheet1!$B$2:$B$8)</f>
        <v>F</v>
      </c>
      <c r="M1940" s="5">
        <v>-18913644124</v>
      </c>
      <c r="N1940" s="5">
        <v>-1610849752</v>
      </c>
    </row>
    <row r="1941" spans="1:14" x14ac:dyDescent="0.3">
      <c r="A1941" t="s">
        <v>258</v>
      </c>
      <c r="B1941" t="s">
        <v>259</v>
      </c>
      <c r="C1941" t="s">
        <v>34</v>
      </c>
      <c r="D1941" t="s">
        <v>208</v>
      </c>
      <c r="E1941" t="s">
        <v>209</v>
      </c>
      <c r="F1941" t="s">
        <v>301</v>
      </c>
      <c r="G1941" s="4">
        <v>43830</v>
      </c>
      <c r="H1941" s="7">
        <f t="shared" si="30"/>
        <v>2019</v>
      </c>
      <c r="I1941" t="s">
        <v>252</v>
      </c>
      <c r="J1941" t="s">
        <v>260</v>
      </c>
      <c r="K1941" t="s">
        <v>7</v>
      </c>
      <c r="L1941" t="str">
        <f>_xlfn.XLOOKUP(K1941,Sheet1!$A$2:$A$8,Sheet1!$B$2:$B$8)</f>
        <v>D</v>
      </c>
      <c r="M1941" s="5">
        <v>119477343482</v>
      </c>
      <c r="N1941" s="5">
        <v>122037854180</v>
      </c>
    </row>
    <row r="1942" spans="1:14" x14ac:dyDescent="0.3">
      <c r="A1942" t="s">
        <v>258</v>
      </c>
      <c r="B1942" t="s">
        <v>259</v>
      </c>
      <c r="C1942" t="s">
        <v>34</v>
      </c>
      <c r="D1942" t="s">
        <v>208</v>
      </c>
      <c r="E1942" t="s">
        <v>209</v>
      </c>
      <c r="F1942" t="s">
        <v>301</v>
      </c>
      <c r="G1942" s="4">
        <v>43830</v>
      </c>
      <c r="H1942" s="7">
        <f t="shared" si="30"/>
        <v>2019</v>
      </c>
      <c r="I1942" t="s">
        <v>252</v>
      </c>
      <c r="J1942" t="s">
        <v>124</v>
      </c>
      <c r="K1942" t="s">
        <v>124</v>
      </c>
      <c r="L1942" t="str">
        <f>_xlfn.XLOOKUP(K1942,Sheet1!$A$2:$A$8,Sheet1!$B$2:$B$8)</f>
        <v>E</v>
      </c>
      <c r="M1942" s="5">
        <v>794190752</v>
      </c>
      <c r="N1942" s="5">
        <v>2380162506</v>
      </c>
    </row>
    <row r="1943" spans="1:14" x14ac:dyDescent="0.3">
      <c r="A1943" t="s">
        <v>258</v>
      </c>
      <c r="B1943" t="s">
        <v>259</v>
      </c>
      <c r="C1943" t="s">
        <v>34</v>
      </c>
      <c r="D1943" t="s">
        <v>208</v>
      </c>
      <c r="E1943" t="s">
        <v>209</v>
      </c>
      <c r="F1943" t="s">
        <v>301</v>
      </c>
      <c r="G1943" s="4">
        <v>43830</v>
      </c>
      <c r="H1943" s="7">
        <f t="shared" si="30"/>
        <v>2019</v>
      </c>
      <c r="I1943" t="s">
        <v>252</v>
      </c>
      <c r="J1943" t="s">
        <v>122</v>
      </c>
      <c r="K1943" t="s">
        <v>122</v>
      </c>
      <c r="L1943" t="str">
        <f>_xlfn.XLOOKUP(K1943,Sheet1!$A$2:$A$8,Sheet1!$B$2:$B$8)</f>
        <v>F</v>
      </c>
      <c r="M1943" s="5">
        <v>1179012722</v>
      </c>
      <c r="N1943" s="5">
        <v>3153103959</v>
      </c>
    </row>
    <row r="1944" spans="1:14" x14ac:dyDescent="0.3">
      <c r="A1944" t="s">
        <v>258</v>
      </c>
      <c r="B1944" t="s">
        <v>259</v>
      </c>
      <c r="C1944" t="s">
        <v>34</v>
      </c>
      <c r="D1944" t="s">
        <v>210</v>
      </c>
      <c r="E1944" t="s">
        <v>198</v>
      </c>
      <c r="F1944" t="s">
        <v>299</v>
      </c>
      <c r="G1944" s="4">
        <v>43830</v>
      </c>
      <c r="H1944" s="7">
        <f t="shared" si="30"/>
        <v>2019</v>
      </c>
      <c r="I1944" t="s">
        <v>252</v>
      </c>
      <c r="J1944" t="s">
        <v>124</v>
      </c>
      <c r="K1944" t="s">
        <v>124</v>
      </c>
      <c r="L1944" t="str">
        <f>_xlfn.XLOOKUP(K1944,Sheet1!$A$2:$A$8,Sheet1!$B$2:$B$8)</f>
        <v>E</v>
      </c>
      <c r="M1944" s="5">
        <v>-1372527630</v>
      </c>
      <c r="N1944" s="5">
        <v>28343242816</v>
      </c>
    </row>
    <row r="1945" spans="1:14" x14ac:dyDescent="0.3">
      <c r="A1945" t="s">
        <v>258</v>
      </c>
      <c r="B1945" t="s">
        <v>259</v>
      </c>
      <c r="C1945" t="s">
        <v>34</v>
      </c>
      <c r="D1945" t="s">
        <v>210</v>
      </c>
      <c r="E1945" t="s">
        <v>198</v>
      </c>
      <c r="F1945" t="s">
        <v>299</v>
      </c>
      <c r="G1945" s="4">
        <v>43830</v>
      </c>
      <c r="H1945" s="7">
        <f t="shared" si="30"/>
        <v>2019</v>
      </c>
      <c r="I1945" t="s">
        <v>252</v>
      </c>
      <c r="J1945" t="s">
        <v>122</v>
      </c>
      <c r="K1945" t="s">
        <v>122</v>
      </c>
      <c r="L1945" t="str">
        <f>_xlfn.XLOOKUP(K1945,Sheet1!$A$2:$A$8,Sheet1!$B$2:$B$8)</f>
        <v>F</v>
      </c>
      <c r="M1945" s="5">
        <v>-13443583234</v>
      </c>
      <c r="N1945" s="5">
        <v>12720690131</v>
      </c>
    </row>
    <row r="1946" spans="1:14" x14ac:dyDescent="0.3">
      <c r="A1946" t="s">
        <v>258</v>
      </c>
      <c r="B1946" t="s">
        <v>259</v>
      </c>
      <c r="C1946" t="s">
        <v>34</v>
      </c>
      <c r="D1946" t="s">
        <v>211</v>
      </c>
      <c r="E1946" t="s">
        <v>184</v>
      </c>
      <c r="F1946" t="s">
        <v>299</v>
      </c>
      <c r="G1946" s="4">
        <v>43830</v>
      </c>
      <c r="H1946" s="7">
        <f t="shared" si="30"/>
        <v>2019</v>
      </c>
      <c r="I1946" t="s">
        <v>252</v>
      </c>
      <c r="J1946" t="s">
        <v>260</v>
      </c>
      <c r="K1946" t="s">
        <v>7</v>
      </c>
      <c r="L1946" t="str">
        <f>_xlfn.XLOOKUP(K1946,Sheet1!$A$2:$A$8,Sheet1!$B$2:$B$8)</f>
        <v>D</v>
      </c>
      <c r="M1946" s="5">
        <v>225284561398</v>
      </c>
      <c r="N1946" s="5">
        <v>241827149551</v>
      </c>
    </row>
    <row r="1947" spans="1:14" x14ac:dyDescent="0.3">
      <c r="A1947" t="s">
        <v>258</v>
      </c>
      <c r="B1947" t="s">
        <v>259</v>
      </c>
      <c r="C1947" t="s">
        <v>34</v>
      </c>
      <c r="D1947" t="s">
        <v>211</v>
      </c>
      <c r="E1947" t="s">
        <v>184</v>
      </c>
      <c r="F1947" t="s">
        <v>299</v>
      </c>
      <c r="G1947" s="4">
        <v>43830</v>
      </c>
      <c r="H1947" s="7">
        <f t="shared" si="30"/>
        <v>2019</v>
      </c>
      <c r="I1947" t="s">
        <v>252</v>
      </c>
      <c r="J1947" t="s">
        <v>124</v>
      </c>
      <c r="K1947" t="s">
        <v>124</v>
      </c>
      <c r="L1947" t="str">
        <f>_xlfn.XLOOKUP(K1947,Sheet1!$A$2:$A$8,Sheet1!$B$2:$B$8)</f>
        <v>E</v>
      </c>
      <c r="M1947" s="5">
        <v>12873508902</v>
      </c>
      <c r="N1947" s="5">
        <v>9302659639</v>
      </c>
    </row>
    <row r="1948" spans="1:14" x14ac:dyDescent="0.3">
      <c r="A1948" t="s">
        <v>258</v>
      </c>
      <c r="B1948" t="s">
        <v>259</v>
      </c>
      <c r="C1948" t="s">
        <v>34</v>
      </c>
      <c r="D1948" t="s">
        <v>211</v>
      </c>
      <c r="E1948" t="s">
        <v>184</v>
      </c>
      <c r="F1948" t="s">
        <v>299</v>
      </c>
      <c r="G1948" s="4">
        <v>43830</v>
      </c>
      <c r="H1948" s="7">
        <f t="shared" si="30"/>
        <v>2019</v>
      </c>
      <c r="I1948" t="s">
        <v>252</v>
      </c>
      <c r="J1948" t="s">
        <v>122</v>
      </c>
      <c r="K1948" t="s">
        <v>122</v>
      </c>
      <c r="L1948" t="str">
        <f>_xlfn.XLOOKUP(K1948,Sheet1!$A$2:$A$8,Sheet1!$B$2:$B$8)</f>
        <v>F</v>
      </c>
      <c r="M1948" s="5">
        <v>22883348761</v>
      </c>
      <c r="N1948" s="5">
        <v>4644023694</v>
      </c>
    </row>
    <row r="1949" spans="1:14" x14ac:dyDescent="0.3">
      <c r="A1949" t="s">
        <v>258</v>
      </c>
      <c r="B1949" t="s">
        <v>259</v>
      </c>
      <c r="C1949" t="s">
        <v>34</v>
      </c>
      <c r="D1949" t="s">
        <v>212</v>
      </c>
      <c r="E1949" t="s">
        <v>213</v>
      </c>
      <c r="F1949" t="s">
        <v>301</v>
      </c>
      <c r="G1949" s="4">
        <v>43830</v>
      </c>
      <c r="H1949" s="7">
        <f t="shared" si="30"/>
        <v>2019</v>
      </c>
      <c r="I1949" t="s">
        <v>252</v>
      </c>
      <c r="J1949" t="s">
        <v>124</v>
      </c>
      <c r="K1949" t="s">
        <v>124</v>
      </c>
      <c r="L1949" t="str">
        <f>_xlfn.XLOOKUP(K1949,Sheet1!$A$2:$A$8,Sheet1!$B$2:$B$8)</f>
        <v>E</v>
      </c>
      <c r="M1949" s="5">
        <v>206786221786</v>
      </c>
      <c r="N1949" s="5">
        <v>72948889927</v>
      </c>
    </row>
    <row r="1950" spans="1:14" x14ac:dyDescent="0.3">
      <c r="A1950" t="s">
        <v>258</v>
      </c>
      <c r="B1950" t="s">
        <v>259</v>
      </c>
      <c r="C1950" t="s">
        <v>34</v>
      </c>
      <c r="D1950" t="s">
        <v>212</v>
      </c>
      <c r="E1950" t="s">
        <v>213</v>
      </c>
      <c r="F1950" t="s">
        <v>301</v>
      </c>
      <c r="G1950" s="4">
        <v>43830</v>
      </c>
      <c r="H1950" s="7">
        <f t="shared" si="30"/>
        <v>2019</v>
      </c>
      <c r="I1950" t="s">
        <v>252</v>
      </c>
      <c r="J1950" t="s">
        <v>122</v>
      </c>
      <c r="K1950" t="s">
        <v>122</v>
      </c>
      <c r="L1950" t="str">
        <f>_xlfn.XLOOKUP(K1950,Sheet1!$A$2:$A$8,Sheet1!$B$2:$B$8)</f>
        <v>F</v>
      </c>
      <c r="M1950" s="5">
        <v>-341924578348</v>
      </c>
      <c r="N1950" s="5">
        <v>15888859209</v>
      </c>
    </row>
    <row r="1951" spans="1:14" x14ac:dyDescent="0.3">
      <c r="A1951" t="s">
        <v>258</v>
      </c>
      <c r="B1951" t="s">
        <v>259</v>
      </c>
      <c r="C1951" t="s">
        <v>34</v>
      </c>
      <c r="D1951" t="s">
        <v>214</v>
      </c>
      <c r="E1951" t="s">
        <v>191</v>
      </c>
      <c r="F1951" t="s">
        <v>299</v>
      </c>
      <c r="G1951" s="4">
        <v>43830</v>
      </c>
      <c r="H1951" s="7">
        <f t="shared" si="30"/>
        <v>2019</v>
      </c>
      <c r="I1951" t="s">
        <v>252</v>
      </c>
      <c r="J1951" t="s">
        <v>7</v>
      </c>
      <c r="K1951" t="s">
        <v>7</v>
      </c>
      <c r="L1951" t="str">
        <f>_xlfn.XLOOKUP(K1951,Sheet1!$A$2:$A$8,Sheet1!$B$2:$B$8)</f>
        <v>D</v>
      </c>
      <c r="M1951" s="5">
        <v>2719563984151</v>
      </c>
      <c r="N1951" s="5">
        <v>3081030078878</v>
      </c>
    </row>
    <row r="1952" spans="1:14" x14ac:dyDescent="0.3">
      <c r="A1952" t="s">
        <v>258</v>
      </c>
      <c r="B1952" t="s">
        <v>259</v>
      </c>
      <c r="C1952" t="s">
        <v>34</v>
      </c>
      <c r="D1952" t="s">
        <v>214</v>
      </c>
      <c r="E1952" t="s">
        <v>191</v>
      </c>
      <c r="F1952" t="s">
        <v>299</v>
      </c>
      <c r="G1952" s="4">
        <v>43830</v>
      </c>
      <c r="H1952" s="7">
        <f t="shared" si="30"/>
        <v>2019</v>
      </c>
      <c r="I1952" t="s">
        <v>252</v>
      </c>
      <c r="J1952" t="s">
        <v>10</v>
      </c>
      <c r="K1952" t="s">
        <v>124</v>
      </c>
      <c r="L1952" t="str">
        <f>_xlfn.XLOOKUP(K1952,Sheet1!$A$2:$A$8,Sheet1!$B$2:$B$8)</f>
        <v>E</v>
      </c>
      <c r="M1952" s="5">
        <v>133209522238</v>
      </c>
      <c r="N1952" s="5">
        <v>200863854814</v>
      </c>
    </row>
    <row r="1953" spans="1:14" x14ac:dyDescent="0.3">
      <c r="A1953" t="s">
        <v>258</v>
      </c>
      <c r="B1953" t="s">
        <v>259</v>
      </c>
      <c r="C1953" t="s">
        <v>34</v>
      </c>
      <c r="D1953" t="s">
        <v>214</v>
      </c>
      <c r="E1953" t="s">
        <v>191</v>
      </c>
      <c r="F1953" t="s">
        <v>299</v>
      </c>
      <c r="G1953" s="4">
        <v>43830</v>
      </c>
      <c r="H1953" s="7">
        <f t="shared" si="30"/>
        <v>2019</v>
      </c>
      <c r="I1953" t="s">
        <v>252</v>
      </c>
      <c r="J1953" t="s">
        <v>122</v>
      </c>
      <c r="K1953" t="s">
        <v>122</v>
      </c>
      <c r="L1953" t="str">
        <f>_xlfn.XLOOKUP(K1953,Sheet1!$A$2:$A$8,Sheet1!$B$2:$B$8)</f>
        <v>F</v>
      </c>
      <c r="M1953" s="5">
        <v>-221877261778</v>
      </c>
      <c r="N1953" s="5">
        <v>-23103553364</v>
      </c>
    </row>
    <row r="1954" spans="1:14" x14ac:dyDescent="0.3">
      <c r="A1954" t="s">
        <v>258</v>
      </c>
      <c r="B1954" t="s">
        <v>259</v>
      </c>
      <c r="C1954" t="s">
        <v>34</v>
      </c>
      <c r="D1954" t="s">
        <v>216</v>
      </c>
      <c r="E1954" t="s">
        <v>184</v>
      </c>
      <c r="F1954" t="s">
        <v>299</v>
      </c>
      <c r="G1954" s="4">
        <v>43830</v>
      </c>
      <c r="H1954" s="7">
        <f t="shared" si="30"/>
        <v>2019</v>
      </c>
      <c r="I1954" t="s">
        <v>252</v>
      </c>
      <c r="J1954" t="s">
        <v>260</v>
      </c>
      <c r="K1954" t="s">
        <v>7</v>
      </c>
      <c r="L1954" t="str">
        <f>_xlfn.XLOOKUP(K1954,Sheet1!$A$2:$A$8,Sheet1!$B$2:$B$8)</f>
        <v>D</v>
      </c>
      <c r="M1954" s="5">
        <v>4405957743645</v>
      </c>
      <c r="N1954" s="5">
        <v>4324491258038</v>
      </c>
    </row>
    <row r="1955" spans="1:14" x14ac:dyDescent="0.3">
      <c r="A1955" t="s">
        <v>258</v>
      </c>
      <c r="B1955" t="s">
        <v>259</v>
      </c>
      <c r="C1955" t="s">
        <v>34</v>
      </c>
      <c r="D1955" t="s">
        <v>216</v>
      </c>
      <c r="E1955" t="s">
        <v>184</v>
      </c>
      <c r="F1955" t="s">
        <v>299</v>
      </c>
      <c r="G1955" s="4">
        <v>43830</v>
      </c>
      <c r="H1955" s="7">
        <f t="shared" si="30"/>
        <v>2019</v>
      </c>
      <c r="I1955" t="s">
        <v>252</v>
      </c>
      <c r="J1955" t="s">
        <v>124</v>
      </c>
      <c r="K1955" t="s">
        <v>124</v>
      </c>
      <c r="L1955" t="str">
        <f>_xlfn.XLOOKUP(K1955,Sheet1!$A$2:$A$8,Sheet1!$B$2:$B$8)</f>
        <v>E</v>
      </c>
      <c r="M1955" s="5">
        <v>124522671890</v>
      </c>
      <c r="N1955" s="5">
        <v>105015810074</v>
      </c>
    </row>
    <row r="1956" spans="1:14" x14ac:dyDescent="0.3">
      <c r="A1956" t="s">
        <v>258</v>
      </c>
      <c r="B1956" t="s">
        <v>259</v>
      </c>
      <c r="C1956" t="s">
        <v>34</v>
      </c>
      <c r="D1956" t="s">
        <v>216</v>
      </c>
      <c r="E1956" t="s">
        <v>184</v>
      </c>
      <c r="F1956" t="s">
        <v>299</v>
      </c>
      <c r="G1956" s="4">
        <v>43830</v>
      </c>
      <c r="H1956" s="7">
        <f t="shared" si="30"/>
        <v>2019</v>
      </c>
      <c r="I1956" t="s">
        <v>252</v>
      </c>
      <c r="J1956" t="s">
        <v>122</v>
      </c>
      <c r="K1956" t="s">
        <v>122</v>
      </c>
      <c r="L1956" t="str">
        <f>_xlfn.XLOOKUP(K1956,Sheet1!$A$2:$A$8,Sheet1!$B$2:$B$8)</f>
        <v>F</v>
      </c>
      <c r="M1956" s="5">
        <v>-22220930243</v>
      </c>
      <c r="N1956" s="5">
        <v>-4522543930</v>
      </c>
    </row>
    <row r="1957" spans="1:14" x14ac:dyDescent="0.3">
      <c r="A1957" t="s">
        <v>258</v>
      </c>
      <c r="B1957" t="s">
        <v>259</v>
      </c>
      <c r="C1957" t="s">
        <v>34</v>
      </c>
      <c r="D1957" t="s">
        <v>217</v>
      </c>
      <c r="E1957" t="s">
        <v>191</v>
      </c>
      <c r="F1957" t="s">
        <v>299</v>
      </c>
      <c r="G1957" s="4">
        <v>43830</v>
      </c>
      <c r="H1957" s="7">
        <f t="shared" si="30"/>
        <v>2019</v>
      </c>
      <c r="I1957" t="s">
        <v>252</v>
      </c>
      <c r="J1957" t="s">
        <v>260</v>
      </c>
      <c r="K1957" t="s">
        <v>7</v>
      </c>
      <c r="L1957" t="str">
        <f>_xlfn.XLOOKUP(K1957,Sheet1!$A$2:$A$8,Sheet1!$B$2:$B$8)</f>
        <v>D</v>
      </c>
      <c r="M1957" s="5">
        <v>330284776004</v>
      </c>
      <c r="N1957" s="5">
        <v>321335264695</v>
      </c>
    </row>
    <row r="1958" spans="1:14" x14ac:dyDescent="0.3">
      <c r="A1958" t="s">
        <v>258</v>
      </c>
      <c r="B1958" t="s">
        <v>259</v>
      </c>
      <c r="C1958" t="s">
        <v>34</v>
      </c>
      <c r="D1958" t="s">
        <v>217</v>
      </c>
      <c r="E1958" t="s">
        <v>191</v>
      </c>
      <c r="F1958" t="s">
        <v>299</v>
      </c>
      <c r="G1958" s="4">
        <v>43830</v>
      </c>
      <c r="H1958" s="7">
        <f t="shared" si="30"/>
        <v>2019</v>
      </c>
      <c r="I1958" t="s">
        <v>252</v>
      </c>
      <c r="J1958" t="s">
        <v>124</v>
      </c>
      <c r="K1958" t="s">
        <v>124</v>
      </c>
      <c r="L1958" t="str">
        <f>_xlfn.XLOOKUP(K1958,Sheet1!$A$2:$A$8,Sheet1!$B$2:$B$8)</f>
        <v>E</v>
      </c>
      <c r="M1958" s="5">
        <v>10306154621</v>
      </c>
      <c r="N1958" s="5">
        <v>19372411247</v>
      </c>
    </row>
    <row r="1959" spans="1:14" x14ac:dyDescent="0.3">
      <c r="A1959" t="s">
        <v>258</v>
      </c>
      <c r="B1959" t="s">
        <v>259</v>
      </c>
      <c r="C1959" t="s">
        <v>34</v>
      </c>
      <c r="D1959" t="s">
        <v>217</v>
      </c>
      <c r="E1959" t="s">
        <v>191</v>
      </c>
      <c r="F1959" t="s">
        <v>299</v>
      </c>
      <c r="G1959" s="4">
        <v>43830</v>
      </c>
      <c r="H1959" s="7">
        <f t="shared" si="30"/>
        <v>2019</v>
      </c>
      <c r="I1959" t="s">
        <v>252</v>
      </c>
      <c r="J1959" t="s">
        <v>122</v>
      </c>
      <c r="K1959" t="s">
        <v>122</v>
      </c>
      <c r="L1959" t="str">
        <f>_xlfn.XLOOKUP(K1959,Sheet1!$A$2:$A$8,Sheet1!$B$2:$B$8)</f>
        <v>F</v>
      </c>
      <c r="M1959" s="5">
        <v>5389002564</v>
      </c>
      <c r="N1959" s="5">
        <v>12266307571</v>
      </c>
    </row>
    <row r="1960" spans="1:14" x14ac:dyDescent="0.3">
      <c r="A1960" t="s">
        <v>258</v>
      </c>
      <c r="B1960" t="s">
        <v>259</v>
      </c>
      <c r="C1960" t="s">
        <v>34</v>
      </c>
      <c r="D1960" t="s">
        <v>218</v>
      </c>
      <c r="E1960" t="s">
        <v>184</v>
      </c>
      <c r="F1960" t="s">
        <v>299</v>
      </c>
      <c r="G1960" s="4">
        <v>43830</v>
      </c>
      <c r="H1960" s="7">
        <f t="shared" si="30"/>
        <v>2019</v>
      </c>
      <c r="I1960" t="s">
        <v>252</v>
      </c>
      <c r="J1960" t="s">
        <v>266</v>
      </c>
      <c r="K1960" t="s">
        <v>7</v>
      </c>
      <c r="L1960" t="str">
        <f>_xlfn.XLOOKUP(K1960,Sheet1!$A$2:$A$8,Sheet1!$B$2:$B$8)</f>
        <v>D</v>
      </c>
      <c r="M1960" s="5">
        <v>1055213955309</v>
      </c>
      <c r="N1960" s="5">
        <v>1092084363826</v>
      </c>
    </row>
    <row r="1961" spans="1:14" x14ac:dyDescent="0.3">
      <c r="A1961" t="s">
        <v>258</v>
      </c>
      <c r="B1961" t="s">
        <v>259</v>
      </c>
      <c r="C1961" t="s">
        <v>34</v>
      </c>
      <c r="D1961" t="s">
        <v>218</v>
      </c>
      <c r="E1961" t="s">
        <v>184</v>
      </c>
      <c r="F1961" t="s">
        <v>299</v>
      </c>
      <c r="G1961" s="4">
        <v>43830</v>
      </c>
      <c r="H1961" s="7">
        <f t="shared" si="30"/>
        <v>2019</v>
      </c>
      <c r="I1961" t="s">
        <v>252</v>
      </c>
      <c r="J1961" t="s">
        <v>124</v>
      </c>
      <c r="K1961" t="s">
        <v>124</v>
      </c>
      <c r="L1961" t="str">
        <f>_xlfn.XLOOKUP(K1961,Sheet1!$A$2:$A$8,Sheet1!$B$2:$B$8)</f>
        <v>E</v>
      </c>
      <c r="M1961" s="5">
        <v>39432521566</v>
      </c>
      <c r="N1961" s="5">
        <v>41544954339</v>
      </c>
    </row>
    <row r="1962" spans="1:14" x14ac:dyDescent="0.3">
      <c r="A1962" t="s">
        <v>258</v>
      </c>
      <c r="B1962" t="s">
        <v>259</v>
      </c>
      <c r="C1962" t="s">
        <v>34</v>
      </c>
      <c r="D1962" t="s">
        <v>218</v>
      </c>
      <c r="E1962" t="s">
        <v>184</v>
      </c>
      <c r="F1962" t="s">
        <v>299</v>
      </c>
      <c r="G1962" s="4">
        <v>43830</v>
      </c>
      <c r="H1962" s="7">
        <f t="shared" si="30"/>
        <v>2019</v>
      </c>
      <c r="I1962" t="s">
        <v>252</v>
      </c>
      <c r="J1962" t="s">
        <v>122</v>
      </c>
      <c r="K1962" t="s">
        <v>122</v>
      </c>
      <c r="L1962" t="str">
        <f>_xlfn.XLOOKUP(K1962,Sheet1!$A$2:$A$8,Sheet1!$B$2:$B$8)</f>
        <v>F</v>
      </c>
      <c r="M1962" s="5">
        <v>-22509197937</v>
      </c>
      <c r="N1962" s="5">
        <v>10819579466</v>
      </c>
    </row>
    <row r="1963" spans="1:14" x14ac:dyDescent="0.3">
      <c r="A1963" t="s">
        <v>258</v>
      </c>
      <c r="B1963" t="s">
        <v>259</v>
      </c>
      <c r="C1963" t="s">
        <v>34</v>
      </c>
      <c r="D1963" t="s">
        <v>219</v>
      </c>
      <c r="E1963" t="s">
        <v>184</v>
      </c>
      <c r="F1963" t="s">
        <v>299</v>
      </c>
      <c r="G1963" s="4">
        <v>43830</v>
      </c>
      <c r="H1963" s="7">
        <f t="shared" si="30"/>
        <v>2019</v>
      </c>
      <c r="I1963" t="s">
        <v>252</v>
      </c>
      <c r="J1963" t="s">
        <v>260</v>
      </c>
      <c r="K1963" t="s">
        <v>7</v>
      </c>
      <c r="L1963" t="str">
        <f>_xlfn.XLOOKUP(K1963,Sheet1!$A$2:$A$8,Sheet1!$B$2:$B$8)</f>
        <v>D</v>
      </c>
      <c r="M1963" s="5">
        <v>1164970052153</v>
      </c>
      <c r="N1963" s="5">
        <v>1015667698678</v>
      </c>
    </row>
    <row r="1964" spans="1:14" x14ac:dyDescent="0.3">
      <c r="A1964" t="s">
        <v>258</v>
      </c>
      <c r="B1964" t="s">
        <v>259</v>
      </c>
      <c r="C1964" t="s">
        <v>34</v>
      </c>
      <c r="D1964" t="s">
        <v>219</v>
      </c>
      <c r="E1964" t="s">
        <v>184</v>
      </c>
      <c r="F1964" t="s">
        <v>299</v>
      </c>
      <c r="G1964" s="4">
        <v>43830</v>
      </c>
      <c r="H1964" s="7">
        <f t="shared" si="30"/>
        <v>2019</v>
      </c>
      <c r="I1964" t="s">
        <v>252</v>
      </c>
      <c r="J1964" t="s">
        <v>124</v>
      </c>
      <c r="K1964" t="s">
        <v>124</v>
      </c>
      <c r="L1964" t="str">
        <f>_xlfn.XLOOKUP(K1964,Sheet1!$A$2:$A$8,Sheet1!$B$2:$B$8)</f>
        <v>E</v>
      </c>
      <c r="M1964" s="5">
        <v>20207651634</v>
      </c>
      <c r="N1964" s="5">
        <v>23720601603</v>
      </c>
    </row>
    <row r="1965" spans="1:14" x14ac:dyDescent="0.3">
      <c r="A1965" t="s">
        <v>258</v>
      </c>
      <c r="B1965" t="s">
        <v>259</v>
      </c>
      <c r="C1965" t="s">
        <v>34</v>
      </c>
      <c r="D1965" t="s">
        <v>219</v>
      </c>
      <c r="E1965" t="s">
        <v>184</v>
      </c>
      <c r="F1965" t="s">
        <v>299</v>
      </c>
      <c r="G1965" s="4">
        <v>43830</v>
      </c>
      <c r="H1965" s="7">
        <f t="shared" si="30"/>
        <v>2019</v>
      </c>
      <c r="I1965" t="s">
        <v>252</v>
      </c>
      <c r="J1965" t="s">
        <v>122</v>
      </c>
      <c r="K1965" t="s">
        <v>122</v>
      </c>
      <c r="L1965" t="str">
        <f>_xlfn.XLOOKUP(K1965,Sheet1!$A$2:$A$8,Sheet1!$B$2:$B$8)</f>
        <v>F</v>
      </c>
      <c r="M1965" s="5">
        <v>-7958646615</v>
      </c>
      <c r="N1965" s="5">
        <v>3453458243</v>
      </c>
    </row>
    <row r="1966" spans="1:14" x14ac:dyDescent="0.3">
      <c r="A1966" t="s">
        <v>258</v>
      </c>
      <c r="B1966" t="s">
        <v>259</v>
      </c>
      <c r="C1966" t="s">
        <v>34</v>
      </c>
      <c r="D1966" t="s">
        <v>221</v>
      </c>
      <c r="E1966" t="s">
        <v>191</v>
      </c>
      <c r="F1966" t="s">
        <v>299</v>
      </c>
      <c r="G1966" s="4">
        <v>43830</v>
      </c>
      <c r="H1966" s="7">
        <f t="shared" si="30"/>
        <v>2019</v>
      </c>
      <c r="I1966" t="s">
        <v>252</v>
      </c>
      <c r="J1966" t="s">
        <v>7</v>
      </c>
      <c r="K1966" t="s">
        <v>7</v>
      </c>
      <c r="L1966" t="str">
        <f>_xlfn.XLOOKUP(K1966,Sheet1!$A$2:$A$8,Sheet1!$B$2:$B$8)</f>
        <v>D</v>
      </c>
      <c r="M1966" s="5">
        <v>64366847807959</v>
      </c>
      <c r="N1966" s="5">
        <v>64977777434194</v>
      </c>
    </row>
    <row r="1967" spans="1:14" x14ac:dyDescent="0.3">
      <c r="A1967" t="s">
        <v>258</v>
      </c>
      <c r="B1967" t="s">
        <v>259</v>
      </c>
      <c r="C1967" t="s">
        <v>34</v>
      </c>
      <c r="D1967" t="s">
        <v>221</v>
      </c>
      <c r="E1967" t="s">
        <v>191</v>
      </c>
      <c r="F1967" t="s">
        <v>299</v>
      </c>
      <c r="G1967" s="4">
        <v>43830</v>
      </c>
      <c r="H1967" s="7">
        <f t="shared" si="30"/>
        <v>2019</v>
      </c>
      <c r="I1967" t="s">
        <v>252</v>
      </c>
      <c r="J1967" t="s">
        <v>10</v>
      </c>
      <c r="K1967" t="s">
        <v>124</v>
      </c>
      <c r="L1967" t="str">
        <f>_xlfn.XLOOKUP(K1967,Sheet1!$A$2:$A$8,Sheet1!$B$2:$B$8)</f>
        <v>E</v>
      </c>
      <c r="M1967" s="5">
        <v>3868854558550</v>
      </c>
      <c r="N1967" s="5">
        <v>5542599677254</v>
      </c>
    </row>
    <row r="1968" spans="1:14" x14ac:dyDescent="0.3">
      <c r="A1968" t="s">
        <v>258</v>
      </c>
      <c r="B1968" t="s">
        <v>259</v>
      </c>
      <c r="C1968" t="s">
        <v>34</v>
      </c>
      <c r="D1968" t="s">
        <v>221</v>
      </c>
      <c r="E1968" t="s">
        <v>191</v>
      </c>
      <c r="F1968" t="s">
        <v>299</v>
      </c>
      <c r="G1968" s="4">
        <v>43830</v>
      </c>
      <c r="H1968" s="7">
        <f t="shared" si="30"/>
        <v>2019</v>
      </c>
      <c r="I1968" t="s">
        <v>252</v>
      </c>
      <c r="J1968" t="s">
        <v>122</v>
      </c>
      <c r="K1968" t="s">
        <v>122</v>
      </c>
      <c r="L1968" t="str">
        <f>_xlfn.XLOOKUP(K1968,Sheet1!$A$2:$A$8,Sheet1!$B$2:$B$8)</f>
        <v>F</v>
      </c>
      <c r="M1968" s="5">
        <v>1982637208513</v>
      </c>
      <c r="N1968" s="5">
        <v>1892064406279</v>
      </c>
    </row>
    <row r="1969" spans="1:14" x14ac:dyDescent="0.3">
      <c r="A1969" t="s">
        <v>258</v>
      </c>
      <c r="B1969" t="s">
        <v>259</v>
      </c>
      <c r="C1969" t="s">
        <v>34</v>
      </c>
      <c r="D1969" t="s">
        <v>222</v>
      </c>
      <c r="E1969" t="s">
        <v>223</v>
      </c>
      <c r="F1969" t="s">
        <v>299</v>
      </c>
      <c r="G1969" s="4">
        <v>43830</v>
      </c>
      <c r="H1969" s="7">
        <f t="shared" si="30"/>
        <v>2019</v>
      </c>
      <c r="I1969" t="s">
        <v>252</v>
      </c>
      <c r="J1969" t="s">
        <v>260</v>
      </c>
      <c r="K1969" t="s">
        <v>7</v>
      </c>
      <c r="L1969" t="str">
        <f>_xlfn.XLOOKUP(K1969,Sheet1!$A$2:$A$8,Sheet1!$B$2:$B$8)</f>
        <v>D</v>
      </c>
      <c r="M1969" s="5">
        <v>3110157574663</v>
      </c>
      <c r="N1969" s="5">
        <v>2786023511399</v>
      </c>
    </row>
    <row r="1970" spans="1:14" x14ac:dyDescent="0.3">
      <c r="A1970" t="s">
        <v>258</v>
      </c>
      <c r="B1970" t="s">
        <v>259</v>
      </c>
      <c r="C1970" t="s">
        <v>34</v>
      </c>
      <c r="D1970" t="s">
        <v>222</v>
      </c>
      <c r="E1970" t="s">
        <v>223</v>
      </c>
      <c r="F1970" t="s">
        <v>299</v>
      </c>
      <c r="G1970" s="4">
        <v>43830</v>
      </c>
      <c r="H1970" s="7">
        <f t="shared" si="30"/>
        <v>2019</v>
      </c>
      <c r="I1970" t="s">
        <v>252</v>
      </c>
      <c r="J1970" t="s">
        <v>124</v>
      </c>
      <c r="K1970" t="s">
        <v>124</v>
      </c>
      <c r="L1970" t="str">
        <f>_xlfn.XLOOKUP(K1970,Sheet1!$A$2:$A$8,Sheet1!$B$2:$B$8)</f>
        <v>E</v>
      </c>
      <c r="M1970" s="5">
        <v>275564427840</v>
      </c>
      <c r="N1970" s="5">
        <v>146382520066</v>
      </c>
    </row>
    <row r="1971" spans="1:14" x14ac:dyDescent="0.3">
      <c r="A1971" t="s">
        <v>258</v>
      </c>
      <c r="B1971" t="s">
        <v>259</v>
      </c>
      <c r="C1971" t="s">
        <v>34</v>
      </c>
      <c r="D1971" t="s">
        <v>222</v>
      </c>
      <c r="E1971" t="s">
        <v>223</v>
      </c>
      <c r="F1971" t="s">
        <v>299</v>
      </c>
      <c r="G1971" s="4">
        <v>43830</v>
      </c>
      <c r="H1971" s="7">
        <f t="shared" si="30"/>
        <v>2019</v>
      </c>
      <c r="I1971" t="s">
        <v>252</v>
      </c>
      <c r="J1971" t="s">
        <v>122</v>
      </c>
      <c r="K1971" t="s">
        <v>122</v>
      </c>
      <c r="L1971" t="str">
        <f>_xlfn.XLOOKUP(K1971,Sheet1!$A$2:$A$8,Sheet1!$B$2:$B$8)</f>
        <v>F</v>
      </c>
      <c r="M1971" s="5">
        <v>168292166221</v>
      </c>
      <c r="N1971" s="5">
        <v>55539464108</v>
      </c>
    </row>
    <row r="1972" spans="1:14" x14ac:dyDescent="0.3">
      <c r="A1972" t="s">
        <v>258</v>
      </c>
      <c r="B1972" t="s">
        <v>259</v>
      </c>
      <c r="C1972" t="s">
        <v>34</v>
      </c>
      <c r="D1972" t="s">
        <v>224</v>
      </c>
      <c r="E1972" t="s">
        <v>225</v>
      </c>
      <c r="F1972" t="s">
        <v>299</v>
      </c>
      <c r="G1972" s="4">
        <v>43830</v>
      </c>
      <c r="H1972" s="7">
        <f t="shared" si="30"/>
        <v>2019</v>
      </c>
      <c r="I1972" t="s">
        <v>252</v>
      </c>
      <c r="J1972" t="s">
        <v>260</v>
      </c>
      <c r="K1972" t="s">
        <v>7</v>
      </c>
      <c r="L1972" t="str">
        <f>_xlfn.XLOOKUP(K1972,Sheet1!$A$2:$A$8,Sheet1!$B$2:$B$8)</f>
        <v>D</v>
      </c>
      <c r="M1972" s="5">
        <v>1304889861775</v>
      </c>
      <c r="N1972" s="5">
        <v>1299707062679</v>
      </c>
    </row>
    <row r="1973" spans="1:14" x14ac:dyDescent="0.3">
      <c r="A1973" t="s">
        <v>258</v>
      </c>
      <c r="B1973" t="s">
        <v>259</v>
      </c>
      <c r="C1973" t="s">
        <v>34</v>
      </c>
      <c r="D1973" t="s">
        <v>224</v>
      </c>
      <c r="E1973" t="s">
        <v>225</v>
      </c>
      <c r="F1973" t="s">
        <v>299</v>
      </c>
      <c r="G1973" s="4">
        <v>43830</v>
      </c>
      <c r="H1973" s="7">
        <f t="shared" si="30"/>
        <v>2019</v>
      </c>
      <c r="I1973" t="s">
        <v>252</v>
      </c>
      <c r="J1973" t="s">
        <v>124</v>
      </c>
      <c r="K1973" t="s">
        <v>124</v>
      </c>
      <c r="L1973" t="str">
        <f>_xlfn.XLOOKUP(K1973,Sheet1!$A$2:$A$8,Sheet1!$B$2:$B$8)</f>
        <v>E</v>
      </c>
      <c r="M1973" s="5">
        <v>67694163381</v>
      </c>
      <c r="N1973" s="5">
        <v>59876991354</v>
      </c>
    </row>
    <row r="1974" spans="1:14" x14ac:dyDescent="0.3">
      <c r="A1974" t="s">
        <v>258</v>
      </c>
      <c r="B1974" t="s">
        <v>259</v>
      </c>
      <c r="C1974" t="s">
        <v>34</v>
      </c>
      <c r="D1974" t="s">
        <v>224</v>
      </c>
      <c r="E1974" t="s">
        <v>225</v>
      </c>
      <c r="F1974" t="s">
        <v>299</v>
      </c>
      <c r="G1974" s="4">
        <v>43830</v>
      </c>
      <c r="H1974" s="7">
        <f t="shared" si="30"/>
        <v>2019</v>
      </c>
      <c r="I1974" t="s">
        <v>252</v>
      </c>
      <c r="J1974" t="s">
        <v>122</v>
      </c>
      <c r="K1974" t="s">
        <v>122</v>
      </c>
      <c r="L1974" t="str">
        <f>_xlfn.XLOOKUP(K1974,Sheet1!$A$2:$A$8,Sheet1!$B$2:$B$8)</f>
        <v>F</v>
      </c>
      <c r="M1974" s="5">
        <v>2723762874</v>
      </c>
      <c r="N1974" s="5">
        <v>-12072113815</v>
      </c>
    </row>
    <row r="1975" spans="1:14" x14ac:dyDescent="0.3">
      <c r="A1975" t="s">
        <v>258</v>
      </c>
      <c r="B1975" t="s">
        <v>259</v>
      </c>
      <c r="C1975" t="s">
        <v>34</v>
      </c>
      <c r="D1975" t="s">
        <v>226</v>
      </c>
      <c r="E1975" t="s">
        <v>225</v>
      </c>
      <c r="F1975" t="s">
        <v>299</v>
      </c>
      <c r="G1975" s="4">
        <v>43830</v>
      </c>
      <c r="H1975" s="7">
        <f t="shared" si="30"/>
        <v>2019</v>
      </c>
      <c r="I1975" t="s">
        <v>252</v>
      </c>
      <c r="J1975" t="s">
        <v>7</v>
      </c>
      <c r="K1975" t="s">
        <v>7</v>
      </c>
      <c r="L1975" t="str">
        <f>_xlfn.XLOOKUP(K1975,Sheet1!$A$2:$A$8,Sheet1!$B$2:$B$8)</f>
        <v>D</v>
      </c>
      <c r="M1975" s="5">
        <v>1623287681238</v>
      </c>
      <c r="N1975" s="5">
        <v>2142182385211</v>
      </c>
    </row>
    <row r="1976" spans="1:14" x14ac:dyDescent="0.3">
      <c r="A1976" t="s">
        <v>258</v>
      </c>
      <c r="B1976" t="s">
        <v>259</v>
      </c>
      <c r="C1976" t="s">
        <v>34</v>
      </c>
      <c r="D1976" t="s">
        <v>226</v>
      </c>
      <c r="E1976" t="s">
        <v>225</v>
      </c>
      <c r="F1976" t="s">
        <v>299</v>
      </c>
      <c r="G1976" s="4">
        <v>43830</v>
      </c>
      <c r="H1976" s="7">
        <f t="shared" si="30"/>
        <v>2019</v>
      </c>
      <c r="I1976" t="s">
        <v>252</v>
      </c>
      <c r="J1976" t="s">
        <v>10</v>
      </c>
      <c r="K1976" t="s">
        <v>124</v>
      </c>
      <c r="L1976" t="str">
        <f>_xlfn.XLOOKUP(K1976,Sheet1!$A$2:$A$8,Sheet1!$B$2:$B$8)</f>
        <v>E</v>
      </c>
      <c r="M1976" s="5">
        <v>124540495856</v>
      </c>
      <c r="N1976" s="5">
        <v>214467005830</v>
      </c>
    </row>
    <row r="1977" spans="1:14" x14ac:dyDescent="0.3">
      <c r="A1977" t="s">
        <v>258</v>
      </c>
      <c r="B1977" t="s">
        <v>259</v>
      </c>
      <c r="C1977" t="s">
        <v>34</v>
      </c>
      <c r="D1977" t="s">
        <v>226</v>
      </c>
      <c r="E1977" t="s">
        <v>225</v>
      </c>
      <c r="F1977" t="s">
        <v>299</v>
      </c>
      <c r="G1977" s="4">
        <v>43830</v>
      </c>
      <c r="H1977" s="7">
        <f t="shared" si="30"/>
        <v>2019</v>
      </c>
      <c r="I1977" t="s">
        <v>252</v>
      </c>
      <c r="J1977" t="s">
        <v>9</v>
      </c>
      <c r="K1977" t="s">
        <v>122</v>
      </c>
      <c r="L1977" t="str">
        <f>_xlfn.XLOOKUP(K1977,Sheet1!$A$2:$A$8,Sheet1!$B$2:$B$8)</f>
        <v>F</v>
      </c>
      <c r="M1977" s="5">
        <v>72069234706</v>
      </c>
      <c r="N1977" s="5">
        <v>162009163054</v>
      </c>
    </row>
    <row r="1978" spans="1:14" x14ac:dyDescent="0.3">
      <c r="A1978" t="s">
        <v>258</v>
      </c>
      <c r="B1978" t="s">
        <v>259</v>
      </c>
      <c r="C1978" t="s">
        <v>34</v>
      </c>
      <c r="D1978" t="s">
        <v>227</v>
      </c>
      <c r="E1978" t="s">
        <v>198</v>
      </c>
      <c r="F1978" t="s">
        <v>299</v>
      </c>
      <c r="G1978" s="4">
        <v>43830</v>
      </c>
      <c r="H1978" s="7">
        <f t="shared" si="30"/>
        <v>2019</v>
      </c>
      <c r="I1978" t="s">
        <v>252</v>
      </c>
      <c r="J1978" t="s">
        <v>260</v>
      </c>
      <c r="K1978" t="s">
        <v>7</v>
      </c>
      <c r="L1978" t="str">
        <f>_xlfn.XLOOKUP(K1978,Sheet1!$A$2:$A$8,Sheet1!$B$2:$B$8)</f>
        <v>D</v>
      </c>
      <c r="M1978" s="5">
        <v>108452042397</v>
      </c>
      <c r="N1978" s="5">
        <v>91839350940</v>
      </c>
    </row>
    <row r="1979" spans="1:14" x14ac:dyDescent="0.3">
      <c r="A1979" t="s">
        <v>258</v>
      </c>
      <c r="B1979" t="s">
        <v>259</v>
      </c>
      <c r="C1979" t="s">
        <v>34</v>
      </c>
      <c r="D1979" t="s">
        <v>227</v>
      </c>
      <c r="E1979" t="s">
        <v>198</v>
      </c>
      <c r="F1979" t="s">
        <v>299</v>
      </c>
      <c r="G1979" s="4">
        <v>43830</v>
      </c>
      <c r="H1979" s="7">
        <f t="shared" si="30"/>
        <v>2019</v>
      </c>
      <c r="I1979" t="s">
        <v>252</v>
      </c>
      <c r="J1979" t="s">
        <v>124</v>
      </c>
      <c r="K1979" t="s">
        <v>124</v>
      </c>
      <c r="L1979" t="str">
        <f>_xlfn.XLOOKUP(K1979,Sheet1!$A$2:$A$8,Sheet1!$B$2:$B$8)</f>
        <v>E</v>
      </c>
      <c r="M1979" s="5">
        <v>17089604759</v>
      </c>
      <c r="N1979" s="5">
        <v>5473828377</v>
      </c>
    </row>
    <row r="1980" spans="1:14" x14ac:dyDescent="0.3">
      <c r="A1980" t="s">
        <v>258</v>
      </c>
      <c r="B1980" t="s">
        <v>259</v>
      </c>
      <c r="C1980" t="s">
        <v>34</v>
      </c>
      <c r="D1980" t="s">
        <v>227</v>
      </c>
      <c r="E1980" t="s">
        <v>198</v>
      </c>
      <c r="F1980" t="s">
        <v>299</v>
      </c>
      <c r="G1980" s="4">
        <v>43830</v>
      </c>
      <c r="H1980" s="7">
        <f t="shared" si="30"/>
        <v>2019</v>
      </c>
      <c r="I1980" t="s">
        <v>252</v>
      </c>
      <c r="J1980" t="s">
        <v>122</v>
      </c>
      <c r="K1980" t="s">
        <v>122</v>
      </c>
      <c r="L1980" t="str">
        <f>_xlfn.XLOOKUP(K1980,Sheet1!$A$2:$A$8,Sheet1!$B$2:$B$8)</f>
        <v>F</v>
      </c>
      <c r="M1980" s="5">
        <v>19174349790</v>
      </c>
      <c r="N1980" s="5">
        <v>3300102186</v>
      </c>
    </row>
    <row r="1981" spans="1:14" x14ac:dyDescent="0.3">
      <c r="A1981" t="s">
        <v>258</v>
      </c>
      <c r="B1981" t="s">
        <v>259</v>
      </c>
      <c r="C1981" t="s">
        <v>34</v>
      </c>
      <c r="D1981" t="s">
        <v>228</v>
      </c>
      <c r="E1981" t="s">
        <v>229</v>
      </c>
      <c r="F1981" t="s">
        <v>299</v>
      </c>
      <c r="G1981" s="4">
        <v>43830</v>
      </c>
      <c r="H1981" s="7">
        <f t="shared" si="30"/>
        <v>2019</v>
      </c>
      <c r="I1981" t="s">
        <v>252</v>
      </c>
      <c r="J1981" t="s">
        <v>260</v>
      </c>
      <c r="K1981" t="s">
        <v>7</v>
      </c>
      <c r="L1981" t="str">
        <f>_xlfn.XLOOKUP(K1981,Sheet1!$A$2:$A$8,Sheet1!$B$2:$B$8)</f>
        <v>D</v>
      </c>
      <c r="M1981" s="5">
        <v>2062344426631</v>
      </c>
      <c r="N1981" s="5">
        <v>1950771933684</v>
      </c>
    </row>
    <row r="1982" spans="1:14" x14ac:dyDescent="0.3">
      <c r="A1982" t="s">
        <v>258</v>
      </c>
      <c r="B1982" t="s">
        <v>259</v>
      </c>
      <c r="C1982" t="s">
        <v>34</v>
      </c>
      <c r="D1982" t="s">
        <v>228</v>
      </c>
      <c r="E1982" t="s">
        <v>229</v>
      </c>
      <c r="F1982" t="s">
        <v>299</v>
      </c>
      <c r="G1982" s="4">
        <v>43830</v>
      </c>
      <c r="H1982" s="7">
        <f t="shared" si="30"/>
        <v>2019</v>
      </c>
      <c r="I1982" t="s">
        <v>252</v>
      </c>
      <c r="J1982" t="s">
        <v>124</v>
      </c>
      <c r="K1982" t="s">
        <v>124</v>
      </c>
      <c r="L1982" t="str">
        <f>_xlfn.XLOOKUP(K1982,Sheet1!$A$2:$A$8,Sheet1!$B$2:$B$8)</f>
        <v>E</v>
      </c>
      <c r="M1982" s="5">
        <v>90655085859</v>
      </c>
      <c r="N1982" s="5">
        <v>42078552616</v>
      </c>
    </row>
    <row r="1983" spans="1:14" x14ac:dyDescent="0.3">
      <c r="A1983" t="s">
        <v>258</v>
      </c>
      <c r="B1983" t="s">
        <v>259</v>
      </c>
      <c r="C1983" t="s">
        <v>34</v>
      </c>
      <c r="D1983" t="s">
        <v>248</v>
      </c>
      <c r="E1983" t="s">
        <v>191</v>
      </c>
      <c r="F1983" t="s">
        <v>299</v>
      </c>
      <c r="G1983" s="4">
        <v>43830</v>
      </c>
      <c r="H1983" s="7">
        <f t="shared" si="30"/>
        <v>2019</v>
      </c>
      <c r="I1983" t="s">
        <v>252</v>
      </c>
      <c r="J1983" t="s">
        <v>7</v>
      </c>
      <c r="K1983" t="s">
        <v>7</v>
      </c>
      <c r="L1983" t="str">
        <f>_xlfn.XLOOKUP(K1983,Sheet1!$A$2:$A$8,Sheet1!$B$2:$B$8)</f>
        <v>D</v>
      </c>
      <c r="M1983" s="5">
        <v>9503286226445</v>
      </c>
      <c r="N1983" s="5">
        <v>9046041904194</v>
      </c>
    </row>
    <row r="1984" spans="1:14" x14ac:dyDescent="0.3">
      <c r="A1984" t="s">
        <v>258</v>
      </c>
      <c r="B1984" t="s">
        <v>259</v>
      </c>
      <c r="C1984" t="s">
        <v>34</v>
      </c>
      <c r="D1984" t="s">
        <v>248</v>
      </c>
      <c r="E1984" t="s">
        <v>191</v>
      </c>
      <c r="F1984" t="s">
        <v>299</v>
      </c>
      <c r="G1984" s="4">
        <v>43830</v>
      </c>
      <c r="H1984" s="7">
        <f t="shared" si="30"/>
        <v>2019</v>
      </c>
      <c r="I1984" t="s">
        <v>252</v>
      </c>
      <c r="J1984" t="s">
        <v>10</v>
      </c>
      <c r="K1984" t="s">
        <v>124</v>
      </c>
      <c r="L1984" t="str">
        <f>_xlfn.XLOOKUP(K1984,Sheet1!$A$2:$A$8,Sheet1!$B$2:$B$8)</f>
        <v>E</v>
      </c>
      <c r="M1984" s="5">
        <v>378325667351</v>
      </c>
      <c r="N1984" s="5">
        <v>354345747966</v>
      </c>
    </row>
    <row r="1985" spans="1:14" x14ac:dyDescent="0.3">
      <c r="A1985" t="s">
        <v>258</v>
      </c>
      <c r="B1985" t="s">
        <v>259</v>
      </c>
      <c r="C1985" t="s">
        <v>34</v>
      </c>
      <c r="D1985" t="s">
        <v>248</v>
      </c>
      <c r="E1985" t="s">
        <v>191</v>
      </c>
      <c r="F1985" t="s">
        <v>299</v>
      </c>
      <c r="G1985" s="4">
        <v>43830</v>
      </c>
      <c r="H1985" s="7">
        <f t="shared" si="30"/>
        <v>2019</v>
      </c>
      <c r="I1985" t="s">
        <v>252</v>
      </c>
      <c r="J1985" t="s">
        <v>265</v>
      </c>
      <c r="K1985" t="s">
        <v>122</v>
      </c>
      <c r="L1985" t="str">
        <f>_xlfn.XLOOKUP(K1985,Sheet1!$A$2:$A$8,Sheet1!$B$2:$B$8)</f>
        <v>F</v>
      </c>
      <c r="M1985" s="5">
        <v>-248864999187</v>
      </c>
      <c r="N1985" s="5">
        <v>160444990066</v>
      </c>
    </row>
    <row r="1986" spans="1:14" x14ac:dyDescent="0.3">
      <c r="A1986" t="s">
        <v>268</v>
      </c>
      <c r="B1986" t="s">
        <v>259</v>
      </c>
      <c r="C1986" t="s">
        <v>31</v>
      </c>
      <c r="D1986" t="s">
        <v>207</v>
      </c>
      <c r="E1986" t="s">
        <v>191</v>
      </c>
      <c r="F1986" t="s">
        <v>299</v>
      </c>
      <c r="G1986" s="4">
        <v>43830</v>
      </c>
      <c r="H1986" s="7">
        <f t="shared" si="30"/>
        <v>2019</v>
      </c>
      <c r="I1986" t="s">
        <v>252</v>
      </c>
      <c r="J1986" t="s">
        <v>7</v>
      </c>
      <c r="K1986" t="s">
        <v>7</v>
      </c>
      <c r="L1986" t="str">
        <f>_xlfn.XLOOKUP(K1986,Sheet1!$A$2:$A$8,Sheet1!$B$2:$B$8)</f>
        <v>D</v>
      </c>
      <c r="M1986" s="5">
        <v>1212136491624</v>
      </c>
      <c r="N1986" s="5">
        <v>1215893735891</v>
      </c>
    </row>
    <row r="1987" spans="1:14" x14ac:dyDescent="0.3">
      <c r="A1987" t="s">
        <v>268</v>
      </c>
      <c r="B1987" t="s">
        <v>259</v>
      </c>
      <c r="C1987" t="s">
        <v>31</v>
      </c>
      <c r="D1987" t="s">
        <v>207</v>
      </c>
      <c r="E1987" t="s">
        <v>191</v>
      </c>
      <c r="F1987" t="s">
        <v>299</v>
      </c>
      <c r="G1987" s="4">
        <v>43830</v>
      </c>
      <c r="H1987" s="7">
        <f t="shared" si="30"/>
        <v>2019</v>
      </c>
      <c r="I1987" t="s">
        <v>252</v>
      </c>
      <c r="J1987" t="s">
        <v>10</v>
      </c>
      <c r="K1987" t="s">
        <v>124</v>
      </c>
      <c r="L1987" t="str">
        <f>_xlfn.XLOOKUP(K1987,Sheet1!$A$2:$A$8,Sheet1!$B$2:$B$8)</f>
        <v>E</v>
      </c>
      <c r="M1987" s="5">
        <v>18113675921</v>
      </c>
      <c r="N1987" s="5">
        <v>25942689679</v>
      </c>
    </row>
    <row r="1988" spans="1:14" x14ac:dyDescent="0.3">
      <c r="A1988" t="s">
        <v>268</v>
      </c>
      <c r="B1988" t="s">
        <v>259</v>
      </c>
      <c r="C1988" t="s">
        <v>31</v>
      </c>
      <c r="D1988" t="s">
        <v>207</v>
      </c>
      <c r="E1988" t="s">
        <v>191</v>
      </c>
      <c r="F1988" t="s">
        <v>299</v>
      </c>
      <c r="G1988" s="4">
        <v>43830</v>
      </c>
      <c r="H1988" s="7">
        <f t="shared" si="30"/>
        <v>2019</v>
      </c>
      <c r="I1988" t="s">
        <v>252</v>
      </c>
      <c r="J1988" t="s">
        <v>122</v>
      </c>
      <c r="K1988" t="s">
        <v>122</v>
      </c>
      <c r="L1988" t="str">
        <f>_xlfn.XLOOKUP(K1988,Sheet1!$A$2:$A$8,Sheet1!$B$2:$B$8)</f>
        <v>F</v>
      </c>
      <c r="M1988" s="5">
        <v>-4431369126</v>
      </c>
      <c r="N1988" s="5">
        <v>28334323295</v>
      </c>
    </row>
    <row r="1989" spans="1:14" x14ac:dyDescent="0.3">
      <c r="A1989" t="s">
        <v>262</v>
      </c>
      <c r="B1989" t="s">
        <v>259</v>
      </c>
      <c r="C1989" t="s">
        <v>31</v>
      </c>
      <c r="D1989" t="s">
        <v>183</v>
      </c>
      <c r="E1989" t="s">
        <v>184</v>
      </c>
      <c r="F1989" t="s">
        <v>299</v>
      </c>
      <c r="G1989" s="4">
        <v>43830</v>
      </c>
      <c r="H1989" s="7">
        <f t="shared" ref="H1989:H2052" si="31">YEAR(G1989)</f>
        <v>2019</v>
      </c>
      <c r="I1989" t="s">
        <v>252</v>
      </c>
      <c r="J1989" t="s">
        <v>7</v>
      </c>
      <c r="K1989" t="s">
        <v>7</v>
      </c>
      <c r="L1989" t="str">
        <f>_xlfn.XLOOKUP(K1989,Sheet1!$A$2:$A$8,Sheet1!$B$2:$B$8)</f>
        <v>D</v>
      </c>
      <c r="M1989" s="5">
        <v>5943404079654</v>
      </c>
      <c r="N1989" s="5">
        <v>5774158186105</v>
      </c>
    </row>
    <row r="1990" spans="1:14" x14ac:dyDescent="0.3">
      <c r="A1990" t="s">
        <v>262</v>
      </c>
      <c r="B1990" t="s">
        <v>259</v>
      </c>
      <c r="C1990" t="s">
        <v>31</v>
      </c>
      <c r="D1990" t="s">
        <v>183</v>
      </c>
      <c r="E1990" t="s">
        <v>184</v>
      </c>
      <c r="F1990" t="s">
        <v>299</v>
      </c>
      <c r="G1990" s="4">
        <v>43830</v>
      </c>
      <c r="H1990" s="7">
        <f t="shared" si="31"/>
        <v>2019</v>
      </c>
      <c r="I1990" t="s">
        <v>252</v>
      </c>
      <c r="J1990" t="s">
        <v>124</v>
      </c>
      <c r="K1990" t="s">
        <v>124</v>
      </c>
      <c r="L1990" t="str">
        <f>_xlfn.XLOOKUP(K1990,Sheet1!$A$2:$A$8,Sheet1!$B$2:$B$8)</f>
        <v>E</v>
      </c>
      <c r="M1990" s="5">
        <v>195443727712</v>
      </c>
      <c r="N1990" s="5">
        <v>190268429376</v>
      </c>
    </row>
    <row r="1991" spans="1:14" x14ac:dyDescent="0.3">
      <c r="A1991" t="s">
        <v>262</v>
      </c>
      <c r="B1991" t="s">
        <v>259</v>
      </c>
      <c r="C1991" t="s">
        <v>31</v>
      </c>
      <c r="D1991" t="s">
        <v>183</v>
      </c>
      <c r="E1991" t="s">
        <v>184</v>
      </c>
      <c r="F1991" t="s">
        <v>299</v>
      </c>
      <c r="G1991" s="4">
        <v>43830</v>
      </c>
      <c r="H1991" s="7">
        <f t="shared" si="31"/>
        <v>2019</v>
      </c>
      <c r="I1991" t="s">
        <v>252</v>
      </c>
      <c r="J1991" t="s">
        <v>122</v>
      </c>
      <c r="K1991" t="s">
        <v>122</v>
      </c>
      <c r="L1991" t="str">
        <f>_xlfn.XLOOKUP(K1991,Sheet1!$A$2:$A$8,Sheet1!$B$2:$B$8)</f>
        <v>F</v>
      </c>
      <c r="M1991" s="5">
        <v>149768378898</v>
      </c>
      <c r="N1991" s="5">
        <v>154142275319</v>
      </c>
    </row>
    <row r="1992" spans="1:14" x14ac:dyDescent="0.3">
      <c r="A1992" t="s">
        <v>262</v>
      </c>
      <c r="B1992" t="s">
        <v>259</v>
      </c>
      <c r="C1992" t="s">
        <v>31</v>
      </c>
      <c r="D1992" t="s">
        <v>188</v>
      </c>
      <c r="E1992" t="s">
        <v>189</v>
      </c>
      <c r="F1992" t="s">
        <v>299</v>
      </c>
      <c r="G1992" s="4">
        <v>43830</v>
      </c>
      <c r="H1992" s="7">
        <f t="shared" si="31"/>
        <v>2019</v>
      </c>
      <c r="I1992" t="s">
        <v>252</v>
      </c>
      <c r="J1992" t="s">
        <v>260</v>
      </c>
      <c r="K1992" t="s">
        <v>7</v>
      </c>
      <c r="L1992" t="str">
        <f>_xlfn.XLOOKUP(K1992,Sheet1!$A$2:$A$8,Sheet1!$B$2:$B$8)</f>
        <v>D</v>
      </c>
      <c r="M1992" s="5">
        <v>1046370346744</v>
      </c>
      <c r="N1992" s="5">
        <v>959826513195</v>
      </c>
    </row>
    <row r="1993" spans="1:14" x14ac:dyDescent="0.3">
      <c r="A1993" t="s">
        <v>262</v>
      </c>
      <c r="B1993" t="s">
        <v>259</v>
      </c>
      <c r="C1993" t="s">
        <v>31</v>
      </c>
      <c r="D1993" t="s">
        <v>188</v>
      </c>
      <c r="E1993" t="s">
        <v>189</v>
      </c>
      <c r="F1993" t="s">
        <v>299</v>
      </c>
      <c r="G1993" s="4">
        <v>43830</v>
      </c>
      <c r="H1993" s="7">
        <f t="shared" si="31"/>
        <v>2019</v>
      </c>
      <c r="I1993" t="s">
        <v>252</v>
      </c>
      <c r="J1993" t="s">
        <v>124</v>
      </c>
      <c r="K1993" t="s">
        <v>124</v>
      </c>
      <c r="L1993" t="str">
        <f>_xlfn.XLOOKUP(K1993,Sheet1!$A$2:$A$8,Sheet1!$B$2:$B$8)</f>
        <v>E</v>
      </c>
      <c r="M1993" s="5">
        <v>75206714163</v>
      </c>
      <c r="N1993" s="5">
        <v>45703619554</v>
      </c>
    </row>
    <row r="1994" spans="1:14" x14ac:dyDescent="0.3">
      <c r="A1994" t="s">
        <v>262</v>
      </c>
      <c r="B1994" t="s">
        <v>259</v>
      </c>
      <c r="C1994" t="s">
        <v>31</v>
      </c>
      <c r="D1994" t="s">
        <v>188</v>
      </c>
      <c r="E1994" t="s">
        <v>189</v>
      </c>
      <c r="F1994" t="s">
        <v>299</v>
      </c>
      <c r="G1994" s="4">
        <v>43830</v>
      </c>
      <c r="H1994" s="7">
        <f t="shared" si="31"/>
        <v>2019</v>
      </c>
      <c r="I1994" t="s">
        <v>252</v>
      </c>
      <c r="J1994" t="s">
        <v>122</v>
      </c>
      <c r="K1994" t="s">
        <v>122</v>
      </c>
      <c r="L1994" t="str">
        <f>_xlfn.XLOOKUP(K1994,Sheet1!$A$2:$A$8,Sheet1!$B$2:$B$8)</f>
        <v>F</v>
      </c>
      <c r="M1994" s="5">
        <v>-66062360898</v>
      </c>
      <c r="N1994" s="5">
        <v>-325092522100</v>
      </c>
    </row>
    <row r="1995" spans="1:14" x14ac:dyDescent="0.3">
      <c r="A1995" t="s">
        <v>262</v>
      </c>
      <c r="B1995" t="s">
        <v>259</v>
      </c>
      <c r="C1995" t="s">
        <v>31</v>
      </c>
      <c r="D1995" t="s">
        <v>190</v>
      </c>
      <c r="E1995" t="s">
        <v>191</v>
      </c>
      <c r="F1995" t="s">
        <v>299</v>
      </c>
      <c r="G1995" s="4">
        <v>43830</v>
      </c>
      <c r="H1995" s="7">
        <f t="shared" si="31"/>
        <v>2019</v>
      </c>
      <c r="I1995" t="s">
        <v>252</v>
      </c>
      <c r="J1995" t="s">
        <v>260</v>
      </c>
      <c r="K1995" t="s">
        <v>7</v>
      </c>
      <c r="L1995" t="str">
        <f>_xlfn.XLOOKUP(K1995,Sheet1!$A$2:$A$8,Sheet1!$B$2:$B$8)</f>
        <v>D</v>
      </c>
      <c r="M1995" s="5">
        <v>1451894504537</v>
      </c>
      <c r="N1995" s="5">
        <v>1477214515757</v>
      </c>
    </row>
    <row r="1996" spans="1:14" x14ac:dyDescent="0.3">
      <c r="A1996" t="s">
        <v>262</v>
      </c>
      <c r="B1996" t="s">
        <v>259</v>
      </c>
      <c r="C1996" t="s">
        <v>31</v>
      </c>
      <c r="D1996" t="s">
        <v>190</v>
      </c>
      <c r="E1996" t="s">
        <v>191</v>
      </c>
      <c r="F1996" t="s">
        <v>299</v>
      </c>
      <c r="G1996" s="4">
        <v>43830</v>
      </c>
      <c r="H1996" s="7">
        <f t="shared" si="31"/>
        <v>2019</v>
      </c>
      <c r="I1996" t="s">
        <v>252</v>
      </c>
      <c r="J1996" t="s">
        <v>124</v>
      </c>
      <c r="K1996" t="s">
        <v>124</v>
      </c>
      <c r="L1996" t="str">
        <f>_xlfn.XLOOKUP(K1996,Sheet1!$A$2:$A$8,Sheet1!$B$2:$B$8)</f>
        <v>E</v>
      </c>
      <c r="M1996" s="5">
        <v>18099091828</v>
      </c>
      <c r="N1996" s="5">
        <v>24311094033</v>
      </c>
    </row>
    <row r="1997" spans="1:14" x14ac:dyDescent="0.3">
      <c r="A1997" t="s">
        <v>262</v>
      </c>
      <c r="B1997" t="s">
        <v>259</v>
      </c>
      <c r="C1997" t="s">
        <v>31</v>
      </c>
      <c r="D1997" t="s">
        <v>190</v>
      </c>
      <c r="E1997" t="s">
        <v>191</v>
      </c>
      <c r="F1997" t="s">
        <v>299</v>
      </c>
      <c r="G1997" s="4">
        <v>43830</v>
      </c>
      <c r="H1997" s="7">
        <f t="shared" si="31"/>
        <v>2019</v>
      </c>
      <c r="I1997" t="s">
        <v>252</v>
      </c>
      <c r="J1997" t="s">
        <v>122</v>
      </c>
      <c r="K1997" t="s">
        <v>122</v>
      </c>
      <c r="L1997" t="str">
        <f>_xlfn.XLOOKUP(K1997,Sheet1!$A$2:$A$8,Sheet1!$B$2:$B$8)</f>
        <v>F</v>
      </c>
      <c r="M1997" s="5">
        <v>3185323837</v>
      </c>
      <c r="N1997" s="5">
        <v>4458063714</v>
      </c>
    </row>
    <row r="1998" spans="1:14" x14ac:dyDescent="0.3">
      <c r="A1998" t="s">
        <v>262</v>
      </c>
      <c r="B1998" t="s">
        <v>259</v>
      </c>
      <c r="C1998" t="s">
        <v>31</v>
      </c>
      <c r="D1998" t="s">
        <v>192</v>
      </c>
      <c r="E1998" t="s">
        <v>191</v>
      </c>
      <c r="F1998" t="s">
        <v>299</v>
      </c>
      <c r="G1998" s="4">
        <v>43830</v>
      </c>
      <c r="H1998" s="7">
        <f t="shared" si="31"/>
        <v>2019</v>
      </c>
      <c r="I1998" t="s">
        <v>252</v>
      </c>
      <c r="J1998" t="s">
        <v>260</v>
      </c>
      <c r="K1998" t="s">
        <v>7</v>
      </c>
      <c r="L1998" t="str">
        <f>_xlfn.XLOOKUP(K1998,Sheet1!$A$2:$A$8,Sheet1!$B$2:$B$8)</f>
        <v>D</v>
      </c>
      <c r="M1998" s="5">
        <v>391970769462</v>
      </c>
      <c r="N1998" s="5">
        <v>268863853577</v>
      </c>
    </row>
    <row r="1999" spans="1:14" x14ac:dyDescent="0.3">
      <c r="A1999" t="s">
        <v>262</v>
      </c>
      <c r="B1999" t="s">
        <v>259</v>
      </c>
      <c r="C1999" t="s">
        <v>31</v>
      </c>
      <c r="D1999" t="s">
        <v>192</v>
      </c>
      <c r="E1999" t="s">
        <v>191</v>
      </c>
      <c r="F1999" t="s">
        <v>299</v>
      </c>
      <c r="G1999" s="4">
        <v>43830</v>
      </c>
      <c r="H1999" s="7">
        <f t="shared" si="31"/>
        <v>2019</v>
      </c>
      <c r="I1999" t="s">
        <v>252</v>
      </c>
      <c r="J1999" t="s">
        <v>124</v>
      </c>
      <c r="K1999" t="s">
        <v>124</v>
      </c>
      <c r="L1999" t="str">
        <f>_xlfn.XLOOKUP(K1999,Sheet1!$A$2:$A$8,Sheet1!$B$2:$B$8)</f>
        <v>E</v>
      </c>
      <c r="M1999" s="5">
        <v>8438305472</v>
      </c>
      <c r="N1999" s="5">
        <v>7215888308</v>
      </c>
    </row>
    <row r="2000" spans="1:14" x14ac:dyDescent="0.3">
      <c r="A2000" t="s">
        <v>262</v>
      </c>
      <c r="B2000" t="s">
        <v>259</v>
      </c>
      <c r="C2000" t="s">
        <v>31</v>
      </c>
      <c r="D2000" t="s">
        <v>192</v>
      </c>
      <c r="E2000" t="s">
        <v>191</v>
      </c>
      <c r="F2000" t="s">
        <v>299</v>
      </c>
      <c r="G2000" s="4">
        <v>43830</v>
      </c>
      <c r="H2000" s="7">
        <f t="shared" si="31"/>
        <v>2019</v>
      </c>
      <c r="I2000" t="s">
        <v>252</v>
      </c>
      <c r="J2000" t="s">
        <v>122</v>
      </c>
      <c r="K2000" t="s">
        <v>122</v>
      </c>
      <c r="L2000" t="str">
        <f>_xlfn.XLOOKUP(K2000,Sheet1!$A$2:$A$8,Sheet1!$B$2:$B$8)</f>
        <v>F</v>
      </c>
      <c r="M2000" s="5">
        <v>11507258860</v>
      </c>
      <c r="N2000" s="5">
        <v>62381304010</v>
      </c>
    </row>
    <row r="2001" spans="1:14" x14ac:dyDescent="0.3">
      <c r="A2001" t="s">
        <v>262</v>
      </c>
      <c r="B2001" t="s">
        <v>259</v>
      </c>
      <c r="C2001" t="s">
        <v>31</v>
      </c>
      <c r="D2001" t="s">
        <v>193</v>
      </c>
      <c r="E2001" t="s">
        <v>194</v>
      </c>
      <c r="F2001" t="s">
        <v>299</v>
      </c>
      <c r="G2001" s="4">
        <v>43830</v>
      </c>
      <c r="H2001" s="7">
        <f t="shared" si="31"/>
        <v>2019</v>
      </c>
      <c r="I2001" t="s">
        <v>252</v>
      </c>
      <c r="J2001" t="s">
        <v>7</v>
      </c>
      <c r="K2001" t="s">
        <v>7</v>
      </c>
      <c r="L2001" t="str">
        <f>_xlfn.XLOOKUP(K2001,Sheet1!$A$2:$A$8,Sheet1!$B$2:$B$8)</f>
        <v>D</v>
      </c>
      <c r="M2001" s="5">
        <v>3973394871104</v>
      </c>
      <c r="N2001" s="5">
        <v>4808642481162</v>
      </c>
    </row>
    <row r="2002" spans="1:14" x14ac:dyDescent="0.3">
      <c r="A2002" t="s">
        <v>262</v>
      </c>
      <c r="B2002" t="s">
        <v>259</v>
      </c>
      <c r="C2002" t="s">
        <v>31</v>
      </c>
      <c r="D2002" t="s">
        <v>193</v>
      </c>
      <c r="E2002" t="s">
        <v>194</v>
      </c>
      <c r="F2002" t="s">
        <v>299</v>
      </c>
      <c r="G2002" s="4">
        <v>43830</v>
      </c>
      <c r="H2002" s="7">
        <f t="shared" si="31"/>
        <v>2019</v>
      </c>
      <c r="I2002" t="s">
        <v>252</v>
      </c>
      <c r="J2002" t="s">
        <v>10</v>
      </c>
      <c r="K2002" t="s">
        <v>124</v>
      </c>
      <c r="L2002" t="str">
        <f>_xlfn.XLOOKUP(K2002,Sheet1!$A$2:$A$8,Sheet1!$B$2:$B$8)</f>
        <v>E</v>
      </c>
      <c r="M2002" s="5">
        <v>154007036113</v>
      </c>
      <c r="N2002" s="5">
        <v>72174497229</v>
      </c>
    </row>
    <row r="2003" spans="1:14" x14ac:dyDescent="0.3">
      <c r="A2003" t="s">
        <v>262</v>
      </c>
      <c r="B2003" t="s">
        <v>259</v>
      </c>
      <c r="C2003" t="s">
        <v>31</v>
      </c>
      <c r="D2003" t="s">
        <v>193</v>
      </c>
      <c r="E2003" t="s">
        <v>194</v>
      </c>
      <c r="F2003" t="s">
        <v>299</v>
      </c>
      <c r="G2003" s="4">
        <v>43830</v>
      </c>
      <c r="H2003" s="7">
        <f t="shared" si="31"/>
        <v>2019</v>
      </c>
      <c r="I2003" t="s">
        <v>252</v>
      </c>
      <c r="J2003" t="s">
        <v>122</v>
      </c>
      <c r="K2003" t="s">
        <v>122</v>
      </c>
      <c r="L2003" t="str">
        <f>_xlfn.XLOOKUP(K2003,Sheet1!$A$2:$A$8,Sheet1!$B$2:$B$8)</f>
        <v>F</v>
      </c>
      <c r="M2003" s="5">
        <v>75505264941</v>
      </c>
      <c r="N2003" s="5">
        <v>87766232542</v>
      </c>
    </row>
    <row r="2004" spans="1:14" x14ac:dyDescent="0.3">
      <c r="A2004" t="s">
        <v>262</v>
      </c>
      <c r="B2004" t="s">
        <v>259</v>
      </c>
      <c r="C2004" t="s">
        <v>31</v>
      </c>
      <c r="D2004" t="s">
        <v>195</v>
      </c>
      <c r="E2004" t="s">
        <v>191</v>
      </c>
      <c r="F2004" t="s">
        <v>299</v>
      </c>
      <c r="G2004" s="4">
        <v>43830</v>
      </c>
      <c r="H2004" s="7">
        <f t="shared" si="31"/>
        <v>2019</v>
      </c>
      <c r="I2004" t="s">
        <v>252</v>
      </c>
      <c r="J2004" t="s">
        <v>10</v>
      </c>
      <c r="K2004" t="s">
        <v>124</v>
      </c>
      <c r="L2004" t="str">
        <f>_xlfn.XLOOKUP(K2004,Sheet1!$A$2:$A$8,Sheet1!$B$2:$B$8)</f>
        <v>E</v>
      </c>
      <c r="M2004" s="5">
        <v>729247693862</v>
      </c>
      <c r="N2004" s="5">
        <v>647503324667</v>
      </c>
    </row>
    <row r="2005" spans="1:14" x14ac:dyDescent="0.3">
      <c r="A2005" t="s">
        <v>262</v>
      </c>
      <c r="B2005" t="s">
        <v>259</v>
      </c>
      <c r="C2005" t="s">
        <v>31</v>
      </c>
      <c r="D2005" t="s">
        <v>196</v>
      </c>
      <c r="E2005" t="s">
        <v>194</v>
      </c>
      <c r="F2005" t="s">
        <v>299</v>
      </c>
      <c r="G2005" s="4">
        <v>43830</v>
      </c>
      <c r="H2005" s="7">
        <f t="shared" si="31"/>
        <v>2019</v>
      </c>
      <c r="I2005" t="s">
        <v>252</v>
      </c>
      <c r="J2005" t="s">
        <v>260</v>
      </c>
      <c r="K2005" t="s">
        <v>7</v>
      </c>
      <c r="L2005" t="str">
        <f>_xlfn.XLOOKUP(K2005,Sheet1!$A$2:$A$8,Sheet1!$B$2:$B$8)</f>
        <v>D</v>
      </c>
      <c r="M2005" s="5">
        <v>792464464527</v>
      </c>
      <c r="N2005" s="5">
        <v>829436732504</v>
      </c>
    </row>
    <row r="2006" spans="1:14" x14ac:dyDescent="0.3">
      <c r="A2006" t="s">
        <v>262</v>
      </c>
      <c r="B2006" t="s">
        <v>259</v>
      </c>
      <c r="C2006" t="s">
        <v>31</v>
      </c>
      <c r="D2006" t="s">
        <v>196</v>
      </c>
      <c r="E2006" t="s">
        <v>194</v>
      </c>
      <c r="F2006" t="s">
        <v>299</v>
      </c>
      <c r="G2006" s="4">
        <v>43830</v>
      </c>
      <c r="H2006" s="7">
        <f t="shared" si="31"/>
        <v>2019</v>
      </c>
      <c r="I2006" t="s">
        <v>252</v>
      </c>
      <c r="J2006" t="s">
        <v>124</v>
      </c>
      <c r="K2006" t="s">
        <v>124</v>
      </c>
      <c r="L2006" t="str">
        <f>_xlfn.XLOOKUP(K2006,Sheet1!$A$2:$A$8,Sheet1!$B$2:$B$8)</f>
        <v>E</v>
      </c>
      <c r="M2006" s="5">
        <v>16916967501</v>
      </c>
      <c r="N2006" s="5">
        <v>18998003498</v>
      </c>
    </row>
    <row r="2007" spans="1:14" x14ac:dyDescent="0.3">
      <c r="A2007" t="s">
        <v>262</v>
      </c>
      <c r="B2007" t="s">
        <v>259</v>
      </c>
      <c r="C2007" t="s">
        <v>31</v>
      </c>
      <c r="D2007" t="s">
        <v>196</v>
      </c>
      <c r="E2007" t="s">
        <v>194</v>
      </c>
      <c r="F2007" t="s">
        <v>299</v>
      </c>
      <c r="G2007" s="4">
        <v>43830</v>
      </c>
      <c r="H2007" s="7">
        <f t="shared" si="31"/>
        <v>2019</v>
      </c>
      <c r="I2007" t="s">
        <v>252</v>
      </c>
      <c r="J2007" t="s">
        <v>122</v>
      </c>
      <c r="K2007" t="s">
        <v>122</v>
      </c>
      <c r="L2007" t="str">
        <f>_xlfn.XLOOKUP(K2007,Sheet1!$A$2:$A$8,Sheet1!$B$2:$B$8)</f>
        <v>F</v>
      </c>
      <c r="M2007" s="5">
        <v>13224031683</v>
      </c>
      <c r="N2007" s="5">
        <v>14673644371</v>
      </c>
    </row>
    <row r="2008" spans="1:14" x14ac:dyDescent="0.3">
      <c r="A2008" t="s">
        <v>262</v>
      </c>
      <c r="B2008" t="s">
        <v>259</v>
      </c>
      <c r="C2008" t="s">
        <v>31</v>
      </c>
      <c r="D2008" t="s">
        <v>232</v>
      </c>
      <c r="E2008" t="s">
        <v>191</v>
      </c>
      <c r="F2008" t="s">
        <v>299</v>
      </c>
      <c r="G2008" s="4">
        <v>43830</v>
      </c>
      <c r="H2008" s="7">
        <f t="shared" si="31"/>
        <v>2019</v>
      </c>
      <c r="I2008" t="s">
        <v>252</v>
      </c>
      <c r="J2008" t="s">
        <v>7</v>
      </c>
      <c r="K2008" t="s">
        <v>7</v>
      </c>
      <c r="L2008" t="str">
        <f>_xlfn.XLOOKUP(K2008,Sheet1!$A$2:$A$8,Sheet1!$B$2:$B$8)</f>
        <v>D</v>
      </c>
      <c r="M2008" s="5">
        <v>1060557643703</v>
      </c>
      <c r="N2008" s="5">
        <v>590731701545</v>
      </c>
    </row>
    <row r="2009" spans="1:14" x14ac:dyDescent="0.3">
      <c r="A2009" t="s">
        <v>262</v>
      </c>
      <c r="B2009" t="s">
        <v>259</v>
      </c>
      <c r="C2009" t="s">
        <v>31</v>
      </c>
      <c r="D2009" t="s">
        <v>232</v>
      </c>
      <c r="E2009" t="s">
        <v>191</v>
      </c>
      <c r="F2009" t="s">
        <v>299</v>
      </c>
      <c r="G2009" s="4">
        <v>43830</v>
      </c>
      <c r="H2009" s="7">
        <f t="shared" si="31"/>
        <v>2019</v>
      </c>
      <c r="I2009" t="s">
        <v>252</v>
      </c>
      <c r="J2009" t="s">
        <v>124</v>
      </c>
      <c r="K2009" t="s">
        <v>124</v>
      </c>
      <c r="L2009" t="str">
        <f>_xlfn.XLOOKUP(K2009,Sheet1!$A$2:$A$8,Sheet1!$B$2:$B$8)</f>
        <v>E</v>
      </c>
      <c r="M2009" s="5">
        <v>51828246347</v>
      </c>
      <c r="N2009" s="5">
        <v>34916645705</v>
      </c>
    </row>
    <row r="2010" spans="1:14" x14ac:dyDescent="0.3">
      <c r="A2010" t="s">
        <v>262</v>
      </c>
      <c r="B2010" t="s">
        <v>259</v>
      </c>
      <c r="C2010" t="s">
        <v>31</v>
      </c>
      <c r="D2010" t="s">
        <v>232</v>
      </c>
      <c r="E2010" t="s">
        <v>191</v>
      </c>
      <c r="F2010" t="s">
        <v>299</v>
      </c>
      <c r="G2010" s="4">
        <v>43830</v>
      </c>
      <c r="H2010" s="7">
        <f t="shared" si="31"/>
        <v>2019</v>
      </c>
      <c r="I2010" t="s">
        <v>252</v>
      </c>
      <c r="J2010" t="s">
        <v>122</v>
      </c>
      <c r="K2010" t="s">
        <v>122</v>
      </c>
      <c r="L2010" t="str">
        <f>_xlfn.XLOOKUP(K2010,Sheet1!$A$2:$A$8,Sheet1!$B$2:$B$8)</f>
        <v>F</v>
      </c>
      <c r="M2010" s="5">
        <v>67614732525</v>
      </c>
      <c r="N2010" s="5">
        <v>262339311191</v>
      </c>
    </row>
    <row r="2011" spans="1:14" x14ac:dyDescent="0.3">
      <c r="A2011" t="s">
        <v>262</v>
      </c>
      <c r="B2011" t="s">
        <v>259</v>
      </c>
      <c r="C2011" t="s">
        <v>31</v>
      </c>
      <c r="D2011" t="s">
        <v>197</v>
      </c>
      <c r="E2011" t="s">
        <v>198</v>
      </c>
      <c r="F2011" t="s">
        <v>299</v>
      </c>
      <c r="G2011" s="4">
        <v>43830</v>
      </c>
      <c r="H2011" s="7">
        <f t="shared" si="31"/>
        <v>2019</v>
      </c>
      <c r="I2011" t="s">
        <v>252</v>
      </c>
      <c r="J2011" t="s">
        <v>124</v>
      </c>
      <c r="K2011" t="s">
        <v>124</v>
      </c>
      <c r="L2011" t="str">
        <f>_xlfn.XLOOKUP(K2011,Sheet1!$A$2:$A$8,Sheet1!$B$2:$B$8)</f>
        <v>E</v>
      </c>
      <c r="M2011" s="5">
        <v>31447273464</v>
      </c>
      <c r="N2011" s="5">
        <v>33795427505</v>
      </c>
    </row>
    <row r="2012" spans="1:14" x14ac:dyDescent="0.3">
      <c r="A2012" t="s">
        <v>262</v>
      </c>
      <c r="B2012" t="s">
        <v>259</v>
      </c>
      <c r="C2012" t="s">
        <v>31</v>
      </c>
      <c r="D2012" t="s">
        <v>197</v>
      </c>
      <c r="E2012" t="s">
        <v>198</v>
      </c>
      <c r="F2012" t="s">
        <v>299</v>
      </c>
      <c r="G2012" s="4">
        <v>43830</v>
      </c>
      <c r="H2012" s="7">
        <f t="shared" si="31"/>
        <v>2019</v>
      </c>
      <c r="I2012" t="s">
        <v>252</v>
      </c>
      <c r="J2012" t="s">
        <v>122</v>
      </c>
      <c r="K2012" t="s">
        <v>122</v>
      </c>
      <c r="L2012" t="str">
        <f>_xlfn.XLOOKUP(K2012,Sheet1!$A$2:$A$8,Sheet1!$B$2:$B$8)</f>
        <v>F</v>
      </c>
      <c r="M2012" s="5">
        <v>20228347713</v>
      </c>
      <c r="N2012" s="5">
        <v>1481271326</v>
      </c>
    </row>
    <row r="2013" spans="1:14" x14ac:dyDescent="0.3">
      <c r="A2013" t="s">
        <v>262</v>
      </c>
      <c r="B2013" t="s">
        <v>259</v>
      </c>
      <c r="C2013" t="s">
        <v>31</v>
      </c>
      <c r="D2013" t="s">
        <v>199</v>
      </c>
      <c r="E2013" t="s">
        <v>184</v>
      </c>
      <c r="F2013" t="s">
        <v>299</v>
      </c>
      <c r="G2013" s="4">
        <v>43830</v>
      </c>
      <c r="H2013" s="7">
        <f t="shared" si="31"/>
        <v>2019</v>
      </c>
      <c r="I2013" t="s">
        <v>252</v>
      </c>
      <c r="J2013" t="s">
        <v>7</v>
      </c>
      <c r="K2013" t="s">
        <v>7</v>
      </c>
      <c r="L2013" t="str">
        <f>_xlfn.XLOOKUP(K2013,Sheet1!$A$2:$A$8,Sheet1!$B$2:$B$8)</f>
        <v>D</v>
      </c>
      <c r="M2013" s="5">
        <v>703153873091</v>
      </c>
      <c r="N2013" s="5">
        <v>643378996451</v>
      </c>
    </row>
    <row r="2014" spans="1:14" x14ac:dyDescent="0.3">
      <c r="A2014" t="s">
        <v>262</v>
      </c>
      <c r="B2014" t="s">
        <v>259</v>
      </c>
      <c r="C2014" t="s">
        <v>31</v>
      </c>
      <c r="D2014" t="s">
        <v>199</v>
      </c>
      <c r="E2014" t="s">
        <v>184</v>
      </c>
      <c r="F2014" t="s">
        <v>299</v>
      </c>
      <c r="G2014" s="4">
        <v>43830</v>
      </c>
      <c r="H2014" s="7">
        <f t="shared" si="31"/>
        <v>2019</v>
      </c>
      <c r="I2014" t="s">
        <v>252</v>
      </c>
      <c r="J2014" t="s">
        <v>10</v>
      </c>
      <c r="K2014" t="s">
        <v>124</v>
      </c>
      <c r="L2014" t="str">
        <f>_xlfn.XLOOKUP(K2014,Sheet1!$A$2:$A$8,Sheet1!$B$2:$B$8)</f>
        <v>E</v>
      </c>
      <c r="M2014" s="5">
        <v>15328396946</v>
      </c>
      <c r="N2014" s="5">
        <v>35538096063</v>
      </c>
    </row>
    <row r="2015" spans="1:14" x14ac:dyDescent="0.3">
      <c r="A2015" t="s">
        <v>262</v>
      </c>
      <c r="B2015" t="s">
        <v>259</v>
      </c>
      <c r="C2015" t="s">
        <v>31</v>
      </c>
      <c r="D2015" t="s">
        <v>199</v>
      </c>
      <c r="E2015" t="s">
        <v>184</v>
      </c>
      <c r="F2015" t="s">
        <v>299</v>
      </c>
      <c r="G2015" s="4">
        <v>43830</v>
      </c>
      <c r="H2015" s="7">
        <f t="shared" si="31"/>
        <v>2019</v>
      </c>
      <c r="I2015" t="s">
        <v>252</v>
      </c>
      <c r="J2015" t="s">
        <v>122</v>
      </c>
      <c r="K2015" t="s">
        <v>122</v>
      </c>
      <c r="L2015" t="str">
        <f>_xlfn.XLOOKUP(K2015,Sheet1!$A$2:$A$8,Sheet1!$B$2:$B$8)</f>
        <v>F</v>
      </c>
      <c r="M2015" s="5">
        <v>1171435547</v>
      </c>
      <c r="N2015" s="5">
        <v>52740174269</v>
      </c>
    </row>
    <row r="2016" spans="1:14" x14ac:dyDescent="0.3">
      <c r="A2016" t="s">
        <v>264</v>
      </c>
      <c r="B2016" t="s">
        <v>259</v>
      </c>
      <c r="C2016" t="s">
        <v>31</v>
      </c>
      <c r="D2016" t="s">
        <v>200</v>
      </c>
      <c r="E2016" t="s">
        <v>191</v>
      </c>
      <c r="F2016" t="s">
        <v>299</v>
      </c>
      <c r="G2016" s="4">
        <v>43830</v>
      </c>
      <c r="H2016" s="7">
        <f t="shared" si="31"/>
        <v>2019</v>
      </c>
      <c r="I2016" t="s">
        <v>252</v>
      </c>
      <c r="J2016" t="s">
        <v>124</v>
      </c>
      <c r="K2016" t="s">
        <v>124</v>
      </c>
      <c r="L2016" t="str">
        <f>_xlfn.XLOOKUP(K2016,Sheet1!$A$2:$A$8,Sheet1!$B$2:$B$8)</f>
        <v>E</v>
      </c>
      <c r="M2016" s="5">
        <v>775704397230</v>
      </c>
      <c r="N2016" s="5">
        <v>1522808152879</v>
      </c>
    </row>
    <row r="2017" spans="1:14" x14ac:dyDescent="0.3">
      <c r="A2017" t="s">
        <v>264</v>
      </c>
      <c r="B2017" t="s">
        <v>259</v>
      </c>
      <c r="C2017" t="s">
        <v>31</v>
      </c>
      <c r="D2017" t="s">
        <v>200</v>
      </c>
      <c r="E2017" t="s">
        <v>191</v>
      </c>
      <c r="F2017" t="s">
        <v>299</v>
      </c>
      <c r="G2017" s="4">
        <v>43830</v>
      </c>
      <c r="H2017" s="7">
        <f t="shared" si="31"/>
        <v>2019</v>
      </c>
      <c r="I2017" t="s">
        <v>252</v>
      </c>
      <c r="J2017" t="s">
        <v>122</v>
      </c>
      <c r="K2017" t="s">
        <v>122</v>
      </c>
      <c r="L2017" t="str">
        <f>_xlfn.XLOOKUP(K2017,Sheet1!$A$2:$A$8,Sheet1!$B$2:$B$8)</f>
        <v>F</v>
      </c>
      <c r="M2017" s="5">
        <v>394375877936</v>
      </c>
      <c r="N2017" s="5">
        <v>1426278041229</v>
      </c>
    </row>
    <row r="2018" spans="1:14" x14ac:dyDescent="0.3">
      <c r="A2018" t="s">
        <v>262</v>
      </c>
      <c r="B2018" t="s">
        <v>259</v>
      </c>
      <c r="C2018" t="s">
        <v>31</v>
      </c>
      <c r="D2018" t="s">
        <v>233</v>
      </c>
      <c r="E2018" t="s">
        <v>184</v>
      </c>
      <c r="F2018" t="s">
        <v>299</v>
      </c>
      <c r="G2018" s="4">
        <v>43830</v>
      </c>
      <c r="H2018" s="7">
        <f t="shared" si="31"/>
        <v>2019</v>
      </c>
      <c r="I2018" t="s">
        <v>252</v>
      </c>
      <c r="J2018" t="s">
        <v>7</v>
      </c>
      <c r="K2018" t="s">
        <v>7</v>
      </c>
      <c r="L2018" t="str">
        <f>_xlfn.XLOOKUP(K2018,Sheet1!$A$2:$A$8,Sheet1!$B$2:$B$8)</f>
        <v>D</v>
      </c>
      <c r="M2018" s="5">
        <v>313595839590</v>
      </c>
      <c r="N2018" s="5">
        <v>296145758880</v>
      </c>
    </row>
    <row r="2019" spans="1:14" x14ac:dyDescent="0.3">
      <c r="A2019" t="s">
        <v>262</v>
      </c>
      <c r="B2019" t="s">
        <v>259</v>
      </c>
      <c r="C2019" t="s">
        <v>31</v>
      </c>
      <c r="D2019" t="s">
        <v>233</v>
      </c>
      <c r="E2019" t="s">
        <v>184</v>
      </c>
      <c r="F2019" t="s">
        <v>299</v>
      </c>
      <c r="G2019" s="4">
        <v>43830</v>
      </c>
      <c r="H2019" s="7">
        <f t="shared" si="31"/>
        <v>2019</v>
      </c>
      <c r="I2019" t="s">
        <v>252</v>
      </c>
      <c r="J2019" t="s">
        <v>23</v>
      </c>
      <c r="K2019" t="s">
        <v>124</v>
      </c>
      <c r="L2019" t="str">
        <f>_xlfn.XLOOKUP(K2019,Sheet1!$A$2:$A$8,Sheet1!$B$2:$B$8)</f>
        <v>E</v>
      </c>
      <c r="M2019" s="5">
        <v>22613475410</v>
      </c>
      <c r="N2019" s="5">
        <v>12485240895</v>
      </c>
    </row>
    <row r="2020" spans="1:14" x14ac:dyDescent="0.3">
      <c r="A2020" t="s">
        <v>262</v>
      </c>
      <c r="B2020" t="s">
        <v>259</v>
      </c>
      <c r="C2020" t="s">
        <v>31</v>
      </c>
      <c r="D2020" t="s">
        <v>233</v>
      </c>
      <c r="E2020" t="s">
        <v>184</v>
      </c>
      <c r="F2020" t="s">
        <v>299</v>
      </c>
      <c r="G2020" s="4">
        <v>43830</v>
      </c>
      <c r="H2020" s="7">
        <f t="shared" si="31"/>
        <v>2019</v>
      </c>
      <c r="I2020" t="s">
        <v>252</v>
      </c>
      <c r="J2020" t="s">
        <v>265</v>
      </c>
      <c r="K2020" t="s">
        <v>122</v>
      </c>
      <c r="L2020" t="str">
        <f>_xlfn.XLOOKUP(K2020,Sheet1!$A$2:$A$8,Sheet1!$B$2:$B$8)</f>
        <v>F</v>
      </c>
      <c r="M2020" s="5">
        <v>13214801065</v>
      </c>
      <c r="N2020" s="5">
        <v>7958452185</v>
      </c>
    </row>
    <row r="2021" spans="1:14" x14ac:dyDescent="0.3">
      <c r="A2021" t="s">
        <v>262</v>
      </c>
      <c r="B2021" t="s">
        <v>259</v>
      </c>
      <c r="C2021" t="s">
        <v>31</v>
      </c>
      <c r="D2021" t="s">
        <v>201</v>
      </c>
      <c r="E2021" t="s">
        <v>184</v>
      </c>
      <c r="F2021" t="s">
        <v>299</v>
      </c>
      <c r="G2021" s="4">
        <v>43830</v>
      </c>
      <c r="H2021" s="7">
        <f t="shared" si="31"/>
        <v>2019</v>
      </c>
      <c r="I2021" t="s">
        <v>252</v>
      </c>
      <c r="J2021" t="s">
        <v>7</v>
      </c>
      <c r="K2021" t="s">
        <v>7</v>
      </c>
      <c r="L2021" t="str">
        <f>_xlfn.XLOOKUP(K2021,Sheet1!$A$2:$A$8,Sheet1!$B$2:$B$8)</f>
        <v>D</v>
      </c>
      <c r="M2021" s="5">
        <v>8250811204936</v>
      </c>
      <c r="N2021" s="5">
        <v>8186909424218</v>
      </c>
    </row>
    <row r="2022" spans="1:14" x14ac:dyDescent="0.3">
      <c r="A2022" t="s">
        <v>262</v>
      </c>
      <c r="B2022" t="s">
        <v>259</v>
      </c>
      <c r="C2022" t="s">
        <v>31</v>
      </c>
      <c r="D2022" t="s">
        <v>201</v>
      </c>
      <c r="E2022" t="s">
        <v>184</v>
      </c>
      <c r="F2022" t="s">
        <v>299</v>
      </c>
      <c r="G2022" s="4">
        <v>43830</v>
      </c>
      <c r="H2022" s="7">
        <f t="shared" si="31"/>
        <v>2019</v>
      </c>
      <c r="I2022" t="s">
        <v>252</v>
      </c>
      <c r="J2022" t="s">
        <v>124</v>
      </c>
      <c r="K2022" t="s">
        <v>124</v>
      </c>
      <c r="L2022" t="str">
        <f>_xlfn.XLOOKUP(K2022,Sheet1!$A$2:$A$8,Sheet1!$B$2:$B$8)</f>
        <v>E</v>
      </c>
      <c r="M2022" s="5">
        <v>207405504859</v>
      </c>
      <c r="N2022" s="5">
        <v>549903805585</v>
      </c>
    </row>
    <row r="2023" spans="1:14" x14ac:dyDescent="0.3">
      <c r="A2023" t="s">
        <v>262</v>
      </c>
      <c r="B2023" t="s">
        <v>259</v>
      </c>
      <c r="C2023" t="s">
        <v>31</v>
      </c>
      <c r="D2023" t="s">
        <v>201</v>
      </c>
      <c r="E2023" t="s">
        <v>184</v>
      </c>
      <c r="F2023" t="s">
        <v>299</v>
      </c>
      <c r="G2023" s="4">
        <v>43830</v>
      </c>
      <c r="H2023" s="7">
        <f t="shared" si="31"/>
        <v>2019</v>
      </c>
      <c r="I2023" t="s">
        <v>252</v>
      </c>
      <c r="J2023" t="s">
        <v>122</v>
      </c>
      <c r="K2023" t="s">
        <v>122</v>
      </c>
      <c r="L2023" t="str">
        <f>_xlfn.XLOOKUP(K2023,Sheet1!$A$2:$A$8,Sheet1!$B$2:$B$8)</f>
        <v>F</v>
      </c>
      <c r="M2023" s="5">
        <v>199668521542</v>
      </c>
      <c r="N2023" s="5">
        <v>525836916656</v>
      </c>
    </row>
    <row r="2024" spans="1:14" x14ac:dyDescent="0.3">
      <c r="A2024" t="s">
        <v>262</v>
      </c>
      <c r="B2024" t="s">
        <v>259</v>
      </c>
      <c r="C2024" t="s">
        <v>31</v>
      </c>
      <c r="D2024" t="s">
        <v>202</v>
      </c>
      <c r="E2024" t="s">
        <v>184</v>
      </c>
      <c r="F2024" t="s">
        <v>299</v>
      </c>
      <c r="G2024" s="4">
        <v>43830</v>
      </c>
      <c r="H2024" s="7">
        <f t="shared" si="31"/>
        <v>2019</v>
      </c>
      <c r="I2024" t="s">
        <v>252</v>
      </c>
      <c r="J2024" t="s">
        <v>260</v>
      </c>
      <c r="K2024" t="s">
        <v>7</v>
      </c>
      <c r="L2024" t="str">
        <f>_xlfn.XLOOKUP(K2024,Sheet1!$A$2:$A$8,Sheet1!$B$2:$B$8)</f>
        <v>D</v>
      </c>
      <c r="M2024" s="5">
        <v>779405583039</v>
      </c>
      <c r="N2024" s="5">
        <v>746427049847</v>
      </c>
    </row>
    <row r="2025" spans="1:14" x14ac:dyDescent="0.3">
      <c r="A2025" t="s">
        <v>262</v>
      </c>
      <c r="B2025" t="s">
        <v>259</v>
      </c>
      <c r="C2025" t="s">
        <v>31</v>
      </c>
      <c r="D2025" t="s">
        <v>202</v>
      </c>
      <c r="E2025" t="s">
        <v>184</v>
      </c>
      <c r="F2025" t="s">
        <v>299</v>
      </c>
      <c r="G2025" s="4">
        <v>43830</v>
      </c>
      <c r="H2025" s="7">
        <f t="shared" si="31"/>
        <v>2019</v>
      </c>
      <c r="I2025" t="s">
        <v>252</v>
      </c>
      <c r="J2025" t="s">
        <v>124</v>
      </c>
      <c r="K2025" t="s">
        <v>124</v>
      </c>
      <c r="L2025" t="str">
        <f>_xlfn.XLOOKUP(K2025,Sheet1!$A$2:$A$8,Sheet1!$B$2:$B$8)</f>
        <v>E</v>
      </c>
      <c r="M2025" s="5">
        <v>41419439299</v>
      </c>
      <c r="N2025" s="5">
        <v>23304778305</v>
      </c>
    </row>
    <row r="2026" spans="1:14" x14ac:dyDescent="0.3">
      <c r="A2026" t="s">
        <v>262</v>
      </c>
      <c r="B2026" t="s">
        <v>259</v>
      </c>
      <c r="C2026" t="s">
        <v>31</v>
      </c>
      <c r="D2026" t="s">
        <v>202</v>
      </c>
      <c r="E2026" t="s">
        <v>184</v>
      </c>
      <c r="F2026" t="s">
        <v>299</v>
      </c>
      <c r="G2026" s="4">
        <v>43830</v>
      </c>
      <c r="H2026" s="7">
        <f t="shared" si="31"/>
        <v>2019</v>
      </c>
      <c r="I2026" t="s">
        <v>252</v>
      </c>
      <c r="J2026" t="s">
        <v>122</v>
      </c>
      <c r="K2026" t="s">
        <v>122</v>
      </c>
      <c r="L2026" t="str">
        <f>_xlfn.XLOOKUP(K2026,Sheet1!$A$2:$A$8,Sheet1!$B$2:$B$8)</f>
        <v>F</v>
      </c>
      <c r="M2026" s="5">
        <v>26837227832</v>
      </c>
      <c r="N2026" s="5">
        <v>19384203967</v>
      </c>
    </row>
    <row r="2027" spans="1:14" x14ac:dyDescent="0.3">
      <c r="A2027" t="s">
        <v>262</v>
      </c>
      <c r="B2027" t="s">
        <v>259</v>
      </c>
      <c r="C2027" t="s">
        <v>31</v>
      </c>
      <c r="D2027" t="s">
        <v>234</v>
      </c>
      <c r="E2027" t="s">
        <v>225</v>
      </c>
      <c r="F2027" t="s">
        <v>299</v>
      </c>
      <c r="G2027" s="4">
        <v>43830</v>
      </c>
      <c r="H2027" s="7">
        <f t="shared" si="31"/>
        <v>2019</v>
      </c>
      <c r="I2027" t="s">
        <v>252</v>
      </c>
      <c r="J2027" t="s">
        <v>7</v>
      </c>
      <c r="K2027" t="s">
        <v>7</v>
      </c>
      <c r="L2027" t="str">
        <f>_xlfn.XLOOKUP(K2027,Sheet1!$A$2:$A$8,Sheet1!$B$2:$B$8)</f>
        <v>D</v>
      </c>
      <c r="M2027" s="5">
        <v>1016153925439</v>
      </c>
      <c r="N2027" s="5">
        <v>1084268562070</v>
      </c>
    </row>
    <row r="2028" spans="1:14" x14ac:dyDescent="0.3">
      <c r="A2028" t="s">
        <v>262</v>
      </c>
      <c r="B2028" t="s">
        <v>259</v>
      </c>
      <c r="C2028" t="s">
        <v>31</v>
      </c>
      <c r="D2028" t="s">
        <v>234</v>
      </c>
      <c r="E2028" t="s">
        <v>225</v>
      </c>
      <c r="F2028" t="s">
        <v>299</v>
      </c>
      <c r="G2028" s="4">
        <v>43830</v>
      </c>
      <c r="H2028" s="7">
        <f t="shared" si="31"/>
        <v>2019</v>
      </c>
      <c r="I2028" t="s">
        <v>252</v>
      </c>
      <c r="J2028" t="s">
        <v>10</v>
      </c>
      <c r="K2028" t="s">
        <v>124</v>
      </c>
      <c r="L2028" t="str">
        <f>_xlfn.XLOOKUP(K2028,Sheet1!$A$2:$A$8,Sheet1!$B$2:$B$8)</f>
        <v>E</v>
      </c>
      <c r="M2028" s="5">
        <v>24238315742</v>
      </c>
      <c r="N2028" s="5">
        <v>21849352698</v>
      </c>
    </row>
    <row r="2029" spans="1:14" x14ac:dyDescent="0.3">
      <c r="A2029" t="s">
        <v>262</v>
      </c>
      <c r="B2029" t="s">
        <v>259</v>
      </c>
      <c r="C2029" t="s">
        <v>31</v>
      </c>
      <c r="D2029" t="s">
        <v>234</v>
      </c>
      <c r="E2029" t="s">
        <v>225</v>
      </c>
      <c r="F2029" t="s">
        <v>299</v>
      </c>
      <c r="G2029" s="4">
        <v>43830</v>
      </c>
      <c r="H2029" s="7">
        <f t="shared" si="31"/>
        <v>2019</v>
      </c>
      <c r="I2029" t="s">
        <v>252</v>
      </c>
      <c r="J2029" t="s">
        <v>9</v>
      </c>
      <c r="K2029" t="s">
        <v>122</v>
      </c>
      <c r="L2029" t="str">
        <f>_xlfn.XLOOKUP(K2029,Sheet1!$A$2:$A$8,Sheet1!$B$2:$B$8)</f>
        <v>F</v>
      </c>
      <c r="M2029" s="5">
        <v>17514766085</v>
      </c>
      <c r="N2029" s="5">
        <v>43077882384</v>
      </c>
    </row>
    <row r="2030" spans="1:14" x14ac:dyDescent="0.3">
      <c r="A2030" t="s">
        <v>262</v>
      </c>
      <c r="B2030" t="s">
        <v>259</v>
      </c>
      <c r="C2030" t="s">
        <v>31</v>
      </c>
      <c r="D2030" t="s">
        <v>203</v>
      </c>
      <c r="E2030" t="s">
        <v>184</v>
      </c>
      <c r="F2030" t="s">
        <v>299</v>
      </c>
      <c r="G2030" s="4">
        <v>43830</v>
      </c>
      <c r="H2030" s="7">
        <f t="shared" si="31"/>
        <v>2019</v>
      </c>
      <c r="I2030" t="s">
        <v>252</v>
      </c>
      <c r="J2030" t="s">
        <v>260</v>
      </c>
      <c r="K2030" t="s">
        <v>7</v>
      </c>
      <c r="L2030" t="str">
        <f>_xlfn.XLOOKUP(K2030,Sheet1!$A$2:$A$8,Sheet1!$B$2:$B$8)</f>
        <v>D</v>
      </c>
      <c r="M2030" s="5">
        <v>1305874665754</v>
      </c>
      <c r="N2030" s="5">
        <v>1263684652092</v>
      </c>
    </row>
    <row r="2031" spans="1:14" x14ac:dyDescent="0.3">
      <c r="A2031" t="s">
        <v>262</v>
      </c>
      <c r="B2031" t="s">
        <v>259</v>
      </c>
      <c r="C2031" t="s">
        <v>31</v>
      </c>
      <c r="D2031" t="s">
        <v>203</v>
      </c>
      <c r="E2031" t="s">
        <v>184</v>
      </c>
      <c r="F2031" t="s">
        <v>299</v>
      </c>
      <c r="G2031" s="4">
        <v>43830</v>
      </c>
      <c r="H2031" s="7">
        <f t="shared" si="31"/>
        <v>2019</v>
      </c>
      <c r="I2031" t="s">
        <v>252</v>
      </c>
      <c r="J2031" t="s">
        <v>124</v>
      </c>
      <c r="K2031" t="s">
        <v>124</v>
      </c>
      <c r="L2031" t="str">
        <f>_xlfn.XLOOKUP(K2031,Sheet1!$A$2:$A$8,Sheet1!$B$2:$B$8)</f>
        <v>E</v>
      </c>
      <c r="M2031" s="5">
        <v>23368286702</v>
      </c>
      <c r="N2031" s="5">
        <v>28045554682</v>
      </c>
    </row>
    <row r="2032" spans="1:14" x14ac:dyDescent="0.3">
      <c r="A2032" t="s">
        <v>262</v>
      </c>
      <c r="B2032" t="s">
        <v>259</v>
      </c>
      <c r="C2032" t="s">
        <v>31</v>
      </c>
      <c r="D2032" t="s">
        <v>203</v>
      </c>
      <c r="E2032" t="s">
        <v>184</v>
      </c>
      <c r="F2032" t="s">
        <v>299</v>
      </c>
      <c r="G2032" s="4">
        <v>43830</v>
      </c>
      <c r="H2032" s="7">
        <f t="shared" si="31"/>
        <v>2019</v>
      </c>
      <c r="I2032" t="s">
        <v>252</v>
      </c>
      <c r="J2032" t="s">
        <v>122</v>
      </c>
      <c r="K2032" t="s">
        <v>122</v>
      </c>
      <c r="L2032" t="str">
        <f>_xlfn.XLOOKUP(K2032,Sheet1!$A$2:$A$8,Sheet1!$B$2:$B$8)</f>
        <v>F</v>
      </c>
      <c r="M2032" s="5">
        <v>3410748622</v>
      </c>
      <c r="N2032" s="5">
        <v>7301940982</v>
      </c>
    </row>
    <row r="2033" spans="1:14" x14ac:dyDescent="0.3">
      <c r="A2033" t="s">
        <v>262</v>
      </c>
      <c r="B2033" t="s">
        <v>259</v>
      </c>
      <c r="C2033" t="s">
        <v>31</v>
      </c>
      <c r="D2033" t="s">
        <v>243</v>
      </c>
      <c r="E2033" t="s">
        <v>213</v>
      </c>
      <c r="F2033" t="s">
        <v>301</v>
      </c>
      <c r="G2033" s="4">
        <v>43830</v>
      </c>
      <c r="H2033" s="7">
        <f t="shared" si="31"/>
        <v>2019</v>
      </c>
      <c r="I2033" t="s">
        <v>252</v>
      </c>
      <c r="J2033" t="s">
        <v>260</v>
      </c>
      <c r="K2033" t="s">
        <v>7</v>
      </c>
      <c r="L2033" t="str">
        <f>_xlfn.XLOOKUP(K2033,Sheet1!$A$2:$A$8,Sheet1!$B$2:$B$8)</f>
        <v>D</v>
      </c>
      <c r="M2033" s="5">
        <v>461374128</v>
      </c>
      <c r="N2033" s="5">
        <v>286582471</v>
      </c>
    </row>
    <row r="2034" spans="1:14" x14ac:dyDescent="0.3">
      <c r="A2034" t="s">
        <v>262</v>
      </c>
      <c r="B2034" t="s">
        <v>259</v>
      </c>
      <c r="C2034" t="s">
        <v>31</v>
      </c>
      <c r="D2034" t="s">
        <v>243</v>
      </c>
      <c r="E2034" t="s">
        <v>213</v>
      </c>
      <c r="F2034" t="s">
        <v>301</v>
      </c>
      <c r="G2034" s="4">
        <v>43830</v>
      </c>
      <c r="H2034" s="7">
        <f t="shared" si="31"/>
        <v>2019</v>
      </c>
      <c r="I2034" t="s">
        <v>252</v>
      </c>
      <c r="J2034" t="s">
        <v>124</v>
      </c>
      <c r="K2034" t="s">
        <v>124</v>
      </c>
      <c r="L2034" t="str">
        <f>_xlfn.XLOOKUP(K2034,Sheet1!$A$2:$A$8,Sheet1!$B$2:$B$8)</f>
        <v>E</v>
      </c>
      <c r="M2034" s="5">
        <v>-5194158068</v>
      </c>
      <c r="N2034" s="5">
        <v>-2953324707</v>
      </c>
    </row>
    <row r="2035" spans="1:14" x14ac:dyDescent="0.3">
      <c r="A2035" t="s">
        <v>262</v>
      </c>
      <c r="B2035" t="s">
        <v>259</v>
      </c>
      <c r="C2035" t="s">
        <v>31</v>
      </c>
      <c r="D2035" t="s">
        <v>243</v>
      </c>
      <c r="E2035" t="s">
        <v>213</v>
      </c>
      <c r="F2035" t="s">
        <v>301</v>
      </c>
      <c r="G2035" s="4">
        <v>43830</v>
      </c>
      <c r="H2035" s="7">
        <f t="shared" si="31"/>
        <v>2019</v>
      </c>
      <c r="I2035" t="s">
        <v>252</v>
      </c>
      <c r="J2035" t="s">
        <v>122</v>
      </c>
      <c r="K2035" t="s">
        <v>122</v>
      </c>
      <c r="L2035" t="str">
        <f>_xlfn.XLOOKUP(K2035,Sheet1!$A$2:$A$8,Sheet1!$B$2:$B$8)</f>
        <v>F</v>
      </c>
      <c r="M2035" s="5">
        <v>-22966267289</v>
      </c>
      <c r="N2035" s="5">
        <v>3746607768</v>
      </c>
    </row>
    <row r="2036" spans="1:14" x14ac:dyDescent="0.3">
      <c r="A2036" t="s">
        <v>262</v>
      </c>
      <c r="B2036" t="s">
        <v>259</v>
      </c>
      <c r="C2036" t="s">
        <v>31</v>
      </c>
      <c r="D2036" t="s">
        <v>204</v>
      </c>
      <c r="E2036" t="s">
        <v>191</v>
      </c>
      <c r="F2036" t="s">
        <v>299</v>
      </c>
      <c r="G2036" s="4">
        <v>43830</v>
      </c>
      <c r="H2036" s="7">
        <f t="shared" si="31"/>
        <v>2019</v>
      </c>
      <c r="I2036" t="s">
        <v>252</v>
      </c>
      <c r="J2036" t="s">
        <v>260</v>
      </c>
      <c r="K2036" t="s">
        <v>7</v>
      </c>
      <c r="L2036" t="str">
        <f>_xlfn.XLOOKUP(K2036,Sheet1!$A$2:$A$8,Sheet1!$B$2:$B$8)</f>
        <v>D</v>
      </c>
      <c r="M2036" s="5">
        <v>382787534498</v>
      </c>
      <c r="N2036" s="5">
        <v>390702641868</v>
      </c>
    </row>
    <row r="2037" spans="1:14" x14ac:dyDescent="0.3">
      <c r="A2037" t="s">
        <v>262</v>
      </c>
      <c r="B2037" t="s">
        <v>259</v>
      </c>
      <c r="C2037" t="s">
        <v>31</v>
      </c>
      <c r="D2037" t="s">
        <v>204</v>
      </c>
      <c r="E2037" t="s">
        <v>191</v>
      </c>
      <c r="F2037" t="s">
        <v>299</v>
      </c>
      <c r="G2037" s="4">
        <v>43830</v>
      </c>
      <c r="H2037" s="7">
        <f t="shared" si="31"/>
        <v>2019</v>
      </c>
      <c r="I2037" t="s">
        <v>252</v>
      </c>
      <c r="J2037" t="s">
        <v>124</v>
      </c>
      <c r="K2037" t="s">
        <v>124</v>
      </c>
      <c r="L2037" t="str">
        <f>_xlfn.XLOOKUP(K2037,Sheet1!$A$2:$A$8,Sheet1!$B$2:$B$8)</f>
        <v>E</v>
      </c>
      <c r="M2037" s="5">
        <v>28009965888</v>
      </c>
      <c r="N2037" s="5">
        <v>24727397597</v>
      </c>
    </row>
    <row r="2038" spans="1:14" x14ac:dyDescent="0.3">
      <c r="A2038" t="s">
        <v>262</v>
      </c>
      <c r="B2038" t="s">
        <v>259</v>
      </c>
      <c r="C2038" t="s">
        <v>31</v>
      </c>
      <c r="D2038" t="s">
        <v>204</v>
      </c>
      <c r="E2038" t="s">
        <v>191</v>
      </c>
      <c r="F2038" t="s">
        <v>299</v>
      </c>
      <c r="G2038" s="4">
        <v>43830</v>
      </c>
      <c r="H2038" s="7">
        <f t="shared" si="31"/>
        <v>2019</v>
      </c>
      <c r="I2038" t="s">
        <v>252</v>
      </c>
      <c r="J2038" t="s">
        <v>122</v>
      </c>
      <c r="K2038" t="s">
        <v>122</v>
      </c>
      <c r="L2038" t="str">
        <f>_xlfn.XLOOKUP(K2038,Sheet1!$A$2:$A$8,Sheet1!$B$2:$B$8)</f>
        <v>F</v>
      </c>
      <c r="M2038" s="5">
        <v>14202621068</v>
      </c>
      <c r="N2038" s="5">
        <v>7358841895</v>
      </c>
    </row>
    <row r="2039" spans="1:14" x14ac:dyDescent="0.3">
      <c r="A2039" t="s">
        <v>262</v>
      </c>
      <c r="B2039" t="s">
        <v>259</v>
      </c>
      <c r="C2039" t="s">
        <v>31</v>
      </c>
      <c r="D2039" t="s">
        <v>205</v>
      </c>
      <c r="E2039" t="s">
        <v>189</v>
      </c>
      <c r="F2039" t="s">
        <v>301</v>
      </c>
      <c r="G2039" s="4">
        <v>43830</v>
      </c>
      <c r="H2039" s="7">
        <f t="shared" si="31"/>
        <v>2019</v>
      </c>
      <c r="I2039" t="s">
        <v>252</v>
      </c>
      <c r="J2039" t="s">
        <v>7</v>
      </c>
      <c r="K2039" t="s">
        <v>7</v>
      </c>
      <c r="L2039" t="str">
        <f>_xlfn.XLOOKUP(K2039,Sheet1!$A$2:$A$8,Sheet1!$B$2:$B$8)</f>
        <v>D</v>
      </c>
      <c r="M2039" s="5">
        <v>307504375212</v>
      </c>
      <c r="N2039" s="5">
        <v>281638318892</v>
      </c>
    </row>
    <row r="2040" spans="1:14" x14ac:dyDescent="0.3">
      <c r="A2040" t="s">
        <v>262</v>
      </c>
      <c r="B2040" t="s">
        <v>259</v>
      </c>
      <c r="C2040" t="s">
        <v>31</v>
      </c>
      <c r="D2040" t="s">
        <v>205</v>
      </c>
      <c r="E2040" t="s">
        <v>189</v>
      </c>
      <c r="F2040" t="s">
        <v>301</v>
      </c>
      <c r="G2040" s="4">
        <v>43830</v>
      </c>
      <c r="H2040" s="7">
        <f t="shared" si="31"/>
        <v>2019</v>
      </c>
      <c r="I2040" t="s">
        <v>252</v>
      </c>
      <c r="J2040" t="s">
        <v>10</v>
      </c>
      <c r="K2040" t="s">
        <v>124</v>
      </c>
      <c r="L2040" t="str">
        <f>_xlfn.XLOOKUP(K2040,Sheet1!$A$2:$A$8,Sheet1!$B$2:$B$8)</f>
        <v>E</v>
      </c>
      <c r="M2040" s="5">
        <v>37175666214</v>
      </c>
      <c r="N2040" s="5">
        <v>41861075970</v>
      </c>
    </row>
    <row r="2041" spans="1:14" x14ac:dyDescent="0.3">
      <c r="A2041" t="s">
        <v>262</v>
      </c>
      <c r="B2041" t="s">
        <v>259</v>
      </c>
      <c r="C2041" t="s">
        <v>31</v>
      </c>
      <c r="D2041" t="s">
        <v>205</v>
      </c>
      <c r="E2041" t="s">
        <v>189</v>
      </c>
      <c r="F2041" t="s">
        <v>301</v>
      </c>
      <c r="G2041" s="4">
        <v>43830</v>
      </c>
      <c r="H2041" s="7">
        <f t="shared" si="31"/>
        <v>2019</v>
      </c>
      <c r="I2041" t="s">
        <v>252</v>
      </c>
      <c r="J2041" t="s">
        <v>122</v>
      </c>
      <c r="K2041" t="s">
        <v>122</v>
      </c>
      <c r="L2041" t="str">
        <f>_xlfn.XLOOKUP(K2041,Sheet1!$A$2:$A$8,Sheet1!$B$2:$B$8)</f>
        <v>F</v>
      </c>
      <c r="M2041" s="5">
        <v>12325433732</v>
      </c>
      <c r="N2041" s="5">
        <v>12390298990</v>
      </c>
    </row>
    <row r="2042" spans="1:14" x14ac:dyDescent="0.3">
      <c r="A2042" t="s">
        <v>262</v>
      </c>
      <c r="B2042" t="s">
        <v>259</v>
      </c>
      <c r="C2042" t="s">
        <v>31</v>
      </c>
      <c r="D2042" t="s">
        <v>206</v>
      </c>
      <c r="E2042" t="s">
        <v>191</v>
      </c>
      <c r="F2042" t="s">
        <v>299</v>
      </c>
      <c r="G2042" s="4">
        <v>43830</v>
      </c>
      <c r="H2042" s="7">
        <f t="shared" si="31"/>
        <v>2019</v>
      </c>
      <c r="I2042" t="s">
        <v>252</v>
      </c>
      <c r="J2042" t="s">
        <v>7</v>
      </c>
      <c r="K2042" t="s">
        <v>7</v>
      </c>
      <c r="L2042" t="str">
        <f>_xlfn.XLOOKUP(K2042,Sheet1!$A$2:$A$8,Sheet1!$B$2:$B$8)</f>
        <v>D</v>
      </c>
      <c r="M2042" s="5">
        <v>320030439691</v>
      </c>
      <c r="N2042" s="5">
        <v>308390623120</v>
      </c>
    </row>
    <row r="2043" spans="1:14" x14ac:dyDescent="0.3">
      <c r="A2043" t="s">
        <v>262</v>
      </c>
      <c r="B2043" t="s">
        <v>259</v>
      </c>
      <c r="C2043" t="s">
        <v>31</v>
      </c>
      <c r="D2043" t="s">
        <v>206</v>
      </c>
      <c r="E2043" t="s">
        <v>191</v>
      </c>
      <c r="F2043" t="s">
        <v>299</v>
      </c>
      <c r="G2043" s="4">
        <v>43830</v>
      </c>
      <c r="H2043" s="7">
        <f t="shared" si="31"/>
        <v>2019</v>
      </c>
      <c r="I2043" t="s">
        <v>252</v>
      </c>
      <c r="J2043" t="s">
        <v>124</v>
      </c>
      <c r="K2043" t="s">
        <v>124</v>
      </c>
      <c r="L2043" t="str">
        <f>_xlfn.XLOOKUP(K2043,Sheet1!$A$2:$A$8,Sheet1!$B$2:$B$8)</f>
        <v>E</v>
      </c>
      <c r="M2043" s="5">
        <v>-2806337319</v>
      </c>
      <c r="N2043" s="5">
        <v>-17019330461</v>
      </c>
    </row>
    <row r="2044" spans="1:14" x14ac:dyDescent="0.3">
      <c r="A2044" t="s">
        <v>262</v>
      </c>
      <c r="B2044" t="s">
        <v>259</v>
      </c>
      <c r="C2044" t="s">
        <v>31</v>
      </c>
      <c r="D2044" t="s">
        <v>206</v>
      </c>
      <c r="E2044" t="s">
        <v>191</v>
      </c>
      <c r="F2044" t="s">
        <v>299</v>
      </c>
      <c r="G2044" s="4">
        <v>43830</v>
      </c>
      <c r="H2044" s="7">
        <f t="shared" si="31"/>
        <v>2019</v>
      </c>
      <c r="I2044" t="s">
        <v>252</v>
      </c>
      <c r="J2044" t="s">
        <v>122</v>
      </c>
      <c r="K2044" t="s">
        <v>122</v>
      </c>
      <c r="L2044" t="str">
        <f>_xlfn.XLOOKUP(K2044,Sheet1!$A$2:$A$8,Sheet1!$B$2:$B$8)</f>
        <v>F</v>
      </c>
      <c r="M2044" s="5">
        <v>-28541478575</v>
      </c>
      <c r="N2044" s="5">
        <v>-10439938998</v>
      </c>
    </row>
    <row r="2045" spans="1:14" x14ac:dyDescent="0.3">
      <c r="A2045" t="s">
        <v>262</v>
      </c>
      <c r="B2045" t="s">
        <v>259</v>
      </c>
      <c r="C2045" t="s">
        <v>31</v>
      </c>
      <c r="D2045" t="s">
        <v>245</v>
      </c>
      <c r="E2045" t="s">
        <v>213</v>
      </c>
      <c r="F2045" t="s">
        <v>299</v>
      </c>
      <c r="G2045" s="4">
        <v>43830</v>
      </c>
      <c r="H2045" s="7">
        <f t="shared" si="31"/>
        <v>2019</v>
      </c>
      <c r="I2045" t="s">
        <v>252</v>
      </c>
      <c r="J2045" t="s">
        <v>10</v>
      </c>
      <c r="K2045" t="s">
        <v>124</v>
      </c>
      <c r="L2045" t="str">
        <f>_xlfn.XLOOKUP(K2045,Sheet1!$A$2:$A$8,Sheet1!$B$2:$B$8)</f>
        <v>E</v>
      </c>
      <c r="M2045" s="5">
        <v>30272820616</v>
      </c>
      <c r="N2045" s="5">
        <v>40446143974</v>
      </c>
    </row>
    <row r="2046" spans="1:14" x14ac:dyDescent="0.3">
      <c r="A2046" t="s">
        <v>262</v>
      </c>
      <c r="B2046" t="s">
        <v>259</v>
      </c>
      <c r="C2046" t="s">
        <v>31</v>
      </c>
      <c r="D2046" t="s">
        <v>245</v>
      </c>
      <c r="E2046" t="s">
        <v>213</v>
      </c>
      <c r="F2046" t="s">
        <v>299</v>
      </c>
      <c r="G2046" s="4">
        <v>43830</v>
      </c>
      <c r="H2046" s="7">
        <f t="shared" si="31"/>
        <v>2019</v>
      </c>
      <c r="I2046" t="s">
        <v>252</v>
      </c>
      <c r="J2046" t="s">
        <v>122</v>
      </c>
      <c r="K2046" t="s">
        <v>122</v>
      </c>
      <c r="L2046" t="str">
        <f>_xlfn.XLOOKUP(K2046,Sheet1!$A$2:$A$8,Sheet1!$B$2:$B$8)</f>
        <v>F</v>
      </c>
      <c r="M2046" s="5">
        <v>-1271813802</v>
      </c>
      <c r="N2046" s="5">
        <v>10100461145</v>
      </c>
    </row>
    <row r="2047" spans="1:14" x14ac:dyDescent="0.3">
      <c r="A2047" t="s">
        <v>272</v>
      </c>
      <c r="B2047" t="s">
        <v>259</v>
      </c>
      <c r="C2047" t="s">
        <v>31</v>
      </c>
      <c r="D2047" t="s">
        <v>207</v>
      </c>
      <c r="E2047" t="s">
        <v>191</v>
      </c>
      <c r="F2047" t="s">
        <v>299</v>
      </c>
      <c r="G2047" s="4">
        <v>43830</v>
      </c>
      <c r="H2047" s="7">
        <f t="shared" si="31"/>
        <v>2019</v>
      </c>
      <c r="I2047" t="s">
        <v>252</v>
      </c>
      <c r="J2047" t="s">
        <v>122</v>
      </c>
      <c r="K2047" t="s">
        <v>122</v>
      </c>
      <c r="L2047" t="str">
        <f>_xlfn.XLOOKUP(K2047,Sheet1!$A$2:$A$8,Sheet1!$B$2:$B$8)</f>
        <v>F</v>
      </c>
      <c r="M2047" s="5">
        <v>-4431369126</v>
      </c>
      <c r="N2047" s="5">
        <v>28334323295</v>
      </c>
    </row>
    <row r="2048" spans="1:14" x14ac:dyDescent="0.3">
      <c r="A2048" t="s">
        <v>262</v>
      </c>
      <c r="B2048" t="s">
        <v>259</v>
      </c>
      <c r="C2048" t="s">
        <v>31</v>
      </c>
      <c r="D2048" t="s">
        <v>208</v>
      </c>
      <c r="E2048" t="s">
        <v>209</v>
      </c>
      <c r="F2048" t="s">
        <v>301</v>
      </c>
      <c r="G2048" s="4">
        <v>43830</v>
      </c>
      <c r="H2048" s="7">
        <f t="shared" si="31"/>
        <v>2019</v>
      </c>
      <c r="I2048" t="s">
        <v>252</v>
      </c>
      <c r="J2048" t="s">
        <v>260</v>
      </c>
      <c r="K2048" t="s">
        <v>7</v>
      </c>
      <c r="L2048" t="str">
        <f>_xlfn.XLOOKUP(K2048,Sheet1!$A$2:$A$8,Sheet1!$B$2:$B$8)</f>
        <v>D</v>
      </c>
      <c r="M2048" s="5">
        <v>72710688486</v>
      </c>
      <c r="N2048" s="5">
        <v>76182077759</v>
      </c>
    </row>
    <row r="2049" spans="1:14" x14ac:dyDescent="0.3">
      <c r="A2049" t="s">
        <v>262</v>
      </c>
      <c r="B2049" t="s">
        <v>259</v>
      </c>
      <c r="C2049" t="s">
        <v>31</v>
      </c>
      <c r="D2049" t="s">
        <v>208</v>
      </c>
      <c r="E2049" t="s">
        <v>209</v>
      </c>
      <c r="F2049" t="s">
        <v>301</v>
      </c>
      <c r="G2049" s="4">
        <v>43830</v>
      </c>
      <c r="H2049" s="7">
        <f t="shared" si="31"/>
        <v>2019</v>
      </c>
      <c r="I2049" t="s">
        <v>252</v>
      </c>
      <c r="J2049" t="s">
        <v>124</v>
      </c>
      <c r="K2049" t="s">
        <v>124</v>
      </c>
      <c r="L2049" t="str">
        <f>_xlfn.XLOOKUP(K2049,Sheet1!$A$2:$A$8,Sheet1!$B$2:$B$8)</f>
        <v>E</v>
      </c>
      <c r="M2049" s="5">
        <v>655418229</v>
      </c>
      <c r="N2049" s="5">
        <v>2141087737</v>
      </c>
    </row>
    <row r="2050" spans="1:14" x14ac:dyDescent="0.3">
      <c r="A2050" t="s">
        <v>262</v>
      </c>
      <c r="B2050" t="s">
        <v>259</v>
      </c>
      <c r="C2050" t="s">
        <v>31</v>
      </c>
      <c r="D2050" t="s">
        <v>208</v>
      </c>
      <c r="E2050" t="s">
        <v>209</v>
      </c>
      <c r="F2050" t="s">
        <v>301</v>
      </c>
      <c r="G2050" s="4">
        <v>43830</v>
      </c>
      <c r="H2050" s="7">
        <f t="shared" si="31"/>
        <v>2019</v>
      </c>
      <c r="I2050" t="s">
        <v>252</v>
      </c>
      <c r="J2050" t="s">
        <v>122</v>
      </c>
      <c r="K2050" t="s">
        <v>122</v>
      </c>
      <c r="L2050" t="str">
        <f>_xlfn.XLOOKUP(K2050,Sheet1!$A$2:$A$8,Sheet1!$B$2:$B$8)</f>
        <v>F</v>
      </c>
      <c r="M2050" s="5">
        <v>552687131</v>
      </c>
      <c r="N2050" s="5">
        <v>2625423747</v>
      </c>
    </row>
    <row r="2051" spans="1:14" x14ac:dyDescent="0.3">
      <c r="A2051" t="s">
        <v>262</v>
      </c>
      <c r="B2051" t="s">
        <v>259</v>
      </c>
      <c r="C2051" t="s">
        <v>31</v>
      </c>
      <c r="D2051" t="s">
        <v>210</v>
      </c>
      <c r="E2051" t="s">
        <v>198</v>
      </c>
      <c r="F2051" t="s">
        <v>299</v>
      </c>
      <c r="G2051" s="4">
        <v>43830</v>
      </c>
      <c r="H2051" s="7">
        <f t="shared" si="31"/>
        <v>2019</v>
      </c>
      <c r="I2051" t="s">
        <v>252</v>
      </c>
      <c r="J2051" t="s">
        <v>124</v>
      </c>
      <c r="K2051" t="s">
        <v>124</v>
      </c>
      <c r="L2051" t="str">
        <f>_xlfn.XLOOKUP(K2051,Sheet1!$A$2:$A$8,Sheet1!$B$2:$B$8)</f>
        <v>E</v>
      </c>
      <c r="M2051" s="5">
        <v>-1900998279</v>
      </c>
      <c r="N2051" s="5">
        <v>27568804603</v>
      </c>
    </row>
    <row r="2052" spans="1:14" x14ac:dyDescent="0.3">
      <c r="A2052" t="s">
        <v>262</v>
      </c>
      <c r="B2052" t="s">
        <v>259</v>
      </c>
      <c r="C2052" t="s">
        <v>31</v>
      </c>
      <c r="D2052" t="s">
        <v>210</v>
      </c>
      <c r="E2052" t="s">
        <v>198</v>
      </c>
      <c r="F2052" t="s">
        <v>299</v>
      </c>
      <c r="G2052" s="4">
        <v>43830</v>
      </c>
      <c r="H2052" s="7">
        <f t="shared" si="31"/>
        <v>2019</v>
      </c>
      <c r="I2052" t="s">
        <v>252</v>
      </c>
      <c r="J2052" t="s">
        <v>122</v>
      </c>
      <c r="K2052" t="s">
        <v>122</v>
      </c>
      <c r="L2052" t="str">
        <f>_xlfn.XLOOKUP(K2052,Sheet1!$A$2:$A$8,Sheet1!$B$2:$B$8)</f>
        <v>F</v>
      </c>
      <c r="M2052" s="5">
        <v>-13540726466</v>
      </c>
      <c r="N2052" s="5">
        <v>12116166445</v>
      </c>
    </row>
    <row r="2053" spans="1:14" x14ac:dyDescent="0.3">
      <c r="A2053" t="s">
        <v>262</v>
      </c>
      <c r="B2053" t="s">
        <v>259</v>
      </c>
      <c r="C2053" t="s">
        <v>31</v>
      </c>
      <c r="D2053" t="s">
        <v>211</v>
      </c>
      <c r="E2053" t="s">
        <v>184</v>
      </c>
      <c r="F2053" t="s">
        <v>299</v>
      </c>
      <c r="G2053" s="4">
        <v>43830</v>
      </c>
      <c r="H2053" s="7">
        <f t="shared" ref="H2053:H2116" si="32">YEAR(G2053)</f>
        <v>2019</v>
      </c>
      <c r="I2053" t="s">
        <v>252</v>
      </c>
      <c r="J2053" t="s">
        <v>260</v>
      </c>
      <c r="K2053" t="s">
        <v>7</v>
      </c>
      <c r="L2053" t="str">
        <f>_xlfn.XLOOKUP(K2053,Sheet1!$A$2:$A$8,Sheet1!$B$2:$B$8)</f>
        <v>D</v>
      </c>
      <c r="M2053" s="5">
        <v>9279889686</v>
      </c>
      <c r="N2053" s="5">
        <v>27395153816</v>
      </c>
    </row>
    <row r="2054" spans="1:14" x14ac:dyDescent="0.3">
      <c r="A2054" t="s">
        <v>262</v>
      </c>
      <c r="B2054" t="s">
        <v>259</v>
      </c>
      <c r="C2054" t="s">
        <v>31</v>
      </c>
      <c r="D2054" t="s">
        <v>211</v>
      </c>
      <c r="E2054" t="s">
        <v>184</v>
      </c>
      <c r="F2054" t="s">
        <v>299</v>
      </c>
      <c r="G2054" s="4">
        <v>43830</v>
      </c>
      <c r="H2054" s="7">
        <f t="shared" si="32"/>
        <v>2019</v>
      </c>
      <c r="I2054" t="s">
        <v>252</v>
      </c>
      <c r="J2054" t="s">
        <v>124</v>
      </c>
      <c r="K2054" t="s">
        <v>124</v>
      </c>
      <c r="L2054" t="str">
        <f>_xlfn.XLOOKUP(K2054,Sheet1!$A$2:$A$8,Sheet1!$B$2:$B$8)</f>
        <v>E</v>
      </c>
      <c r="M2054" s="5">
        <v>5271934495</v>
      </c>
      <c r="N2054" s="5">
        <v>22340776514</v>
      </c>
    </row>
    <row r="2055" spans="1:14" x14ac:dyDescent="0.3">
      <c r="A2055" t="s">
        <v>262</v>
      </c>
      <c r="B2055" t="s">
        <v>259</v>
      </c>
      <c r="C2055" t="s">
        <v>31</v>
      </c>
      <c r="D2055" t="s">
        <v>211</v>
      </c>
      <c r="E2055" t="s">
        <v>184</v>
      </c>
      <c r="F2055" t="s">
        <v>299</v>
      </c>
      <c r="G2055" s="4">
        <v>43830</v>
      </c>
      <c r="H2055" s="7">
        <f t="shared" si="32"/>
        <v>2019</v>
      </c>
      <c r="I2055" t="s">
        <v>252</v>
      </c>
      <c r="J2055" t="s">
        <v>122</v>
      </c>
      <c r="K2055" t="s">
        <v>122</v>
      </c>
      <c r="L2055" t="str">
        <f>_xlfn.XLOOKUP(K2055,Sheet1!$A$2:$A$8,Sheet1!$B$2:$B$8)</f>
        <v>F</v>
      </c>
      <c r="M2055" s="5">
        <v>10614832057</v>
      </c>
      <c r="N2055" s="5">
        <v>31506350305</v>
      </c>
    </row>
    <row r="2056" spans="1:14" x14ac:dyDescent="0.3">
      <c r="A2056" t="s">
        <v>262</v>
      </c>
      <c r="B2056" t="s">
        <v>259</v>
      </c>
      <c r="C2056" t="s">
        <v>31</v>
      </c>
      <c r="D2056" t="s">
        <v>212</v>
      </c>
      <c r="E2056" t="s">
        <v>213</v>
      </c>
      <c r="F2056" t="s">
        <v>301</v>
      </c>
      <c r="G2056" s="4">
        <v>43830</v>
      </c>
      <c r="H2056" s="7">
        <f t="shared" si="32"/>
        <v>2019</v>
      </c>
      <c r="I2056" t="s">
        <v>252</v>
      </c>
      <c r="J2056" t="s">
        <v>124</v>
      </c>
      <c r="K2056" t="s">
        <v>124</v>
      </c>
      <c r="L2056" t="str">
        <f>_xlfn.XLOOKUP(K2056,Sheet1!$A$2:$A$8,Sheet1!$B$2:$B$8)</f>
        <v>E</v>
      </c>
      <c r="M2056" s="5">
        <v>196063924523</v>
      </c>
      <c r="N2056" s="5">
        <v>122366055178</v>
      </c>
    </row>
    <row r="2057" spans="1:14" x14ac:dyDescent="0.3">
      <c r="A2057" t="s">
        <v>262</v>
      </c>
      <c r="B2057" t="s">
        <v>259</v>
      </c>
      <c r="C2057" t="s">
        <v>31</v>
      </c>
      <c r="D2057" t="s">
        <v>212</v>
      </c>
      <c r="E2057" t="s">
        <v>213</v>
      </c>
      <c r="F2057" t="s">
        <v>301</v>
      </c>
      <c r="G2057" s="4">
        <v>43830</v>
      </c>
      <c r="H2057" s="7">
        <f t="shared" si="32"/>
        <v>2019</v>
      </c>
      <c r="I2057" t="s">
        <v>252</v>
      </c>
      <c r="J2057" t="s">
        <v>122</v>
      </c>
      <c r="K2057" t="s">
        <v>122</v>
      </c>
      <c r="L2057" t="str">
        <f>_xlfn.XLOOKUP(K2057,Sheet1!$A$2:$A$8,Sheet1!$B$2:$B$8)</f>
        <v>F</v>
      </c>
      <c r="M2057" s="5">
        <v>-259705692892</v>
      </c>
      <c r="N2057" s="5">
        <v>90230380212</v>
      </c>
    </row>
    <row r="2058" spans="1:14" x14ac:dyDescent="0.3">
      <c r="A2058" t="s">
        <v>262</v>
      </c>
      <c r="B2058" t="s">
        <v>259</v>
      </c>
      <c r="C2058" t="s">
        <v>31</v>
      </c>
      <c r="D2058" t="s">
        <v>214</v>
      </c>
      <c r="E2058" t="s">
        <v>191</v>
      </c>
      <c r="F2058" t="s">
        <v>299</v>
      </c>
      <c r="G2058" s="4">
        <v>43830</v>
      </c>
      <c r="H2058" s="7">
        <f t="shared" si="32"/>
        <v>2019</v>
      </c>
      <c r="I2058" t="s">
        <v>252</v>
      </c>
      <c r="J2058" t="s">
        <v>7</v>
      </c>
      <c r="K2058" t="s">
        <v>7</v>
      </c>
      <c r="L2058" t="str">
        <f>_xlfn.XLOOKUP(K2058,Sheet1!$A$2:$A$8,Sheet1!$B$2:$B$8)</f>
        <v>D</v>
      </c>
      <c r="M2058" s="5">
        <v>2396603742545</v>
      </c>
      <c r="N2058" s="5">
        <v>2646202990811</v>
      </c>
    </row>
    <row r="2059" spans="1:14" x14ac:dyDescent="0.3">
      <c r="A2059" t="s">
        <v>262</v>
      </c>
      <c r="B2059" t="s">
        <v>259</v>
      </c>
      <c r="C2059" t="s">
        <v>31</v>
      </c>
      <c r="D2059" t="s">
        <v>214</v>
      </c>
      <c r="E2059" t="s">
        <v>191</v>
      </c>
      <c r="F2059" t="s">
        <v>299</v>
      </c>
      <c r="G2059" s="4">
        <v>43830</v>
      </c>
      <c r="H2059" s="7">
        <f t="shared" si="32"/>
        <v>2019</v>
      </c>
      <c r="I2059" t="s">
        <v>252</v>
      </c>
      <c r="J2059" t="s">
        <v>10</v>
      </c>
      <c r="K2059" t="s">
        <v>124</v>
      </c>
      <c r="L2059" t="str">
        <f>_xlfn.XLOOKUP(K2059,Sheet1!$A$2:$A$8,Sheet1!$B$2:$B$8)</f>
        <v>E</v>
      </c>
      <c r="M2059" s="5">
        <v>139481368055</v>
      </c>
      <c r="N2059" s="5">
        <v>185963245441</v>
      </c>
    </row>
    <row r="2060" spans="1:14" x14ac:dyDescent="0.3">
      <c r="A2060" t="s">
        <v>262</v>
      </c>
      <c r="B2060" t="s">
        <v>259</v>
      </c>
      <c r="C2060" t="s">
        <v>31</v>
      </c>
      <c r="D2060" t="s">
        <v>214</v>
      </c>
      <c r="E2060" t="s">
        <v>191</v>
      </c>
      <c r="F2060" t="s">
        <v>299</v>
      </c>
      <c r="G2060" s="4">
        <v>43830</v>
      </c>
      <c r="H2060" s="7">
        <f t="shared" si="32"/>
        <v>2019</v>
      </c>
      <c r="I2060" t="s">
        <v>252</v>
      </c>
      <c r="J2060" t="s">
        <v>122</v>
      </c>
      <c r="K2060" t="s">
        <v>122</v>
      </c>
      <c r="L2060" t="str">
        <f>_xlfn.XLOOKUP(K2060,Sheet1!$A$2:$A$8,Sheet1!$B$2:$B$8)</f>
        <v>F</v>
      </c>
      <c r="M2060" s="5">
        <v>-119231068253</v>
      </c>
      <c r="N2060" s="5">
        <v>-21929626963</v>
      </c>
    </row>
    <row r="2061" spans="1:14" x14ac:dyDescent="0.3">
      <c r="A2061" t="s">
        <v>262</v>
      </c>
      <c r="B2061" t="s">
        <v>259</v>
      </c>
      <c r="C2061" t="s">
        <v>31</v>
      </c>
      <c r="D2061" t="s">
        <v>215</v>
      </c>
      <c r="E2061" t="s">
        <v>213</v>
      </c>
      <c r="F2061" t="s">
        <v>299</v>
      </c>
      <c r="G2061" s="4">
        <v>43830</v>
      </c>
      <c r="H2061" s="7">
        <f t="shared" si="32"/>
        <v>2019</v>
      </c>
      <c r="I2061" t="s">
        <v>252</v>
      </c>
      <c r="J2061" t="s">
        <v>10</v>
      </c>
      <c r="K2061" t="s">
        <v>124</v>
      </c>
      <c r="L2061" t="str">
        <f>_xlfn.XLOOKUP(K2061,Sheet1!$A$2:$A$8,Sheet1!$B$2:$B$8)</f>
        <v>E</v>
      </c>
      <c r="M2061" s="5">
        <v>49058173044</v>
      </c>
      <c r="N2061" s="5">
        <v>67021079392</v>
      </c>
    </row>
    <row r="2062" spans="1:14" x14ac:dyDescent="0.3">
      <c r="A2062" t="s">
        <v>262</v>
      </c>
      <c r="B2062" t="s">
        <v>259</v>
      </c>
      <c r="C2062" t="s">
        <v>31</v>
      </c>
      <c r="D2062" t="s">
        <v>215</v>
      </c>
      <c r="E2062" t="s">
        <v>213</v>
      </c>
      <c r="F2062" t="s">
        <v>299</v>
      </c>
      <c r="G2062" s="4">
        <v>43830</v>
      </c>
      <c r="H2062" s="7">
        <f t="shared" si="32"/>
        <v>2019</v>
      </c>
      <c r="I2062" t="s">
        <v>252</v>
      </c>
      <c r="J2062" t="s">
        <v>9</v>
      </c>
      <c r="K2062" t="s">
        <v>122</v>
      </c>
      <c r="L2062" t="str">
        <f>_xlfn.XLOOKUP(K2062,Sheet1!$A$2:$A$8,Sheet1!$B$2:$B$8)</f>
        <v>F</v>
      </c>
      <c r="M2062" s="5">
        <v>36867140006</v>
      </c>
      <c r="N2062" s="5">
        <v>54373196086</v>
      </c>
    </row>
    <row r="2063" spans="1:14" x14ac:dyDescent="0.3">
      <c r="A2063" t="s">
        <v>263</v>
      </c>
      <c r="B2063" t="s">
        <v>259</v>
      </c>
      <c r="C2063" t="s">
        <v>31</v>
      </c>
      <c r="D2063" t="s">
        <v>235</v>
      </c>
      <c r="E2063" t="s">
        <v>236</v>
      </c>
      <c r="F2063" t="s">
        <v>299</v>
      </c>
      <c r="G2063" s="4">
        <v>43830</v>
      </c>
      <c r="H2063" s="7">
        <f t="shared" si="32"/>
        <v>2019</v>
      </c>
      <c r="I2063" t="s">
        <v>252</v>
      </c>
      <c r="J2063" t="s">
        <v>124</v>
      </c>
      <c r="K2063" t="s">
        <v>124</v>
      </c>
      <c r="L2063" t="str">
        <f>_xlfn.XLOOKUP(K2063,Sheet1!$A$2:$A$8,Sheet1!$B$2:$B$8)</f>
        <v>E</v>
      </c>
      <c r="M2063" s="5">
        <v>10466255496</v>
      </c>
      <c r="N2063" s="5">
        <v>7214854781</v>
      </c>
    </row>
    <row r="2064" spans="1:14" x14ac:dyDescent="0.3">
      <c r="A2064" t="s">
        <v>263</v>
      </c>
      <c r="B2064" t="s">
        <v>259</v>
      </c>
      <c r="C2064" t="s">
        <v>31</v>
      </c>
      <c r="D2064" t="s">
        <v>235</v>
      </c>
      <c r="E2064" t="s">
        <v>236</v>
      </c>
      <c r="F2064" t="s">
        <v>299</v>
      </c>
      <c r="G2064" s="4">
        <v>43830</v>
      </c>
      <c r="H2064" s="7">
        <f t="shared" si="32"/>
        <v>2019</v>
      </c>
      <c r="I2064" t="s">
        <v>252</v>
      </c>
      <c r="J2064" t="s">
        <v>122</v>
      </c>
      <c r="K2064" t="s">
        <v>122</v>
      </c>
      <c r="L2064" t="str">
        <f>_xlfn.XLOOKUP(K2064,Sheet1!$A$2:$A$8,Sheet1!$B$2:$B$8)</f>
        <v>F</v>
      </c>
      <c r="M2064" s="5">
        <v>5439619766</v>
      </c>
      <c r="N2064" s="5">
        <v>3344586451</v>
      </c>
    </row>
    <row r="2065" spans="1:14" x14ac:dyDescent="0.3">
      <c r="A2065" t="s">
        <v>262</v>
      </c>
      <c r="B2065" t="s">
        <v>259</v>
      </c>
      <c r="C2065" t="s">
        <v>31</v>
      </c>
      <c r="D2065" t="s">
        <v>216</v>
      </c>
      <c r="E2065" t="s">
        <v>184</v>
      </c>
      <c r="F2065" t="s">
        <v>299</v>
      </c>
      <c r="G2065" s="4">
        <v>43830</v>
      </c>
      <c r="H2065" s="7">
        <f t="shared" si="32"/>
        <v>2019</v>
      </c>
      <c r="I2065" t="s">
        <v>252</v>
      </c>
      <c r="J2065" t="s">
        <v>260</v>
      </c>
      <c r="K2065" t="s">
        <v>7</v>
      </c>
      <c r="L2065" t="str">
        <f>_xlfn.XLOOKUP(K2065,Sheet1!$A$2:$A$8,Sheet1!$B$2:$B$8)</f>
        <v>D</v>
      </c>
      <c r="M2065" s="5">
        <v>60462264683</v>
      </c>
      <c r="N2065" s="5">
        <v>58173001873</v>
      </c>
    </row>
    <row r="2066" spans="1:14" x14ac:dyDescent="0.3">
      <c r="A2066" t="s">
        <v>262</v>
      </c>
      <c r="B2066" t="s">
        <v>259</v>
      </c>
      <c r="C2066" t="s">
        <v>31</v>
      </c>
      <c r="D2066" t="s">
        <v>216</v>
      </c>
      <c r="E2066" t="s">
        <v>184</v>
      </c>
      <c r="F2066" t="s">
        <v>299</v>
      </c>
      <c r="G2066" s="4">
        <v>43830</v>
      </c>
      <c r="H2066" s="7">
        <f t="shared" si="32"/>
        <v>2019</v>
      </c>
      <c r="I2066" t="s">
        <v>252</v>
      </c>
      <c r="J2066" t="s">
        <v>124</v>
      </c>
      <c r="K2066" t="s">
        <v>124</v>
      </c>
      <c r="L2066" t="str">
        <f>_xlfn.XLOOKUP(K2066,Sheet1!$A$2:$A$8,Sheet1!$B$2:$B$8)</f>
        <v>E</v>
      </c>
      <c r="M2066" s="5">
        <v>31357626072</v>
      </c>
      <c r="N2066" s="5">
        <v>28080982260</v>
      </c>
    </row>
    <row r="2067" spans="1:14" x14ac:dyDescent="0.3">
      <c r="A2067" t="s">
        <v>262</v>
      </c>
      <c r="B2067" t="s">
        <v>259</v>
      </c>
      <c r="C2067" t="s">
        <v>31</v>
      </c>
      <c r="D2067" t="s">
        <v>216</v>
      </c>
      <c r="E2067" t="s">
        <v>184</v>
      </c>
      <c r="F2067" t="s">
        <v>299</v>
      </c>
      <c r="G2067" s="4">
        <v>43830</v>
      </c>
      <c r="H2067" s="7">
        <f t="shared" si="32"/>
        <v>2019</v>
      </c>
      <c r="I2067" t="s">
        <v>252</v>
      </c>
      <c r="J2067" t="s">
        <v>122</v>
      </c>
      <c r="K2067" t="s">
        <v>122</v>
      </c>
      <c r="L2067" t="str">
        <f>_xlfn.XLOOKUP(K2067,Sheet1!$A$2:$A$8,Sheet1!$B$2:$B$8)</f>
        <v>F</v>
      </c>
      <c r="M2067" s="5">
        <v>9146518952</v>
      </c>
      <c r="N2067" s="5">
        <v>-25991175721</v>
      </c>
    </row>
    <row r="2068" spans="1:14" x14ac:dyDescent="0.3">
      <c r="A2068" t="s">
        <v>262</v>
      </c>
      <c r="B2068" t="s">
        <v>259</v>
      </c>
      <c r="C2068" t="s">
        <v>31</v>
      </c>
      <c r="D2068" t="s">
        <v>217</v>
      </c>
      <c r="E2068" t="s">
        <v>191</v>
      </c>
      <c r="F2068" t="s">
        <v>299</v>
      </c>
      <c r="G2068" s="4">
        <v>43830</v>
      </c>
      <c r="H2068" s="7">
        <f t="shared" si="32"/>
        <v>2019</v>
      </c>
      <c r="I2068" t="s">
        <v>252</v>
      </c>
      <c r="J2068" t="s">
        <v>260</v>
      </c>
      <c r="K2068" t="s">
        <v>7</v>
      </c>
      <c r="L2068" t="str">
        <f>_xlfn.XLOOKUP(K2068,Sheet1!$A$2:$A$8,Sheet1!$B$2:$B$8)</f>
        <v>D</v>
      </c>
      <c r="M2068" s="5">
        <v>328380289752</v>
      </c>
      <c r="N2068" s="5">
        <v>318656793082</v>
      </c>
    </row>
    <row r="2069" spans="1:14" x14ac:dyDescent="0.3">
      <c r="A2069" t="s">
        <v>262</v>
      </c>
      <c r="B2069" t="s">
        <v>259</v>
      </c>
      <c r="C2069" t="s">
        <v>31</v>
      </c>
      <c r="D2069" t="s">
        <v>217</v>
      </c>
      <c r="E2069" t="s">
        <v>191</v>
      </c>
      <c r="F2069" t="s">
        <v>299</v>
      </c>
      <c r="G2069" s="4">
        <v>43830</v>
      </c>
      <c r="H2069" s="7">
        <f t="shared" si="32"/>
        <v>2019</v>
      </c>
      <c r="I2069" t="s">
        <v>252</v>
      </c>
      <c r="J2069" t="s">
        <v>124</v>
      </c>
      <c r="K2069" t="s">
        <v>124</v>
      </c>
      <c r="L2069" t="str">
        <f>_xlfn.XLOOKUP(K2069,Sheet1!$A$2:$A$8,Sheet1!$B$2:$B$8)</f>
        <v>E</v>
      </c>
      <c r="M2069" s="5">
        <v>11221543789</v>
      </c>
      <c r="N2069" s="5">
        <v>19715674508</v>
      </c>
    </row>
    <row r="2070" spans="1:14" x14ac:dyDescent="0.3">
      <c r="A2070" t="s">
        <v>262</v>
      </c>
      <c r="B2070" t="s">
        <v>259</v>
      </c>
      <c r="C2070" t="s">
        <v>31</v>
      </c>
      <c r="D2070" t="s">
        <v>217</v>
      </c>
      <c r="E2070" t="s">
        <v>191</v>
      </c>
      <c r="F2070" t="s">
        <v>299</v>
      </c>
      <c r="G2070" s="4">
        <v>43830</v>
      </c>
      <c r="H2070" s="7">
        <f t="shared" si="32"/>
        <v>2019</v>
      </c>
      <c r="I2070" t="s">
        <v>252</v>
      </c>
      <c r="J2070" t="s">
        <v>122</v>
      </c>
      <c r="K2070" t="s">
        <v>122</v>
      </c>
      <c r="L2070" t="str">
        <f>_xlfn.XLOOKUP(K2070,Sheet1!$A$2:$A$8,Sheet1!$B$2:$B$8)</f>
        <v>F</v>
      </c>
      <c r="M2070" s="5">
        <v>5784115810</v>
      </c>
      <c r="N2070" s="5">
        <v>17743632251</v>
      </c>
    </row>
    <row r="2071" spans="1:14" x14ac:dyDescent="0.3">
      <c r="A2071" t="s">
        <v>262</v>
      </c>
      <c r="B2071" t="s">
        <v>259</v>
      </c>
      <c r="C2071" t="s">
        <v>31</v>
      </c>
      <c r="D2071" t="s">
        <v>237</v>
      </c>
      <c r="E2071" t="s">
        <v>184</v>
      </c>
      <c r="F2071" t="s">
        <v>299</v>
      </c>
      <c r="G2071" s="4">
        <v>43830</v>
      </c>
      <c r="H2071" s="7">
        <f t="shared" si="32"/>
        <v>2019</v>
      </c>
      <c r="I2071" t="s">
        <v>252</v>
      </c>
      <c r="J2071" t="s">
        <v>260</v>
      </c>
      <c r="K2071" t="s">
        <v>7</v>
      </c>
      <c r="L2071" t="str">
        <f>_xlfn.XLOOKUP(K2071,Sheet1!$A$2:$A$8,Sheet1!$B$2:$B$8)</f>
        <v>D</v>
      </c>
      <c r="M2071" s="5">
        <v>386613876094</v>
      </c>
      <c r="N2071" s="5">
        <v>388532243284</v>
      </c>
    </row>
    <row r="2072" spans="1:14" x14ac:dyDescent="0.3">
      <c r="A2072" t="s">
        <v>262</v>
      </c>
      <c r="B2072" t="s">
        <v>259</v>
      </c>
      <c r="C2072" t="s">
        <v>31</v>
      </c>
      <c r="D2072" t="s">
        <v>237</v>
      </c>
      <c r="E2072" t="s">
        <v>184</v>
      </c>
      <c r="F2072" t="s">
        <v>299</v>
      </c>
      <c r="G2072" s="4">
        <v>43830</v>
      </c>
      <c r="H2072" s="7">
        <f t="shared" si="32"/>
        <v>2019</v>
      </c>
      <c r="I2072" t="s">
        <v>252</v>
      </c>
      <c r="J2072" t="s">
        <v>124</v>
      </c>
      <c r="K2072" t="s">
        <v>124</v>
      </c>
      <c r="L2072" t="str">
        <f>_xlfn.XLOOKUP(K2072,Sheet1!$A$2:$A$8,Sheet1!$B$2:$B$8)</f>
        <v>E</v>
      </c>
      <c r="M2072" s="5">
        <v>26519837073</v>
      </c>
      <c r="N2072" s="5">
        <v>20255857462</v>
      </c>
    </row>
    <row r="2073" spans="1:14" x14ac:dyDescent="0.3">
      <c r="A2073" t="s">
        <v>262</v>
      </c>
      <c r="B2073" t="s">
        <v>259</v>
      </c>
      <c r="C2073" t="s">
        <v>31</v>
      </c>
      <c r="D2073" t="s">
        <v>237</v>
      </c>
      <c r="E2073" t="s">
        <v>184</v>
      </c>
      <c r="F2073" t="s">
        <v>299</v>
      </c>
      <c r="G2073" s="4">
        <v>43830</v>
      </c>
      <c r="H2073" s="7">
        <f t="shared" si="32"/>
        <v>2019</v>
      </c>
      <c r="I2073" t="s">
        <v>252</v>
      </c>
      <c r="J2073" t="s">
        <v>122</v>
      </c>
      <c r="K2073" t="s">
        <v>122</v>
      </c>
      <c r="L2073" t="str">
        <f>_xlfn.XLOOKUP(K2073,Sheet1!$A$2:$A$8,Sheet1!$B$2:$B$8)</f>
        <v>F</v>
      </c>
      <c r="M2073" s="5">
        <v>18937764327</v>
      </c>
      <c r="N2073" s="5">
        <v>13681175319</v>
      </c>
    </row>
    <row r="2074" spans="1:14" x14ac:dyDescent="0.3">
      <c r="A2074" t="s">
        <v>262</v>
      </c>
      <c r="B2074" t="s">
        <v>259</v>
      </c>
      <c r="C2074" t="s">
        <v>31</v>
      </c>
      <c r="D2074" t="s">
        <v>218</v>
      </c>
      <c r="E2074" t="s">
        <v>184</v>
      </c>
      <c r="F2074" t="s">
        <v>299</v>
      </c>
      <c r="G2074" s="4">
        <v>43830</v>
      </c>
      <c r="H2074" s="7">
        <f t="shared" si="32"/>
        <v>2019</v>
      </c>
      <c r="I2074" t="s">
        <v>252</v>
      </c>
      <c r="J2074" t="s">
        <v>266</v>
      </c>
      <c r="K2074" t="s">
        <v>7</v>
      </c>
      <c r="L2074" t="str">
        <f>_xlfn.XLOOKUP(K2074,Sheet1!$A$2:$A$8,Sheet1!$B$2:$B$8)</f>
        <v>D</v>
      </c>
      <c r="M2074" s="5">
        <v>17119663181</v>
      </c>
      <c r="N2074" s="5">
        <v>18172593653</v>
      </c>
    </row>
    <row r="2075" spans="1:14" x14ac:dyDescent="0.3">
      <c r="A2075" t="s">
        <v>262</v>
      </c>
      <c r="B2075" t="s">
        <v>259</v>
      </c>
      <c r="C2075" t="s">
        <v>31</v>
      </c>
      <c r="D2075" t="s">
        <v>218</v>
      </c>
      <c r="E2075" t="s">
        <v>184</v>
      </c>
      <c r="F2075" t="s">
        <v>299</v>
      </c>
      <c r="G2075" s="4">
        <v>43830</v>
      </c>
      <c r="H2075" s="7">
        <f t="shared" si="32"/>
        <v>2019</v>
      </c>
      <c r="I2075" t="s">
        <v>252</v>
      </c>
      <c r="J2075" t="s">
        <v>124</v>
      </c>
      <c r="K2075" t="s">
        <v>124</v>
      </c>
      <c r="L2075" t="str">
        <f>_xlfn.XLOOKUP(K2075,Sheet1!$A$2:$A$8,Sheet1!$B$2:$B$8)</f>
        <v>E</v>
      </c>
      <c r="M2075" s="5">
        <v>5171440348</v>
      </c>
      <c r="N2075" s="5">
        <v>7649436796</v>
      </c>
    </row>
    <row r="2076" spans="1:14" x14ac:dyDescent="0.3">
      <c r="A2076" t="s">
        <v>262</v>
      </c>
      <c r="B2076" t="s">
        <v>259</v>
      </c>
      <c r="C2076" t="s">
        <v>31</v>
      </c>
      <c r="D2076" t="s">
        <v>218</v>
      </c>
      <c r="E2076" t="s">
        <v>184</v>
      </c>
      <c r="F2076" t="s">
        <v>299</v>
      </c>
      <c r="G2076" s="4">
        <v>43830</v>
      </c>
      <c r="H2076" s="7">
        <f t="shared" si="32"/>
        <v>2019</v>
      </c>
      <c r="I2076" t="s">
        <v>252</v>
      </c>
      <c r="J2076" t="s">
        <v>122</v>
      </c>
      <c r="K2076" t="s">
        <v>122</v>
      </c>
      <c r="L2076" t="str">
        <f>_xlfn.XLOOKUP(K2076,Sheet1!$A$2:$A$8,Sheet1!$B$2:$B$8)</f>
        <v>F</v>
      </c>
      <c r="M2076" s="5">
        <v>-22205526577</v>
      </c>
      <c r="N2076" s="5">
        <v>6080749692</v>
      </c>
    </row>
    <row r="2077" spans="1:14" x14ac:dyDescent="0.3">
      <c r="A2077" t="s">
        <v>262</v>
      </c>
      <c r="B2077" t="s">
        <v>259</v>
      </c>
      <c r="C2077" t="s">
        <v>31</v>
      </c>
      <c r="D2077" t="s">
        <v>219</v>
      </c>
      <c r="E2077" t="s">
        <v>184</v>
      </c>
      <c r="F2077" t="s">
        <v>299</v>
      </c>
      <c r="G2077" s="4">
        <v>43830</v>
      </c>
      <c r="H2077" s="7">
        <f t="shared" si="32"/>
        <v>2019</v>
      </c>
      <c r="I2077" t="s">
        <v>252</v>
      </c>
      <c r="J2077" t="s">
        <v>260</v>
      </c>
      <c r="K2077" t="s">
        <v>7</v>
      </c>
      <c r="L2077" t="str">
        <f>_xlfn.XLOOKUP(K2077,Sheet1!$A$2:$A$8,Sheet1!$B$2:$B$8)</f>
        <v>D</v>
      </c>
      <c r="M2077" s="5">
        <v>959177507279</v>
      </c>
      <c r="N2077" s="5">
        <v>933106711261</v>
      </c>
    </row>
    <row r="2078" spans="1:14" x14ac:dyDescent="0.3">
      <c r="A2078" t="s">
        <v>262</v>
      </c>
      <c r="B2078" t="s">
        <v>259</v>
      </c>
      <c r="C2078" t="s">
        <v>31</v>
      </c>
      <c r="D2078" t="s">
        <v>219</v>
      </c>
      <c r="E2078" t="s">
        <v>184</v>
      </c>
      <c r="F2078" t="s">
        <v>299</v>
      </c>
      <c r="G2078" s="4">
        <v>43830</v>
      </c>
      <c r="H2078" s="7">
        <f t="shared" si="32"/>
        <v>2019</v>
      </c>
      <c r="I2078" t="s">
        <v>252</v>
      </c>
      <c r="J2078" t="s">
        <v>124</v>
      </c>
      <c r="K2078" t="s">
        <v>124</v>
      </c>
      <c r="L2078" t="str">
        <f>_xlfn.XLOOKUP(K2078,Sheet1!$A$2:$A$8,Sheet1!$B$2:$B$8)</f>
        <v>E</v>
      </c>
      <c r="M2078" s="5">
        <v>16052083809</v>
      </c>
      <c r="N2078" s="5">
        <v>29424154572</v>
      </c>
    </row>
    <row r="2079" spans="1:14" x14ac:dyDescent="0.3">
      <c r="A2079" t="s">
        <v>262</v>
      </c>
      <c r="B2079" t="s">
        <v>259</v>
      </c>
      <c r="C2079" t="s">
        <v>31</v>
      </c>
      <c r="D2079" t="s">
        <v>219</v>
      </c>
      <c r="E2079" t="s">
        <v>184</v>
      </c>
      <c r="F2079" t="s">
        <v>299</v>
      </c>
      <c r="G2079" s="4">
        <v>43830</v>
      </c>
      <c r="H2079" s="7">
        <f t="shared" si="32"/>
        <v>2019</v>
      </c>
      <c r="I2079" t="s">
        <v>252</v>
      </c>
      <c r="J2079" t="s">
        <v>122</v>
      </c>
      <c r="K2079" t="s">
        <v>122</v>
      </c>
      <c r="L2079" t="str">
        <f>_xlfn.XLOOKUP(K2079,Sheet1!$A$2:$A$8,Sheet1!$B$2:$B$8)</f>
        <v>F</v>
      </c>
      <c r="M2079" s="5">
        <v>-28845808735</v>
      </c>
      <c r="N2079" s="5">
        <v>10477759409</v>
      </c>
    </row>
    <row r="2080" spans="1:14" x14ac:dyDescent="0.3">
      <c r="A2080" t="s">
        <v>262</v>
      </c>
      <c r="B2080" t="s">
        <v>259</v>
      </c>
      <c r="C2080" t="s">
        <v>31</v>
      </c>
      <c r="D2080" t="s">
        <v>220</v>
      </c>
      <c r="E2080" t="s">
        <v>191</v>
      </c>
      <c r="F2080" t="s">
        <v>299</v>
      </c>
      <c r="G2080" s="4">
        <v>43830</v>
      </c>
      <c r="H2080" s="7">
        <f t="shared" si="32"/>
        <v>2019</v>
      </c>
      <c r="I2080" t="s">
        <v>252</v>
      </c>
      <c r="J2080" t="s">
        <v>260</v>
      </c>
      <c r="K2080" t="s">
        <v>7</v>
      </c>
      <c r="L2080" t="str">
        <f>_xlfn.XLOOKUP(K2080,Sheet1!$A$2:$A$8,Sheet1!$B$2:$B$8)</f>
        <v>D</v>
      </c>
      <c r="M2080" s="5">
        <v>126313853891</v>
      </c>
      <c r="N2080" s="5">
        <v>130995074913</v>
      </c>
    </row>
    <row r="2081" spans="1:14" x14ac:dyDescent="0.3">
      <c r="A2081" t="s">
        <v>262</v>
      </c>
      <c r="B2081" t="s">
        <v>259</v>
      </c>
      <c r="C2081" t="s">
        <v>31</v>
      </c>
      <c r="D2081" t="s">
        <v>220</v>
      </c>
      <c r="E2081" t="s">
        <v>191</v>
      </c>
      <c r="F2081" t="s">
        <v>299</v>
      </c>
      <c r="G2081" s="4">
        <v>43830</v>
      </c>
      <c r="H2081" s="7">
        <f t="shared" si="32"/>
        <v>2019</v>
      </c>
      <c r="I2081" t="s">
        <v>252</v>
      </c>
      <c r="J2081" t="s">
        <v>124</v>
      </c>
      <c r="K2081" t="s">
        <v>124</v>
      </c>
      <c r="L2081" t="str">
        <f>_xlfn.XLOOKUP(K2081,Sheet1!$A$2:$A$8,Sheet1!$B$2:$B$8)</f>
        <v>E</v>
      </c>
      <c r="M2081" s="5">
        <v>-4660893705</v>
      </c>
      <c r="N2081" s="5">
        <v>-22077206001</v>
      </c>
    </row>
    <row r="2082" spans="1:14" x14ac:dyDescent="0.3">
      <c r="A2082" t="s">
        <v>262</v>
      </c>
      <c r="B2082" t="s">
        <v>259</v>
      </c>
      <c r="C2082" t="s">
        <v>31</v>
      </c>
      <c r="D2082" t="s">
        <v>220</v>
      </c>
      <c r="E2082" t="s">
        <v>191</v>
      </c>
      <c r="F2082" t="s">
        <v>299</v>
      </c>
      <c r="G2082" s="4">
        <v>43830</v>
      </c>
      <c r="H2082" s="7">
        <f t="shared" si="32"/>
        <v>2019</v>
      </c>
      <c r="I2082" t="s">
        <v>252</v>
      </c>
      <c r="J2082" t="s">
        <v>122</v>
      </c>
      <c r="K2082" t="s">
        <v>122</v>
      </c>
      <c r="L2082" t="str">
        <f>_xlfn.XLOOKUP(K2082,Sheet1!$A$2:$A$8,Sheet1!$B$2:$B$8)</f>
        <v>F</v>
      </c>
      <c r="M2082" s="5">
        <v>-10486349719</v>
      </c>
      <c r="N2082" s="5">
        <v>-35554591084</v>
      </c>
    </row>
    <row r="2083" spans="1:14" x14ac:dyDescent="0.3">
      <c r="A2083" t="s">
        <v>262</v>
      </c>
      <c r="B2083" t="s">
        <v>259</v>
      </c>
      <c r="C2083" t="s">
        <v>31</v>
      </c>
      <c r="D2083" t="s">
        <v>221</v>
      </c>
      <c r="E2083" t="s">
        <v>191</v>
      </c>
      <c r="F2083" t="s">
        <v>299</v>
      </c>
      <c r="G2083" s="4">
        <v>43830</v>
      </c>
      <c r="H2083" s="7">
        <f t="shared" si="32"/>
        <v>2019</v>
      </c>
      <c r="I2083" t="s">
        <v>252</v>
      </c>
      <c r="J2083" t="s">
        <v>7</v>
      </c>
      <c r="K2083" t="s">
        <v>7</v>
      </c>
      <c r="L2083" t="str">
        <f>_xlfn.XLOOKUP(K2083,Sheet1!$A$2:$A$8,Sheet1!$B$2:$B$8)</f>
        <v>D</v>
      </c>
      <c r="M2083" s="5">
        <v>30373510738515</v>
      </c>
      <c r="N2083" s="5">
        <v>30659425433515</v>
      </c>
    </row>
    <row r="2084" spans="1:14" x14ac:dyDescent="0.3">
      <c r="A2084" t="s">
        <v>262</v>
      </c>
      <c r="B2084" t="s">
        <v>259</v>
      </c>
      <c r="C2084" t="s">
        <v>31</v>
      </c>
      <c r="D2084" t="s">
        <v>221</v>
      </c>
      <c r="E2084" t="s">
        <v>191</v>
      </c>
      <c r="F2084" t="s">
        <v>299</v>
      </c>
      <c r="G2084" s="4">
        <v>43830</v>
      </c>
      <c r="H2084" s="7">
        <f t="shared" si="32"/>
        <v>2019</v>
      </c>
      <c r="I2084" t="s">
        <v>252</v>
      </c>
      <c r="J2084" t="s">
        <v>10</v>
      </c>
      <c r="K2084" t="s">
        <v>124</v>
      </c>
      <c r="L2084" t="str">
        <f>_xlfn.XLOOKUP(K2084,Sheet1!$A$2:$A$8,Sheet1!$B$2:$B$8)</f>
        <v>E</v>
      </c>
      <c r="M2084" s="5">
        <v>2586359351732</v>
      </c>
      <c r="N2084" s="5">
        <v>3809375812684</v>
      </c>
    </row>
    <row r="2085" spans="1:14" x14ac:dyDescent="0.3">
      <c r="A2085" t="s">
        <v>262</v>
      </c>
      <c r="B2085" t="s">
        <v>259</v>
      </c>
      <c r="C2085" t="s">
        <v>31</v>
      </c>
      <c r="D2085" t="s">
        <v>221</v>
      </c>
      <c r="E2085" t="s">
        <v>191</v>
      </c>
      <c r="F2085" t="s">
        <v>299</v>
      </c>
      <c r="G2085" s="4">
        <v>43830</v>
      </c>
      <c r="H2085" s="7">
        <f t="shared" si="32"/>
        <v>2019</v>
      </c>
      <c r="I2085" t="s">
        <v>252</v>
      </c>
      <c r="J2085" t="s">
        <v>122</v>
      </c>
      <c r="K2085" t="s">
        <v>122</v>
      </c>
      <c r="L2085" t="str">
        <f>_xlfn.XLOOKUP(K2085,Sheet1!$A$2:$A$8,Sheet1!$B$2:$B$8)</f>
        <v>F</v>
      </c>
      <c r="M2085" s="5">
        <v>1175712402299</v>
      </c>
      <c r="N2085" s="5">
        <v>1072591562885</v>
      </c>
    </row>
    <row r="2086" spans="1:14" x14ac:dyDescent="0.3">
      <c r="A2086" t="s">
        <v>262</v>
      </c>
      <c r="B2086" t="s">
        <v>259</v>
      </c>
      <c r="C2086" t="s">
        <v>31</v>
      </c>
      <c r="D2086" t="s">
        <v>222</v>
      </c>
      <c r="E2086" t="s">
        <v>223</v>
      </c>
      <c r="F2086" t="s">
        <v>299</v>
      </c>
      <c r="G2086" s="4">
        <v>43830</v>
      </c>
      <c r="H2086" s="7">
        <f t="shared" si="32"/>
        <v>2019</v>
      </c>
      <c r="I2086" t="s">
        <v>252</v>
      </c>
      <c r="J2086" t="s">
        <v>260</v>
      </c>
      <c r="K2086" t="s">
        <v>7</v>
      </c>
      <c r="L2086" t="str">
        <f>_xlfn.XLOOKUP(K2086,Sheet1!$A$2:$A$8,Sheet1!$B$2:$B$8)</f>
        <v>D</v>
      </c>
      <c r="M2086" s="5">
        <v>3108623556734</v>
      </c>
      <c r="N2086" s="5">
        <v>2786108140062</v>
      </c>
    </row>
    <row r="2087" spans="1:14" x14ac:dyDescent="0.3">
      <c r="A2087" t="s">
        <v>262</v>
      </c>
      <c r="B2087" t="s">
        <v>259</v>
      </c>
      <c r="C2087" t="s">
        <v>31</v>
      </c>
      <c r="D2087" t="s">
        <v>222</v>
      </c>
      <c r="E2087" t="s">
        <v>223</v>
      </c>
      <c r="F2087" t="s">
        <v>299</v>
      </c>
      <c r="G2087" s="4">
        <v>43830</v>
      </c>
      <c r="H2087" s="7">
        <f t="shared" si="32"/>
        <v>2019</v>
      </c>
      <c r="I2087" t="s">
        <v>252</v>
      </c>
      <c r="J2087" t="s">
        <v>124</v>
      </c>
      <c r="K2087" t="s">
        <v>124</v>
      </c>
      <c r="L2087" t="str">
        <f>_xlfn.XLOOKUP(K2087,Sheet1!$A$2:$A$8,Sheet1!$B$2:$B$8)</f>
        <v>E</v>
      </c>
      <c r="M2087" s="5">
        <v>283302169446</v>
      </c>
      <c r="N2087" s="5">
        <v>150996492838</v>
      </c>
    </row>
    <row r="2088" spans="1:14" x14ac:dyDescent="0.3">
      <c r="A2088" t="s">
        <v>262</v>
      </c>
      <c r="B2088" t="s">
        <v>259</v>
      </c>
      <c r="C2088" t="s">
        <v>31</v>
      </c>
      <c r="D2088" t="s">
        <v>222</v>
      </c>
      <c r="E2088" t="s">
        <v>223</v>
      </c>
      <c r="F2088" t="s">
        <v>299</v>
      </c>
      <c r="G2088" s="4">
        <v>43830</v>
      </c>
      <c r="H2088" s="7">
        <f t="shared" si="32"/>
        <v>2019</v>
      </c>
      <c r="I2088" t="s">
        <v>252</v>
      </c>
      <c r="J2088" t="s">
        <v>122</v>
      </c>
      <c r="K2088" t="s">
        <v>122</v>
      </c>
      <c r="L2088" t="str">
        <f>_xlfn.XLOOKUP(K2088,Sheet1!$A$2:$A$8,Sheet1!$B$2:$B$8)</f>
        <v>F</v>
      </c>
      <c r="M2088" s="5">
        <v>175665184024</v>
      </c>
      <c r="N2088" s="5">
        <v>75576113997</v>
      </c>
    </row>
    <row r="2089" spans="1:14" x14ac:dyDescent="0.3">
      <c r="A2089" t="s">
        <v>262</v>
      </c>
      <c r="B2089" t="s">
        <v>259</v>
      </c>
      <c r="C2089" t="s">
        <v>31</v>
      </c>
      <c r="D2089" t="s">
        <v>224</v>
      </c>
      <c r="E2089" t="s">
        <v>225</v>
      </c>
      <c r="F2089" t="s">
        <v>299</v>
      </c>
      <c r="G2089" s="4">
        <v>43830</v>
      </c>
      <c r="H2089" s="7">
        <f t="shared" si="32"/>
        <v>2019</v>
      </c>
      <c r="I2089" t="s">
        <v>252</v>
      </c>
      <c r="J2089" t="s">
        <v>260</v>
      </c>
      <c r="K2089" t="s">
        <v>7</v>
      </c>
      <c r="L2089" t="str">
        <f>_xlfn.XLOOKUP(K2089,Sheet1!$A$2:$A$8,Sheet1!$B$2:$B$8)</f>
        <v>D</v>
      </c>
      <c r="M2089" s="5">
        <v>1198490840792</v>
      </c>
      <c r="N2089" s="5">
        <v>1165275544750</v>
      </c>
    </row>
    <row r="2090" spans="1:14" x14ac:dyDescent="0.3">
      <c r="A2090" t="s">
        <v>262</v>
      </c>
      <c r="B2090" t="s">
        <v>259</v>
      </c>
      <c r="C2090" t="s">
        <v>31</v>
      </c>
      <c r="D2090" t="s">
        <v>224</v>
      </c>
      <c r="E2090" t="s">
        <v>225</v>
      </c>
      <c r="F2090" t="s">
        <v>299</v>
      </c>
      <c r="G2090" s="4">
        <v>43830</v>
      </c>
      <c r="H2090" s="7">
        <f t="shared" si="32"/>
        <v>2019</v>
      </c>
      <c r="I2090" t="s">
        <v>252</v>
      </c>
      <c r="J2090" t="s">
        <v>124</v>
      </c>
      <c r="K2090" t="s">
        <v>124</v>
      </c>
      <c r="L2090" t="str">
        <f>_xlfn.XLOOKUP(K2090,Sheet1!$A$2:$A$8,Sheet1!$B$2:$B$8)</f>
        <v>E</v>
      </c>
      <c r="M2090" s="5">
        <v>48154788614</v>
      </c>
      <c r="N2090" s="5">
        <v>47089723587</v>
      </c>
    </row>
    <row r="2091" spans="1:14" x14ac:dyDescent="0.3">
      <c r="A2091" t="s">
        <v>262</v>
      </c>
      <c r="B2091" t="s">
        <v>259</v>
      </c>
      <c r="C2091" t="s">
        <v>31</v>
      </c>
      <c r="D2091" t="s">
        <v>224</v>
      </c>
      <c r="E2091" t="s">
        <v>225</v>
      </c>
      <c r="F2091" t="s">
        <v>299</v>
      </c>
      <c r="G2091" s="4">
        <v>43830</v>
      </c>
      <c r="H2091" s="7">
        <f t="shared" si="32"/>
        <v>2019</v>
      </c>
      <c r="I2091" t="s">
        <v>252</v>
      </c>
      <c r="J2091" t="s">
        <v>122</v>
      </c>
      <c r="K2091" t="s">
        <v>122</v>
      </c>
      <c r="L2091" t="str">
        <f>_xlfn.XLOOKUP(K2091,Sheet1!$A$2:$A$8,Sheet1!$B$2:$B$8)</f>
        <v>F</v>
      </c>
      <c r="M2091" s="5">
        <v>-16139785457</v>
      </c>
      <c r="N2091" s="5">
        <v>-14362064805</v>
      </c>
    </row>
    <row r="2092" spans="1:14" x14ac:dyDescent="0.3">
      <c r="A2092" t="s">
        <v>262</v>
      </c>
      <c r="B2092" t="s">
        <v>259</v>
      </c>
      <c r="C2092" t="s">
        <v>31</v>
      </c>
      <c r="D2092" t="s">
        <v>226</v>
      </c>
      <c r="E2092" t="s">
        <v>225</v>
      </c>
      <c r="F2092" t="s">
        <v>299</v>
      </c>
      <c r="G2092" s="4">
        <v>43830</v>
      </c>
      <c r="H2092" s="7">
        <f t="shared" si="32"/>
        <v>2019</v>
      </c>
      <c r="I2092" t="s">
        <v>252</v>
      </c>
      <c r="J2092" t="s">
        <v>7</v>
      </c>
      <c r="K2092" t="s">
        <v>7</v>
      </c>
      <c r="L2092" t="str">
        <f>_xlfn.XLOOKUP(K2092,Sheet1!$A$2:$A$8,Sheet1!$B$2:$B$8)</f>
        <v>D</v>
      </c>
      <c r="M2092" s="5">
        <v>1541115912799</v>
      </c>
      <c r="N2092" s="5">
        <v>2063184916534</v>
      </c>
    </row>
    <row r="2093" spans="1:14" x14ac:dyDescent="0.3">
      <c r="A2093" t="s">
        <v>262</v>
      </c>
      <c r="B2093" t="s">
        <v>259</v>
      </c>
      <c r="C2093" t="s">
        <v>31</v>
      </c>
      <c r="D2093" t="s">
        <v>226</v>
      </c>
      <c r="E2093" t="s">
        <v>225</v>
      </c>
      <c r="F2093" t="s">
        <v>299</v>
      </c>
      <c r="G2093" s="4">
        <v>43830</v>
      </c>
      <c r="H2093" s="7">
        <f t="shared" si="32"/>
        <v>2019</v>
      </c>
      <c r="I2093" t="s">
        <v>252</v>
      </c>
      <c r="J2093" t="s">
        <v>10</v>
      </c>
      <c r="K2093" t="s">
        <v>124</v>
      </c>
      <c r="L2093" t="str">
        <f>_xlfn.XLOOKUP(K2093,Sheet1!$A$2:$A$8,Sheet1!$B$2:$B$8)</f>
        <v>E</v>
      </c>
      <c r="M2093" s="5">
        <v>104276713486</v>
      </c>
      <c r="N2093" s="5">
        <v>187400119525</v>
      </c>
    </row>
    <row r="2094" spans="1:14" x14ac:dyDescent="0.3">
      <c r="A2094" t="s">
        <v>262</v>
      </c>
      <c r="B2094" t="s">
        <v>259</v>
      </c>
      <c r="C2094" t="s">
        <v>31</v>
      </c>
      <c r="D2094" t="s">
        <v>226</v>
      </c>
      <c r="E2094" t="s">
        <v>225</v>
      </c>
      <c r="F2094" t="s">
        <v>299</v>
      </c>
      <c r="G2094" s="4">
        <v>43830</v>
      </c>
      <c r="H2094" s="7">
        <f t="shared" si="32"/>
        <v>2019</v>
      </c>
      <c r="I2094" t="s">
        <v>252</v>
      </c>
      <c r="J2094" t="s">
        <v>9</v>
      </c>
      <c r="K2094" t="s">
        <v>122</v>
      </c>
      <c r="L2094" t="str">
        <f>_xlfn.XLOOKUP(K2094,Sheet1!$A$2:$A$8,Sheet1!$B$2:$B$8)</f>
        <v>F</v>
      </c>
      <c r="M2094" s="5">
        <v>65322159132</v>
      </c>
      <c r="N2094" s="5">
        <v>138191003964</v>
      </c>
    </row>
    <row r="2095" spans="1:14" x14ac:dyDescent="0.3">
      <c r="A2095" t="s">
        <v>262</v>
      </c>
      <c r="B2095" t="s">
        <v>259</v>
      </c>
      <c r="C2095" t="s">
        <v>31</v>
      </c>
      <c r="D2095" t="s">
        <v>227</v>
      </c>
      <c r="E2095" t="s">
        <v>198</v>
      </c>
      <c r="F2095" t="s">
        <v>299</v>
      </c>
      <c r="G2095" s="4">
        <v>43830</v>
      </c>
      <c r="H2095" s="7">
        <f t="shared" si="32"/>
        <v>2019</v>
      </c>
      <c r="I2095" t="s">
        <v>252</v>
      </c>
      <c r="J2095" t="s">
        <v>260</v>
      </c>
      <c r="K2095" t="s">
        <v>7</v>
      </c>
      <c r="L2095" t="str">
        <f>_xlfn.XLOOKUP(K2095,Sheet1!$A$2:$A$8,Sheet1!$B$2:$B$8)</f>
        <v>D</v>
      </c>
      <c r="M2095" s="5">
        <v>108452042397</v>
      </c>
      <c r="N2095" s="5">
        <v>91839350940</v>
      </c>
    </row>
    <row r="2096" spans="1:14" x14ac:dyDescent="0.3">
      <c r="A2096" t="s">
        <v>262</v>
      </c>
      <c r="B2096" t="s">
        <v>259</v>
      </c>
      <c r="C2096" t="s">
        <v>31</v>
      </c>
      <c r="D2096" t="s">
        <v>227</v>
      </c>
      <c r="E2096" t="s">
        <v>198</v>
      </c>
      <c r="F2096" t="s">
        <v>299</v>
      </c>
      <c r="G2096" s="4">
        <v>43830</v>
      </c>
      <c r="H2096" s="7">
        <f t="shared" si="32"/>
        <v>2019</v>
      </c>
      <c r="I2096" t="s">
        <v>252</v>
      </c>
      <c r="J2096" t="s">
        <v>124</v>
      </c>
      <c r="K2096" t="s">
        <v>124</v>
      </c>
      <c r="L2096" t="str">
        <f>_xlfn.XLOOKUP(K2096,Sheet1!$A$2:$A$8,Sheet1!$B$2:$B$8)</f>
        <v>E</v>
      </c>
      <c r="M2096" s="5">
        <v>16914015381</v>
      </c>
      <c r="N2096" s="5">
        <v>5506386936</v>
      </c>
    </row>
    <row r="2097" spans="1:14" x14ac:dyDescent="0.3">
      <c r="A2097" t="s">
        <v>262</v>
      </c>
      <c r="B2097" t="s">
        <v>259</v>
      </c>
      <c r="C2097" t="s">
        <v>31</v>
      </c>
      <c r="D2097" t="s">
        <v>227</v>
      </c>
      <c r="E2097" t="s">
        <v>198</v>
      </c>
      <c r="F2097" t="s">
        <v>299</v>
      </c>
      <c r="G2097" s="4">
        <v>43830</v>
      </c>
      <c r="H2097" s="7">
        <f t="shared" si="32"/>
        <v>2019</v>
      </c>
      <c r="I2097" t="s">
        <v>252</v>
      </c>
      <c r="J2097" t="s">
        <v>122</v>
      </c>
      <c r="K2097" t="s">
        <v>122</v>
      </c>
      <c r="L2097" t="str">
        <f>_xlfn.XLOOKUP(K2097,Sheet1!$A$2:$A$8,Sheet1!$B$2:$B$8)</f>
        <v>F</v>
      </c>
      <c r="M2097" s="5">
        <v>19000569477</v>
      </c>
      <c r="N2097" s="5">
        <v>3332660745</v>
      </c>
    </row>
    <row r="2098" spans="1:14" x14ac:dyDescent="0.3">
      <c r="A2098" t="s">
        <v>262</v>
      </c>
      <c r="B2098" t="s">
        <v>259</v>
      </c>
      <c r="C2098" t="s">
        <v>31</v>
      </c>
      <c r="D2098" t="s">
        <v>247</v>
      </c>
      <c r="E2098" t="s">
        <v>191</v>
      </c>
      <c r="F2098" t="s">
        <v>299</v>
      </c>
      <c r="G2098" s="4">
        <v>43830</v>
      </c>
      <c r="H2098" s="7">
        <f t="shared" si="32"/>
        <v>2019</v>
      </c>
      <c r="I2098" t="s">
        <v>252</v>
      </c>
      <c r="J2098" t="s">
        <v>7</v>
      </c>
      <c r="K2098" t="s">
        <v>7</v>
      </c>
      <c r="L2098" t="str">
        <f>_xlfn.XLOOKUP(K2098,Sheet1!$A$2:$A$8,Sheet1!$B$2:$B$8)</f>
        <v>D</v>
      </c>
      <c r="M2098" s="5">
        <v>384112775417</v>
      </c>
      <c r="N2098" s="5">
        <v>339613440250</v>
      </c>
    </row>
    <row r="2099" spans="1:14" x14ac:dyDescent="0.3">
      <c r="A2099" t="s">
        <v>262</v>
      </c>
      <c r="B2099" t="s">
        <v>259</v>
      </c>
      <c r="C2099" t="s">
        <v>31</v>
      </c>
      <c r="D2099" t="s">
        <v>247</v>
      </c>
      <c r="E2099" t="s">
        <v>191</v>
      </c>
      <c r="F2099" t="s">
        <v>299</v>
      </c>
      <c r="G2099" s="4">
        <v>43830</v>
      </c>
      <c r="H2099" s="7">
        <f t="shared" si="32"/>
        <v>2019</v>
      </c>
      <c r="I2099" t="s">
        <v>252</v>
      </c>
      <c r="J2099" t="s">
        <v>124</v>
      </c>
      <c r="K2099" t="s">
        <v>124</v>
      </c>
      <c r="L2099" t="str">
        <f>_xlfn.XLOOKUP(K2099,Sheet1!$A$2:$A$8,Sheet1!$B$2:$B$8)</f>
        <v>E</v>
      </c>
      <c r="M2099" s="5">
        <v>35223407456</v>
      </c>
      <c r="N2099" s="5">
        <v>20460005609</v>
      </c>
    </row>
    <row r="2100" spans="1:14" x14ac:dyDescent="0.3">
      <c r="A2100" t="s">
        <v>262</v>
      </c>
      <c r="B2100" t="s">
        <v>259</v>
      </c>
      <c r="C2100" t="s">
        <v>31</v>
      </c>
      <c r="D2100" t="s">
        <v>247</v>
      </c>
      <c r="E2100" t="s">
        <v>191</v>
      </c>
      <c r="F2100" t="s">
        <v>299</v>
      </c>
      <c r="G2100" s="4">
        <v>43830</v>
      </c>
      <c r="H2100" s="7">
        <f t="shared" si="32"/>
        <v>2019</v>
      </c>
      <c r="I2100" t="s">
        <v>252</v>
      </c>
      <c r="J2100" t="s">
        <v>122</v>
      </c>
      <c r="K2100" t="s">
        <v>122</v>
      </c>
      <c r="L2100" t="str">
        <f>_xlfn.XLOOKUP(K2100,Sheet1!$A$2:$A$8,Sheet1!$B$2:$B$8)</f>
        <v>F</v>
      </c>
      <c r="M2100" s="5">
        <v>41318305873</v>
      </c>
      <c r="N2100" s="5">
        <v>-29354118506</v>
      </c>
    </row>
    <row r="2101" spans="1:14" x14ac:dyDescent="0.3">
      <c r="A2101" t="s">
        <v>262</v>
      </c>
      <c r="B2101" t="s">
        <v>259</v>
      </c>
      <c r="C2101" t="s">
        <v>31</v>
      </c>
      <c r="D2101" t="s">
        <v>228</v>
      </c>
      <c r="E2101" t="s">
        <v>229</v>
      </c>
      <c r="F2101" t="s">
        <v>299</v>
      </c>
      <c r="G2101" s="4">
        <v>43830</v>
      </c>
      <c r="H2101" s="7">
        <f t="shared" si="32"/>
        <v>2019</v>
      </c>
      <c r="I2101" t="s">
        <v>252</v>
      </c>
      <c r="J2101" t="s">
        <v>260</v>
      </c>
      <c r="K2101" t="s">
        <v>7</v>
      </c>
      <c r="L2101" t="str">
        <f>_xlfn.XLOOKUP(K2101,Sheet1!$A$2:$A$8,Sheet1!$B$2:$B$8)</f>
        <v>D</v>
      </c>
      <c r="M2101" s="5">
        <v>1811710880203</v>
      </c>
      <c r="N2101" s="5">
        <v>1716217906518</v>
      </c>
    </row>
    <row r="2102" spans="1:14" x14ac:dyDescent="0.3">
      <c r="A2102" t="s">
        <v>262</v>
      </c>
      <c r="B2102" t="s">
        <v>259</v>
      </c>
      <c r="C2102" t="s">
        <v>31</v>
      </c>
      <c r="D2102" t="s">
        <v>228</v>
      </c>
      <c r="E2102" t="s">
        <v>229</v>
      </c>
      <c r="F2102" t="s">
        <v>299</v>
      </c>
      <c r="G2102" s="4">
        <v>43830</v>
      </c>
      <c r="H2102" s="7">
        <f t="shared" si="32"/>
        <v>2019</v>
      </c>
      <c r="I2102" t="s">
        <v>252</v>
      </c>
      <c r="J2102" t="s">
        <v>124</v>
      </c>
      <c r="K2102" t="s">
        <v>124</v>
      </c>
      <c r="L2102" t="str">
        <f>_xlfn.XLOOKUP(K2102,Sheet1!$A$2:$A$8,Sheet1!$B$2:$B$8)</f>
        <v>E</v>
      </c>
      <c r="M2102" s="5">
        <v>47551206213</v>
      </c>
      <c r="N2102" s="5">
        <v>23865683494</v>
      </c>
    </row>
    <row r="2103" spans="1:14" x14ac:dyDescent="0.3">
      <c r="A2103" t="s">
        <v>262</v>
      </c>
      <c r="B2103" t="s">
        <v>259</v>
      </c>
      <c r="C2103" t="s">
        <v>31</v>
      </c>
      <c r="D2103" t="s">
        <v>248</v>
      </c>
      <c r="E2103" t="s">
        <v>191</v>
      </c>
      <c r="F2103" t="s">
        <v>299</v>
      </c>
      <c r="G2103" s="4">
        <v>43830</v>
      </c>
      <c r="H2103" s="7">
        <f t="shared" si="32"/>
        <v>2019</v>
      </c>
      <c r="I2103" t="s">
        <v>252</v>
      </c>
      <c r="J2103" t="s">
        <v>7</v>
      </c>
      <c r="K2103" t="s">
        <v>7</v>
      </c>
      <c r="L2103" t="str">
        <f>_xlfn.XLOOKUP(K2103,Sheet1!$A$2:$A$8,Sheet1!$B$2:$B$8)</f>
        <v>D</v>
      </c>
      <c r="M2103" s="5">
        <v>3449339121067</v>
      </c>
      <c r="N2103" s="5">
        <v>3997664968775</v>
      </c>
    </row>
    <row r="2104" spans="1:14" x14ac:dyDescent="0.3">
      <c r="A2104" t="s">
        <v>262</v>
      </c>
      <c r="B2104" t="s">
        <v>259</v>
      </c>
      <c r="C2104" t="s">
        <v>31</v>
      </c>
      <c r="D2104" t="s">
        <v>248</v>
      </c>
      <c r="E2104" t="s">
        <v>191</v>
      </c>
      <c r="F2104" t="s">
        <v>299</v>
      </c>
      <c r="G2104" s="4">
        <v>43830</v>
      </c>
      <c r="H2104" s="7">
        <f t="shared" si="32"/>
        <v>2019</v>
      </c>
      <c r="I2104" t="s">
        <v>252</v>
      </c>
      <c r="J2104" t="s">
        <v>10</v>
      </c>
      <c r="K2104" t="s">
        <v>124</v>
      </c>
      <c r="L2104" t="str">
        <f>_xlfn.XLOOKUP(K2104,Sheet1!$A$2:$A$8,Sheet1!$B$2:$B$8)</f>
        <v>E</v>
      </c>
      <c r="M2104" s="5">
        <v>133923051481</v>
      </c>
      <c r="N2104" s="5">
        <v>353653485690</v>
      </c>
    </row>
    <row r="2105" spans="1:14" x14ac:dyDescent="0.3">
      <c r="A2105" t="s">
        <v>262</v>
      </c>
      <c r="B2105" t="s">
        <v>259</v>
      </c>
      <c r="C2105" t="s">
        <v>31</v>
      </c>
      <c r="D2105" t="s">
        <v>248</v>
      </c>
      <c r="E2105" t="s">
        <v>191</v>
      </c>
      <c r="F2105" t="s">
        <v>299</v>
      </c>
      <c r="G2105" s="4">
        <v>43830</v>
      </c>
      <c r="H2105" s="7">
        <f t="shared" si="32"/>
        <v>2019</v>
      </c>
      <c r="I2105" t="s">
        <v>252</v>
      </c>
      <c r="J2105" t="s">
        <v>265</v>
      </c>
      <c r="K2105" t="s">
        <v>122</v>
      </c>
      <c r="L2105" t="str">
        <f>_xlfn.XLOOKUP(K2105,Sheet1!$A$2:$A$8,Sheet1!$B$2:$B$8)</f>
        <v>F</v>
      </c>
      <c r="M2105" s="5">
        <v>-66802470455</v>
      </c>
      <c r="N2105" s="5">
        <v>526941910282</v>
      </c>
    </row>
    <row r="2106" spans="1:14" x14ac:dyDescent="0.3">
      <c r="A2106" t="s">
        <v>258</v>
      </c>
      <c r="B2106" t="s">
        <v>259</v>
      </c>
      <c r="C2106" t="s">
        <v>34</v>
      </c>
      <c r="D2106" t="s">
        <v>183</v>
      </c>
      <c r="E2106" t="s">
        <v>184</v>
      </c>
      <c r="F2106" t="s">
        <v>299</v>
      </c>
      <c r="G2106" s="4">
        <v>44196</v>
      </c>
      <c r="H2106" s="7">
        <f t="shared" si="32"/>
        <v>2020</v>
      </c>
      <c r="I2106" t="s">
        <v>252</v>
      </c>
      <c r="J2106" t="s">
        <v>7</v>
      </c>
      <c r="K2106" t="s">
        <v>7</v>
      </c>
      <c r="L2106" t="str">
        <f>_xlfn.XLOOKUP(K2106,Sheet1!$A$2:$A$8,Sheet1!$B$2:$B$8)</f>
        <v>D</v>
      </c>
      <c r="M2106" s="5">
        <v>6181269419288</v>
      </c>
      <c r="N2106" s="5">
        <v>5946068219555</v>
      </c>
    </row>
    <row r="2107" spans="1:14" x14ac:dyDescent="0.3">
      <c r="A2107" t="s">
        <v>258</v>
      </c>
      <c r="B2107" t="s">
        <v>259</v>
      </c>
      <c r="C2107" t="s">
        <v>34</v>
      </c>
      <c r="D2107" t="s">
        <v>183</v>
      </c>
      <c r="E2107" t="s">
        <v>184</v>
      </c>
      <c r="F2107" t="s">
        <v>299</v>
      </c>
      <c r="G2107" s="4">
        <v>44196</v>
      </c>
      <c r="H2107" s="7">
        <f t="shared" si="32"/>
        <v>2020</v>
      </c>
      <c r="I2107" t="s">
        <v>252</v>
      </c>
      <c r="J2107" t="s">
        <v>124</v>
      </c>
      <c r="K2107" t="s">
        <v>124</v>
      </c>
      <c r="L2107" t="str">
        <f>_xlfn.XLOOKUP(K2107,Sheet1!$A$2:$A$8,Sheet1!$B$2:$B$8)</f>
        <v>E</v>
      </c>
      <c r="M2107" s="5">
        <v>162204243583</v>
      </c>
      <c r="N2107" s="5">
        <v>196623293754</v>
      </c>
    </row>
    <row r="2108" spans="1:14" x14ac:dyDescent="0.3">
      <c r="A2108" t="s">
        <v>258</v>
      </c>
      <c r="B2108" t="s">
        <v>259</v>
      </c>
      <c r="C2108" t="s">
        <v>34</v>
      </c>
      <c r="D2108" t="s">
        <v>183</v>
      </c>
      <c r="E2108" t="s">
        <v>184</v>
      </c>
      <c r="F2108" t="s">
        <v>299</v>
      </c>
      <c r="G2108" s="4">
        <v>44196</v>
      </c>
      <c r="H2108" s="7">
        <f t="shared" si="32"/>
        <v>2020</v>
      </c>
      <c r="I2108" t="s">
        <v>252</v>
      </c>
      <c r="J2108" t="s">
        <v>122</v>
      </c>
      <c r="K2108" t="s">
        <v>122</v>
      </c>
      <c r="L2108" t="str">
        <f>_xlfn.XLOOKUP(K2108,Sheet1!$A$2:$A$8,Sheet1!$B$2:$B$8)</f>
        <v>F</v>
      </c>
      <c r="M2108" s="5">
        <v>122711267434</v>
      </c>
      <c r="N2108" s="5">
        <v>151377053549</v>
      </c>
    </row>
    <row r="2109" spans="1:14" x14ac:dyDescent="0.3">
      <c r="A2109" t="s">
        <v>258</v>
      </c>
      <c r="B2109" t="s">
        <v>259</v>
      </c>
      <c r="C2109" t="s">
        <v>34</v>
      </c>
      <c r="D2109" t="s">
        <v>188</v>
      </c>
      <c r="E2109" t="s">
        <v>189</v>
      </c>
      <c r="F2109" t="s">
        <v>299</v>
      </c>
      <c r="G2109" s="4">
        <v>44196</v>
      </c>
      <c r="H2109" s="7">
        <f t="shared" si="32"/>
        <v>2020</v>
      </c>
      <c r="I2109" t="s">
        <v>252</v>
      </c>
      <c r="J2109" t="s">
        <v>266</v>
      </c>
      <c r="K2109" t="s">
        <v>7</v>
      </c>
      <c r="L2109" t="str">
        <f>_xlfn.XLOOKUP(K2109,Sheet1!$A$2:$A$8,Sheet1!$B$2:$B$8)</f>
        <v>D</v>
      </c>
      <c r="M2109" s="5">
        <v>583443792479</v>
      </c>
      <c r="N2109" s="5">
        <v>1942279329129</v>
      </c>
    </row>
    <row r="2110" spans="1:14" x14ac:dyDescent="0.3">
      <c r="A2110" t="s">
        <v>258</v>
      </c>
      <c r="B2110" t="s">
        <v>259</v>
      </c>
      <c r="C2110" t="s">
        <v>34</v>
      </c>
      <c r="D2110" t="s">
        <v>188</v>
      </c>
      <c r="E2110" t="s">
        <v>189</v>
      </c>
      <c r="F2110" t="s">
        <v>299</v>
      </c>
      <c r="G2110" s="4">
        <v>44196</v>
      </c>
      <c r="H2110" s="7">
        <f t="shared" si="32"/>
        <v>2020</v>
      </c>
      <c r="I2110" t="s">
        <v>252</v>
      </c>
      <c r="J2110" t="s">
        <v>124</v>
      </c>
      <c r="K2110" t="s">
        <v>124</v>
      </c>
      <c r="L2110" t="str">
        <f>_xlfn.XLOOKUP(K2110,Sheet1!$A$2:$A$8,Sheet1!$B$2:$B$8)</f>
        <v>E</v>
      </c>
      <c r="M2110" s="5">
        <v>-388660290864</v>
      </c>
      <c r="N2110" s="5">
        <v>121975391246</v>
      </c>
    </row>
    <row r="2111" spans="1:14" x14ac:dyDescent="0.3">
      <c r="A2111" t="s">
        <v>258</v>
      </c>
      <c r="B2111" t="s">
        <v>259</v>
      </c>
      <c r="C2111" t="s">
        <v>34</v>
      </c>
      <c r="D2111" t="s">
        <v>188</v>
      </c>
      <c r="E2111" t="s">
        <v>189</v>
      </c>
      <c r="F2111" t="s">
        <v>299</v>
      </c>
      <c r="G2111" s="4">
        <v>44196</v>
      </c>
      <c r="H2111" s="7">
        <f t="shared" si="32"/>
        <v>2020</v>
      </c>
      <c r="I2111" t="s">
        <v>252</v>
      </c>
      <c r="J2111" t="s">
        <v>122</v>
      </c>
      <c r="K2111" t="s">
        <v>122</v>
      </c>
      <c r="L2111" t="str">
        <f>_xlfn.XLOOKUP(K2111,Sheet1!$A$2:$A$8,Sheet1!$B$2:$B$8)</f>
        <v>F</v>
      </c>
      <c r="M2111" s="5">
        <v>-751648434193</v>
      </c>
      <c r="N2111" s="5">
        <v>-239075347803</v>
      </c>
    </row>
    <row r="2112" spans="1:14" x14ac:dyDescent="0.3">
      <c r="A2112" t="s">
        <v>258</v>
      </c>
      <c r="B2112" t="s">
        <v>259</v>
      </c>
      <c r="C2112" t="s">
        <v>34</v>
      </c>
      <c r="D2112" t="s">
        <v>190</v>
      </c>
      <c r="E2112" t="s">
        <v>191</v>
      </c>
      <c r="F2112" t="s">
        <v>299</v>
      </c>
      <c r="G2112" s="4">
        <v>44196</v>
      </c>
      <c r="H2112" s="7">
        <f t="shared" si="32"/>
        <v>2020</v>
      </c>
      <c r="I2112" t="s">
        <v>252</v>
      </c>
      <c r="J2112" t="s">
        <v>260</v>
      </c>
      <c r="K2112" t="s">
        <v>7</v>
      </c>
      <c r="L2112" t="str">
        <f>_xlfn.XLOOKUP(K2112,Sheet1!$A$2:$A$8,Sheet1!$B$2:$B$8)</f>
        <v>D</v>
      </c>
      <c r="M2112" s="5">
        <v>1600344315019</v>
      </c>
      <c r="N2112" s="5">
        <v>1452651352252</v>
      </c>
    </row>
    <row r="2113" spans="1:14" x14ac:dyDescent="0.3">
      <c r="A2113" t="s">
        <v>258</v>
      </c>
      <c r="B2113" t="s">
        <v>259</v>
      </c>
      <c r="C2113" t="s">
        <v>34</v>
      </c>
      <c r="D2113" t="s">
        <v>190</v>
      </c>
      <c r="E2113" t="s">
        <v>191</v>
      </c>
      <c r="F2113" t="s">
        <v>299</v>
      </c>
      <c r="G2113" s="4">
        <v>44196</v>
      </c>
      <c r="H2113" s="7">
        <f t="shared" si="32"/>
        <v>2020</v>
      </c>
      <c r="I2113" t="s">
        <v>252</v>
      </c>
      <c r="J2113" t="s">
        <v>124</v>
      </c>
      <c r="K2113" t="s">
        <v>124</v>
      </c>
      <c r="L2113" t="str">
        <f>_xlfn.XLOOKUP(K2113,Sheet1!$A$2:$A$8,Sheet1!$B$2:$B$8)</f>
        <v>E</v>
      </c>
      <c r="M2113" s="5">
        <v>63741639085</v>
      </c>
      <c r="N2113" s="5">
        <v>18106724003</v>
      </c>
    </row>
    <row r="2114" spans="1:14" x14ac:dyDescent="0.3">
      <c r="A2114" t="s">
        <v>258</v>
      </c>
      <c r="B2114" t="s">
        <v>259</v>
      </c>
      <c r="C2114" t="s">
        <v>34</v>
      </c>
      <c r="D2114" t="s">
        <v>190</v>
      </c>
      <c r="E2114" t="s">
        <v>191</v>
      </c>
      <c r="F2114" t="s">
        <v>299</v>
      </c>
      <c r="G2114" s="4">
        <v>44196</v>
      </c>
      <c r="H2114" s="7">
        <f t="shared" si="32"/>
        <v>2020</v>
      </c>
      <c r="I2114" t="s">
        <v>252</v>
      </c>
      <c r="J2114" t="s">
        <v>122</v>
      </c>
      <c r="K2114" t="s">
        <v>122</v>
      </c>
      <c r="L2114" t="str">
        <f>_xlfn.XLOOKUP(K2114,Sheet1!$A$2:$A$8,Sheet1!$B$2:$B$8)</f>
        <v>F</v>
      </c>
      <c r="M2114" s="5">
        <v>57881698047</v>
      </c>
      <c r="N2114" s="5">
        <v>3185323837</v>
      </c>
    </row>
    <row r="2115" spans="1:14" x14ac:dyDescent="0.3">
      <c r="A2115" t="s">
        <v>258</v>
      </c>
      <c r="B2115" t="s">
        <v>259</v>
      </c>
      <c r="C2115" t="s">
        <v>34</v>
      </c>
      <c r="D2115" t="s">
        <v>192</v>
      </c>
      <c r="E2115" t="s">
        <v>191</v>
      </c>
      <c r="F2115" t="s">
        <v>299</v>
      </c>
      <c r="G2115" s="4">
        <v>44196</v>
      </c>
      <c r="H2115" s="7">
        <f t="shared" si="32"/>
        <v>2020</v>
      </c>
      <c r="I2115" t="s">
        <v>252</v>
      </c>
      <c r="J2115" t="s">
        <v>260</v>
      </c>
      <c r="K2115" t="s">
        <v>7</v>
      </c>
      <c r="L2115" t="str">
        <f>_xlfn.XLOOKUP(K2115,Sheet1!$A$2:$A$8,Sheet1!$B$2:$B$8)</f>
        <v>D</v>
      </c>
      <c r="M2115" s="5">
        <v>365863303046</v>
      </c>
      <c r="N2115" s="5">
        <v>430085162178</v>
      </c>
    </row>
    <row r="2116" spans="1:14" x14ac:dyDescent="0.3">
      <c r="A2116" t="s">
        <v>258</v>
      </c>
      <c r="B2116" t="s">
        <v>259</v>
      </c>
      <c r="C2116" t="s">
        <v>34</v>
      </c>
      <c r="D2116" t="s">
        <v>192</v>
      </c>
      <c r="E2116" t="s">
        <v>191</v>
      </c>
      <c r="F2116" t="s">
        <v>299</v>
      </c>
      <c r="G2116" s="4">
        <v>44196</v>
      </c>
      <c r="H2116" s="7">
        <f t="shared" si="32"/>
        <v>2020</v>
      </c>
      <c r="I2116" t="s">
        <v>252</v>
      </c>
      <c r="J2116" t="s">
        <v>124</v>
      </c>
      <c r="K2116" t="s">
        <v>124</v>
      </c>
      <c r="L2116" t="str">
        <f>_xlfn.XLOOKUP(K2116,Sheet1!$A$2:$A$8,Sheet1!$B$2:$B$8)</f>
        <v>E</v>
      </c>
      <c r="M2116" s="5">
        <v>7787378466</v>
      </c>
      <c r="N2116" s="5">
        <v>11141318896</v>
      </c>
    </row>
    <row r="2117" spans="1:14" x14ac:dyDescent="0.3">
      <c r="A2117" t="s">
        <v>258</v>
      </c>
      <c r="B2117" t="s">
        <v>259</v>
      </c>
      <c r="C2117" t="s">
        <v>34</v>
      </c>
      <c r="D2117" t="s">
        <v>192</v>
      </c>
      <c r="E2117" t="s">
        <v>191</v>
      </c>
      <c r="F2117" t="s">
        <v>299</v>
      </c>
      <c r="G2117" s="4">
        <v>44196</v>
      </c>
      <c r="H2117" s="7">
        <f t="shared" ref="H2117:H2180" si="33">YEAR(G2117)</f>
        <v>2020</v>
      </c>
      <c r="I2117" t="s">
        <v>252</v>
      </c>
      <c r="J2117" t="s">
        <v>122</v>
      </c>
      <c r="K2117" t="s">
        <v>122</v>
      </c>
      <c r="L2117" t="str">
        <f>_xlfn.XLOOKUP(K2117,Sheet1!$A$2:$A$8,Sheet1!$B$2:$B$8)</f>
        <v>F</v>
      </c>
      <c r="M2117" s="5">
        <v>34139483966</v>
      </c>
      <c r="N2117" s="5">
        <v>9487516197</v>
      </c>
    </row>
    <row r="2118" spans="1:14" x14ac:dyDescent="0.3">
      <c r="A2118" t="s">
        <v>258</v>
      </c>
      <c r="B2118" t="s">
        <v>259</v>
      </c>
      <c r="C2118" t="s">
        <v>34</v>
      </c>
      <c r="D2118" t="s">
        <v>193</v>
      </c>
      <c r="E2118" t="s">
        <v>194</v>
      </c>
      <c r="F2118" t="s">
        <v>299</v>
      </c>
      <c r="G2118" s="4">
        <v>44196</v>
      </c>
      <c r="H2118" s="7">
        <f t="shared" si="33"/>
        <v>2020</v>
      </c>
      <c r="I2118" t="s">
        <v>252</v>
      </c>
      <c r="J2118" t="s">
        <v>7</v>
      </c>
      <c r="K2118" t="s">
        <v>7</v>
      </c>
      <c r="L2118" t="str">
        <f>_xlfn.XLOOKUP(K2118,Sheet1!$A$2:$A$8,Sheet1!$B$2:$B$8)</f>
        <v>D</v>
      </c>
      <c r="M2118" s="5">
        <v>4412318983220</v>
      </c>
      <c r="N2118" s="5">
        <v>4931073628033</v>
      </c>
    </row>
    <row r="2119" spans="1:14" x14ac:dyDescent="0.3">
      <c r="A2119" t="s">
        <v>258</v>
      </c>
      <c r="B2119" t="s">
        <v>259</v>
      </c>
      <c r="C2119" t="s">
        <v>34</v>
      </c>
      <c r="D2119" t="s">
        <v>193</v>
      </c>
      <c r="E2119" t="s">
        <v>194</v>
      </c>
      <c r="F2119" t="s">
        <v>299</v>
      </c>
      <c r="G2119" s="4">
        <v>44196</v>
      </c>
      <c r="H2119" s="7">
        <f t="shared" si="33"/>
        <v>2020</v>
      </c>
      <c r="I2119" t="s">
        <v>252</v>
      </c>
      <c r="J2119" t="s">
        <v>10</v>
      </c>
      <c r="K2119" t="s">
        <v>124</v>
      </c>
      <c r="L2119" t="str">
        <f>_xlfn.XLOOKUP(K2119,Sheet1!$A$2:$A$8,Sheet1!$B$2:$B$8)</f>
        <v>E</v>
      </c>
      <c r="M2119" s="5">
        <v>190186855735</v>
      </c>
      <c r="N2119" s="5">
        <v>189578351922</v>
      </c>
    </row>
    <row r="2120" spans="1:14" x14ac:dyDescent="0.3">
      <c r="A2120" t="s">
        <v>258</v>
      </c>
      <c r="B2120" t="s">
        <v>259</v>
      </c>
      <c r="C2120" t="s">
        <v>34</v>
      </c>
      <c r="D2120" t="s">
        <v>193</v>
      </c>
      <c r="E2120" t="s">
        <v>194</v>
      </c>
      <c r="F2120" t="s">
        <v>299</v>
      </c>
      <c r="G2120" s="4">
        <v>44196</v>
      </c>
      <c r="H2120" s="7">
        <f t="shared" si="33"/>
        <v>2020</v>
      </c>
      <c r="I2120" t="s">
        <v>252</v>
      </c>
      <c r="J2120" t="s">
        <v>122</v>
      </c>
      <c r="K2120" t="s">
        <v>122</v>
      </c>
      <c r="L2120" t="str">
        <f>_xlfn.XLOOKUP(K2120,Sheet1!$A$2:$A$8,Sheet1!$B$2:$B$8)</f>
        <v>F</v>
      </c>
      <c r="M2120" s="5">
        <v>265350074918</v>
      </c>
      <c r="N2120" s="5">
        <v>154118607914</v>
      </c>
    </row>
    <row r="2121" spans="1:14" x14ac:dyDescent="0.3">
      <c r="A2121" t="s">
        <v>258</v>
      </c>
      <c r="B2121" t="s">
        <v>259</v>
      </c>
      <c r="C2121" t="s">
        <v>34</v>
      </c>
      <c r="D2121" t="s">
        <v>195</v>
      </c>
      <c r="E2121" t="s">
        <v>191</v>
      </c>
      <c r="F2121" t="s">
        <v>299</v>
      </c>
      <c r="G2121" s="4">
        <v>44196</v>
      </c>
      <c r="H2121" s="7">
        <f t="shared" si="33"/>
        <v>2020</v>
      </c>
      <c r="I2121" t="s">
        <v>252</v>
      </c>
      <c r="J2121" t="s">
        <v>10</v>
      </c>
      <c r="K2121" t="s">
        <v>124</v>
      </c>
      <c r="L2121" t="str">
        <f>_xlfn.XLOOKUP(K2121,Sheet1!$A$2:$A$8,Sheet1!$B$2:$B$8)</f>
        <v>E</v>
      </c>
      <c r="M2121" s="5">
        <v>897387769203</v>
      </c>
      <c r="N2121" s="5">
        <v>805328836892</v>
      </c>
    </row>
    <row r="2122" spans="1:14" x14ac:dyDescent="0.3">
      <c r="A2122" t="s">
        <v>258</v>
      </c>
      <c r="B2122" t="s">
        <v>259</v>
      </c>
      <c r="C2122" t="s">
        <v>34</v>
      </c>
      <c r="D2122" t="s">
        <v>196</v>
      </c>
      <c r="E2122" t="s">
        <v>194</v>
      </c>
      <c r="F2122" t="s">
        <v>299</v>
      </c>
      <c r="G2122" s="4">
        <v>44196</v>
      </c>
      <c r="H2122" s="7">
        <f t="shared" si="33"/>
        <v>2020</v>
      </c>
      <c r="I2122" t="s">
        <v>252</v>
      </c>
      <c r="J2122" t="s">
        <v>260</v>
      </c>
      <c r="K2122" t="s">
        <v>7</v>
      </c>
      <c r="L2122" t="str">
        <f>_xlfn.XLOOKUP(K2122,Sheet1!$A$2:$A$8,Sheet1!$B$2:$B$8)</f>
        <v>D</v>
      </c>
      <c r="M2122" s="5">
        <v>622861174912</v>
      </c>
      <c r="N2122" s="5">
        <v>795562280829</v>
      </c>
    </row>
    <row r="2123" spans="1:14" x14ac:dyDescent="0.3">
      <c r="A2123" t="s">
        <v>258</v>
      </c>
      <c r="B2123" t="s">
        <v>259</v>
      </c>
      <c r="C2123" t="s">
        <v>34</v>
      </c>
      <c r="D2123" t="s">
        <v>196</v>
      </c>
      <c r="E2123" t="s">
        <v>194</v>
      </c>
      <c r="F2123" t="s">
        <v>299</v>
      </c>
      <c r="G2123" s="4">
        <v>44196</v>
      </c>
      <c r="H2123" s="7">
        <f t="shared" si="33"/>
        <v>2020</v>
      </c>
      <c r="I2123" t="s">
        <v>252</v>
      </c>
      <c r="J2123" t="s">
        <v>124</v>
      </c>
      <c r="K2123" t="s">
        <v>124</v>
      </c>
      <c r="L2123" t="str">
        <f>_xlfn.XLOOKUP(K2123,Sheet1!$A$2:$A$8,Sheet1!$B$2:$B$8)</f>
        <v>E</v>
      </c>
      <c r="M2123" s="5">
        <v>14308599806</v>
      </c>
      <c r="N2123" s="5">
        <v>16654511338</v>
      </c>
    </row>
    <row r="2124" spans="1:14" x14ac:dyDescent="0.3">
      <c r="A2124" t="s">
        <v>258</v>
      </c>
      <c r="B2124" t="s">
        <v>259</v>
      </c>
      <c r="C2124" t="s">
        <v>34</v>
      </c>
      <c r="D2124" t="s">
        <v>196</v>
      </c>
      <c r="E2124" t="s">
        <v>194</v>
      </c>
      <c r="F2124" t="s">
        <v>299</v>
      </c>
      <c r="G2124" s="4">
        <v>44196</v>
      </c>
      <c r="H2124" s="7">
        <f t="shared" si="33"/>
        <v>2020</v>
      </c>
      <c r="I2124" t="s">
        <v>252</v>
      </c>
      <c r="J2124" t="s">
        <v>122</v>
      </c>
      <c r="K2124" t="s">
        <v>122</v>
      </c>
      <c r="L2124" t="str">
        <f>_xlfn.XLOOKUP(K2124,Sheet1!$A$2:$A$8,Sheet1!$B$2:$B$8)</f>
        <v>F</v>
      </c>
      <c r="M2124" s="5">
        <v>7172430393</v>
      </c>
      <c r="N2124" s="5">
        <v>14202848272</v>
      </c>
    </row>
    <row r="2125" spans="1:14" x14ac:dyDescent="0.3">
      <c r="A2125" t="s">
        <v>258</v>
      </c>
      <c r="B2125" t="s">
        <v>259</v>
      </c>
      <c r="C2125" t="s">
        <v>34</v>
      </c>
      <c r="D2125" t="s">
        <v>240</v>
      </c>
      <c r="E2125" t="s">
        <v>191</v>
      </c>
      <c r="F2125" t="s">
        <v>299</v>
      </c>
      <c r="G2125" s="4">
        <v>44196</v>
      </c>
      <c r="H2125" s="7">
        <f t="shared" si="33"/>
        <v>2020</v>
      </c>
      <c r="I2125" t="s">
        <v>252</v>
      </c>
      <c r="J2125" t="s">
        <v>124</v>
      </c>
      <c r="K2125" t="s">
        <v>124</v>
      </c>
      <c r="L2125" t="str">
        <f>_xlfn.XLOOKUP(K2125,Sheet1!$A$2:$A$8,Sheet1!$B$2:$B$8)</f>
        <v>E</v>
      </c>
      <c r="M2125" s="5">
        <v>-4075303859</v>
      </c>
      <c r="N2125" s="5">
        <v>-2807167060</v>
      </c>
    </row>
    <row r="2126" spans="1:14" x14ac:dyDescent="0.3">
      <c r="A2126" t="s">
        <v>258</v>
      </c>
      <c r="B2126" t="s">
        <v>259</v>
      </c>
      <c r="C2126" t="s">
        <v>34</v>
      </c>
      <c r="D2126" t="s">
        <v>240</v>
      </c>
      <c r="E2126" t="s">
        <v>191</v>
      </c>
      <c r="F2126" t="s">
        <v>299</v>
      </c>
      <c r="G2126" s="4">
        <v>44196</v>
      </c>
      <c r="H2126" s="7">
        <f t="shared" si="33"/>
        <v>2020</v>
      </c>
      <c r="I2126" t="s">
        <v>252</v>
      </c>
      <c r="J2126" t="s">
        <v>9</v>
      </c>
      <c r="K2126" t="s">
        <v>122</v>
      </c>
      <c r="L2126" t="str">
        <f>_xlfn.XLOOKUP(K2126,Sheet1!$A$2:$A$8,Sheet1!$B$2:$B$8)</f>
        <v>F</v>
      </c>
      <c r="M2126" s="5">
        <v>147239801589</v>
      </c>
      <c r="N2126" s="5">
        <v>64557559202</v>
      </c>
    </row>
    <row r="2127" spans="1:14" x14ac:dyDescent="0.3">
      <c r="A2127" t="s">
        <v>258</v>
      </c>
      <c r="B2127" t="s">
        <v>259</v>
      </c>
      <c r="C2127" t="s">
        <v>34</v>
      </c>
      <c r="D2127" t="s">
        <v>232</v>
      </c>
      <c r="E2127" t="s">
        <v>191</v>
      </c>
      <c r="F2127" t="s">
        <v>299</v>
      </c>
      <c r="G2127" s="4">
        <v>44196</v>
      </c>
      <c r="H2127" s="7">
        <f t="shared" si="33"/>
        <v>2020</v>
      </c>
      <c r="I2127" t="s">
        <v>252</v>
      </c>
      <c r="J2127" t="s">
        <v>7</v>
      </c>
      <c r="K2127" t="s">
        <v>7</v>
      </c>
      <c r="L2127" t="str">
        <f>_xlfn.XLOOKUP(K2127,Sheet1!$A$2:$A$8,Sheet1!$B$2:$B$8)</f>
        <v>D</v>
      </c>
      <c r="M2127" s="5">
        <v>620598045942</v>
      </c>
      <c r="N2127" s="5"/>
    </row>
    <row r="2128" spans="1:14" x14ac:dyDescent="0.3">
      <c r="A2128" t="s">
        <v>258</v>
      </c>
      <c r="B2128" t="s">
        <v>259</v>
      </c>
      <c r="C2128" t="s">
        <v>34</v>
      </c>
      <c r="D2128" t="s">
        <v>232</v>
      </c>
      <c r="E2128" t="s">
        <v>191</v>
      </c>
      <c r="F2128" t="s">
        <v>299</v>
      </c>
      <c r="G2128" s="4">
        <v>44196</v>
      </c>
      <c r="H2128" s="7">
        <f t="shared" si="33"/>
        <v>2020</v>
      </c>
      <c r="I2128" t="s">
        <v>252</v>
      </c>
      <c r="J2128" t="s">
        <v>124</v>
      </c>
      <c r="K2128" t="s">
        <v>124</v>
      </c>
      <c r="L2128" t="str">
        <f>_xlfn.XLOOKUP(K2128,Sheet1!$A$2:$A$8,Sheet1!$B$2:$B$8)</f>
        <v>E</v>
      </c>
      <c r="M2128" s="5">
        <v>2681155696</v>
      </c>
      <c r="N2128" s="5"/>
    </row>
    <row r="2129" spans="1:14" x14ac:dyDescent="0.3">
      <c r="A2129" t="s">
        <v>258</v>
      </c>
      <c r="B2129" t="s">
        <v>259</v>
      </c>
      <c r="C2129" t="s">
        <v>34</v>
      </c>
      <c r="D2129" t="s">
        <v>232</v>
      </c>
      <c r="E2129" t="s">
        <v>191</v>
      </c>
      <c r="F2129" t="s">
        <v>299</v>
      </c>
      <c r="G2129" s="4">
        <v>44196</v>
      </c>
      <c r="H2129" s="7">
        <f t="shared" si="33"/>
        <v>2020</v>
      </c>
      <c r="I2129" t="s">
        <v>252</v>
      </c>
      <c r="J2129" t="s">
        <v>122</v>
      </c>
      <c r="K2129" t="s">
        <v>122</v>
      </c>
      <c r="L2129" t="str">
        <f>_xlfn.XLOOKUP(K2129,Sheet1!$A$2:$A$8,Sheet1!$B$2:$B$8)</f>
        <v>F</v>
      </c>
      <c r="M2129" s="5">
        <v>-8739612891</v>
      </c>
      <c r="N2129" s="5"/>
    </row>
    <row r="2130" spans="1:14" x14ac:dyDescent="0.3">
      <c r="A2130" t="s">
        <v>258</v>
      </c>
      <c r="B2130" t="s">
        <v>259</v>
      </c>
      <c r="C2130" t="s">
        <v>34</v>
      </c>
      <c r="D2130" t="s">
        <v>197</v>
      </c>
      <c r="E2130" t="s">
        <v>198</v>
      </c>
      <c r="F2130" t="s">
        <v>299</v>
      </c>
      <c r="G2130" s="4">
        <v>44196</v>
      </c>
      <c r="H2130" s="7">
        <f t="shared" si="33"/>
        <v>2020</v>
      </c>
      <c r="I2130" t="s">
        <v>252</v>
      </c>
      <c r="J2130" t="s">
        <v>124</v>
      </c>
      <c r="K2130" t="s">
        <v>124</v>
      </c>
      <c r="L2130" t="str">
        <f>_xlfn.XLOOKUP(K2130,Sheet1!$A$2:$A$8,Sheet1!$B$2:$B$8)</f>
        <v>E</v>
      </c>
      <c r="M2130" s="5">
        <v>16979724383</v>
      </c>
      <c r="N2130" s="5">
        <v>44687096858</v>
      </c>
    </row>
    <row r="2131" spans="1:14" x14ac:dyDescent="0.3">
      <c r="A2131" t="s">
        <v>258</v>
      </c>
      <c r="B2131" t="s">
        <v>259</v>
      </c>
      <c r="C2131" t="s">
        <v>34</v>
      </c>
      <c r="D2131" t="s">
        <v>197</v>
      </c>
      <c r="E2131" t="s">
        <v>198</v>
      </c>
      <c r="F2131" t="s">
        <v>299</v>
      </c>
      <c r="G2131" s="4">
        <v>44196</v>
      </c>
      <c r="H2131" s="7">
        <f t="shared" si="33"/>
        <v>2020</v>
      </c>
      <c r="I2131" t="s">
        <v>252</v>
      </c>
      <c r="J2131" t="s">
        <v>122</v>
      </c>
      <c r="K2131" t="s">
        <v>122</v>
      </c>
      <c r="L2131" t="str">
        <f>_xlfn.XLOOKUP(K2131,Sheet1!$A$2:$A$8,Sheet1!$B$2:$B$8)</f>
        <v>F</v>
      </c>
      <c r="M2131" s="5">
        <v>24148065662</v>
      </c>
      <c r="N2131" s="5">
        <v>28865605844</v>
      </c>
    </row>
    <row r="2132" spans="1:14" x14ac:dyDescent="0.3">
      <c r="A2132" t="s">
        <v>258</v>
      </c>
      <c r="B2132" t="s">
        <v>259</v>
      </c>
      <c r="C2132" t="s">
        <v>34</v>
      </c>
      <c r="D2132" t="s">
        <v>199</v>
      </c>
      <c r="E2132" t="s">
        <v>184</v>
      </c>
      <c r="F2132" t="s">
        <v>299</v>
      </c>
      <c r="G2132" s="4">
        <v>44196</v>
      </c>
      <c r="H2132" s="7">
        <f t="shared" si="33"/>
        <v>2020</v>
      </c>
      <c r="I2132" t="s">
        <v>252</v>
      </c>
      <c r="J2132" t="s">
        <v>7</v>
      </c>
      <c r="K2132" t="s">
        <v>7</v>
      </c>
      <c r="L2132" t="str">
        <f>_xlfn.XLOOKUP(K2132,Sheet1!$A$2:$A$8,Sheet1!$B$2:$B$8)</f>
        <v>D</v>
      </c>
      <c r="M2132" s="5">
        <v>2857331306401</v>
      </c>
      <c r="N2132" s="5">
        <v>2682595084607</v>
      </c>
    </row>
    <row r="2133" spans="1:14" x14ac:dyDescent="0.3">
      <c r="A2133" t="s">
        <v>258</v>
      </c>
      <c r="B2133" t="s">
        <v>259</v>
      </c>
      <c r="C2133" t="s">
        <v>34</v>
      </c>
      <c r="D2133" t="s">
        <v>199</v>
      </c>
      <c r="E2133" t="s">
        <v>184</v>
      </c>
      <c r="F2133" t="s">
        <v>299</v>
      </c>
      <c r="G2133" s="4">
        <v>44196</v>
      </c>
      <c r="H2133" s="7">
        <f t="shared" si="33"/>
        <v>2020</v>
      </c>
      <c r="I2133" t="s">
        <v>252</v>
      </c>
      <c r="J2133" t="s">
        <v>10</v>
      </c>
      <c r="K2133" t="s">
        <v>124</v>
      </c>
      <c r="L2133" t="str">
        <f>_xlfn.XLOOKUP(K2133,Sheet1!$A$2:$A$8,Sheet1!$B$2:$B$8)</f>
        <v>E</v>
      </c>
      <c r="M2133" s="5">
        <v>306496418205</v>
      </c>
      <c r="N2133" s="5">
        <v>193575195385</v>
      </c>
    </row>
    <row r="2134" spans="1:14" x14ac:dyDescent="0.3">
      <c r="A2134" t="s">
        <v>258</v>
      </c>
      <c r="B2134" t="s">
        <v>259</v>
      </c>
      <c r="C2134" t="s">
        <v>34</v>
      </c>
      <c r="D2134" t="s">
        <v>199</v>
      </c>
      <c r="E2134" t="s">
        <v>184</v>
      </c>
      <c r="F2134" t="s">
        <v>299</v>
      </c>
      <c r="G2134" s="4">
        <v>44196</v>
      </c>
      <c r="H2134" s="7">
        <f t="shared" si="33"/>
        <v>2020</v>
      </c>
      <c r="I2134" t="s">
        <v>252</v>
      </c>
      <c r="J2134" t="s">
        <v>9</v>
      </c>
      <c r="K2134" t="s">
        <v>122</v>
      </c>
      <c r="L2134" t="str">
        <f>_xlfn.XLOOKUP(K2134,Sheet1!$A$2:$A$8,Sheet1!$B$2:$B$8)</f>
        <v>F</v>
      </c>
      <c r="M2134" s="5">
        <v>243645014417</v>
      </c>
      <c r="N2134" s="5">
        <v>51402754321</v>
      </c>
    </row>
    <row r="2135" spans="1:14" x14ac:dyDescent="0.3">
      <c r="A2135" t="s">
        <v>267</v>
      </c>
      <c r="B2135" t="s">
        <v>259</v>
      </c>
      <c r="C2135" t="s">
        <v>34</v>
      </c>
      <c r="D2135" t="s">
        <v>200</v>
      </c>
      <c r="E2135" t="s">
        <v>191</v>
      </c>
      <c r="F2135" t="s">
        <v>299</v>
      </c>
      <c r="G2135" s="4">
        <v>44196</v>
      </c>
      <c r="H2135" s="7">
        <f t="shared" si="33"/>
        <v>2020</v>
      </c>
      <c r="I2135" t="s">
        <v>252</v>
      </c>
      <c r="J2135" t="s">
        <v>124</v>
      </c>
      <c r="K2135" t="s">
        <v>124</v>
      </c>
      <c r="L2135" t="str">
        <f>_xlfn.XLOOKUP(K2135,Sheet1!$A$2:$A$8,Sheet1!$B$2:$B$8)</f>
        <v>E</v>
      </c>
      <c r="M2135" s="5">
        <v>356911281146</v>
      </c>
      <c r="N2135" s="5">
        <v>1107258909223</v>
      </c>
    </row>
    <row r="2136" spans="1:14" x14ac:dyDescent="0.3">
      <c r="A2136" t="s">
        <v>267</v>
      </c>
      <c r="B2136" t="s">
        <v>259</v>
      </c>
      <c r="C2136" t="s">
        <v>34</v>
      </c>
      <c r="D2136" t="s">
        <v>200</v>
      </c>
      <c r="E2136" t="s">
        <v>191</v>
      </c>
      <c r="F2136" t="s">
        <v>299</v>
      </c>
      <c r="G2136" s="4">
        <v>44196</v>
      </c>
      <c r="H2136" s="7">
        <f t="shared" si="33"/>
        <v>2020</v>
      </c>
      <c r="I2136" t="s">
        <v>252</v>
      </c>
      <c r="J2136" t="s">
        <v>122</v>
      </c>
      <c r="K2136" t="s">
        <v>122</v>
      </c>
      <c r="L2136" t="str">
        <f>_xlfn.XLOOKUP(K2136,Sheet1!$A$2:$A$8,Sheet1!$B$2:$B$8)</f>
        <v>F</v>
      </c>
      <c r="M2136" s="5">
        <v>175348148336</v>
      </c>
      <c r="N2136" s="5">
        <v>756665993886</v>
      </c>
    </row>
    <row r="2137" spans="1:14" x14ac:dyDescent="0.3">
      <c r="A2137" t="s">
        <v>258</v>
      </c>
      <c r="B2137" t="s">
        <v>259</v>
      </c>
      <c r="C2137" t="s">
        <v>34</v>
      </c>
      <c r="D2137" t="s">
        <v>241</v>
      </c>
      <c r="E2137" t="s">
        <v>242</v>
      </c>
      <c r="F2137" t="s">
        <v>299</v>
      </c>
      <c r="G2137" s="4">
        <v>44196</v>
      </c>
      <c r="H2137" s="7">
        <f t="shared" si="33"/>
        <v>2020</v>
      </c>
      <c r="I2137" t="s">
        <v>252</v>
      </c>
      <c r="J2137" t="s">
        <v>7</v>
      </c>
      <c r="K2137" t="s">
        <v>7</v>
      </c>
      <c r="L2137" t="str">
        <f>_xlfn.XLOOKUP(K2137,Sheet1!$A$2:$A$8,Sheet1!$B$2:$B$8)</f>
        <v>D</v>
      </c>
      <c r="M2137" s="5">
        <v>809027813381</v>
      </c>
      <c r="N2137" s="5">
        <v>775740093869</v>
      </c>
    </row>
    <row r="2138" spans="1:14" x14ac:dyDescent="0.3">
      <c r="A2138" t="s">
        <v>258</v>
      </c>
      <c r="B2138" t="s">
        <v>259</v>
      </c>
      <c r="C2138" t="s">
        <v>34</v>
      </c>
      <c r="D2138" t="s">
        <v>241</v>
      </c>
      <c r="E2138" t="s">
        <v>242</v>
      </c>
      <c r="F2138" t="s">
        <v>299</v>
      </c>
      <c r="G2138" s="4">
        <v>44196</v>
      </c>
      <c r="H2138" s="7">
        <f t="shared" si="33"/>
        <v>2020</v>
      </c>
      <c r="I2138" t="s">
        <v>252</v>
      </c>
      <c r="J2138" t="s">
        <v>124</v>
      </c>
      <c r="K2138" t="s">
        <v>124</v>
      </c>
      <c r="L2138" t="str">
        <f>_xlfn.XLOOKUP(K2138,Sheet1!$A$2:$A$8,Sheet1!$B$2:$B$8)</f>
        <v>E</v>
      </c>
      <c r="M2138" s="5">
        <v>66211555281</v>
      </c>
      <c r="N2138" s="5">
        <v>59600800782</v>
      </c>
    </row>
    <row r="2139" spans="1:14" x14ac:dyDescent="0.3">
      <c r="A2139" t="s">
        <v>258</v>
      </c>
      <c r="B2139" t="s">
        <v>259</v>
      </c>
      <c r="C2139" t="s">
        <v>34</v>
      </c>
      <c r="D2139" t="s">
        <v>241</v>
      </c>
      <c r="E2139" t="s">
        <v>242</v>
      </c>
      <c r="F2139" t="s">
        <v>299</v>
      </c>
      <c r="G2139" s="4">
        <v>44196</v>
      </c>
      <c r="H2139" s="7">
        <f t="shared" si="33"/>
        <v>2020</v>
      </c>
      <c r="I2139" t="s">
        <v>252</v>
      </c>
      <c r="J2139" t="s">
        <v>122</v>
      </c>
      <c r="K2139" t="s">
        <v>122</v>
      </c>
      <c r="L2139" t="str">
        <f>_xlfn.XLOOKUP(K2139,Sheet1!$A$2:$A$8,Sheet1!$B$2:$B$8)</f>
        <v>F</v>
      </c>
      <c r="M2139" s="5">
        <v>-88786090362</v>
      </c>
      <c r="N2139" s="5">
        <v>33843359270</v>
      </c>
    </row>
    <row r="2140" spans="1:14" x14ac:dyDescent="0.3">
      <c r="A2140" t="s">
        <v>258</v>
      </c>
      <c r="B2140" t="s">
        <v>259</v>
      </c>
      <c r="C2140" t="s">
        <v>34</v>
      </c>
      <c r="D2140" t="s">
        <v>201</v>
      </c>
      <c r="E2140" t="s">
        <v>184</v>
      </c>
      <c r="F2140" t="s">
        <v>299</v>
      </c>
      <c r="G2140" s="4">
        <v>44196</v>
      </c>
      <c r="H2140" s="7">
        <f t="shared" si="33"/>
        <v>2020</v>
      </c>
      <c r="I2140" t="s">
        <v>252</v>
      </c>
      <c r="J2140" t="s">
        <v>7</v>
      </c>
      <c r="K2140" t="s">
        <v>7</v>
      </c>
      <c r="L2140" t="str">
        <f>_xlfn.XLOOKUP(K2140,Sheet1!$A$2:$A$8,Sheet1!$B$2:$B$8)</f>
        <v>D</v>
      </c>
      <c r="M2140" s="5">
        <v>11294770446035</v>
      </c>
      <c r="N2140" s="5">
        <v>10097426164132</v>
      </c>
    </row>
    <row r="2141" spans="1:14" x14ac:dyDescent="0.3">
      <c r="A2141" t="s">
        <v>258</v>
      </c>
      <c r="B2141" t="s">
        <v>259</v>
      </c>
      <c r="C2141" t="s">
        <v>34</v>
      </c>
      <c r="D2141" t="s">
        <v>201</v>
      </c>
      <c r="E2141" t="s">
        <v>184</v>
      </c>
      <c r="F2141" t="s">
        <v>299</v>
      </c>
      <c r="G2141" s="4">
        <v>44196</v>
      </c>
      <c r="H2141" s="7">
        <f t="shared" si="33"/>
        <v>2020</v>
      </c>
      <c r="I2141" t="s">
        <v>252</v>
      </c>
      <c r="J2141" t="s">
        <v>10</v>
      </c>
      <c r="K2141" t="s">
        <v>124</v>
      </c>
      <c r="L2141" t="str">
        <f>_xlfn.XLOOKUP(K2141,Sheet1!$A$2:$A$8,Sheet1!$B$2:$B$8)</f>
        <v>E</v>
      </c>
      <c r="M2141" s="5">
        <v>671335358424</v>
      </c>
      <c r="N2141" s="5">
        <v>462176462269</v>
      </c>
    </row>
    <row r="2142" spans="1:14" x14ac:dyDescent="0.3">
      <c r="A2142" t="s">
        <v>258</v>
      </c>
      <c r="B2142" t="s">
        <v>259</v>
      </c>
      <c r="C2142" t="s">
        <v>34</v>
      </c>
      <c r="D2142" t="s">
        <v>201</v>
      </c>
      <c r="E2142" t="s">
        <v>184</v>
      </c>
      <c r="F2142" t="s">
        <v>299</v>
      </c>
      <c r="G2142" s="4">
        <v>44196</v>
      </c>
      <c r="H2142" s="7">
        <f t="shared" si="33"/>
        <v>2020</v>
      </c>
      <c r="I2142" t="s">
        <v>252</v>
      </c>
      <c r="J2142" t="s">
        <v>9</v>
      </c>
      <c r="K2142" t="s">
        <v>122</v>
      </c>
      <c r="L2142" t="str">
        <f>_xlfn.XLOOKUP(K2142,Sheet1!$A$2:$A$8,Sheet1!$B$2:$B$8)</f>
        <v>F</v>
      </c>
      <c r="M2142" s="5">
        <v>630966297526</v>
      </c>
      <c r="N2142" s="5">
        <v>402366429569</v>
      </c>
    </row>
    <row r="2143" spans="1:14" x14ac:dyDescent="0.3">
      <c r="A2143" t="s">
        <v>258</v>
      </c>
      <c r="B2143" t="s">
        <v>259</v>
      </c>
      <c r="C2143" t="s">
        <v>34</v>
      </c>
      <c r="D2143" t="s">
        <v>202</v>
      </c>
      <c r="E2143" t="s">
        <v>184</v>
      </c>
      <c r="F2143" t="s">
        <v>299</v>
      </c>
      <c r="G2143" s="4">
        <v>44196</v>
      </c>
      <c r="H2143" s="7">
        <f t="shared" si="33"/>
        <v>2020</v>
      </c>
      <c r="I2143" t="s">
        <v>252</v>
      </c>
      <c r="J2143" t="s">
        <v>260</v>
      </c>
      <c r="K2143" t="s">
        <v>7</v>
      </c>
      <c r="L2143" t="str">
        <f>_xlfn.XLOOKUP(K2143,Sheet1!$A$2:$A$8,Sheet1!$B$2:$B$8)</f>
        <v>D</v>
      </c>
      <c r="M2143" s="5">
        <v>1348089343010</v>
      </c>
      <c r="N2143" s="5">
        <v>1014048908009</v>
      </c>
    </row>
    <row r="2144" spans="1:14" x14ac:dyDescent="0.3">
      <c r="A2144" t="s">
        <v>258</v>
      </c>
      <c r="B2144" t="s">
        <v>259</v>
      </c>
      <c r="C2144" t="s">
        <v>34</v>
      </c>
      <c r="D2144" t="s">
        <v>202</v>
      </c>
      <c r="E2144" t="s">
        <v>184</v>
      </c>
      <c r="F2144" t="s">
        <v>299</v>
      </c>
      <c r="G2144" s="4">
        <v>44196</v>
      </c>
      <c r="H2144" s="7">
        <f t="shared" si="33"/>
        <v>2020</v>
      </c>
      <c r="I2144" t="s">
        <v>252</v>
      </c>
      <c r="J2144" t="s">
        <v>124</v>
      </c>
      <c r="K2144" t="s">
        <v>124</v>
      </c>
      <c r="L2144" t="str">
        <f>_xlfn.XLOOKUP(K2144,Sheet1!$A$2:$A$8,Sheet1!$B$2:$B$8)</f>
        <v>E</v>
      </c>
      <c r="M2144" s="5">
        <v>107550256739</v>
      </c>
      <c r="N2144" s="5">
        <v>40117084694</v>
      </c>
    </row>
    <row r="2145" spans="1:14" x14ac:dyDescent="0.3">
      <c r="A2145" t="s">
        <v>258</v>
      </c>
      <c r="B2145" t="s">
        <v>259</v>
      </c>
      <c r="C2145" t="s">
        <v>34</v>
      </c>
      <c r="D2145" t="s">
        <v>202</v>
      </c>
      <c r="E2145" t="s">
        <v>184</v>
      </c>
      <c r="F2145" t="s">
        <v>299</v>
      </c>
      <c r="G2145" s="4">
        <v>44196</v>
      </c>
      <c r="H2145" s="7">
        <f t="shared" si="33"/>
        <v>2020</v>
      </c>
      <c r="I2145" t="s">
        <v>252</v>
      </c>
      <c r="J2145" t="s">
        <v>122</v>
      </c>
      <c r="K2145" t="s">
        <v>122</v>
      </c>
      <c r="L2145" t="str">
        <f>_xlfn.XLOOKUP(K2145,Sheet1!$A$2:$A$8,Sheet1!$B$2:$B$8)</f>
        <v>F</v>
      </c>
      <c r="M2145" s="5">
        <v>85159813085</v>
      </c>
      <c r="N2145" s="5">
        <v>20262797014</v>
      </c>
    </row>
    <row r="2146" spans="1:14" x14ac:dyDescent="0.3">
      <c r="A2146" t="s">
        <v>258</v>
      </c>
      <c r="B2146" t="s">
        <v>259</v>
      </c>
      <c r="C2146" t="s">
        <v>34</v>
      </c>
      <c r="D2146" t="s">
        <v>203</v>
      </c>
      <c r="E2146" t="s">
        <v>184</v>
      </c>
      <c r="F2146" t="s">
        <v>299</v>
      </c>
      <c r="G2146" s="4">
        <v>44196</v>
      </c>
      <c r="H2146" s="7">
        <f t="shared" si="33"/>
        <v>2020</v>
      </c>
      <c r="I2146" t="s">
        <v>252</v>
      </c>
      <c r="J2146" t="s">
        <v>7</v>
      </c>
      <c r="K2146" t="s">
        <v>7</v>
      </c>
      <c r="L2146" t="str">
        <f>_xlfn.XLOOKUP(K2146,Sheet1!$A$2:$A$8,Sheet1!$B$2:$B$8)</f>
        <v>D</v>
      </c>
      <c r="M2146" s="5">
        <v>1240251892641</v>
      </c>
      <c r="N2146" s="5">
        <v>1320103297180</v>
      </c>
    </row>
    <row r="2147" spans="1:14" x14ac:dyDescent="0.3">
      <c r="A2147" t="s">
        <v>258</v>
      </c>
      <c r="B2147" t="s">
        <v>259</v>
      </c>
      <c r="C2147" t="s">
        <v>34</v>
      </c>
      <c r="D2147" t="s">
        <v>203</v>
      </c>
      <c r="E2147" t="s">
        <v>184</v>
      </c>
      <c r="F2147" t="s">
        <v>299</v>
      </c>
      <c r="G2147" s="4">
        <v>44196</v>
      </c>
      <c r="H2147" s="7">
        <f t="shared" si="33"/>
        <v>2020</v>
      </c>
      <c r="I2147" t="s">
        <v>252</v>
      </c>
      <c r="J2147" t="s">
        <v>124</v>
      </c>
      <c r="K2147" t="s">
        <v>124</v>
      </c>
      <c r="L2147" t="str">
        <f>_xlfn.XLOOKUP(K2147,Sheet1!$A$2:$A$8,Sheet1!$B$2:$B$8)</f>
        <v>E</v>
      </c>
      <c r="M2147" s="5">
        <v>7740551472</v>
      </c>
      <c r="N2147" s="5">
        <v>22160381500</v>
      </c>
    </row>
    <row r="2148" spans="1:14" x14ac:dyDescent="0.3">
      <c r="A2148" t="s">
        <v>258</v>
      </c>
      <c r="B2148" t="s">
        <v>259</v>
      </c>
      <c r="C2148" t="s">
        <v>34</v>
      </c>
      <c r="D2148" t="s">
        <v>203</v>
      </c>
      <c r="E2148" t="s">
        <v>184</v>
      </c>
      <c r="F2148" t="s">
        <v>299</v>
      </c>
      <c r="G2148" s="4">
        <v>44196</v>
      </c>
      <c r="H2148" s="7">
        <f t="shared" si="33"/>
        <v>2020</v>
      </c>
      <c r="I2148" t="s">
        <v>252</v>
      </c>
      <c r="J2148" t="s">
        <v>122</v>
      </c>
      <c r="K2148" t="s">
        <v>122</v>
      </c>
      <c r="L2148" t="str">
        <f>_xlfn.XLOOKUP(K2148,Sheet1!$A$2:$A$8,Sheet1!$B$2:$B$8)</f>
        <v>F</v>
      </c>
      <c r="M2148" s="5">
        <v>-21984368653</v>
      </c>
      <c r="N2148" s="5">
        <v>4352741225</v>
      </c>
    </row>
    <row r="2149" spans="1:14" x14ac:dyDescent="0.3">
      <c r="A2149" t="s">
        <v>258</v>
      </c>
      <c r="B2149" t="s">
        <v>259</v>
      </c>
      <c r="C2149" t="s">
        <v>34</v>
      </c>
      <c r="D2149" t="s">
        <v>204</v>
      </c>
      <c r="E2149" t="s">
        <v>191</v>
      </c>
      <c r="F2149" t="s">
        <v>299</v>
      </c>
      <c r="G2149" s="4">
        <v>44196</v>
      </c>
      <c r="H2149" s="7">
        <f t="shared" si="33"/>
        <v>2020</v>
      </c>
      <c r="I2149" t="s">
        <v>252</v>
      </c>
      <c r="J2149" t="s">
        <v>260</v>
      </c>
      <c r="K2149" t="s">
        <v>7</v>
      </c>
      <c r="L2149" t="str">
        <f>_xlfn.XLOOKUP(K2149,Sheet1!$A$2:$A$8,Sheet1!$B$2:$B$8)</f>
        <v>D</v>
      </c>
      <c r="M2149" s="5">
        <v>787547395550</v>
      </c>
      <c r="N2149" s="5">
        <v>836810452048</v>
      </c>
    </row>
    <row r="2150" spans="1:14" x14ac:dyDescent="0.3">
      <c r="A2150" t="s">
        <v>258</v>
      </c>
      <c r="B2150" t="s">
        <v>259</v>
      </c>
      <c r="C2150" t="s">
        <v>34</v>
      </c>
      <c r="D2150" t="s">
        <v>204</v>
      </c>
      <c r="E2150" t="s">
        <v>191</v>
      </c>
      <c r="F2150" t="s">
        <v>299</v>
      </c>
      <c r="G2150" s="4">
        <v>44196</v>
      </c>
      <c r="H2150" s="7">
        <f t="shared" si="33"/>
        <v>2020</v>
      </c>
      <c r="I2150" t="s">
        <v>252</v>
      </c>
      <c r="J2150" t="s">
        <v>124</v>
      </c>
      <c r="K2150" t="s">
        <v>124</v>
      </c>
      <c r="L2150" t="str">
        <f>_xlfn.XLOOKUP(K2150,Sheet1!$A$2:$A$8,Sheet1!$B$2:$B$8)</f>
        <v>E</v>
      </c>
      <c r="M2150" s="5">
        <v>75305385497</v>
      </c>
      <c r="N2150" s="5">
        <v>81159969547</v>
      </c>
    </row>
    <row r="2151" spans="1:14" x14ac:dyDescent="0.3">
      <c r="A2151" t="s">
        <v>258</v>
      </c>
      <c r="B2151" t="s">
        <v>259</v>
      </c>
      <c r="C2151" t="s">
        <v>34</v>
      </c>
      <c r="D2151" t="s">
        <v>204</v>
      </c>
      <c r="E2151" t="s">
        <v>191</v>
      </c>
      <c r="F2151" t="s">
        <v>299</v>
      </c>
      <c r="G2151" s="4">
        <v>44196</v>
      </c>
      <c r="H2151" s="7">
        <f t="shared" si="33"/>
        <v>2020</v>
      </c>
      <c r="I2151" t="s">
        <v>252</v>
      </c>
      <c r="J2151" t="s">
        <v>122</v>
      </c>
      <c r="K2151" t="s">
        <v>122</v>
      </c>
      <c r="L2151" t="str">
        <f>_xlfn.XLOOKUP(K2151,Sheet1!$A$2:$A$8,Sheet1!$B$2:$B$8)</f>
        <v>F</v>
      </c>
      <c r="M2151" s="5">
        <v>25081643172</v>
      </c>
      <c r="N2151" s="5">
        <v>28703294886</v>
      </c>
    </row>
    <row r="2152" spans="1:14" x14ac:dyDescent="0.3">
      <c r="A2152" t="s">
        <v>258</v>
      </c>
      <c r="B2152" t="s">
        <v>259</v>
      </c>
      <c r="C2152" t="s">
        <v>34</v>
      </c>
      <c r="D2152" t="s">
        <v>205</v>
      </c>
      <c r="E2152" t="s">
        <v>189</v>
      </c>
      <c r="F2152" t="s">
        <v>301</v>
      </c>
      <c r="G2152" s="4">
        <v>44196</v>
      </c>
      <c r="H2152" s="7">
        <f t="shared" si="33"/>
        <v>2020</v>
      </c>
      <c r="I2152" t="s">
        <v>252</v>
      </c>
      <c r="J2152" t="s">
        <v>7</v>
      </c>
      <c r="K2152" t="s">
        <v>7</v>
      </c>
      <c r="L2152" t="str">
        <f>_xlfn.XLOOKUP(K2152,Sheet1!$A$2:$A$8,Sheet1!$B$2:$B$8)</f>
        <v>D</v>
      </c>
      <c r="M2152" s="5">
        <v>579875790663</v>
      </c>
      <c r="N2152" s="5">
        <v>657825612024</v>
      </c>
    </row>
    <row r="2153" spans="1:14" x14ac:dyDescent="0.3">
      <c r="A2153" t="s">
        <v>258</v>
      </c>
      <c r="B2153" t="s">
        <v>259</v>
      </c>
      <c r="C2153" t="s">
        <v>34</v>
      </c>
      <c r="D2153" t="s">
        <v>205</v>
      </c>
      <c r="E2153" t="s">
        <v>189</v>
      </c>
      <c r="F2153" t="s">
        <v>301</v>
      </c>
      <c r="G2153" s="4">
        <v>44196</v>
      </c>
      <c r="H2153" s="7">
        <f t="shared" si="33"/>
        <v>2020</v>
      </c>
      <c r="I2153" t="s">
        <v>252</v>
      </c>
      <c r="J2153" t="s">
        <v>10</v>
      </c>
      <c r="K2153" t="s">
        <v>124</v>
      </c>
      <c r="L2153" t="str">
        <f>_xlfn.XLOOKUP(K2153,Sheet1!$A$2:$A$8,Sheet1!$B$2:$B$8)</f>
        <v>E</v>
      </c>
      <c r="M2153" s="5">
        <v>6495064093</v>
      </c>
      <c r="N2153" s="5">
        <v>40396706232</v>
      </c>
    </row>
    <row r="2154" spans="1:14" x14ac:dyDescent="0.3">
      <c r="A2154" t="s">
        <v>258</v>
      </c>
      <c r="B2154" t="s">
        <v>259</v>
      </c>
      <c r="C2154" t="s">
        <v>34</v>
      </c>
      <c r="D2154" t="s">
        <v>205</v>
      </c>
      <c r="E2154" t="s">
        <v>189</v>
      </c>
      <c r="F2154" t="s">
        <v>301</v>
      </c>
      <c r="G2154" s="4">
        <v>44196</v>
      </c>
      <c r="H2154" s="7">
        <f t="shared" si="33"/>
        <v>2020</v>
      </c>
      <c r="I2154" t="s">
        <v>252</v>
      </c>
      <c r="J2154" t="s">
        <v>122</v>
      </c>
      <c r="K2154" t="s">
        <v>122</v>
      </c>
      <c r="L2154" t="str">
        <f>_xlfn.XLOOKUP(K2154,Sheet1!$A$2:$A$8,Sheet1!$B$2:$B$8)</f>
        <v>F</v>
      </c>
      <c r="M2154" s="5">
        <v>-80341242406</v>
      </c>
      <c r="N2154" s="5">
        <v>-16182525437</v>
      </c>
    </row>
    <row r="2155" spans="1:14" x14ac:dyDescent="0.3">
      <c r="A2155" t="s">
        <v>258</v>
      </c>
      <c r="B2155" t="s">
        <v>259</v>
      </c>
      <c r="C2155" t="s">
        <v>34</v>
      </c>
      <c r="D2155" t="s">
        <v>206</v>
      </c>
      <c r="E2155" t="s">
        <v>191</v>
      </c>
      <c r="F2155" t="s">
        <v>299</v>
      </c>
      <c r="G2155" s="4">
        <v>44196</v>
      </c>
      <c r="H2155" s="7">
        <f t="shared" si="33"/>
        <v>2020</v>
      </c>
      <c r="I2155" t="s">
        <v>252</v>
      </c>
      <c r="J2155" t="s">
        <v>7</v>
      </c>
      <c r="K2155" t="s">
        <v>7</v>
      </c>
      <c r="L2155" t="str">
        <f>_xlfn.XLOOKUP(K2155,Sheet1!$A$2:$A$8,Sheet1!$B$2:$B$8)</f>
        <v>D</v>
      </c>
      <c r="M2155" s="5">
        <v>307517402206</v>
      </c>
      <c r="N2155" s="5">
        <v>422205555168</v>
      </c>
    </row>
    <row r="2156" spans="1:14" x14ac:dyDescent="0.3">
      <c r="A2156" t="s">
        <v>258</v>
      </c>
      <c r="B2156" t="s">
        <v>259</v>
      </c>
      <c r="C2156" t="s">
        <v>34</v>
      </c>
      <c r="D2156" t="s">
        <v>206</v>
      </c>
      <c r="E2156" t="s">
        <v>191</v>
      </c>
      <c r="F2156" t="s">
        <v>299</v>
      </c>
      <c r="G2156" s="4">
        <v>44196</v>
      </c>
      <c r="H2156" s="7">
        <f t="shared" si="33"/>
        <v>2020</v>
      </c>
      <c r="I2156" t="s">
        <v>252</v>
      </c>
      <c r="J2156" t="s">
        <v>124</v>
      </c>
      <c r="K2156" t="s">
        <v>124</v>
      </c>
      <c r="L2156" t="str">
        <f>_xlfn.XLOOKUP(K2156,Sheet1!$A$2:$A$8,Sheet1!$B$2:$B$8)</f>
        <v>E</v>
      </c>
      <c r="M2156" s="5">
        <v>-67995501905</v>
      </c>
      <c r="N2156" s="5">
        <v>1834111614</v>
      </c>
    </row>
    <row r="2157" spans="1:14" x14ac:dyDescent="0.3">
      <c r="A2157" t="s">
        <v>258</v>
      </c>
      <c r="B2157" t="s">
        <v>259</v>
      </c>
      <c r="C2157" t="s">
        <v>34</v>
      </c>
      <c r="D2157" t="s">
        <v>206</v>
      </c>
      <c r="E2157" t="s">
        <v>191</v>
      </c>
      <c r="F2157" t="s">
        <v>299</v>
      </c>
      <c r="G2157" s="4">
        <v>44196</v>
      </c>
      <c r="H2157" s="7">
        <f t="shared" si="33"/>
        <v>2020</v>
      </c>
      <c r="I2157" t="s">
        <v>252</v>
      </c>
      <c r="J2157" t="s">
        <v>122</v>
      </c>
      <c r="K2157" t="s">
        <v>122</v>
      </c>
      <c r="L2157" t="str">
        <f>_xlfn.XLOOKUP(K2157,Sheet1!$A$2:$A$8,Sheet1!$B$2:$B$8)</f>
        <v>F</v>
      </c>
      <c r="M2157" s="5">
        <v>-97824483340</v>
      </c>
      <c r="N2157" s="5">
        <v>-9698632112</v>
      </c>
    </row>
    <row r="2158" spans="1:14" x14ac:dyDescent="0.3">
      <c r="A2158" t="s">
        <v>258</v>
      </c>
      <c r="B2158" t="s">
        <v>259</v>
      </c>
      <c r="C2158" t="s">
        <v>34</v>
      </c>
      <c r="D2158" t="s">
        <v>245</v>
      </c>
      <c r="E2158" t="s">
        <v>213</v>
      </c>
      <c r="F2158" t="s">
        <v>299</v>
      </c>
      <c r="G2158" s="4">
        <v>44196</v>
      </c>
      <c r="H2158" s="7">
        <f t="shared" si="33"/>
        <v>2020</v>
      </c>
      <c r="I2158" t="s">
        <v>252</v>
      </c>
      <c r="J2158" t="s">
        <v>10</v>
      </c>
      <c r="K2158" t="s">
        <v>124</v>
      </c>
      <c r="L2158" t="str">
        <f>_xlfn.XLOOKUP(K2158,Sheet1!$A$2:$A$8,Sheet1!$B$2:$B$8)</f>
        <v>E</v>
      </c>
      <c r="M2158" s="5">
        <v>102193457994</v>
      </c>
      <c r="N2158" s="5">
        <v>86677182906</v>
      </c>
    </row>
    <row r="2159" spans="1:14" x14ac:dyDescent="0.3">
      <c r="A2159" t="s">
        <v>258</v>
      </c>
      <c r="B2159" t="s">
        <v>259</v>
      </c>
      <c r="C2159" t="s">
        <v>34</v>
      </c>
      <c r="D2159" t="s">
        <v>245</v>
      </c>
      <c r="E2159" t="s">
        <v>213</v>
      </c>
      <c r="F2159" t="s">
        <v>299</v>
      </c>
      <c r="G2159" s="4">
        <v>44196</v>
      </c>
      <c r="H2159" s="7">
        <f t="shared" si="33"/>
        <v>2020</v>
      </c>
      <c r="I2159" t="s">
        <v>252</v>
      </c>
      <c r="J2159" t="s">
        <v>122</v>
      </c>
      <c r="K2159" t="s">
        <v>122</v>
      </c>
      <c r="L2159" t="str">
        <f>_xlfn.XLOOKUP(K2159,Sheet1!$A$2:$A$8,Sheet1!$B$2:$B$8)</f>
        <v>F</v>
      </c>
      <c r="M2159" s="5">
        <v>27956034074</v>
      </c>
      <c r="N2159" s="5">
        <v>23173213422</v>
      </c>
    </row>
    <row r="2160" spans="1:14" x14ac:dyDescent="0.3">
      <c r="A2160" t="s">
        <v>271</v>
      </c>
      <c r="B2160" t="s">
        <v>259</v>
      </c>
      <c r="C2160" t="s">
        <v>34</v>
      </c>
      <c r="D2160" t="s">
        <v>207</v>
      </c>
      <c r="E2160" t="s">
        <v>191</v>
      </c>
      <c r="F2160" t="s">
        <v>299</v>
      </c>
      <c r="G2160" s="4">
        <v>44196</v>
      </c>
      <c r="H2160" s="7">
        <f t="shared" si="33"/>
        <v>2020</v>
      </c>
      <c r="I2160" t="s">
        <v>252</v>
      </c>
      <c r="J2160" t="s">
        <v>122</v>
      </c>
      <c r="K2160" t="s">
        <v>122</v>
      </c>
      <c r="L2160" t="str">
        <f>_xlfn.XLOOKUP(K2160,Sheet1!$A$2:$A$8,Sheet1!$B$2:$B$8)</f>
        <v>F</v>
      </c>
      <c r="M2160" s="5">
        <v>-143142308843</v>
      </c>
      <c r="N2160" s="5">
        <v>-21989834048</v>
      </c>
    </row>
    <row r="2161" spans="1:14" x14ac:dyDescent="0.3">
      <c r="A2161" t="s">
        <v>258</v>
      </c>
      <c r="B2161" t="s">
        <v>259</v>
      </c>
      <c r="C2161" t="s">
        <v>34</v>
      </c>
      <c r="D2161" t="s">
        <v>208</v>
      </c>
      <c r="E2161" t="s">
        <v>209</v>
      </c>
      <c r="F2161" t="s">
        <v>301</v>
      </c>
      <c r="G2161" s="4">
        <v>44196</v>
      </c>
      <c r="H2161" s="7">
        <f t="shared" si="33"/>
        <v>2020</v>
      </c>
      <c r="I2161" t="s">
        <v>252</v>
      </c>
      <c r="J2161" t="s">
        <v>260</v>
      </c>
      <c r="K2161" t="s">
        <v>7</v>
      </c>
      <c r="L2161" t="str">
        <f>_xlfn.XLOOKUP(K2161,Sheet1!$A$2:$A$8,Sheet1!$B$2:$B$8)</f>
        <v>D</v>
      </c>
      <c r="M2161" s="5">
        <v>119604708359</v>
      </c>
      <c r="N2161" s="5">
        <v>119477343482</v>
      </c>
    </row>
    <row r="2162" spans="1:14" x14ac:dyDescent="0.3">
      <c r="A2162" t="s">
        <v>258</v>
      </c>
      <c r="B2162" t="s">
        <v>259</v>
      </c>
      <c r="C2162" t="s">
        <v>34</v>
      </c>
      <c r="D2162" t="s">
        <v>208</v>
      </c>
      <c r="E2162" t="s">
        <v>209</v>
      </c>
      <c r="F2162" t="s">
        <v>301</v>
      </c>
      <c r="G2162" s="4">
        <v>44196</v>
      </c>
      <c r="H2162" s="7">
        <f t="shared" si="33"/>
        <v>2020</v>
      </c>
      <c r="I2162" t="s">
        <v>252</v>
      </c>
      <c r="J2162" t="s">
        <v>124</v>
      </c>
      <c r="K2162" t="s">
        <v>124</v>
      </c>
      <c r="L2162" t="str">
        <f>_xlfn.XLOOKUP(K2162,Sheet1!$A$2:$A$8,Sheet1!$B$2:$B$8)</f>
        <v>E</v>
      </c>
      <c r="M2162" s="5">
        <v>594973064</v>
      </c>
      <c r="N2162" s="5">
        <v>794190752</v>
      </c>
    </row>
    <row r="2163" spans="1:14" x14ac:dyDescent="0.3">
      <c r="A2163" t="s">
        <v>258</v>
      </c>
      <c r="B2163" t="s">
        <v>259</v>
      </c>
      <c r="C2163" t="s">
        <v>34</v>
      </c>
      <c r="D2163" t="s">
        <v>208</v>
      </c>
      <c r="E2163" t="s">
        <v>209</v>
      </c>
      <c r="F2163" t="s">
        <v>301</v>
      </c>
      <c r="G2163" s="4">
        <v>44196</v>
      </c>
      <c r="H2163" s="7">
        <f t="shared" si="33"/>
        <v>2020</v>
      </c>
      <c r="I2163" t="s">
        <v>252</v>
      </c>
      <c r="J2163" t="s">
        <v>122</v>
      </c>
      <c r="K2163" t="s">
        <v>122</v>
      </c>
      <c r="L2163" t="str">
        <f>_xlfn.XLOOKUP(K2163,Sheet1!$A$2:$A$8,Sheet1!$B$2:$B$8)</f>
        <v>F</v>
      </c>
      <c r="M2163" s="5">
        <v>1605979769</v>
      </c>
      <c r="N2163" s="5">
        <v>1179012722</v>
      </c>
    </row>
    <row r="2164" spans="1:14" x14ac:dyDescent="0.3">
      <c r="A2164" t="s">
        <v>258</v>
      </c>
      <c r="B2164" t="s">
        <v>259</v>
      </c>
      <c r="C2164" t="s">
        <v>34</v>
      </c>
      <c r="D2164" t="s">
        <v>210</v>
      </c>
      <c r="E2164" t="s">
        <v>198</v>
      </c>
      <c r="F2164" t="s">
        <v>299</v>
      </c>
      <c r="G2164" s="4">
        <v>44196</v>
      </c>
      <c r="H2164" s="7">
        <f t="shared" si="33"/>
        <v>2020</v>
      </c>
      <c r="I2164" t="s">
        <v>252</v>
      </c>
      <c r="J2164" t="s">
        <v>124</v>
      </c>
      <c r="K2164" t="s">
        <v>124</v>
      </c>
      <c r="L2164" t="str">
        <f>_xlfn.XLOOKUP(K2164,Sheet1!$A$2:$A$8,Sheet1!$B$2:$B$8)</f>
        <v>E</v>
      </c>
      <c r="M2164" s="5">
        <v>6632843949</v>
      </c>
      <c r="N2164" s="5">
        <v>-1372527630</v>
      </c>
    </row>
    <row r="2165" spans="1:14" x14ac:dyDescent="0.3">
      <c r="A2165" t="s">
        <v>258</v>
      </c>
      <c r="B2165" t="s">
        <v>259</v>
      </c>
      <c r="C2165" t="s">
        <v>34</v>
      </c>
      <c r="D2165" t="s">
        <v>210</v>
      </c>
      <c r="E2165" t="s">
        <v>198</v>
      </c>
      <c r="F2165" t="s">
        <v>299</v>
      </c>
      <c r="G2165" s="4">
        <v>44196</v>
      </c>
      <c r="H2165" s="7">
        <f t="shared" si="33"/>
        <v>2020</v>
      </c>
      <c r="I2165" t="s">
        <v>252</v>
      </c>
      <c r="J2165" t="s">
        <v>265</v>
      </c>
      <c r="K2165" t="s">
        <v>122</v>
      </c>
      <c r="L2165" t="str">
        <f>_xlfn.XLOOKUP(K2165,Sheet1!$A$2:$A$8,Sheet1!$B$2:$B$8)</f>
        <v>F</v>
      </c>
      <c r="M2165" s="5">
        <v>-13019159595</v>
      </c>
      <c r="N2165" s="5">
        <v>-13443583234</v>
      </c>
    </row>
    <row r="2166" spans="1:14" x14ac:dyDescent="0.3">
      <c r="A2166" t="s">
        <v>258</v>
      </c>
      <c r="B2166" t="s">
        <v>259</v>
      </c>
      <c r="C2166" t="s">
        <v>34</v>
      </c>
      <c r="D2166" t="s">
        <v>211</v>
      </c>
      <c r="E2166" t="s">
        <v>184</v>
      </c>
      <c r="F2166" t="s">
        <v>299</v>
      </c>
      <c r="G2166" s="4">
        <v>44196</v>
      </c>
      <c r="H2166" s="7">
        <f t="shared" si="33"/>
        <v>2020</v>
      </c>
      <c r="I2166" t="s">
        <v>252</v>
      </c>
      <c r="J2166" t="s">
        <v>260</v>
      </c>
      <c r="K2166" t="s">
        <v>7</v>
      </c>
      <c r="L2166" t="str">
        <f>_xlfn.XLOOKUP(K2166,Sheet1!$A$2:$A$8,Sheet1!$B$2:$B$8)</f>
        <v>D</v>
      </c>
      <c r="M2166" s="5">
        <v>211539920504</v>
      </c>
      <c r="N2166" s="5">
        <v>225284561398</v>
      </c>
    </row>
    <row r="2167" spans="1:14" x14ac:dyDescent="0.3">
      <c r="A2167" t="s">
        <v>258</v>
      </c>
      <c r="B2167" t="s">
        <v>259</v>
      </c>
      <c r="C2167" t="s">
        <v>34</v>
      </c>
      <c r="D2167" t="s">
        <v>211</v>
      </c>
      <c r="E2167" t="s">
        <v>184</v>
      </c>
      <c r="F2167" t="s">
        <v>299</v>
      </c>
      <c r="G2167" s="4">
        <v>44196</v>
      </c>
      <c r="H2167" s="7">
        <f t="shared" si="33"/>
        <v>2020</v>
      </c>
      <c r="I2167" t="s">
        <v>252</v>
      </c>
      <c r="J2167" t="s">
        <v>124</v>
      </c>
      <c r="K2167" t="s">
        <v>124</v>
      </c>
      <c r="L2167" t="str">
        <f>_xlfn.XLOOKUP(K2167,Sheet1!$A$2:$A$8,Sheet1!$B$2:$B$8)</f>
        <v>E</v>
      </c>
      <c r="M2167" s="5">
        <v>11580141753</v>
      </c>
      <c r="N2167" s="5">
        <v>12873508902</v>
      </c>
    </row>
    <row r="2168" spans="1:14" x14ac:dyDescent="0.3">
      <c r="A2168" t="s">
        <v>258</v>
      </c>
      <c r="B2168" t="s">
        <v>259</v>
      </c>
      <c r="C2168" t="s">
        <v>34</v>
      </c>
      <c r="D2168" t="s">
        <v>211</v>
      </c>
      <c r="E2168" t="s">
        <v>184</v>
      </c>
      <c r="F2168" t="s">
        <v>299</v>
      </c>
      <c r="G2168" s="4">
        <v>44196</v>
      </c>
      <c r="H2168" s="7">
        <f t="shared" si="33"/>
        <v>2020</v>
      </c>
      <c r="I2168" t="s">
        <v>252</v>
      </c>
      <c r="J2168" t="s">
        <v>122</v>
      </c>
      <c r="K2168" t="s">
        <v>122</v>
      </c>
      <c r="L2168" t="str">
        <f>_xlfn.XLOOKUP(K2168,Sheet1!$A$2:$A$8,Sheet1!$B$2:$B$8)</f>
        <v>F</v>
      </c>
      <c r="M2168" s="5">
        <v>30322598980</v>
      </c>
      <c r="N2168" s="5">
        <v>22883348761</v>
      </c>
    </row>
    <row r="2169" spans="1:14" x14ac:dyDescent="0.3">
      <c r="A2169" t="s">
        <v>258</v>
      </c>
      <c r="B2169" t="s">
        <v>259</v>
      </c>
      <c r="C2169" t="s">
        <v>34</v>
      </c>
      <c r="D2169" t="s">
        <v>212</v>
      </c>
      <c r="E2169" t="s">
        <v>213</v>
      </c>
      <c r="F2169" t="s">
        <v>301</v>
      </c>
      <c r="G2169" s="4">
        <v>44196</v>
      </c>
      <c r="H2169" s="7">
        <f t="shared" si="33"/>
        <v>2020</v>
      </c>
      <c r="I2169" t="s">
        <v>252</v>
      </c>
      <c r="J2169" t="s">
        <v>124</v>
      </c>
      <c r="K2169" t="s">
        <v>124</v>
      </c>
      <c r="L2169" t="str">
        <f>_xlfn.XLOOKUP(K2169,Sheet1!$A$2:$A$8,Sheet1!$B$2:$B$8)</f>
        <v>E</v>
      </c>
      <c r="M2169" s="5">
        <v>455855515211</v>
      </c>
      <c r="N2169" s="5">
        <v>206786221786</v>
      </c>
    </row>
    <row r="2170" spans="1:14" x14ac:dyDescent="0.3">
      <c r="A2170" t="s">
        <v>258</v>
      </c>
      <c r="B2170" t="s">
        <v>259</v>
      </c>
      <c r="C2170" t="s">
        <v>34</v>
      </c>
      <c r="D2170" t="s">
        <v>212</v>
      </c>
      <c r="E2170" t="s">
        <v>213</v>
      </c>
      <c r="F2170" t="s">
        <v>301</v>
      </c>
      <c r="G2170" s="4">
        <v>44196</v>
      </c>
      <c r="H2170" s="7">
        <f t="shared" si="33"/>
        <v>2020</v>
      </c>
      <c r="I2170" t="s">
        <v>252</v>
      </c>
      <c r="J2170" t="s">
        <v>122</v>
      </c>
      <c r="K2170" t="s">
        <v>122</v>
      </c>
      <c r="L2170" t="str">
        <f>_xlfn.XLOOKUP(K2170,Sheet1!$A$2:$A$8,Sheet1!$B$2:$B$8)</f>
        <v>F</v>
      </c>
      <c r="M2170" s="5">
        <v>173359671915</v>
      </c>
      <c r="N2170" s="5">
        <v>-341924578348</v>
      </c>
    </row>
    <row r="2171" spans="1:14" x14ac:dyDescent="0.3">
      <c r="A2171" t="s">
        <v>258</v>
      </c>
      <c r="B2171" t="s">
        <v>259</v>
      </c>
      <c r="C2171" t="s">
        <v>34</v>
      </c>
      <c r="D2171" t="s">
        <v>214</v>
      </c>
      <c r="E2171" t="s">
        <v>191</v>
      </c>
      <c r="F2171" t="s">
        <v>299</v>
      </c>
      <c r="G2171" s="4">
        <v>44196</v>
      </c>
      <c r="H2171" s="7">
        <f t="shared" si="33"/>
        <v>2020</v>
      </c>
      <c r="I2171" t="s">
        <v>252</v>
      </c>
      <c r="J2171" t="s">
        <v>7</v>
      </c>
      <c r="K2171" t="s">
        <v>7</v>
      </c>
      <c r="L2171" t="str">
        <f>_xlfn.XLOOKUP(K2171,Sheet1!$A$2:$A$8,Sheet1!$B$2:$B$8)</f>
        <v>D</v>
      </c>
      <c r="M2171" s="5">
        <v>5083631492987</v>
      </c>
      <c r="N2171" s="5">
        <v>2719563984151</v>
      </c>
    </row>
    <row r="2172" spans="1:14" x14ac:dyDescent="0.3">
      <c r="A2172" t="s">
        <v>258</v>
      </c>
      <c r="B2172" t="s">
        <v>259</v>
      </c>
      <c r="C2172" t="s">
        <v>34</v>
      </c>
      <c r="D2172" t="s">
        <v>214</v>
      </c>
      <c r="E2172" t="s">
        <v>191</v>
      </c>
      <c r="F2172" t="s">
        <v>299</v>
      </c>
      <c r="G2172" s="4">
        <v>44196</v>
      </c>
      <c r="H2172" s="7">
        <f t="shared" si="33"/>
        <v>2020</v>
      </c>
      <c r="I2172" t="s">
        <v>252</v>
      </c>
      <c r="J2172" t="s">
        <v>10</v>
      </c>
      <c r="K2172" t="s">
        <v>124</v>
      </c>
      <c r="L2172" t="str">
        <f>_xlfn.XLOOKUP(K2172,Sheet1!$A$2:$A$8,Sheet1!$B$2:$B$8)</f>
        <v>E</v>
      </c>
      <c r="M2172" s="5">
        <v>133845504026</v>
      </c>
      <c r="N2172" s="5">
        <v>133209522238</v>
      </c>
    </row>
    <row r="2173" spans="1:14" x14ac:dyDescent="0.3">
      <c r="A2173" t="s">
        <v>258</v>
      </c>
      <c r="B2173" t="s">
        <v>259</v>
      </c>
      <c r="C2173" t="s">
        <v>34</v>
      </c>
      <c r="D2173" t="s">
        <v>214</v>
      </c>
      <c r="E2173" t="s">
        <v>191</v>
      </c>
      <c r="F2173" t="s">
        <v>299</v>
      </c>
      <c r="G2173" s="4">
        <v>44196</v>
      </c>
      <c r="H2173" s="7">
        <f t="shared" si="33"/>
        <v>2020</v>
      </c>
      <c r="I2173" t="s">
        <v>252</v>
      </c>
      <c r="J2173" t="s">
        <v>265</v>
      </c>
      <c r="K2173" t="s">
        <v>122</v>
      </c>
      <c r="L2173" t="str">
        <f>_xlfn.XLOOKUP(K2173,Sheet1!$A$2:$A$8,Sheet1!$B$2:$B$8)</f>
        <v>F</v>
      </c>
      <c r="M2173" s="5">
        <v>560873030681</v>
      </c>
      <c r="N2173" s="5">
        <v>-221877261778</v>
      </c>
    </row>
    <row r="2174" spans="1:14" x14ac:dyDescent="0.3">
      <c r="A2174" t="s">
        <v>258</v>
      </c>
      <c r="B2174" t="s">
        <v>259</v>
      </c>
      <c r="C2174" t="s">
        <v>34</v>
      </c>
      <c r="D2174" t="s">
        <v>216</v>
      </c>
      <c r="E2174" t="s">
        <v>184</v>
      </c>
      <c r="F2174" t="s">
        <v>299</v>
      </c>
      <c r="G2174" s="4">
        <v>44196</v>
      </c>
      <c r="H2174" s="7">
        <f t="shared" si="33"/>
        <v>2020</v>
      </c>
      <c r="I2174" t="s">
        <v>252</v>
      </c>
      <c r="J2174" t="s">
        <v>260</v>
      </c>
      <c r="K2174" t="s">
        <v>7</v>
      </c>
      <c r="L2174" t="str">
        <f>_xlfn.XLOOKUP(K2174,Sheet1!$A$2:$A$8,Sheet1!$B$2:$B$8)</f>
        <v>D</v>
      </c>
      <c r="M2174" s="5">
        <v>4890150536567</v>
      </c>
      <c r="N2174" s="5">
        <v>4284394176444</v>
      </c>
    </row>
    <row r="2175" spans="1:14" x14ac:dyDescent="0.3">
      <c r="A2175" t="s">
        <v>258</v>
      </c>
      <c r="B2175" t="s">
        <v>259</v>
      </c>
      <c r="C2175" t="s">
        <v>34</v>
      </c>
      <c r="D2175" t="s">
        <v>216</v>
      </c>
      <c r="E2175" t="s">
        <v>184</v>
      </c>
      <c r="F2175" t="s">
        <v>299</v>
      </c>
      <c r="G2175" s="4">
        <v>44196</v>
      </c>
      <c r="H2175" s="7">
        <f t="shared" si="33"/>
        <v>2020</v>
      </c>
      <c r="I2175" t="s">
        <v>252</v>
      </c>
      <c r="J2175" t="s">
        <v>124</v>
      </c>
      <c r="K2175" t="s">
        <v>124</v>
      </c>
      <c r="L2175" t="str">
        <f>_xlfn.XLOOKUP(K2175,Sheet1!$A$2:$A$8,Sheet1!$B$2:$B$8)</f>
        <v>E</v>
      </c>
      <c r="M2175" s="5">
        <v>271448093101</v>
      </c>
      <c r="N2175" s="5">
        <v>134398735133</v>
      </c>
    </row>
    <row r="2176" spans="1:14" x14ac:dyDescent="0.3">
      <c r="A2176" t="s">
        <v>258</v>
      </c>
      <c r="B2176" t="s">
        <v>259</v>
      </c>
      <c r="C2176" t="s">
        <v>34</v>
      </c>
      <c r="D2176" t="s">
        <v>216</v>
      </c>
      <c r="E2176" t="s">
        <v>184</v>
      </c>
      <c r="F2176" t="s">
        <v>299</v>
      </c>
      <c r="G2176" s="4">
        <v>44196</v>
      </c>
      <c r="H2176" s="7">
        <f t="shared" si="33"/>
        <v>2020</v>
      </c>
      <c r="I2176" t="s">
        <v>252</v>
      </c>
      <c r="J2176" t="s">
        <v>122</v>
      </c>
      <c r="K2176" t="s">
        <v>122</v>
      </c>
      <c r="L2176" t="str">
        <f>_xlfn.XLOOKUP(K2176,Sheet1!$A$2:$A$8,Sheet1!$B$2:$B$8)</f>
        <v>F</v>
      </c>
      <c r="M2176" s="5">
        <v>152515450894</v>
      </c>
      <c r="N2176" s="5">
        <v>-18253164139</v>
      </c>
    </row>
    <row r="2177" spans="1:14" x14ac:dyDescent="0.3">
      <c r="A2177" t="s">
        <v>258</v>
      </c>
      <c r="B2177" t="s">
        <v>259</v>
      </c>
      <c r="C2177" t="s">
        <v>34</v>
      </c>
      <c r="D2177" t="s">
        <v>217</v>
      </c>
      <c r="E2177" t="s">
        <v>191</v>
      </c>
      <c r="F2177" t="s">
        <v>299</v>
      </c>
      <c r="G2177" s="4">
        <v>44196</v>
      </c>
      <c r="H2177" s="7">
        <f t="shared" si="33"/>
        <v>2020</v>
      </c>
      <c r="I2177" t="s">
        <v>252</v>
      </c>
      <c r="J2177" t="s">
        <v>260</v>
      </c>
      <c r="K2177" t="s">
        <v>7</v>
      </c>
      <c r="L2177" t="str">
        <f>_xlfn.XLOOKUP(K2177,Sheet1!$A$2:$A$8,Sheet1!$B$2:$B$8)</f>
        <v>D</v>
      </c>
      <c r="M2177" s="5">
        <v>295182526345</v>
      </c>
      <c r="N2177" s="5">
        <v>330284776004</v>
      </c>
    </row>
    <row r="2178" spans="1:14" x14ac:dyDescent="0.3">
      <c r="A2178" t="s">
        <v>258</v>
      </c>
      <c r="B2178" t="s">
        <v>259</v>
      </c>
      <c r="C2178" t="s">
        <v>34</v>
      </c>
      <c r="D2178" t="s">
        <v>217</v>
      </c>
      <c r="E2178" t="s">
        <v>191</v>
      </c>
      <c r="F2178" t="s">
        <v>299</v>
      </c>
      <c r="G2178" s="4">
        <v>44196</v>
      </c>
      <c r="H2178" s="7">
        <f t="shared" si="33"/>
        <v>2020</v>
      </c>
      <c r="I2178" t="s">
        <v>252</v>
      </c>
      <c r="J2178" t="s">
        <v>124</v>
      </c>
      <c r="K2178" t="s">
        <v>124</v>
      </c>
      <c r="L2178" t="str">
        <f>_xlfn.XLOOKUP(K2178,Sheet1!$A$2:$A$8,Sheet1!$B$2:$B$8)</f>
        <v>E</v>
      </c>
      <c r="M2178" s="5">
        <v>3855510663</v>
      </c>
      <c r="N2178" s="5">
        <v>10306154621</v>
      </c>
    </row>
    <row r="2179" spans="1:14" x14ac:dyDescent="0.3">
      <c r="A2179" t="s">
        <v>258</v>
      </c>
      <c r="B2179" t="s">
        <v>259</v>
      </c>
      <c r="C2179" t="s">
        <v>34</v>
      </c>
      <c r="D2179" t="s">
        <v>217</v>
      </c>
      <c r="E2179" t="s">
        <v>191</v>
      </c>
      <c r="F2179" t="s">
        <v>299</v>
      </c>
      <c r="G2179" s="4">
        <v>44196</v>
      </c>
      <c r="H2179" s="7">
        <f t="shared" si="33"/>
        <v>2020</v>
      </c>
      <c r="I2179" t="s">
        <v>252</v>
      </c>
      <c r="J2179" t="s">
        <v>122</v>
      </c>
      <c r="K2179" t="s">
        <v>122</v>
      </c>
      <c r="L2179" t="str">
        <f>_xlfn.XLOOKUP(K2179,Sheet1!$A$2:$A$8,Sheet1!$B$2:$B$8)</f>
        <v>F</v>
      </c>
      <c r="M2179" s="5">
        <v>2969794771</v>
      </c>
      <c r="N2179" s="5">
        <v>5389002564</v>
      </c>
    </row>
    <row r="2180" spans="1:14" x14ac:dyDescent="0.3">
      <c r="A2180" t="s">
        <v>258</v>
      </c>
      <c r="B2180" t="s">
        <v>259</v>
      </c>
      <c r="C2180" t="s">
        <v>34</v>
      </c>
      <c r="D2180" t="s">
        <v>218</v>
      </c>
      <c r="E2180" t="s">
        <v>184</v>
      </c>
      <c r="F2180" t="s">
        <v>299</v>
      </c>
      <c r="G2180" s="4">
        <v>44196</v>
      </c>
      <c r="H2180" s="7">
        <f t="shared" si="33"/>
        <v>2020</v>
      </c>
      <c r="I2180" t="s">
        <v>252</v>
      </c>
      <c r="J2180" t="s">
        <v>266</v>
      </c>
      <c r="K2180" t="s">
        <v>7</v>
      </c>
      <c r="L2180" t="str">
        <f>_xlfn.XLOOKUP(K2180,Sheet1!$A$2:$A$8,Sheet1!$B$2:$B$8)</f>
        <v>D</v>
      </c>
      <c r="M2180" s="5">
        <v>923222519676</v>
      </c>
      <c r="N2180" s="5">
        <v>904466064444</v>
      </c>
    </row>
    <row r="2181" spans="1:14" x14ac:dyDescent="0.3">
      <c r="A2181" t="s">
        <v>258</v>
      </c>
      <c r="B2181" t="s">
        <v>259</v>
      </c>
      <c r="C2181" t="s">
        <v>34</v>
      </c>
      <c r="D2181" t="s">
        <v>218</v>
      </c>
      <c r="E2181" t="s">
        <v>184</v>
      </c>
      <c r="F2181" t="s">
        <v>299</v>
      </c>
      <c r="G2181" s="4">
        <v>44196</v>
      </c>
      <c r="H2181" s="7">
        <f t="shared" ref="H2181:H2244" si="34">YEAR(G2181)</f>
        <v>2020</v>
      </c>
      <c r="I2181" t="s">
        <v>252</v>
      </c>
      <c r="J2181" t="s">
        <v>124</v>
      </c>
      <c r="K2181" t="s">
        <v>124</v>
      </c>
      <c r="L2181" t="str">
        <f>_xlfn.XLOOKUP(K2181,Sheet1!$A$2:$A$8,Sheet1!$B$2:$B$8)</f>
        <v>E</v>
      </c>
      <c r="M2181" s="5">
        <v>54315676779</v>
      </c>
      <c r="N2181" s="5">
        <v>51171062520</v>
      </c>
    </row>
    <row r="2182" spans="1:14" x14ac:dyDescent="0.3">
      <c r="A2182" t="s">
        <v>258</v>
      </c>
      <c r="B2182" t="s">
        <v>259</v>
      </c>
      <c r="C2182" t="s">
        <v>34</v>
      </c>
      <c r="D2182" t="s">
        <v>218</v>
      </c>
      <c r="E2182" t="s">
        <v>184</v>
      </c>
      <c r="F2182" t="s">
        <v>299</v>
      </c>
      <c r="G2182" s="4">
        <v>44196</v>
      </c>
      <c r="H2182" s="7">
        <f t="shared" si="34"/>
        <v>2020</v>
      </c>
      <c r="I2182" t="s">
        <v>252</v>
      </c>
      <c r="J2182" t="s">
        <v>122</v>
      </c>
      <c r="K2182" t="s">
        <v>122</v>
      </c>
      <c r="L2182" t="str">
        <f>_xlfn.XLOOKUP(K2182,Sheet1!$A$2:$A$8,Sheet1!$B$2:$B$8)</f>
        <v>F</v>
      </c>
      <c r="M2182" s="5">
        <v>40339623173</v>
      </c>
      <c r="N2182" s="5">
        <v>-22509197937</v>
      </c>
    </row>
    <row r="2183" spans="1:14" x14ac:dyDescent="0.3">
      <c r="A2183" t="s">
        <v>258</v>
      </c>
      <c r="B2183" t="s">
        <v>259</v>
      </c>
      <c r="C2183" t="s">
        <v>34</v>
      </c>
      <c r="D2183" t="s">
        <v>219</v>
      </c>
      <c r="E2183" t="s">
        <v>184</v>
      </c>
      <c r="F2183" t="s">
        <v>299</v>
      </c>
      <c r="G2183" s="4">
        <v>44196</v>
      </c>
      <c r="H2183" s="7">
        <f t="shared" si="34"/>
        <v>2020</v>
      </c>
      <c r="I2183" t="s">
        <v>252</v>
      </c>
      <c r="J2183" t="s">
        <v>260</v>
      </c>
      <c r="K2183" t="s">
        <v>7</v>
      </c>
      <c r="L2183" t="str">
        <f>_xlfn.XLOOKUP(K2183,Sheet1!$A$2:$A$8,Sheet1!$B$2:$B$8)</f>
        <v>D</v>
      </c>
      <c r="M2183" s="5">
        <v>1333937111092</v>
      </c>
      <c r="N2183" s="5">
        <v>1164970052153</v>
      </c>
    </row>
    <row r="2184" spans="1:14" x14ac:dyDescent="0.3">
      <c r="A2184" t="s">
        <v>258</v>
      </c>
      <c r="B2184" t="s">
        <v>259</v>
      </c>
      <c r="C2184" t="s">
        <v>34</v>
      </c>
      <c r="D2184" t="s">
        <v>219</v>
      </c>
      <c r="E2184" t="s">
        <v>184</v>
      </c>
      <c r="F2184" t="s">
        <v>299</v>
      </c>
      <c r="G2184" s="4">
        <v>44196</v>
      </c>
      <c r="H2184" s="7">
        <f t="shared" si="34"/>
        <v>2020</v>
      </c>
      <c r="I2184" t="s">
        <v>252</v>
      </c>
      <c r="J2184" t="s">
        <v>124</v>
      </c>
      <c r="K2184" t="s">
        <v>124</v>
      </c>
      <c r="L2184" t="str">
        <f>_xlfn.XLOOKUP(K2184,Sheet1!$A$2:$A$8,Sheet1!$B$2:$B$8)</f>
        <v>E</v>
      </c>
      <c r="M2184" s="5">
        <v>39715048440</v>
      </c>
      <c r="N2184" s="5">
        <v>20207651634</v>
      </c>
    </row>
    <row r="2185" spans="1:14" x14ac:dyDescent="0.3">
      <c r="A2185" t="s">
        <v>258</v>
      </c>
      <c r="B2185" t="s">
        <v>259</v>
      </c>
      <c r="C2185" t="s">
        <v>34</v>
      </c>
      <c r="D2185" t="s">
        <v>219</v>
      </c>
      <c r="E2185" t="s">
        <v>184</v>
      </c>
      <c r="F2185" t="s">
        <v>299</v>
      </c>
      <c r="G2185" s="4">
        <v>44196</v>
      </c>
      <c r="H2185" s="7">
        <f t="shared" si="34"/>
        <v>2020</v>
      </c>
      <c r="I2185" t="s">
        <v>252</v>
      </c>
      <c r="J2185" t="s">
        <v>122</v>
      </c>
      <c r="K2185" t="s">
        <v>122</v>
      </c>
      <c r="L2185" t="str">
        <f>_xlfn.XLOOKUP(K2185,Sheet1!$A$2:$A$8,Sheet1!$B$2:$B$8)</f>
        <v>F</v>
      </c>
      <c r="M2185" s="5">
        <v>11482259930</v>
      </c>
      <c r="N2185" s="5">
        <v>-7958646615</v>
      </c>
    </row>
    <row r="2186" spans="1:14" x14ac:dyDescent="0.3">
      <c r="A2186" t="s">
        <v>258</v>
      </c>
      <c r="B2186" t="s">
        <v>259</v>
      </c>
      <c r="C2186" t="s">
        <v>34</v>
      </c>
      <c r="D2186" t="s">
        <v>221</v>
      </c>
      <c r="E2186" t="s">
        <v>191</v>
      </c>
      <c r="F2186" t="s">
        <v>299</v>
      </c>
      <c r="G2186" s="4">
        <v>44196</v>
      </c>
      <c r="H2186" s="7">
        <f t="shared" si="34"/>
        <v>2020</v>
      </c>
      <c r="I2186" t="s">
        <v>252</v>
      </c>
      <c r="J2186" t="s">
        <v>7</v>
      </c>
      <c r="K2186" t="s">
        <v>7</v>
      </c>
      <c r="L2186" t="str">
        <f>_xlfn.XLOOKUP(K2186,Sheet1!$A$2:$A$8,Sheet1!$B$2:$B$8)</f>
        <v>D</v>
      </c>
      <c r="M2186" s="5">
        <v>57792795732820</v>
      </c>
      <c r="N2186" s="5">
        <v>64366847807959</v>
      </c>
    </row>
    <row r="2187" spans="1:14" x14ac:dyDescent="0.3">
      <c r="A2187" t="s">
        <v>258</v>
      </c>
      <c r="B2187" t="s">
        <v>259</v>
      </c>
      <c r="C2187" t="s">
        <v>34</v>
      </c>
      <c r="D2187" t="s">
        <v>221</v>
      </c>
      <c r="E2187" t="s">
        <v>191</v>
      </c>
      <c r="F2187" t="s">
        <v>299</v>
      </c>
      <c r="G2187" s="4">
        <v>44196</v>
      </c>
      <c r="H2187" s="7">
        <f t="shared" si="34"/>
        <v>2020</v>
      </c>
      <c r="I2187" t="s">
        <v>252</v>
      </c>
      <c r="J2187" t="s">
        <v>10</v>
      </c>
      <c r="K2187" t="s">
        <v>124</v>
      </c>
      <c r="L2187" t="str">
        <f>_xlfn.XLOOKUP(K2187,Sheet1!$A$2:$A$8,Sheet1!$B$2:$B$8)</f>
        <v>E</v>
      </c>
      <c r="M2187" s="5">
        <v>2403035192908</v>
      </c>
      <c r="N2187" s="5">
        <v>3868854558550</v>
      </c>
    </row>
    <row r="2188" spans="1:14" x14ac:dyDescent="0.3">
      <c r="A2188" t="s">
        <v>258</v>
      </c>
      <c r="B2188" t="s">
        <v>259</v>
      </c>
      <c r="C2188" t="s">
        <v>34</v>
      </c>
      <c r="D2188" t="s">
        <v>221</v>
      </c>
      <c r="E2188" t="s">
        <v>191</v>
      </c>
      <c r="F2188" t="s">
        <v>299</v>
      </c>
      <c r="G2188" s="4">
        <v>44196</v>
      </c>
      <c r="H2188" s="7">
        <f t="shared" si="34"/>
        <v>2020</v>
      </c>
      <c r="I2188" t="s">
        <v>252</v>
      </c>
      <c r="J2188" t="s">
        <v>122</v>
      </c>
      <c r="K2188" t="s">
        <v>122</v>
      </c>
      <c r="L2188" t="str">
        <f>_xlfn.XLOOKUP(K2188,Sheet1!$A$2:$A$8,Sheet1!$B$2:$B$8)</f>
        <v>F</v>
      </c>
      <c r="M2188" s="5">
        <v>1788152419240</v>
      </c>
      <c r="N2188" s="5">
        <v>1982637208513</v>
      </c>
    </row>
    <row r="2189" spans="1:14" x14ac:dyDescent="0.3">
      <c r="A2189" t="s">
        <v>258</v>
      </c>
      <c r="B2189" t="s">
        <v>259</v>
      </c>
      <c r="C2189" t="s">
        <v>34</v>
      </c>
      <c r="D2189" t="s">
        <v>222</v>
      </c>
      <c r="E2189" t="s">
        <v>223</v>
      </c>
      <c r="F2189" t="s">
        <v>299</v>
      </c>
      <c r="G2189" s="4">
        <v>44196</v>
      </c>
      <c r="H2189" s="7">
        <f t="shared" si="34"/>
        <v>2020</v>
      </c>
      <c r="I2189" t="s">
        <v>252</v>
      </c>
      <c r="J2189" t="s">
        <v>260</v>
      </c>
      <c r="K2189" t="s">
        <v>7</v>
      </c>
      <c r="L2189" t="str">
        <f>_xlfn.XLOOKUP(K2189,Sheet1!$A$2:$A$8,Sheet1!$B$2:$B$8)</f>
        <v>D</v>
      </c>
      <c r="M2189" s="5">
        <v>2825136012824</v>
      </c>
      <c r="N2189" s="5">
        <v>3110157574663</v>
      </c>
    </row>
    <row r="2190" spans="1:14" x14ac:dyDescent="0.3">
      <c r="A2190" t="s">
        <v>258</v>
      </c>
      <c r="B2190" t="s">
        <v>259</v>
      </c>
      <c r="C2190" t="s">
        <v>34</v>
      </c>
      <c r="D2190" t="s">
        <v>222</v>
      </c>
      <c r="E2190" t="s">
        <v>223</v>
      </c>
      <c r="F2190" t="s">
        <v>299</v>
      </c>
      <c r="G2190" s="4">
        <v>44196</v>
      </c>
      <c r="H2190" s="7">
        <f t="shared" si="34"/>
        <v>2020</v>
      </c>
      <c r="I2190" t="s">
        <v>252</v>
      </c>
      <c r="J2190" t="s">
        <v>124</v>
      </c>
      <c r="K2190" t="s">
        <v>124</v>
      </c>
      <c r="L2190" t="str">
        <f>_xlfn.XLOOKUP(K2190,Sheet1!$A$2:$A$8,Sheet1!$B$2:$B$8)</f>
        <v>E</v>
      </c>
      <c r="M2190" s="5">
        <v>139524243361</v>
      </c>
      <c r="N2190" s="5">
        <v>275564427840</v>
      </c>
    </row>
    <row r="2191" spans="1:14" x14ac:dyDescent="0.3">
      <c r="A2191" t="s">
        <v>258</v>
      </c>
      <c r="B2191" t="s">
        <v>259</v>
      </c>
      <c r="C2191" t="s">
        <v>34</v>
      </c>
      <c r="D2191" t="s">
        <v>222</v>
      </c>
      <c r="E2191" t="s">
        <v>223</v>
      </c>
      <c r="F2191" t="s">
        <v>299</v>
      </c>
      <c r="G2191" s="4">
        <v>44196</v>
      </c>
      <c r="H2191" s="7">
        <f t="shared" si="34"/>
        <v>2020</v>
      </c>
      <c r="I2191" t="s">
        <v>252</v>
      </c>
      <c r="J2191" t="s">
        <v>122</v>
      </c>
      <c r="K2191" t="s">
        <v>122</v>
      </c>
      <c r="L2191" t="str">
        <f>_xlfn.XLOOKUP(K2191,Sheet1!$A$2:$A$8,Sheet1!$B$2:$B$8)</f>
        <v>F</v>
      </c>
      <c r="M2191" s="5">
        <v>72313949881</v>
      </c>
      <c r="N2191" s="5">
        <v>168292166221</v>
      </c>
    </row>
    <row r="2192" spans="1:14" x14ac:dyDescent="0.3">
      <c r="A2192" t="s">
        <v>258</v>
      </c>
      <c r="B2192" t="s">
        <v>259</v>
      </c>
      <c r="C2192" t="s">
        <v>34</v>
      </c>
      <c r="D2192" t="s">
        <v>224</v>
      </c>
      <c r="E2192" t="s">
        <v>225</v>
      </c>
      <c r="F2192" t="s">
        <v>299</v>
      </c>
      <c r="G2192" s="4">
        <v>44196</v>
      </c>
      <c r="H2192" s="7">
        <f t="shared" si="34"/>
        <v>2020</v>
      </c>
      <c r="I2192" t="s">
        <v>252</v>
      </c>
      <c r="J2192" t="s">
        <v>260</v>
      </c>
      <c r="K2192" t="s">
        <v>7</v>
      </c>
      <c r="L2192" t="str">
        <f>_xlfn.XLOOKUP(K2192,Sheet1!$A$2:$A$8,Sheet1!$B$2:$B$8)</f>
        <v>D</v>
      </c>
      <c r="M2192" s="5">
        <v>1565317904902</v>
      </c>
      <c r="N2192" s="5">
        <v>1304889861775</v>
      </c>
    </row>
    <row r="2193" spans="1:14" x14ac:dyDescent="0.3">
      <c r="A2193" t="s">
        <v>258</v>
      </c>
      <c r="B2193" t="s">
        <v>259</v>
      </c>
      <c r="C2193" t="s">
        <v>34</v>
      </c>
      <c r="D2193" t="s">
        <v>224</v>
      </c>
      <c r="E2193" t="s">
        <v>225</v>
      </c>
      <c r="F2193" t="s">
        <v>299</v>
      </c>
      <c r="G2193" s="4">
        <v>44196</v>
      </c>
      <c r="H2193" s="7">
        <f t="shared" si="34"/>
        <v>2020</v>
      </c>
      <c r="I2193" t="s">
        <v>252</v>
      </c>
      <c r="J2193" t="s">
        <v>124</v>
      </c>
      <c r="K2193" t="s">
        <v>124</v>
      </c>
      <c r="L2193" t="str">
        <f>_xlfn.XLOOKUP(K2193,Sheet1!$A$2:$A$8,Sheet1!$B$2:$B$8)</f>
        <v>E</v>
      </c>
      <c r="M2193" s="5">
        <v>96662377645</v>
      </c>
      <c r="N2193" s="5">
        <v>67694163381</v>
      </c>
    </row>
    <row r="2194" spans="1:14" x14ac:dyDescent="0.3">
      <c r="A2194" t="s">
        <v>258</v>
      </c>
      <c r="B2194" t="s">
        <v>259</v>
      </c>
      <c r="C2194" t="s">
        <v>34</v>
      </c>
      <c r="D2194" t="s">
        <v>224</v>
      </c>
      <c r="E2194" t="s">
        <v>225</v>
      </c>
      <c r="F2194" t="s">
        <v>299</v>
      </c>
      <c r="G2194" s="4">
        <v>44196</v>
      </c>
      <c r="H2194" s="7">
        <f t="shared" si="34"/>
        <v>2020</v>
      </c>
      <c r="I2194" t="s">
        <v>252</v>
      </c>
      <c r="J2194" t="s">
        <v>122</v>
      </c>
      <c r="K2194" t="s">
        <v>122</v>
      </c>
      <c r="L2194" t="str">
        <f>_xlfn.XLOOKUP(K2194,Sheet1!$A$2:$A$8,Sheet1!$B$2:$B$8)</f>
        <v>F</v>
      </c>
      <c r="M2194" s="5">
        <v>109895931842</v>
      </c>
      <c r="N2194" s="5">
        <v>2723762874</v>
      </c>
    </row>
    <row r="2195" spans="1:14" x14ac:dyDescent="0.3">
      <c r="A2195" t="s">
        <v>258</v>
      </c>
      <c r="B2195" t="s">
        <v>259</v>
      </c>
      <c r="C2195" t="s">
        <v>34</v>
      </c>
      <c r="D2195" t="s">
        <v>226</v>
      </c>
      <c r="E2195" t="s">
        <v>225</v>
      </c>
      <c r="F2195" t="s">
        <v>299</v>
      </c>
      <c r="G2195" s="4">
        <v>44196</v>
      </c>
      <c r="H2195" s="7">
        <f t="shared" si="34"/>
        <v>2020</v>
      </c>
      <c r="I2195" t="s">
        <v>252</v>
      </c>
      <c r="J2195" t="s">
        <v>7</v>
      </c>
      <c r="K2195" t="s">
        <v>7</v>
      </c>
      <c r="L2195" t="str">
        <f>_xlfn.XLOOKUP(K2195,Sheet1!$A$2:$A$8,Sheet1!$B$2:$B$8)</f>
        <v>D</v>
      </c>
      <c r="M2195" s="5">
        <v>1556870961770</v>
      </c>
      <c r="N2195" s="5">
        <v>1623287681238</v>
      </c>
    </row>
    <row r="2196" spans="1:14" x14ac:dyDescent="0.3">
      <c r="A2196" t="s">
        <v>258</v>
      </c>
      <c r="B2196" t="s">
        <v>259</v>
      </c>
      <c r="C2196" t="s">
        <v>34</v>
      </c>
      <c r="D2196" t="s">
        <v>226</v>
      </c>
      <c r="E2196" t="s">
        <v>225</v>
      </c>
      <c r="F2196" t="s">
        <v>299</v>
      </c>
      <c r="G2196" s="4">
        <v>44196</v>
      </c>
      <c r="H2196" s="7">
        <f t="shared" si="34"/>
        <v>2020</v>
      </c>
      <c r="I2196" t="s">
        <v>252</v>
      </c>
      <c r="J2196" t="s">
        <v>10</v>
      </c>
      <c r="K2196" t="s">
        <v>124</v>
      </c>
      <c r="L2196" t="str">
        <f>_xlfn.XLOOKUP(K2196,Sheet1!$A$2:$A$8,Sheet1!$B$2:$B$8)</f>
        <v>E</v>
      </c>
      <c r="M2196" s="5">
        <v>119942232673</v>
      </c>
      <c r="N2196" s="5">
        <v>124540495856</v>
      </c>
    </row>
    <row r="2197" spans="1:14" x14ac:dyDescent="0.3">
      <c r="A2197" t="s">
        <v>258</v>
      </c>
      <c r="B2197" t="s">
        <v>259</v>
      </c>
      <c r="C2197" t="s">
        <v>34</v>
      </c>
      <c r="D2197" t="s">
        <v>226</v>
      </c>
      <c r="E2197" t="s">
        <v>225</v>
      </c>
      <c r="F2197" t="s">
        <v>299</v>
      </c>
      <c r="G2197" s="4">
        <v>44196</v>
      </c>
      <c r="H2197" s="7">
        <f t="shared" si="34"/>
        <v>2020</v>
      </c>
      <c r="I2197" t="s">
        <v>252</v>
      </c>
      <c r="J2197" t="s">
        <v>9</v>
      </c>
      <c r="K2197" t="s">
        <v>122</v>
      </c>
      <c r="L2197" t="str">
        <f>_xlfn.XLOOKUP(K2197,Sheet1!$A$2:$A$8,Sheet1!$B$2:$B$8)</f>
        <v>F</v>
      </c>
      <c r="M2197" s="5">
        <v>105364540933</v>
      </c>
      <c r="N2197" s="5">
        <v>72069234706</v>
      </c>
    </row>
    <row r="2198" spans="1:14" x14ac:dyDescent="0.3">
      <c r="A2198" t="s">
        <v>258</v>
      </c>
      <c r="B2198" t="s">
        <v>259</v>
      </c>
      <c r="C2198" t="s">
        <v>34</v>
      </c>
      <c r="D2198" t="s">
        <v>227</v>
      </c>
      <c r="E2198" t="s">
        <v>198</v>
      </c>
      <c r="F2198" t="s">
        <v>299</v>
      </c>
      <c r="G2198" s="4">
        <v>44196</v>
      </c>
      <c r="H2198" s="7">
        <f t="shared" si="34"/>
        <v>2020</v>
      </c>
      <c r="I2198" t="s">
        <v>252</v>
      </c>
      <c r="J2198" t="s">
        <v>260</v>
      </c>
      <c r="K2198" t="s">
        <v>7</v>
      </c>
      <c r="L2198" t="str">
        <f>_xlfn.XLOOKUP(K2198,Sheet1!$A$2:$A$8,Sheet1!$B$2:$B$8)</f>
        <v>D</v>
      </c>
      <c r="M2198" s="5">
        <v>88602270090</v>
      </c>
      <c r="N2198" s="5">
        <v>108452042397</v>
      </c>
    </row>
    <row r="2199" spans="1:14" x14ac:dyDescent="0.3">
      <c r="A2199" t="s">
        <v>258</v>
      </c>
      <c r="B2199" t="s">
        <v>259</v>
      </c>
      <c r="C2199" t="s">
        <v>34</v>
      </c>
      <c r="D2199" t="s">
        <v>227</v>
      </c>
      <c r="E2199" t="s">
        <v>198</v>
      </c>
      <c r="F2199" t="s">
        <v>299</v>
      </c>
      <c r="G2199" s="4">
        <v>44196</v>
      </c>
      <c r="H2199" s="7">
        <f t="shared" si="34"/>
        <v>2020</v>
      </c>
      <c r="I2199" t="s">
        <v>252</v>
      </c>
      <c r="J2199" t="s">
        <v>124</v>
      </c>
      <c r="K2199" t="s">
        <v>124</v>
      </c>
      <c r="L2199" t="str">
        <f>_xlfn.XLOOKUP(K2199,Sheet1!$A$2:$A$8,Sheet1!$B$2:$B$8)</f>
        <v>E</v>
      </c>
      <c r="M2199" s="5">
        <v>5935188193</v>
      </c>
      <c r="N2199" s="5">
        <v>17089604759</v>
      </c>
    </row>
    <row r="2200" spans="1:14" x14ac:dyDescent="0.3">
      <c r="A2200" t="s">
        <v>258</v>
      </c>
      <c r="B2200" t="s">
        <v>259</v>
      </c>
      <c r="C2200" t="s">
        <v>34</v>
      </c>
      <c r="D2200" t="s">
        <v>227</v>
      </c>
      <c r="E2200" t="s">
        <v>198</v>
      </c>
      <c r="F2200" t="s">
        <v>299</v>
      </c>
      <c r="G2200" s="4">
        <v>44196</v>
      </c>
      <c r="H2200" s="7">
        <f t="shared" si="34"/>
        <v>2020</v>
      </c>
      <c r="I2200" t="s">
        <v>252</v>
      </c>
      <c r="J2200" t="s">
        <v>122</v>
      </c>
      <c r="K2200" t="s">
        <v>122</v>
      </c>
      <c r="L2200" t="str">
        <f>_xlfn.XLOOKUP(K2200,Sheet1!$A$2:$A$8,Sheet1!$B$2:$B$8)</f>
        <v>F</v>
      </c>
      <c r="M2200" s="5">
        <v>19764498918</v>
      </c>
      <c r="N2200" s="5">
        <v>19174349790</v>
      </c>
    </row>
    <row r="2201" spans="1:14" x14ac:dyDescent="0.3">
      <c r="A2201" t="s">
        <v>258</v>
      </c>
      <c r="B2201" t="s">
        <v>259</v>
      </c>
      <c r="C2201" t="s">
        <v>34</v>
      </c>
      <c r="D2201" t="s">
        <v>228</v>
      </c>
      <c r="E2201" t="s">
        <v>229</v>
      </c>
      <c r="F2201" t="s">
        <v>299</v>
      </c>
      <c r="G2201" s="4">
        <v>44196</v>
      </c>
      <c r="H2201" s="7">
        <f t="shared" si="34"/>
        <v>2020</v>
      </c>
      <c r="I2201" t="s">
        <v>252</v>
      </c>
      <c r="J2201" t="s">
        <v>260</v>
      </c>
      <c r="K2201" t="s">
        <v>7</v>
      </c>
      <c r="L2201" t="str">
        <f>_xlfn.XLOOKUP(K2201,Sheet1!$A$2:$A$8,Sheet1!$B$2:$B$8)</f>
        <v>D</v>
      </c>
      <c r="M2201" s="5">
        <v>2215686640850</v>
      </c>
      <c r="N2201" s="5">
        <v>2062344426631</v>
      </c>
    </row>
    <row r="2202" spans="1:14" x14ac:dyDescent="0.3">
      <c r="A2202" t="s">
        <v>258</v>
      </c>
      <c r="B2202" t="s">
        <v>259</v>
      </c>
      <c r="C2202" t="s">
        <v>34</v>
      </c>
      <c r="D2202" t="s">
        <v>228</v>
      </c>
      <c r="E2202" t="s">
        <v>229</v>
      </c>
      <c r="F2202" t="s">
        <v>299</v>
      </c>
      <c r="G2202" s="4">
        <v>44196</v>
      </c>
      <c r="H2202" s="7">
        <f t="shared" si="34"/>
        <v>2020</v>
      </c>
      <c r="I2202" t="s">
        <v>252</v>
      </c>
      <c r="J2202" t="s">
        <v>124</v>
      </c>
      <c r="K2202" t="s">
        <v>124</v>
      </c>
      <c r="L2202" t="str">
        <f>_xlfn.XLOOKUP(K2202,Sheet1!$A$2:$A$8,Sheet1!$B$2:$B$8)</f>
        <v>E</v>
      </c>
      <c r="M2202" s="5">
        <v>105917310389</v>
      </c>
      <c r="N2202" s="5">
        <v>90655085859</v>
      </c>
    </row>
    <row r="2203" spans="1:14" x14ac:dyDescent="0.3">
      <c r="A2203" t="s">
        <v>258</v>
      </c>
      <c r="B2203" t="s">
        <v>259</v>
      </c>
      <c r="C2203" t="s">
        <v>34</v>
      </c>
      <c r="D2203" t="s">
        <v>228</v>
      </c>
      <c r="E2203" t="s">
        <v>229</v>
      </c>
      <c r="F2203" t="s">
        <v>299</v>
      </c>
      <c r="G2203" s="4">
        <v>44196</v>
      </c>
      <c r="H2203" s="7">
        <f t="shared" si="34"/>
        <v>2020</v>
      </c>
      <c r="I2203" t="s">
        <v>252</v>
      </c>
      <c r="J2203" t="s">
        <v>122</v>
      </c>
      <c r="K2203" t="s">
        <v>122</v>
      </c>
      <c r="L2203" t="str">
        <f>_xlfn.XLOOKUP(K2203,Sheet1!$A$2:$A$8,Sheet1!$B$2:$B$8)</f>
        <v>F</v>
      </c>
      <c r="M2203" s="5">
        <v>9096797906</v>
      </c>
      <c r="N2203" s="5">
        <v>-2865354871</v>
      </c>
    </row>
    <row r="2204" spans="1:14" x14ac:dyDescent="0.3">
      <c r="A2204" t="s">
        <v>258</v>
      </c>
      <c r="B2204" t="s">
        <v>259</v>
      </c>
      <c r="C2204" t="s">
        <v>34</v>
      </c>
      <c r="D2204" t="s">
        <v>248</v>
      </c>
      <c r="E2204" t="s">
        <v>191</v>
      </c>
      <c r="F2204" t="s">
        <v>299</v>
      </c>
      <c r="G2204" s="4">
        <v>44196</v>
      </c>
      <c r="H2204" s="7">
        <f t="shared" si="34"/>
        <v>2020</v>
      </c>
      <c r="I2204" t="s">
        <v>252</v>
      </c>
      <c r="J2204" t="s">
        <v>7</v>
      </c>
      <c r="K2204" t="s">
        <v>7</v>
      </c>
      <c r="L2204" t="str">
        <f>_xlfn.XLOOKUP(K2204,Sheet1!$A$2:$A$8,Sheet1!$B$2:$B$8)</f>
        <v>D</v>
      </c>
      <c r="M2204" s="5">
        <v>9195008128360</v>
      </c>
      <c r="N2204" s="5">
        <v>9457389997298</v>
      </c>
    </row>
    <row r="2205" spans="1:14" x14ac:dyDescent="0.3">
      <c r="A2205" t="s">
        <v>258</v>
      </c>
      <c r="B2205" t="s">
        <v>259</v>
      </c>
      <c r="C2205" t="s">
        <v>34</v>
      </c>
      <c r="D2205" t="s">
        <v>248</v>
      </c>
      <c r="E2205" t="s">
        <v>191</v>
      </c>
      <c r="F2205" t="s">
        <v>299</v>
      </c>
      <c r="G2205" s="4">
        <v>44196</v>
      </c>
      <c r="H2205" s="7">
        <f t="shared" si="34"/>
        <v>2020</v>
      </c>
      <c r="I2205" t="s">
        <v>252</v>
      </c>
      <c r="J2205" t="s">
        <v>10</v>
      </c>
      <c r="K2205" t="s">
        <v>124</v>
      </c>
      <c r="L2205" t="str">
        <f>_xlfn.XLOOKUP(K2205,Sheet1!$A$2:$A$8,Sheet1!$B$2:$B$8)</f>
        <v>E</v>
      </c>
      <c r="M2205" s="5">
        <v>594183118076</v>
      </c>
      <c r="N2205" s="5">
        <v>459151320504</v>
      </c>
    </row>
    <row r="2206" spans="1:14" x14ac:dyDescent="0.3">
      <c r="A2206" t="s">
        <v>258</v>
      </c>
      <c r="B2206" t="s">
        <v>259</v>
      </c>
      <c r="C2206" t="s">
        <v>34</v>
      </c>
      <c r="D2206" t="s">
        <v>248</v>
      </c>
      <c r="E2206" t="s">
        <v>191</v>
      </c>
      <c r="F2206" t="s">
        <v>299</v>
      </c>
      <c r="G2206" s="4">
        <v>44196</v>
      </c>
      <c r="H2206" s="7">
        <f t="shared" si="34"/>
        <v>2020</v>
      </c>
      <c r="I2206" t="s">
        <v>252</v>
      </c>
      <c r="J2206" t="s">
        <v>9</v>
      </c>
      <c r="K2206" t="s">
        <v>122</v>
      </c>
      <c r="L2206" t="str">
        <f>_xlfn.XLOOKUP(K2206,Sheet1!$A$2:$A$8,Sheet1!$B$2:$B$8)</f>
        <v>F</v>
      </c>
      <c r="M2206" s="5">
        <v>301722374169</v>
      </c>
      <c r="N2206" s="5">
        <v>-248864999187</v>
      </c>
    </row>
    <row r="2207" spans="1:14" x14ac:dyDescent="0.3">
      <c r="A2207" t="s">
        <v>269</v>
      </c>
      <c r="B2207" t="s">
        <v>259</v>
      </c>
      <c r="C2207" t="s">
        <v>34</v>
      </c>
      <c r="D2207" t="s">
        <v>207</v>
      </c>
      <c r="E2207" t="s">
        <v>191</v>
      </c>
      <c r="F2207" t="s">
        <v>299</v>
      </c>
      <c r="G2207" s="4">
        <v>44196</v>
      </c>
      <c r="H2207" s="7">
        <f t="shared" si="34"/>
        <v>2020</v>
      </c>
      <c r="I2207" t="s">
        <v>252</v>
      </c>
      <c r="J2207" t="s">
        <v>7</v>
      </c>
      <c r="K2207" t="s">
        <v>7</v>
      </c>
      <c r="L2207" t="str">
        <f>_xlfn.XLOOKUP(K2207,Sheet1!$A$2:$A$8,Sheet1!$B$2:$B$8)</f>
        <v>D</v>
      </c>
      <c r="M2207" s="5">
        <v>1313295206977</v>
      </c>
      <c r="N2207" s="5">
        <v>1513706247699</v>
      </c>
    </row>
    <row r="2208" spans="1:14" x14ac:dyDescent="0.3">
      <c r="A2208" t="s">
        <v>269</v>
      </c>
      <c r="B2208" t="s">
        <v>259</v>
      </c>
      <c r="C2208" t="s">
        <v>34</v>
      </c>
      <c r="D2208" t="s">
        <v>207</v>
      </c>
      <c r="E2208" t="s">
        <v>191</v>
      </c>
      <c r="F2208" t="s">
        <v>299</v>
      </c>
      <c r="G2208" s="4">
        <v>44196</v>
      </c>
      <c r="H2208" s="7">
        <f t="shared" si="34"/>
        <v>2020</v>
      </c>
      <c r="I2208" t="s">
        <v>252</v>
      </c>
      <c r="J2208" t="s">
        <v>10</v>
      </c>
      <c r="K2208" t="s">
        <v>124</v>
      </c>
      <c r="L2208" t="str">
        <f>_xlfn.XLOOKUP(K2208,Sheet1!$A$2:$A$8,Sheet1!$B$2:$B$8)</f>
        <v>E</v>
      </c>
      <c r="M2208" s="5">
        <v>-36843269764</v>
      </c>
      <c r="N2208" s="5">
        <v>6552862554</v>
      </c>
    </row>
    <row r="2209" spans="1:14" x14ac:dyDescent="0.3">
      <c r="A2209" t="s">
        <v>269</v>
      </c>
      <c r="B2209" t="s">
        <v>259</v>
      </c>
      <c r="C2209" t="s">
        <v>34</v>
      </c>
      <c r="D2209" t="s">
        <v>207</v>
      </c>
      <c r="E2209" t="s">
        <v>191</v>
      </c>
      <c r="F2209" t="s">
        <v>299</v>
      </c>
      <c r="G2209" s="4">
        <v>44196</v>
      </c>
      <c r="H2209" s="7">
        <f t="shared" si="34"/>
        <v>2020</v>
      </c>
      <c r="I2209" t="s">
        <v>252</v>
      </c>
      <c r="J2209" t="s">
        <v>122</v>
      </c>
      <c r="K2209" t="s">
        <v>122</v>
      </c>
      <c r="L2209" t="str">
        <f>_xlfn.XLOOKUP(K2209,Sheet1!$A$2:$A$8,Sheet1!$B$2:$B$8)</f>
        <v>F</v>
      </c>
      <c r="M2209" s="5">
        <v>-143142308843</v>
      </c>
      <c r="N2209" s="5">
        <v>-21989834048</v>
      </c>
    </row>
    <row r="2210" spans="1:14" x14ac:dyDescent="0.3">
      <c r="A2210" t="s">
        <v>268</v>
      </c>
      <c r="B2210" t="s">
        <v>259</v>
      </c>
      <c r="C2210" t="s">
        <v>31</v>
      </c>
      <c r="D2210" t="s">
        <v>207</v>
      </c>
      <c r="E2210" t="s">
        <v>191</v>
      </c>
      <c r="F2210" t="s">
        <v>299</v>
      </c>
      <c r="G2210" s="4">
        <v>44196</v>
      </c>
      <c r="H2210" s="7">
        <f t="shared" si="34"/>
        <v>2020</v>
      </c>
      <c r="I2210" t="s">
        <v>252</v>
      </c>
      <c r="J2210" t="s">
        <v>7</v>
      </c>
      <c r="K2210" t="s">
        <v>7</v>
      </c>
      <c r="L2210" t="str">
        <f>_xlfn.XLOOKUP(K2210,Sheet1!$A$2:$A$8,Sheet1!$B$2:$B$8)</f>
        <v>D</v>
      </c>
      <c r="M2210" s="5">
        <v>943467230910</v>
      </c>
      <c r="N2210" s="5">
        <v>1212136491624</v>
      </c>
    </row>
    <row r="2211" spans="1:14" x14ac:dyDescent="0.3">
      <c r="A2211" t="s">
        <v>268</v>
      </c>
      <c r="B2211" t="s">
        <v>259</v>
      </c>
      <c r="C2211" t="s">
        <v>31</v>
      </c>
      <c r="D2211" t="s">
        <v>207</v>
      </c>
      <c r="E2211" t="s">
        <v>191</v>
      </c>
      <c r="F2211" t="s">
        <v>299</v>
      </c>
      <c r="G2211" s="4">
        <v>44196</v>
      </c>
      <c r="H2211" s="7">
        <f t="shared" si="34"/>
        <v>2020</v>
      </c>
      <c r="I2211" t="s">
        <v>252</v>
      </c>
      <c r="J2211" t="s">
        <v>10</v>
      </c>
      <c r="K2211" t="s">
        <v>124</v>
      </c>
      <c r="L2211" t="str">
        <f>_xlfn.XLOOKUP(K2211,Sheet1!$A$2:$A$8,Sheet1!$B$2:$B$8)</f>
        <v>E</v>
      </c>
      <c r="M2211" s="5">
        <v>44596698828</v>
      </c>
      <c r="N2211" s="5">
        <v>17268876074</v>
      </c>
    </row>
    <row r="2212" spans="1:14" x14ac:dyDescent="0.3">
      <c r="A2212" t="s">
        <v>268</v>
      </c>
      <c r="B2212" t="s">
        <v>259</v>
      </c>
      <c r="C2212" t="s">
        <v>31</v>
      </c>
      <c r="D2212" t="s">
        <v>207</v>
      </c>
      <c r="E2212" t="s">
        <v>191</v>
      </c>
      <c r="F2212" t="s">
        <v>299</v>
      </c>
      <c r="G2212" s="4">
        <v>44196</v>
      </c>
      <c r="H2212" s="7">
        <f t="shared" si="34"/>
        <v>2020</v>
      </c>
      <c r="I2212" t="s">
        <v>252</v>
      </c>
      <c r="J2212" t="s">
        <v>122</v>
      </c>
      <c r="K2212" t="s">
        <v>122</v>
      </c>
      <c r="L2212" t="str">
        <f>_xlfn.XLOOKUP(K2212,Sheet1!$A$2:$A$8,Sheet1!$B$2:$B$8)</f>
        <v>F</v>
      </c>
      <c r="M2212" s="5">
        <v>-153108488221</v>
      </c>
      <c r="N2212" s="5">
        <v>-5751604032</v>
      </c>
    </row>
    <row r="2213" spans="1:14" x14ac:dyDescent="0.3">
      <c r="A2213" t="s">
        <v>262</v>
      </c>
      <c r="B2213" t="s">
        <v>259</v>
      </c>
      <c r="C2213" t="s">
        <v>31</v>
      </c>
      <c r="D2213" t="s">
        <v>183</v>
      </c>
      <c r="E2213" t="s">
        <v>184</v>
      </c>
      <c r="F2213" t="s">
        <v>299</v>
      </c>
      <c r="G2213" s="4">
        <v>44196</v>
      </c>
      <c r="H2213" s="7">
        <f t="shared" si="34"/>
        <v>2020</v>
      </c>
      <c r="I2213" t="s">
        <v>252</v>
      </c>
      <c r="J2213" t="s">
        <v>7</v>
      </c>
      <c r="K2213" t="s">
        <v>7</v>
      </c>
      <c r="L2213" t="str">
        <f>_xlfn.XLOOKUP(K2213,Sheet1!$A$2:$A$8,Sheet1!$B$2:$B$8)</f>
        <v>D</v>
      </c>
      <c r="M2213" s="5">
        <v>6167808903860</v>
      </c>
      <c r="N2213" s="5">
        <v>5943404079654</v>
      </c>
    </row>
    <row r="2214" spans="1:14" x14ac:dyDescent="0.3">
      <c r="A2214" t="s">
        <v>262</v>
      </c>
      <c r="B2214" t="s">
        <v>259</v>
      </c>
      <c r="C2214" t="s">
        <v>31</v>
      </c>
      <c r="D2214" t="s">
        <v>183</v>
      </c>
      <c r="E2214" t="s">
        <v>184</v>
      </c>
      <c r="F2214" t="s">
        <v>299</v>
      </c>
      <c r="G2214" s="4">
        <v>44196</v>
      </c>
      <c r="H2214" s="7">
        <f t="shared" si="34"/>
        <v>2020</v>
      </c>
      <c r="I2214" t="s">
        <v>252</v>
      </c>
      <c r="J2214" t="s">
        <v>124</v>
      </c>
      <c r="K2214" t="s">
        <v>124</v>
      </c>
      <c r="L2214" t="str">
        <f>_xlfn.XLOOKUP(K2214,Sheet1!$A$2:$A$8,Sheet1!$B$2:$B$8)</f>
        <v>E</v>
      </c>
      <c r="M2214" s="5">
        <v>163664235622</v>
      </c>
      <c r="N2214" s="5">
        <v>195443727712</v>
      </c>
    </row>
    <row r="2215" spans="1:14" x14ac:dyDescent="0.3">
      <c r="A2215" t="s">
        <v>262</v>
      </c>
      <c r="B2215" t="s">
        <v>259</v>
      </c>
      <c r="C2215" t="s">
        <v>31</v>
      </c>
      <c r="D2215" t="s">
        <v>183</v>
      </c>
      <c r="E2215" t="s">
        <v>184</v>
      </c>
      <c r="F2215" t="s">
        <v>299</v>
      </c>
      <c r="G2215" s="4">
        <v>44196</v>
      </c>
      <c r="H2215" s="7">
        <f t="shared" si="34"/>
        <v>2020</v>
      </c>
      <c r="I2215" t="s">
        <v>252</v>
      </c>
      <c r="J2215" t="s">
        <v>122</v>
      </c>
      <c r="K2215" t="s">
        <v>122</v>
      </c>
      <c r="L2215" t="str">
        <f>_xlfn.XLOOKUP(K2215,Sheet1!$A$2:$A$8,Sheet1!$B$2:$B$8)</f>
        <v>F</v>
      </c>
      <c r="M2215" s="5">
        <v>125895224002</v>
      </c>
      <c r="N2215" s="5">
        <v>149768378898</v>
      </c>
    </row>
    <row r="2216" spans="1:14" x14ac:dyDescent="0.3">
      <c r="A2216" t="s">
        <v>262</v>
      </c>
      <c r="B2216" t="s">
        <v>259</v>
      </c>
      <c r="C2216" t="s">
        <v>31</v>
      </c>
      <c r="D2216" t="s">
        <v>188</v>
      </c>
      <c r="E2216" t="s">
        <v>189</v>
      </c>
      <c r="F2216" t="s">
        <v>299</v>
      </c>
      <c r="G2216" s="4">
        <v>44196</v>
      </c>
      <c r="H2216" s="7">
        <f t="shared" si="34"/>
        <v>2020</v>
      </c>
      <c r="I2216" t="s">
        <v>252</v>
      </c>
      <c r="J2216" t="s">
        <v>266</v>
      </c>
      <c r="K2216" t="s">
        <v>7</v>
      </c>
      <c r="L2216" t="str">
        <f>_xlfn.XLOOKUP(K2216,Sheet1!$A$2:$A$8,Sheet1!$B$2:$B$8)</f>
        <v>D</v>
      </c>
      <c r="M2216" s="5">
        <v>325759755357</v>
      </c>
      <c r="N2216" s="5">
        <v>1046370346744</v>
      </c>
    </row>
    <row r="2217" spans="1:14" x14ac:dyDescent="0.3">
      <c r="A2217" t="s">
        <v>262</v>
      </c>
      <c r="B2217" t="s">
        <v>259</v>
      </c>
      <c r="C2217" t="s">
        <v>31</v>
      </c>
      <c r="D2217" t="s">
        <v>188</v>
      </c>
      <c r="E2217" t="s">
        <v>189</v>
      </c>
      <c r="F2217" t="s">
        <v>299</v>
      </c>
      <c r="G2217" s="4">
        <v>44196</v>
      </c>
      <c r="H2217" s="7">
        <f t="shared" si="34"/>
        <v>2020</v>
      </c>
      <c r="I2217" t="s">
        <v>252</v>
      </c>
      <c r="J2217" t="s">
        <v>124</v>
      </c>
      <c r="K2217" t="s">
        <v>124</v>
      </c>
      <c r="L2217" t="str">
        <f>_xlfn.XLOOKUP(K2217,Sheet1!$A$2:$A$8,Sheet1!$B$2:$B$8)</f>
        <v>E</v>
      </c>
      <c r="M2217" s="5">
        <v>-203660870057</v>
      </c>
      <c r="N2217" s="5">
        <v>75206714163</v>
      </c>
    </row>
    <row r="2218" spans="1:14" x14ac:dyDescent="0.3">
      <c r="A2218" t="s">
        <v>262</v>
      </c>
      <c r="B2218" t="s">
        <v>259</v>
      </c>
      <c r="C2218" t="s">
        <v>31</v>
      </c>
      <c r="D2218" t="s">
        <v>188</v>
      </c>
      <c r="E2218" t="s">
        <v>189</v>
      </c>
      <c r="F2218" t="s">
        <v>299</v>
      </c>
      <c r="G2218" s="4">
        <v>44196</v>
      </c>
      <c r="H2218" s="7">
        <f t="shared" si="34"/>
        <v>2020</v>
      </c>
      <c r="I2218" t="s">
        <v>252</v>
      </c>
      <c r="J2218" t="s">
        <v>122</v>
      </c>
      <c r="K2218" t="s">
        <v>122</v>
      </c>
      <c r="L2218" t="str">
        <f>_xlfn.XLOOKUP(K2218,Sheet1!$A$2:$A$8,Sheet1!$B$2:$B$8)</f>
        <v>F</v>
      </c>
      <c r="M2218" s="5">
        <v>-466502070136</v>
      </c>
      <c r="N2218" s="5">
        <v>-66062360898</v>
      </c>
    </row>
    <row r="2219" spans="1:14" x14ac:dyDescent="0.3">
      <c r="A2219" t="s">
        <v>262</v>
      </c>
      <c r="B2219" t="s">
        <v>259</v>
      </c>
      <c r="C2219" t="s">
        <v>31</v>
      </c>
      <c r="D2219" t="s">
        <v>190</v>
      </c>
      <c r="E2219" t="s">
        <v>191</v>
      </c>
      <c r="F2219" t="s">
        <v>299</v>
      </c>
      <c r="G2219" s="4">
        <v>44196</v>
      </c>
      <c r="H2219" s="7">
        <f t="shared" si="34"/>
        <v>2020</v>
      </c>
      <c r="I2219" t="s">
        <v>252</v>
      </c>
      <c r="J2219" t="s">
        <v>260</v>
      </c>
      <c r="K2219" t="s">
        <v>7</v>
      </c>
      <c r="L2219" t="str">
        <f>_xlfn.XLOOKUP(K2219,Sheet1!$A$2:$A$8,Sheet1!$B$2:$B$8)</f>
        <v>D</v>
      </c>
      <c r="M2219" s="5">
        <v>1599434375881</v>
      </c>
      <c r="N2219" s="5">
        <v>1451894504537</v>
      </c>
    </row>
    <row r="2220" spans="1:14" x14ac:dyDescent="0.3">
      <c r="A2220" t="s">
        <v>262</v>
      </c>
      <c r="B2220" t="s">
        <v>259</v>
      </c>
      <c r="C2220" t="s">
        <v>31</v>
      </c>
      <c r="D2220" t="s">
        <v>190</v>
      </c>
      <c r="E2220" t="s">
        <v>191</v>
      </c>
      <c r="F2220" t="s">
        <v>299</v>
      </c>
      <c r="G2220" s="4">
        <v>44196</v>
      </c>
      <c r="H2220" s="7">
        <f t="shared" si="34"/>
        <v>2020</v>
      </c>
      <c r="I2220" t="s">
        <v>252</v>
      </c>
      <c r="J2220" t="s">
        <v>124</v>
      </c>
      <c r="K2220" t="s">
        <v>124</v>
      </c>
      <c r="L2220" t="str">
        <f>_xlfn.XLOOKUP(K2220,Sheet1!$A$2:$A$8,Sheet1!$B$2:$B$8)</f>
        <v>E</v>
      </c>
      <c r="M2220" s="5">
        <v>64052689112</v>
      </c>
      <c r="N2220" s="5">
        <v>18099091828</v>
      </c>
    </row>
    <row r="2221" spans="1:14" x14ac:dyDescent="0.3">
      <c r="A2221" t="s">
        <v>262</v>
      </c>
      <c r="B2221" t="s">
        <v>259</v>
      </c>
      <c r="C2221" t="s">
        <v>31</v>
      </c>
      <c r="D2221" t="s">
        <v>190</v>
      </c>
      <c r="E2221" t="s">
        <v>191</v>
      </c>
      <c r="F2221" t="s">
        <v>299</v>
      </c>
      <c r="G2221" s="4">
        <v>44196</v>
      </c>
      <c r="H2221" s="7">
        <f t="shared" si="34"/>
        <v>2020</v>
      </c>
      <c r="I2221" t="s">
        <v>252</v>
      </c>
      <c r="J2221" t="s">
        <v>122</v>
      </c>
      <c r="K2221" t="s">
        <v>122</v>
      </c>
      <c r="L2221" t="str">
        <f>_xlfn.XLOOKUP(K2221,Sheet1!$A$2:$A$8,Sheet1!$B$2:$B$8)</f>
        <v>F</v>
      </c>
      <c r="M2221" s="5">
        <v>57881698047</v>
      </c>
      <c r="N2221" s="5">
        <v>3185323837</v>
      </c>
    </row>
    <row r="2222" spans="1:14" x14ac:dyDescent="0.3">
      <c r="A2222" t="s">
        <v>262</v>
      </c>
      <c r="B2222" t="s">
        <v>259</v>
      </c>
      <c r="C2222" t="s">
        <v>31</v>
      </c>
      <c r="D2222" t="s">
        <v>192</v>
      </c>
      <c r="E2222" t="s">
        <v>191</v>
      </c>
      <c r="F2222" t="s">
        <v>299</v>
      </c>
      <c r="G2222" s="4">
        <v>44196</v>
      </c>
      <c r="H2222" s="7">
        <f t="shared" si="34"/>
        <v>2020</v>
      </c>
      <c r="I2222" t="s">
        <v>252</v>
      </c>
      <c r="J2222" t="s">
        <v>260</v>
      </c>
      <c r="K2222" t="s">
        <v>7</v>
      </c>
      <c r="L2222" t="str">
        <f>_xlfn.XLOOKUP(K2222,Sheet1!$A$2:$A$8,Sheet1!$B$2:$B$8)</f>
        <v>D</v>
      </c>
      <c r="M2222" s="5">
        <v>272087150488</v>
      </c>
      <c r="N2222" s="5">
        <v>391970769462</v>
      </c>
    </row>
    <row r="2223" spans="1:14" x14ac:dyDescent="0.3">
      <c r="A2223" t="s">
        <v>262</v>
      </c>
      <c r="B2223" t="s">
        <v>259</v>
      </c>
      <c r="C2223" t="s">
        <v>31</v>
      </c>
      <c r="D2223" t="s">
        <v>192</v>
      </c>
      <c r="E2223" t="s">
        <v>191</v>
      </c>
      <c r="F2223" t="s">
        <v>299</v>
      </c>
      <c r="G2223" s="4">
        <v>44196</v>
      </c>
      <c r="H2223" s="7">
        <f t="shared" si="34"/>
        <v>2020</v>
      </c>
      <c r="I2223" t="s">
        <v>252</v>
      </c>
      <c r="J2223" t="s">
        <v>124</v>
      </c>
      <c r="K2223" t="s">
        <v>124</v>
      </c>
      <c r="L2223" t="str">
        <f>_xlfn.XLOOKUP(K2223,Sheet1!$A$2:$A$8,Sheet1!$B$2:$B$8)</f>
        <v>E</v>
      </c>
      <c r="M2223" s="5">
        <v>6895813841</v>
      </c>
      <c r="N2223" s="5">
        <v>8438305472</v>
      </c>
    </row>
    <row r="2224" spans="1:14" x14ac:dyDescent="0.3">
      <c r="A2224" t="s">
        <v>262</v>
      </c>
      <c r="B2224" t="s">
        <v>259</v>
      </c>
      <c r="C2224" t="s">
        <v>31</v>
      </c>
      <c r="D2224" t="s">
        <v>192</v>
      </c>
      <c r="E2224" t="s">
        <v>191</v>
      </c>
      <c r="F2224" t="s">
        <v>299</v>
      </c>
      <c r="G2224" s="4">
        <v>44196</v>
      </c>
      <c r="H2224" s="7">
        <f t="shared" si="34"/>
        <v>2020</v>
      </c>
      <c r="I2224" t="s">
        <v>252</v>
      </c>
      <c r="J2224" t="s">
        <v>122</v>
      </c>
      <c r="K2224" t="s">
        <v>122</v>
      </c>
      <c r="L2224" t="str">
        <f>_xlfn.XLOOKUP(K2224,Sheet1!$A$2:$A$8,Sheet1!$B$2:$B$8)</f>
        <v>F</v>
      </c>
      <c r="M2224" s="5">
        <v>26301693702</v>
      </c>
      <c r="N2224" s="5">
        <v>11507258860</v>
      </c>
    </row>
    <row r="2225" spans="1:14" x14ac:dyDescent="0.3">
      <c r="A2225" t="s">
        <v>262</v>
      </c>
      <c r="B2225" t="s">
        <v>259</v>
      </c>
      <c r="C2225" t="s">
        <v>31</v>
      </c>
      <c r="D2225" t="s">
        <v>193</v>
      </c>
      <c r="E2225" t="s">
        <v>194</v>
      </c>
      <c r="F2225" t="s">
        <v>299</v>
      </c>
      <c r="G2225" s="4">
        <v>44196</v>
      </c>
      <c r="H2225" s="7">
        <f t="shared" si="34"/>
        <v>2020</v>
      </c>
      <c r="I2225" t="s">
        <v>252</v>
      </c>
      <c r="J2225" t="s">
        <v>7</v>
      </c>
      <c r="K2225" t="s">
        <v>7</v>
      </c>
      <c r="L2225" t="str">
        <f>_xlfn.XLOOKUP(K2225,Sheet1!$A$2:$A$8,Sheet1!$B$2:$B$8)</f>
        <v>D</v>
      </c>
      <c r="M2225" s="5">
        <v>3631780357168</v>
      </c>
      <c r="N2225" s="5">
        <v>3973394871104</v>
      </c>
    </row>
    <row r="2226" spans="1:14" x14ac:dyDescent="0.3">
      <c r="A2226" t="s">
        <v>262</v>
      </c>
      <c r="B2226" t="s">
        <v>259</v>
      </c>
      <c r="C2226" t="s">
        <v>31</v>
      </c>
      <c r="D2226" t="s">
        <v>193</v>
      </c>
      <c r="E2226" t="s">
        <v>194</v>
      </c>
      <c r="F2226" t="s">
        <v>299</v>
      </c>
      <c r="G2226" s="4">
        <v>44196</v>
      </c>
      <c r="H2226" s="7">
        <f t="shared" si="34"/>
        <v>2020</v>
      </c>
      <c r="I2226" t="s">
        <v>252</v>
      </c>
      <c r="J2226" t="s">
        <v>10</v>
      </c>
      <c r="K2226" t="s">
        <v>124</v>
      </c>
      <c r="L2226" t="str">
        <f>_xlfn.XLOOKUP(K2226,Sheet1!$A$2:$A$8,Sheet1!$B$2:$B$8)</f>
        <v>E</v>
      </c>
      <c r="M2226" s="5">
        <v>187908808551</v>
      </c>
      <c r="N2226" s="5">
        <v>154007036113</v>
      </c>
    </row>
    <row r="2227" spans="1:14" x14ac:dyDescent="0.3">
      <c r="A2227" t="s">
        <v>262</v>
      </c>
      <c r="B2227" t="s">
        <v>259</v>
      </c>
      <c r="C2227" t="s">
        <v>31</v>
      </c>
      <c r="D2227" t="s">
        <v>193</v>
      </c>
      <c r="E2227" t="s">
        <v>194</v>
      </c>
      <c r="F2227" t="s">
        <v>299</v>
      </c>
      <c r="G2227" s="4">
        <v>44196</v>
      </c>
      <c r="H2227" s="7">
        <f t="shared" si="34"/>
        <v>2020</v>
      </c>
      <c r="I2227" t="s">
        <v>252</v>
      </c>
      <c r="J2227" t="s">
        <v>9</v>
      </c>
      <c r="K2227" t="s">
        <v>122</v>
      </c>
      <c r="L2227" t="str">
        <f>_xlfn.XLOOKUP(K2227,Sheet1!$A$2:$A$8,Sheet1!$B$2:$B$8)</f>
        <v>F</v>
      </c>
      <c r="M2227" s="5">
        <v>185285570486</v>
      </c>
      <c r="N2227" s="5">
        <v>75505264941</v>
      </c>
    </row>
    <row r="2228" spans="1:14" x14ac:dyDescent="0.3">
      <c r="A2228" t="s">
        <v>262</v>
      </c>
      <c r="B2228" t="s">
        <v>259</v>
      </c>
      <c r="C2228" t="s">
        <v>31</v>
      </c>
      <c r="D2228" t="s">
        <v>195</v>
      </c>
      <c r="E2228" t="s">
        <v>191</v>
      </c>
      <c r="F2228" t="s">
        <v>299</v>
      </c>
      <c r="G2228" s="4">
        <v>44196</v>
      </c>
      <c r="H2228" s="7">
        <f t="shared" si="34"/>
        <v>2020</v>
      </c>
      <c r="I2228" t="s">
        <v>252</v>
      </c>
      <c r="J2228" t="s">
        <v>10</v>
      </c>
      <c r="K2228" t="s">
        <v>124</v>
      </c>
      <c r="L2228" t="str">
        <f>_xlfn.XLOOKUP(K2228,Sheet1!$A$2:$A$8,Sheet1!$B$2:$B$8)</f>
        <v>E</v>
      </c>
      <c r="M2228" s="5">
        <v>780769550166</v>
      </c>
      <c r="N2228" s="5">
        <v>729247693862</v>
      </c>
    </row>
    <row r="2229" spans="1:14" x14ac:dyDescent="0.3">
      <c r="A2229" t="s">
        <v>262</v>
      </c>
      <c r="B2229" t="s">
        <v>259</v>
      </c>
      <c r="C2229" t="s">
        <v>31</v>
      </c>
      <c r="D2229" t="s">
        <v>196</v>
      </c>
      <c r="E2229" t="s">
        <v>194</v>
      </c>
      <c r="F2229" t="s">
        <v>299</v>
      </c>
      <c r="G2229" s="4">
        <v>44196</v>
      </c>
      <c r="H2229" s="7">
        <f t="shared" si="34"/>
        <v>2020</v>
      </c>
      <c r="I2229" t="s">
        <v>252</v>
      </c>
      <c r="J2229" t="s">
        <v>260</v>
      </c>
      <c r="K2229" t="s">
        <v>7</v>
      </c>
      <c r="L2229" t="str">
        <f>_xlfn.XLOOKUP(K2229,Sheet1!$A$2:$A$8,Sheet1!$B$2:$B$8)</f>
        <v>D</v>
      </c>
      <c r="M2229" s="5">
        <v>617375341537</v>
      </c>
      <c r="N2229" s="5">
        <v>792464464527</v>
      </c>
    </row>
    <row r="2230" spans="1:14" x14ac:dyDescent="0.3">
      <c r="A2230" t="s">
        <v>262</v>
      </c>
      <c r="B2230" t="s">
        <v>259</v>
      </c>
      <c r="C2230" t="s">
        <v>31</v>
      </c>
      <c r="D2230" t="s">
        <v>196</v>
      </c>
      <c r="E2230" t="s">
        <v>194</v>
      </c>
      <c r="F2230" t="s">
        <v>299</v>
      </c>
      <c r="G2230" s="4">
        <v>44196</v>
      </c>
      <c r="H2230" s="7">
        <f t="shared" si="34"/>
        <v>2020</v>
      </c>
      <c r="I2230" t="s">
        <v>252</v>
      </c>
      <c r="J2230" t="s">
        <v>124</v>
      </c>
      <c r="K2230" t="s">
        <v>124</v>
      </c>
      <c r="L2230" t="str">
        <f>_xlfn.XLOOKUP(K2230,Sheet1!$A$2:$A$8,Sheet1!$B$2:$B$8)</f>
        <v>E</v>
      </c>
      <c r="M2230" s="5">
        <v>14866412486</v>
      </c>
      <c r="N2230" s="5">
        <v>16916967501</v>
      </c>
    </row>
    <row r="2231" spans="1:14" x14ac:dyDescent="0.3">
      <c r="A2231" t="s">
        <v>262</v>
      </c>
      <c r="B2231" t="s">
        <v>259</v>
      </c>
      <c r="C2231" t="s">
        <v>31</v>
      </c>
      <c r="D2231" t="s">
        <v>196</v>
      </c>
      <c r="E2231" t="s">
        <v>194</v>
      </c>
      <c r="F2231" t="s">
        <v>299</v>
      </c>
      <c r="G2231" s="4">
        <v>44196</v>
      </c>
      <c r="H2231" s="7">
        <f t="shared" si="34"/>
        <v>2020</v>
      </c>
      <c r="I2231" t="s">
        <v>252</v>
      </c>
      <c r="J2231" t="s">
        <v>122</v>
      </c>
      <c r="K2231" t="s">
        <v>122</v>
      </c>
      <c r="L2231" t="str">
        <f>_xlfn.XLOOKUP(K2231,Sheet1!$A$2:$A$8,Sheet1!$B$2:$B$8)</f>
        <v>F</v>
      </c>
      <c r="M2231" s="5">
        <v>7032696001</v>
      </c>
      <c r="N2231" s="5">
        <v>13224031683</v>
      </c>
    </row>
    <row r="2232" spans="1:14" x14ac:dyDescent="0.3">
      <c r="A2232" t="s">
        <v>262</v>
      </c>
      <c r="B2232" t="s">
        <v>259</v>
      </c>
      <c r="C2232" t="s">
        <v>31</v>
      </c>
      <c r="D2232" t="s">
        <v>240</v>
      </c>
      <c r="E2232" t="s">
        <v>191</v>
      </c>
      <c r="F2232" t="s">
        <v>299</v>
      </c>
      <c r="G2232" s="4">
        <v>44196</v>
      </c>
      <c r="H2232" s="7">
        <f t="shared" si="34"/>
        <v>2020</v>
      </c>
      <c r="I2232" t="s">
        <v>252</v>
      </c>
      <c r="J2232" t="s">
        <v>124</v>
      </c>
      <c r="K2232" t="s">
        <v>124</v>
      </c>
      <c r="L2232" t="str">
        <f>_xlfn.XLOOKUP(K2232,Sheet1!$A$2:$A$8,Sheet1!$B$2:$B$8)</f>
        <v>E</v>
      </c>
      <c r="M2232" s="5">
        <v>1261315413</v>
      </c>
      <c r="N2232" s="5">
        <v>-2070156010</v>
      </c>
    </row>
    <row r="2233" spans="1:14" x14ac:dyDescent="0.3">
      <c r="A2233" t="s">
        <v>262</v>
      </c>
      <c r="B2233" t="s">
        <v>259</v>
      </c>
      <c r="C2233" t="s">
        <v>31</v>
      </c>
      <c r="D2233" t="s">
        <v>240</v>
      </c>
      <c r="E2233" t="s">
        <v>191</v>
      </c>
      <c r="F2233" t="s">
        <v>299</v>
      </c>
      <c r="G2233" s="4">
        <v>44196</v>
      </c>
      <c r="H2233" s="7">
        <f t="shared" si="34"/>
        <v>2020</v>
      </c>
      <c r="I2233" t="s">
        <v>252</v>
      </c>
      <c r="J2233" t="s">
        <v>9</v>
      </c>
      <c r="K2233" t="s">
        <v>122</v>
      </c>
      <c r="L2233" t="str">
        <f>_xlfn.XLOOKUP(K2233,Sheet1!$A$2:$A$8,Sheet1!$B$2:$B$8)</f>
        <v>F</v>
      </c>
      <c r="M2233" s="5">
        <v>81278345805</v>
      </c>
      <c r="N2233" s="5">
        <v>67614732525</v>
      </c>
    </row>
    <row r="2234" spans="1:14" x14ac:dyDescent="0.3">
      <c r="A2234" t="s">
        <v>262</v>
      </c>
      <c r="B2234" t="s">
        <v>259</v>
      </c>
      <c r="C2234" t="s">
        <v>31</v>
      </c>
      <c r="D2234" t="s">
        <v>232</v>
      </c>
      <c r="E2234" t="s">
        <v>191</v>
      </c>
      <c r="F2234" t="s">
        <v>299</v>
      </c>
      <c r="G2234" s="4">
        <v>44196</v>
      </c>
      <c r="H2234" s="7">
        <f t="shared" si="34"/>
        <v>2020</v>
      </c>
      <c r="I2234" t="s">
        <v>252</v>
      </c>
      <c r="J2234" t="s">
        <v>7</v>
      </c>
      <c r="K2234" t="s">
        <v>7</v>
      </c>
      <c r="L2234" t="str">
        <f>_xlfn.XLOOKUP(K2234,Sheet1!$A$2:$A$8,Sheet1!$B$2:$B$8)</f>
        <v>D</v>
      </c>
      <c r="M2234" s="5">
        <v>614383245689</v>
      </c>
      <c r="N2234" s="5"/>
    </row>
    <row r="2235" spans="1:14" x14ac:dyDescent="0.3">
      <c r="A2235" t="s">
        <v>262</v>
      </c>
      <c r="B2235" t="s">
        <v>259</v>
      </c>
      <c r="C2235" t="s">
        <v>31</v>
      </c>
      <c r="D2235" t="s">
        <v>232</v>
      </c>
      <c r="E2235" t="s">
        <v>191</v>
      </c>
      <c r="F2235" t="s">
        <v>299</v>
      </c>
      <c r="G2235" s="4">
        <v>44196</v>
      </c>
      <c r="H2235" s="7">
        <f t="shared" si="34"/>
        <v>2020</v>
      </c>
      <c r="I2235" t="s">
        <v>252</v>
      </c>
      <c r="J2235" t="s">
        <v>124</v>
      </c>
      <c r="K2235" t="s">
        <v>124</v>
      </c>
      <c r="L2235" t="str">
        <f>_xlfn.XLOOKUP(K2235,Sheet1!$A$2:$A$8,Sheet1!$B$2:$B$8)</f>
        <v>E</v>
      </c>
      <c r="M2235" s="5">
        <v>11929625085</v>
      </c>
      <c r="N2235" s="5"/>
    </row>
    <row r="2236" spans="1:14" x14ac:dyDescent="0.3">
      <c r="A2236" t="s">
        <v>262</v>
      </c>
      <c r="B2236" t="s">
        <v>259</v>
      </c>
      <c r="C2236" t="s">
        <v>31</v>
      </c>
      <c r="D2236" t="s">
        <v>232</v>
      </c>
      <c r="E2236" t="s">
        <v>191</v>
      </c>
      <c r="F2236" t="s">
        <v>299</v>
      </c>
      <c r="G2236" s="4">
        <v>44196</v>
      </c>
      <c r="H2236" s="7">
        <f t="shared" si="34"/>
        <v>2020</v>
      </c>
      <c r="I2236" t="s">
        <v>252</v>
      </c>
      <c r="J2236" t="s">
        <v>122</v>
      </c>
      <c r="K2236" t="s">
        <v>122</v>
      </c>
      <c r="L2236" t="str">
        <f>_xlfn.XLOOKUP(K2236,Sheet1!$A$2:$A$8,Sheet1!$B$2:$B$8)</f>
        <v>F</v>
      </c>
      <c r="M2236" s="5">
        <v>-11486946401</v>
      </c>
      <c r="N2236" s="5"/>
    </row>
    <row r="2237" spans="1:14" x14ac:dyDescent="0.3">
      <c r="A2237" t="s">
        <v>262</v>
      </c>
      <c r="B2237" t="s">
        <v>259</v>
      </c>
      <c r="C2237" t="s">
        <v>31</v>
      </c>
      <c r="D2237" t="s">
        <v>197</v>
      </c>
      <c r="E2237" t="s">
        <v>198</v>
      </c>
      <c r="F2237" t="s">
        <v>299</v>
      </c>
      <c r="G2237" s="4">
        <v>44196</v>
      </c>
      <c r="H2237" s="7">
        <f t="shared" si="34"/>
        <v>2020</v>
      </c>
      <c r="I2237" t="s">
        <v>252</v>
      </c>
      <c r="J2237" t="s">
        <v>124</v>
      </c>
      <c r="K2237" t="s">
        <v>124</v>
      </c>
      <c r="L2237" t="str">
        <f>_xlfn.XLOOKUP(K2237,Sheet1!$A$2:$A$8,Sheet1!$B$2:$B$8)</f>
        <v>E</v>
      </c>
      <c r="M2237" s="5">
        <v>12626361776</v>
      </c>
      <c r="N2237" s="5">
        <v>31447273464</v>
      </c>
    </row>
    <row r="2238" spans="1:14" x14ac:dyDescent="0.3">
      <c r="A2238" t="s">
        <v>262</v>
      </c>
      <c r="B2238" t="s">
        <v>259</v>
      </c>
      <c r="C2238" t="s">
        <v>31</v>
      </c>
      <c r="D2238" t="s">
        <v>197</v>
      </c>
      <c r="E2238" t="s">
        <v>198</v>
      </c>
      <c r="F2238" t="s">
        <v>299</v>
      </c>
      <c r="G2238" s="4">
        <v>44196</v>
      </c>
      <c r="H2238" s="7">
        <f t="shared" si="34"/>
        <v>2020</v>
      </c>
      <c r="I2238" t="s">
        <v>252</v>
      </c>
      <c r="J2238" t="s">
        <v>122</v>
      </c>
      <c r="K2238" t="s">
        <v>122</v>
      </c>
      <c r="L2238" t="str">
        <f>_xlfn.XLOOKUP(K2238,Sheet1!$A$2:$A$8,Sheet1!$B$2:$B$8)</f>
        <v>F</v>
      </c>
      <c r="M2238" s="5">
        <v>3138750606</v>
      </c>
      <c r="N2238" s="5">
        <v>20228347713</v>
      </c>
    </row>
    <row r="2239" spans="1:14" x14ac:dyDescent="0.3">
      <c r="A2239" t="s">
        <v>262</v>
      </c>
      <c r="B2239" t="s">
        <v>259</v>
      </c>
      <c r="C2239" t="s">
        <v>31</v>
      </c>
      <c r="D2239" t="s">
        <v>199</v>
      </c>
      <c r="E2239" t="s">
        <v>184</v>
      </c>
      <c r="F2239" t="s">
        <v>299</v>
      </c>
      <c r="G2239" s="4">
        <v>44196</v>
      </c>
      <c r="H2239" s="7">
        <f t="shared" si="34"/>
        <v>2020</v>
      </c>
      <c r="I2239" t="s">
        <v>252</v>
      </c>
      <c r="J2239" t="s">
        <v>7</v>
      </c>
      <c r="K2239" t="s">
        <v>7</v>
      </c>
      <c r="L2239" t="str">
        <f>_xlfn.XLOOKUP(K2239,Sheet1!$A$2:$A$8,Sheet1!$B$2:$B$8)</f>
        <v>D</v>
      </c>
      <c r="M2239" s="5">
        <v>702070775408</v>
      </c>
      <c r="N2239" s="5">
        <v>703153873091</v>
      </c>
    </row>
    <row r="2240" spans="1:14" x14ac:dyDescent="0.3">
      <c r="A2240" t="s">
        <v>262</v>
      </c>
      <c r="B2240" t="s">
        <v>259</v>
      </c>
      <c r="C2240" t="s">
        <v>31</v>
      </c>
      <c r="D2240" t="s">
        <v>199</v>
      </c>
      <c r="E2240" t="s">
        <v>184</v>
      </c>
      <c r="F2240" t="s">
        <v>299</v>
      </c>
      <c r="G2240" s="4">
        <v>44196</v>
      </c>
      <c r="H2240" s="7">
        <f t="shared" si="34"/>
        <v>2020</v>
      </c>
      <c r="I2240" t="s">
        <v>252</v>
      </c>
      <c r="J2240" t="s">
        <v>10</v>
      </c>
      <c r="K2240" t="s">
        <v>124</v>
      </c>
      <c r="L2240" t="str">
        <f>_xlfn.XLOOKUP(K2240,Sheet1!$A$2:$A$8,Sheet1!$B$2:$B$8)</f>
        <v>E</v>
      </c>
      <c r="M2240" s="5">
        <v>55776566771</v>
      </c>
      <c r="N2240" s="5">
        <v>15328396946</v>
      </c>
    </row>
    <row r="2241" spans="1:14" x14ac:dyDescent="0.3">
      <c r="A2241" t="s">
        <v>262</v>
      </c>
      <c r="B2241" t="s">
        <v>259</v>
      </c>
      <c r="C2241" t="s">
        <v>31</v>
      </c>
      <c r="D2241" t="s">
        <v>199</v>
      </c>
      <c r="E2241" t="s">
        <v>184</v>
      </c>
      <c r="F2241" t="s">
        <v>299</v>
      </c>
      <c r="G2241" s="4">
        <v>44196</v>
      </c>
      <c r="H2241" s="7">
        <f t="shared" si="34"/>
        <v>2020</v>
      </c>
      <c r="I2241" t="s">
        <v>252</v>
      </c>
      <c r="J2241" t="s">
        <v>9</v>
      </c>
      <c r="K2241" t="s">
        <v>122</v>
      </c>
      <c r="L2241" t="str">
        <f>_xlfn.XLOOKUP(K2241,Sheet1!$A$2:$A$8,Sheet1!$B$2:$B$8)</f>
        <v>F</v>
      </c>
      <c r="M2241" s="5">
        <v>78950369308</v>
      </c>
      <c r="N2241" s="5">
        <v>1171435547</v>
      </c>
    </row>
    <row r="2242" spans="1:14" x14ac:dyDescent="0.3">
      <c r="A2242" t="s">
        <v>264</v>
      </c>
      <c r="B2242" t="s">
        <v>259</v>
      </c>
      <c r="C2242" t="s">
        <v>31</v>
      </c>
      <c r="D2242" t="s">
        <v>200</v>
      </c>
      <c r="E2242" t="s">
        <v>191</v>
      </c>
      <c r="F2242" t="s">
        <v>299</v>
      </c>
      <c r="G2242" s="4">
        <v>44196</v>
      </c>
      <c r="H2242" s="7">
        <f t="shared" si="34"/>
        <v>2020</v>
      </c>
      <c r="I2242" t="s">
        <v>252</v>
      </c>
      <c r="J2242" t="s">
        <v>124</v>
      </c>
      <c r="K2242" t="s">
        <v>124</v>
      </c>
      <c r="L2242" t="str">
        <f>_xlfn.XLOOKUP(K2242,Sheet1!$A$2:$A$8,Sheet1!$B$2:$B$8)</f>
        <v>E</v>
      </c>
      <c r="M2242" s="5">
        <v>206743632531</v>
      </c>
      <c r="N2242" s="5">
        <v>775704397230</v>
      </c>
    </row>
    <row r="2243" spans="1:14" x14ac:dyDescent="0.3">
      <c r="A2243" t="s">
        <v>264</v>
      </c>
      <c r="B2243" t="s">
        <v>259</v>
      </c>
      <c r="C2243" t="s">
        <v>31</v>
      </c>
      <c r="D2243" t="s">
        <v>200</v>
      </c>
      <c r="E2243" t="s">
        <v>191</v>
      </c>
      <c r="F2243" t="s">
        <v>299</v>
      </c>
      <c r="G2243" s="4">
        <v>44196</v>
      </c>
      <c r="H2243" s="7">
        <f t="shared" si="34"/>
        <v>2020</v>
      </c>
      <c r="I2243" t="s">
        <v>252</v>
      </c>
      <c r="J2243" t="s">
        <v>122</v>
      </c>
      <c r="K2243" t="s">
        <v>122</v>
      </c>
      <c r="L2243" t="str">
        <f>_xlfn.XLOOKUP(K2243,Sheet1!$A$2:$A$8,Sheet1!$B$2:$B$8)</f>
        <v>F</v>
      </c>
      <c r="M2243" s="5">
        <v>115572495291</v>
      </c>
      <c r="N2243" s="5">
        <v>394375877936</v>
      </c>
    </row>
    <row r="2244" spans="1:14" x14ac:dyDescent="0.3">
      <c r="A2244" t="s">
        <v>262</v>
      </c>
      <c r="B2244" t="s">
        <v>259</v>
      </c>
      <c r="C2244" t="s">
        <v>31</v>
      </c>
      <c r="D2244" t="s">
        <v>241</v>
      </c>
      <c r="E2244" t="s">
        <v>242</v>
      </c>
      <c r="F2244" t="s">
        <v>299</v>
      </c>
      <c r="G2244" s="4">
        <v>44196</v>
      </c>
      <c r="H2244" s="7">
        <f t="shared" si="34"/>
        <v>2020</v>
      </c>
      <c r="I2244" t="s">
        <v>252</v>
      </c>
      <c r="J2244" t="s">
        <v>7</v>
      </c>
      <c r="K2244" t="s">
        <v>7</v>
      </c>
      <c r="L2244" t="str">
        <f>_xlfn.XLOOKUP(K2244,Sheet1!$A$2:$A$8,Sheet1!$B$2:$B$8)</f>
        <v>D</v>
      </c>
      <c r="M2244" s="5">
        <v>148453325397</v>
      </c>
      <c r="N2244" s="5">
        <v>170102431811</v>
      </c>
    </row>
    <row r="2245" spans="1:14" x14ac:dyDescent="0.3">
      <c r="A2245" t="s">
        <v>262</v>
      </c>
      <c r="B2245" t="s">
        <v>259</v>
      </c>
      <c r="C2245" t="s">
        <v>31</v>
      </c>
      <c r="D2245" t="s">
        <v>241</v>
      </c>
      <c r="E2245" t="s">
        <v>242</v>
      </c>
      <c r="F2245" t="s">
        <v>299</v>
      </c>
      <c r="G2245" s="4">
        <v>44196</v>
      </c>
      <c r="H2245" s="7">
        <f t="shared" ref="H2245:H2308" si="35">YEAR(G2245)</f>
        <v>2020</v>
      </c>
      <c r="I2245" t="s">
        <v>252</v>
      </c>
      <c r="J2245" t="s">
        <v>124</v>
      </c>
      <c r="K2245" t="s">
        <v>124</v>
      </c>
      <c r="L2245" t="str">
        <f>_xlfn.XLOOKUP(K2245,Sheet1!$A$2:$A$8,Sheet1!$B$2:$B$8)</f>
        <v>E</v>
      </c>
      <c r="M2245" s="5">
        <v>2244575898</v>
      </c>
      <c r="N2245" s="5">
        <v>11241479333</v>
      </c>
    </row>
    <row r="2246" spans="1:14" x14ac:dyDescent="0.3">
      <c r="A2246" t="s">
        <v>262</v>
      </c>
      <c r="B2246" t="s">
        <v>259</v>
      </c>
      <c r="C2246" t="s">
        <v>31</v>
      </c>
      <c r="D2246" t="s">
        <v>241</v>
      </c>
      <c r="E2246" t="s">
        <v>242</v>
      </c>
      <c r="F2246" t="s">
        <v>299</v>
      </c>
      <c r="G2246" s="4">
        <v>44196</v>
      </c>
      <c r="H2246" s="7">
        <f t="shared" si="35"/>
        <v>2020</v>
      </c>
      <c r="I2246" t="s">
        <v>252</v>
      </c>
      <c r="J2246" t="s">
        <v>122</v>
      </c>
      <c r="K2246" t="s">
        <v>122</v>
      </c>
      <c r="L2246" t="str">
        <f>_xlfn.XLOOKUP(K2246,Sheet1!$A$2:$A$8,Sheet1!$B$2:$B$8)</f>
        <v>F</v>
      </c>
      <c r="M2246" s="5">
        <v>-132830711728</v>
      </c>
      <c r="N2246" s="5">
        <v>-2080247597</v>
      </c>
    </row>
    <row r="2247" spans="1:14" x14ac:dyDescent="0.3">
      <c r="A2247" t="s">
        <v>262</v>
      </c>
      <c r="B2247" t="s">
        <v>259</v>
      </c>
      <c r="C2247" t="s">
        <v>31</v>
      </c>
      <c r="D2247" t="s">
        <v>233</v>
      </c>
      <c r="E2247" t="s">
        <v>184</v>
      </c>
      <c r="F2247" t="s">
        <v>299</v>
      </c>
      <c r="G2247" s="4">
        <v>44196</v>
      </c>
      <c r="H2247" s="7">
        <f t="shared" si="35"/>
        <v>2020</v>
      </c>
      <c r="I2247" t="s">
        <v>252</v>
      </c>
      <c r="J2247" t="s">
        <v>7</v>
      </c>
      <c r="K2247" t="s">
        <v>7</v>
      </c>
      <c r="L2247" t="str">
        <f>_xlfn.XLOOKUP(K2247,Sheet1!$A$2:$A$8,Sheet1!$B$2:$B$8)</f>
        <v>D</v>
      </c>
      <c r="M2247" s="5">
        <v>327621185493</v>
      </c>
      <c r="N2247" s="5">
        <v>313595839590</v>
      </c>
    </row>
    <row r="2248" spans="1:14" x14ac:dyDescent="0.3">
      <c r="A2248" t="s">
        <v>262</v>
      </c>
      <c r="B2248" t="s">
        <v>259</v>
      </c>
      <c r="C2248" t="s">
        <v>31</v>
      </c>
      <c r="D2248" t="s">
        <v>233</v>
      </c>
      <c r="E2248" t="s">
        <v>184</v>
      </c>
      <c r="F2248" t="s">
        <v>299</v>
      </c>
      <c r="G2248" s="4">
        <v>44196</v>
      </c>
      <c r="H2248" s="7">
        <f t="shared" si="35"/>
        <v>2020</v>
      </c>
      <c r="I2248" t="s">
        <v>252</v>
      </c>
      <c r="J2248" t="s">
        <v>23</v>
      </c>
      <c r="K2248" t="s">
        <v>124</v>
      </c>
      <c r="L2248" t="str">
        <f>_xlfn.XLOOKUP(K2248,Sheet1!$A$2:$A$8,Sheet1!$B$2:$B$8)</f>
        <v>E</v>
      </c>
      <c r="M2248" s="5">
        <v>26725042896</v>
      </c>
      <c r="N2248" s="5">
        <v>22613475410</v>
      </c>
    </row>
    <row r="2249" spans="1:14" x14ac:dyDescent="0.3">
      <c r="A2249" t="s">
        <v>262</v>
      </c>
      <c r="B2249" t="s">
        <v>259</v>
      </c>
      <c r="C2249" t="s">
        <v>31</v>
      </c>
      <c r="D2249" t="s">
        <v>233</v>
      </c>
      <c r="E2249" t="s">
        <v>184</v>
      </c>
      <c r="F2249" t="s">
        <v>299</v>
      </c>
      <c r="G2249" s="4">
        <v>44196</v>
      </c>
      <c r="H2249" s="7">
        <f t="shared" si="35"/>
        <v>2020</v>
      </c>
      <c r="I2249" t="s">
        <v>252</v>
      </c>
      <c r="J2249" t="s">
        <v>265</v>
      </c>
      <c r="K2249" t="s">
        <v>122</v>
      </c>
      <c r="L2249" t="str">
        <f>_xlfn.XLOOKUP(K2249,Sheet1!$A$2:$A$8,Sheet1!$B$2:$B$8)</f>
        <v>F</v>
      </c>
      <c r="M2249" s="5">
        <v>18457163995</v>
      </c>
      <c r="N2249" s="5">
        <v>13214801065</v>
      </c>
    </row>
    <row r="2250" spans="1:14" x14ac:dyDescent="0.3">
      <c r="A2250" t="s">
        <v>262</v>
      </c>
      <c r="B2250" t="s">
        <v>259</v>
      </c>
      <c r="C2250" t="s">
        <v>31</v>
      </c>
      <c r="D2250" t="s">
        <v>201</v>
      </c>
      <c r="E2250" t="s">
        <v>184</v>
      </c>
      <c r="F2250" t="s">
        <v>299</v>
      </c>
      <c r="G2250" s="4">
        <v>44196</v>
      </c>
      <c r="H2250" s="7">
        <f t="shared" si="35"/>
        <v>2020</v>
      </c>
      <c r="I2250" t="s">
        <v>252</v>
      </c>
      <c r="J2250" t="s">
        <v>7</v>
      </c>
      <c r="K2250" t="s">
        <v>7</v>
      </c>
      <c r="L2250" t="str">
        <f>_xlfn.XLOOKUP(K2250,Sheet1!$A$2:$A$8,Sheet1!$B$2:$B$8)</f>
        <v>D</v>
      </c>
      <c r="M2250" s="5">
        <v>9101397946638</v>
      </c>
      <c r="N2250" s="5">
        <v>8250811204936</v>
      </c>
    </row>
    <row r="2251" spans="1:14" x14ac:dyDescent="0.3">
      <c r="A2251" t="s">
        <v>262</v>
      </c>
      <c r="B2251" t="s">
        <v>259</v>
      </c>
      <c r="C2251" t="s">
        <v>31</v>
      </c>
      <c r="D2251" t="s">
        <v>201</v>
      </c>
      <c r="E2251" t="s">
        <v>184</v>
      </c>
      <c r="F2251" t="s">
        <v>299</v>
      </c>
      <c r="G2251" s="4">
        <v>44196</v>
      </c>
      <c r="H2251" s="7">
        <f t="shared" si="35"/>
        <v>2020</v>
      </c>
      <c r="I2251" t="s">
        <v>252</v>
      </c>
      <c r="J2251" t="s">
        <v>10</v>
      </c>
      <c r="K2251" t="s">
        <v>124</v>
      </c>
      <c r="L2251" t="str">
        <f>_xlfn.XLOOKUP(K2251,Sheet1!$A$2:$A$8,Sheet1!$B$2:$B$8)</f>
        <v>E</v>
      </c>
      <c r="M2251" s="5">
        <v>231336454897</v>
      </c>
      <c r="N2251" s="5">
        <v>207405504859</v>
      </c>
    </row>
    <row r="2252" spans="1:14" x14ac:dyDescent="0.3">
      <c r="A2252" t="s">
        <v>262</v>
      </c>
      <c r="B2252" t="s">
        <v>259</v>
      </c>
      <c r="C2252" t="s">
        <v>31</v>
      </c>
      <c r="D2252" t="s">
        <v>201</v>
      </c>
      <c r="E2252" t="s">
        <v>184</v>
      </c>
      <c r="F2252" t="s">
        <v>299</v>
      </c>
      <c r="G2252" s="4">
        <v>44196</v>
      </c>
      <c r="H2252" s="7">
        <f t="shared" si="35"/>
        <v>2020</v>
      </c>
      <c r="I2252" t="s">
        <v>252</v>
      </c>
      <c r="J2252" t="s">
        <v>9</v>
      </c>
      <c r="K2252" t="s">
        <v>122</v>
      </c>
      <c r="L2252" t="str">
        <f>_xlfn.XLOOKUP(K2252,Sheet1!$A$2:$A$8,Sheet1!$B$2:$B$8)</f>
        <v>F</v>
      </c>
      <c r="M2252" s="5">
        <v>217316042502</v>
      </c>
      <c r="N2252" s="5">
        <v>199668521542</v>
      </c>
    </row>
    <row r="2253" spans="1:14" x14ac:dyDescent="0.3">
      <c r="A2253" t="s">
        <v>262</v>
      </c>
      <c r="B2253" t="s">
        <v>259</v>
      </c>
      <c r="C2253" t="s">
        <v>31</v>
      </c>
      <c r="D2253" t="s">
        <v>202</v>
      </c>
      <c r="E2253" t="s">
        <v>184</v>
      </c>
      <c r="F2253" t="s">
        <v>299</v>
      </c>
      <c r="G2253" s="4">
        <v>44196</v>
      </c>
      <c r="H2253" s="7">
        <f t="shared" si="35"/>
        <v>2020</v>
      </c>
      <c r="I2253" t="s">
        <v>252</v>
      </c>
      <c r="J2253" t="s">
        <v>260</v>
      </c>
      <c r="K2253" t="s">
        <v>7</v>
      </c>
      <c r="L2253" t="str">
        <f>_xlfn.XLOOKUP(K2253,Sheet1!$A$2:$A$8,Sheet1!$B$2:$B$8)</f>
        <v>D</v>
      </c>
      <c r="M2253" s="5">
        <v>929636828841</v>
      </c>
      <c r="N2253" s="5">
        <v>779405583039</v>
      </c>
    </row>
    <row r="2254" spans="1:14" x14ac:dyDescent="0.3">
      <c r="A2254" t="s">
        <v>262</v>
      </c>
      <c r="B2254" t="s">
        <v>259</v>
      </c>
      <c r="C2254" t="s">
        <v>31</v>
      </c>
      <c r="D2254" t="s">
        <v>202</v>
      </c>
      <c r="E2254" t="s">
        <v>184</v>
      </c>
      <c r="F2254" t="s">
        <v>299</v>
      </c>
      <c r="G2254" s="4">
        <v>44196</v>
      </c>
      <c r="H2254" s="7">
        <f t="shared" si="35"/>
        <v>2020</v>
      </c>
      <c r="I2254" t="s">
        <v>252</v>
      </c>
      <c r="J2254" t="s">
        <v>124</v>
      </c>
      <c r="K2254" t="s">
        <v>124</v>
      </c>
      <c r="L2254" t="str">
        <f>_xlfn.XLOOKUP(K2254,Sheet1!$A$2:$A$8,Sheet1!$B$2:$B$8)</f>
        <v>E</v>
      </c>
      <c r="M2254" s="5">
        <v>29200551943</v>
      </c>
      <c r="N2254" s="5">
        <v>41419439299</v>
      </c>
    </row>
    <row r="2255" spans="1:14" x14ac:dyDescent="0.3">
      <c r="A2255" t="s">
        <v>262</v>
      </c>
      <c r="B2255" t="s">
        <v>259</v>
      </c>
      <c r="C2255" t="s">
        <v>31</v>
      </c>
      <c r="D2255" t="s">
        <v>202</v>
      </c>
      <c r="E2255" t="s">
        <v>184</v>
      </c>
      <c r="F2255" t="s">
        <v>299</v>
      </c>
      <c r="G2255" s="4">
        <v>44196</v>
      </c>
      <c r="H2255" s="7">
        <f t="shared" si="35"/>
        <v>2020</v>
      </c>
      <c r="I2255" t="s">
        <v>252</v>
      </c>
      <c r="J2255" t="s">
        <v>122</v>
      </c>
      <c r="K2255" t="s">
        <v>122</v>
      </c>
      <c r="L2255" t="str">
        <f>_xlfn.XLOOKUP(K2255,Sheet1!$A$2:$A$8,Sheet1!$B$2:$B$8)</f>
        <v>F</v>
      </c>
      <c r="M2255" s="5">
        <v>22437095386</v>
      </c>
      <c r="N2255" s="5">
        <v>26837227832</v>
      </c>
    </row>
    <row r="2256" spans="1:14" x14ac:dyDescent="0.3">
      <c r="A2256" t="s">
        <v>262</v>
      </c>
      <c r="B2256" t="s">
        <v>259</v>
      </c>
      <c r="C2256" t="s">
        <v>31</v>
      </c>
      <c r="D2256" t="s">
        <v>234</v>
      </c>
      <c r="E2256" t="s">
        <v>225</v>
      </c>
      <c r="F2256" t="s">
        <v>299</v>
      </c>
      <c r="G2256" s="4">
        <v>44196</v>
      </c>
      <c r="H2256" s="7">
        <f t="shared" si="35"/>
        <v>2020</v>
      </c>
      <c r="I2256" t="s">
        <v>252</v>
      </c>
      <c r="J2256" t="s">
        <v>7</v>
      </c>
      <c r="K2256" t="s">
        <v>7</v>
      </c>
      <c r="L2256" t="str">
        <f>_xlfn.XLOOKUP(K2256,Sheet1!$A$2:$A$8,Sheet1!$B$2:$B$8)</f>
        <v>D</v>
      </c>
      <c r="M2256" s="5">
        <v>956756075135</v>
      </c>
      <c r="N2256" s="5">
        <v>1016153925439</v>
      </c>
    </row>
    <row r="2257" spans="1:14" x14ac:dyDescent="0.3">
      <c r="A2257" t="s">
        <v>262</v>
      </c>
      <c r="B2257" t="s">
        <v>259</v>
      </c>
      <c r="C2257" t="s">
        <v>31</v>
      </c>
      <c r="D2257" t="s">
        <v>234</v>
      </c>
      <c r="E2257" t="s">
        <v>225</v>
      </c>
      <c r="F2257" t="s">
        <v>299</v>
      </c>
      <c r="G2257" s="4">
        <v>44196</v>
      </c>
      <c r="H2257" s="7">
        <f t="shared" si="35"/>
        <v>2020</v>
      </c>
      <c r="I2257" t="s">
        <v>252</v>
      </c>
      <c r="J2257" t="s">
        <v>10</v>
      </c>
      <c r="K2257" t="s">
        <v>124</v>
      </c>
      <c r="L2257" t="str">
        <f>_xlfn.XLOOKUP(K2257,Sheet1!$A$2:$A$8,Sheet1!$B$2:$B$8)</f>
        <v>E</v>
      </c>
      <c r="M2257" s="5">
        <v>20641628975</v>
      </c>
      <c r="N2257" s="5">
        <v>24238315742</v>
      </c>
    </row>
    <row r="2258" spans="1:14" x14ac:dyDescent="0.3">
      <c r="A2258" t="s">
        <v>262</v>
      </c>
      <c r="B2258" t="s">
        <v>259</v>
      </c>
      <c r="C2258" t="s">
        <v>31</v>
      </c>
      <c r="D2258" t="s">
        <v>234</v>
      </c>
      <c r="E2258" t="s">
        <v>225</v>
      </c>
      <c r="F2258" t="s">
        <v>299</v>
      </c>
      <c r="G2258" s="4">
        <v>44196</v>
      </c>
      <c r="H2258" s="7">
        <f t="shared" si="35"/>
        <v>2020</v>
      </c>
      <c r="I2258" t="s">
        <v>252</v>
      </c>
      <c r="J2258" t="s">
        <v>9</v>
      </c>
      <c r="K2258" t="s">
        <v>122</v>
      </c>
      <c r="L2258" t="str">
        <f>_xlfn.XLOOKUP(K2258,Sheet1!$A$2:$A$8,Sheet1!$B$2:$B$8)</f>
        <v>F</v>
      </c>
      <c r="M2258" s="5">
        <v>12230772753</v>
      </c>
      <c r="N2258" s="5">
        <v>17514766085</v>
      </c>
    </row>
    <row r="2259" spans="1:14" x14ac:dyDescent="0.3">
      <c r="A2259" t="s">
        <v>262</v>
      </c>
      <c r="B2259" t="s">
        <v>259</v>
      </c>
      <c r="C2259" t="s">
        <v>31</v>
      </c>
      <c r="D2259" t="s">
        <v>203</v>
      </c>
      <c r="E2259" t="s">
        <v>184</v>
      </c>
      <c r="F2259" t="s">
        <v>299</v>
      </c>
      <c r="G2259" s="4">
        <v>44196</v>
      </c>
      <c r="H2259" s="7">
        <f t="shared" si="35"/>
        <v>2020</v>
      </c>
      <c r="I2259" t="s">
        <v>252</v>
      </c>
      <c r="J2259" t="s">
        <v>7</v>
      </c>
      <c r="K2259" t="s">
        <v>7</v>
      </c>
      <c r="L2259" t="str">
        <f>_xlfn.XLOOKUP(K2259,Sheet1!$A$2:$A$8,Sheet1!$B$2:$B$8)</f>
        <v>D</v>
      </c>
      <c r="M2259" s="5">
        <v>1226180219305</v>
      </c>
      <c r="N2259" s="5">
        <v>1305874665754</v>
      </c>
    </row>
    <row r="2260" spans="1:14" x14ac:dyDescent="0.3">
      <c r="A2260" t="s">
        <v>262</v>
      </c>
      <c r="B2260" t="s">
        <v>259</v>
      </c>
      <c r="C2260" t="s">
        <v>31</v>
      </c>
      <c r="D2260" t="s">
        <v>203</v>
      </c>
      <c r="E2260" t="s">
        <v>184</v>
      </c>
      <c r="F2260" t="s">
        <v>299</v>
      </c>
      <c r="G2260" s="4">
        <v>44196</v>
      </c>
      <c r="H2260" s="7">
        <f t="shared" si="35"/>
        <v>2020</v>
      </c>
      <c r="I2260" t="s">
        <v>252</v>
      </c>
      <c r="J2260" t="s">
        <v>124</v>
      </c>
      <c r="K2260" t="s">
        <v>124</v>
      </c>
      <c r="L2260" t="str">
        <f>_xlfn.XLOOKUP(K2260,Sheet1!$A$2:$A$8,Sheet1!$B$2:$B$8)</f>
        <v>E</v>
      </c>
      <c r="M2260" s="5">
        <v>9561105935</v>
      </c>
      <c r="N2260" s="5">
        <v>23368286702</v>
      </c>
    </row>
    <row r="2261" spans="1:14" x14ac:dyDescent="0.3">
      <c r="A2261" t="s">
        <v>262</v>
      </c>
      <c r="B2261" t="s">
        <v>259</v>
      </c>
      <c r="C2261" t="s">
        <v>31</v>
      </c>
      <c r="D2261" t="s">
        <v>203</v>
      </c>
      <c r="E2261" t="s">
        <v>184</v>
      </c>
      <c r="F2261" t="s">
        <v>299</v>
      </c>
      <c r="G2261" s="4">
        <v>44196</v>
      </c>
      <c r="H2261" s="7">
        <f t="shared" si="35"/>
        <v>2020</v>
      </c>
      <c r="I2261" t="s">
        <v>252</v>
      </c>
      <c r="J2261" t="s">
        <v>122</v>
      </c>
      <c r="K2261" t="s">
        <v>122</v>
      </c>
      <c r="L2261" t="str">
        <f>_xlfn.XLOOKUP(K2261,Sheet1!$A$2:$A$8,Sheet1!$B$2:$B$8)</f>
        <v>F</v>
      </c>
      <c r="M2261" s="5">
        <v>-22414942613</v>
      </c>
      <c r="N2261" s="5">
        <v>3410748622</v>
      </c>
    </row>
    <row r="2262" spans="1:14" x14ac:dyDescent="0.3">
      <c r="A2262" t="s">
        <v>263</v>
      </c>
      <c r="B2262" t="s">
        <v>259</v>
      </c>
      <c r="C2262" t="s">
        <v>31</v>
      </c>
      <c r="D2262" t="s">
        <v>243</v>
      </c>
      <c r="E2262" t="s">
        <v>213</v>
      </c>
      <c r="F2262" t="s">
        <v>301</v>
      </c>
      <c r="G2262" s="4">
        <v>44196</v>
      </c>
      <c r="H2262" s="7">
        <f t="shared" si="35"/>
        <v>2020</v>
      </c>
      <c r="I2262" t="s">
        <v>252</v>
      </c>
      <c r="J2262" t="s">
        <v>124</v>
      </c>
      <c r="K2262" t="s">
        <v>124</v>
      </c>
      <c r="L2262" t="str">
        <f>_xlfn.XLOOKUP(K2262,Sheet1!$A$2:$A$8,Sheet1!$B$2:$B$8)</f>
        <v>E</v>
      </c>
      <c r="M2262" s="5">
        <v>-7097675084</v>
      </c>
      <c r="N2262" s="5">
        <v>-5194158068</v>
      </c>
    </row>
    <row r="2263" spans="1:14" x14ac:dyDescent="0.3">
      <c r="A2263" t="s">
        <v>263</v>
      </c>
      <c r="B2263" t="s">
        <v>259</v>
      </c>
      <c r="C2263" t="s">
        <v>31</v>
      </c>
      <c r="D2263" t="s">
        <v>243</v>
      </c>
      <c r="E2263" t="s">
        <v>213</v>
      </c>
      <c r="F2263" t="s">
        <v>301</v>
      </c>
      <c r="G2263" s="4">
        <v>44196</v>
      </c>
      <c r="H2263" s="7">
        <f t="shared" si="35"/>
        <v>2020</v>
      </c>
      <c r="I2263" t="s">
        <v>252</v>
      </c>
      <c r="J2263" t="s">
        <v>122</v>
      </c>
      <c r="K2263" t="s">
        <v>122</v>
      </c>
      <c r="L2263" t="str">
        <f>_xlfn.XLOOKUP(K2263,Sheet1!$A$2:$A$8,Sheet1!$B$2:$B$8)</f>
        <v>F</v>
      </c>
      <c r="M2263" s="5">
        <v>-6487776097</v>
      </c>
      <c r="N2263" s="5">
        <v>-22966267289</v>
      </c>
    </row>
    <row r="2264" spans="1:14" x14ac:dyDescent="0.3">
      <c r="A2264" t="s">
        <v>262</v>
      </c>
      <c r="B2264" t="s">
        <v>259</v>
      </c>
      <c r="C2264" t="s">
        <v>31</v>
      </c>
      <c r="D2264" t="s">
        <v>204</v>
      </c>
      <c r="E2264" t="s">
        <v>191</v>
      </c>
      <c r="F2264" t="s">
        <v>299</v>
      </c>
      <c r="G2264" s="4">
        <v>44196</v>
      </c>
      <c r="H2264" s="7">
        <f t="shared" si="35"/>
        <v>2020</v>
      </c>
      <c r="I2264" t="s">
        <v>252</v>
      </c>
      <c r="J2264" t="s">
        <v>260</v>
      </c>
      <c r="K2264" t="s">
        <v>7</v>
      </c>
      <c r="L2264" t="str">
        <f>_xlfn.XLOOKUP(K2264,Sheet1!$A$2:$A$8,Sheet1!$B$2:$B$8)</f>
        <v>D</v>
      </c>
      <c r="M2264" s="5">
        <v>352858952916</v>
      </c>
      <c r="N2264" s="5">
        <v>382787534498</v>
      </c>
    </row>
    <row r="2265" spans="1:14" x14ac:dyDescent="0.3">
      <c r="A2265" t="s">
        <v>262</v>
      </c>
      <c r="B2265" t="s">
        <v>259</v>
      </c>
      <c r="C2265" t="s">
        <v>31</v>
      </c>
      <c r="D2265" t="s">
        <v>204</v>
      </c>
      <c r="E2265" t="s">
        <v>191</v>
      </c>
      <c r="F2265" t="s">
        <v>299</v>
      </c>
      <c r="G2265" s="4">
        <v>44196</v>
      </c>
      <c r="H2265" s="7">
        <f t="shared" si="35"/>
        <v>2020</v>
      </c>
      <c r="I2265" t="s">
        <v>252</v>
      </c>
      <c r="J2265" t="s">
        <v>124</v>
      </c>
      <c r="K2265" t="s">
        <v>124</v>
      </c>
      <c r="L2265" t="str">
        <f>_xlfn.XLOOKUP(K2265,Sheet1!$A$2:$A$8,Sheet1!$B$2:$B$8)</f>
        <v>E</v>
      </c>
      <c r="M2265" s="5">
        <v>20509524724</v>
      </c>
      <c r="N2265" s="5">
        <v>28009965888</v>
      </c>
    </row>
    <row r="2266" spans="1:14" x14ac:dyDescent="0.3">
      <c r="A2266" t="s">
        <v>262</v>
      </c>
      <c r="B2266" t="s">
        <v>259</v>
      </c>
      <c r="C2266" t="s">
        <v>31</v>
      </c>
      <c r="D2266" t="s">
        <v>204</v>
      </c>
      <c r="E2266" t="s">
        <v>191</v>
      </c>
      <c r="F2266" t="s">
        <v>299</v>
      </c>
      <c r="G2266" s="4">
        <v>44196</v>
      </c>
      <c r="H2266" s="7">
        <f t="shared" si="35"/>
        <v>2020</v>
      </c>
      <c r="I2266" t="s">
        <v>252</v>
      </c>
      <c r="J2266" t="s">
        <v>122</v>
      </c>
      <c r="K2266" t="s">
        <v>122</v>
      </c>
      <c r="L2266" t="str">
        <f>_xlfn.XLOOKUP(K2266,Sheet1!$A$2:$A$8,Sheet1!$B$2:$B$8)</f>
        <v>F</v>
      </c>
      <c r="M2266" s="5">
        <v>14293676273</v>
      </c>
      <c r="N2266" s="5">
        <v>14202621068</v>
      </c>
    </row>
    <row r="2267" spans="1:14" x14ac:dyDescent="0.3">
      <c r="A2267" t="s">
        <v>262</v>
      </c>
      <c r="B2267" t="s">
        <v>259</v>
      </c>
      <c r="C2267" t="s">
        <v>31</v>
      </c>
      <c r="D2267" t="s">
        <v>205</v>
      </c>
      <c r="E2267" t="s">
        <v>189</v>
      </c>
      <c r="F2267" t="s">
        <v>301</v>
      </c>
      <c r="G2267" s="4">
        <v>44196</v>
      </c>
      <c r="H2267" s="7">
        <f t="shared" si="35"/>
        <v>2020</v>
      </c>
      <c r="I2267" t="s">
        <v>252</v>
      </c>
      <c r="J2267" t="s">
        <v>7</v>
      </c>
      <c r="K2267" t="s">
        <v>7</v>
      </c>
      <c r="L2267" t="str">
        <f>_xlfn.XLOOKUP(K2267,Sheet1!$A$2:$A$8,Sheet1!$B$2:$B$8)</f>
        <v>D</v>
      </c>
      <c r="M2267" s="5">
        <v>302601883933</v>
      </c>
      <c r="N2267" s="5">
        <v>307504375212</v>
      </c>
    </row>
    <row r="2268" spans="1:14" x14ac:dyDescent="0.3">
      <c r="A2268" t="s">
        <v>262</v>
      </c>
      <c r="B2268" t="s">
        <v>259</v>
      </c>
      <c r="C2268" t="s">
        <v>31</v>
      </c>
      <c r="D2268" t="s">
        <v>205</v>
      </c>
      <c r="E2268" t="s">
        <v>189</v>
      </c>
      <c r="F2268" t="s">
        <v>301</v>
      </c>
      <c r="G2268" s="4">
        <v>44196</v>
      </c>
      <c r="H2268" s="7">
        <f t="shared" si="35"/>
        <v>2020</v>
      </c>
      <c r="I2268" t="s">
        <v>252</v>
      </c>
      <c r="J2268" t="s">
        <v>10</v>
      </c>
      <c r="K2268" t="s">
        <v>124</v>
      </c>
      <c r="L2268" t="str">
        <f>_xlfn.XLOOKUP(K2268,Sheet1!$A$2:$A$8,Sheet1!$B$2:$B$8)</f>
        <v>E</v>
      </c>
      <c r="M2268" s="5">
        <v>36222434532</v>
      </c>
      <c r="N2268" s="5">
        <v>37175666214</v>
      </c>
    </row>
    <row r="2269" spans="1:14" x14ac:dyDescent="0.3">
      <c r="A2269" t="s">
        <v>262</v>
      </c>
      <c r="B2269" t="s">
        <v>259</v>
      </c>
      <c r="C2269" t="s">
        <v>31</v>
      </c>
      <c r="D2269" t="s">
        <v>205</v>
      </c>
      <c r="E2269" t="s">
        <v>189</v>
      </c>
      <c r="F2269" t="s">
        <v>301</v>
      </c>
      <c r="G2269" s="4">
        <v>44196</v>
      </c>
      <c r="H2269" s="7">
        <f t="shared" si="35"/>
        <v>2020</v>
      </c>
      <c r="I2269" t="s">
        <v>252</v>
      </c>
      <c r="J2269" t="s">
        <v>122</v>
      </c>
      <c r="K2269" t="s">
        <v>122</v>
      </c>
      <c r="L2269" t="str">
        <f>_xlfn.XLOOKUP(K2269,Sheet1!$A$2:$A$8,Sheet1!$B$2:$B$8)</f>
        <v>F</v>
      </c>
      <c r="M2269" s="5">
        <v>-30043687727</v>
      </c>
      <c r="N2269" s="5">
        <v>12325433732</v>
      </c>
    </row>
    <row r="2270" spans="1:14" x14ac:dyDescent="0.3">
      <c r="A2270" t="s">
        <v>262</v>
      </c>
      <c r="B2270" t="s">
        <v>259</v>
      </c>
      <c r="C2270" t="s">
        <v>31</v>
      </c>
      <c r="D2270" t="s">
        <v>206</v>
      </c>
      <c r="E2270" t="s">
        <v>191</v>
      </c>
      <c r="F2270" t="s">
        <v>299</v>
      </c>
      <c r="G2270" s="4">
        <v>44196</v>
      </c>
      <c r="H2270" s="7">
        <f t="shared" si="35"/>
        <v>2020</v>
      </c>
      <c r="I2270" t="s">
        <v>252</v>
      </c>
      <c r="J2270" t="s">
        <v>7</v>
      </c>
      <c r="K2270" t="s">
        <v>7</v>
      </c>
      <c r="L2270" t="str">
        <f>_xlfn.XLOOKUP(K2270,Sheet1!$A$2:$A$8,Sheet1!$B$2:$B$8)</f>
        <v>D</v>
      </c>
      <c r="M2270" s="5">
        <v>225578133059</v>
      </c>
      <c r="N2270" s="5">
        <v>320030439691</v>
      </c>
    </row>
    <row r="2271" spans="1:14" x14ac:dyDescent="0.3">
      <c r="A2271" t="s">
        <v>262</v>
      </c>
      <c r="B2271" t="s">
        <v>259</v>
      </c>
      <c r="C2271" t="s">
        <v>31</v>
      </c>
      <c r="D2271" t="s">
        <v>206</v>
      </c>
      <c r="E2271" t="s">
        <v>191</v>
      </c>
      <c r="F2271" t="s">
        <v>299</v>
      </c>
      <c r="G2271" s="4">
        <v>44196</v>
      </c>
      <c r="H2271" s="7">
        <f t="shared" si="35"/>
        <v>2020</v>
      </c>
      <c r="I2271" t="s">
        <v>252</v>
      </c>
      <c r="J2271" t="s">
        <v>124</v>
      </c>
      <c r="K2271" t="s">
        <v>124</v>
      </c>
      <c r="L2271" t="str">
        <f>_xlfn.XLOOKUP(K2271,Sheet1!$A$2:$A$8,Sheet1!$B$2:$B$8)</f>
        <v>E</v>
      </c>
      <c r="M2271" s="5">
        <v>-33714239974</v>
      </c>
      <c r="N2271" s="5">
        <v>-2806337319</v>
      </c>
    </row>
    <row r="2272" spans="1:14" x14ac:dyDescent="0.3">
      <c r="A2272" t="s">
        <v>262</v>
      </c>
      <c r="B2272" t="s">
        <v>259</v>
      </c>
      <c r="C2272" t="s">
        <v>31</v>
      </c>
      <c r="D2272" t="s">
        <v>206</v>
      </c>
      <c r="E2272" t="s">
        <v>191</v>
      </c>
      <c r="F2272" t="s">
        <v>299</v>
      </c>
      <c r="G2272" s="4">
        <v>44196</v>
      </c>
      <c r="H2272" s="7">
        <f t="shared" si="35"/>
        <v>2020</v>
      </c>
      <c r="I2272" t="s">
        <v>252</v>
      </c>
      <c r="J2272" t="s">
        <v>122</v>
      </c>
      <c r="K2272" t="s">
        <v>122</v>
      </c>
      <c r="L2272" t="str">
        <f>_xlfn.XLOOKUP(K2272,Sheet1!$A$2:$A$8,Sheet1!$B$2:$B$8)</f>
        <v>F</v>
      </c>
      <c r="M2272" s="5">
        <v>-95330537091</v>
      </c>
      <c r="N2272" s="5">
        <v>-28631478575</v>
      </c>
    </row>
    <row r="2273" spans="1:14" x14ac:dyDescent="0.3">
      <c r="A2273" t="s">
        <v>262</v>
      </c>
      <c r="B2273" t="s">
        <v>259</v>
      </c>
      <c r="C2273" t="s">
        <v>31</v>
      </c>
      <c r="D2273" t="s">
        <v>245</v>
      </c>
      <c r="E2273" t="s">
        <v>213</v>
      </c>
      <c r="F2273" t="s">
        <v>299</v>
      </c>
      <c r="G2273" s="4">
        <v>44196</v>
      </c>
      <c r="H2273" s="7">
        <f t="shared" si="35"/>
        <v>2020</v>
      </c>
      <c r="I2273" t="s">
        <v>252</v>
      </c>
      <c r="J2273" t="s">
        <v>10</v>
      </c>
      <c r="K2273" t="s">
        <v>124</v>
      </c>
      <c r="L2273" t="str">
        <f>_xlfn.XLOOKUP(K2273,Sheet1!$A$2:$A$8,Sheet1!$B$2:$B$8)</f>
        <v>E</v>
      </c>
      <c r="M2273" s="5">
        <v>35297156753</v>
      </c>
      <c r="N2273" s="5">
        <v>30272820616</v>
      </c>
    </row>
    <row r="2274" spans="1:14" x14ac:dyDescent="0.3">
      <c r="A2274" t="s">
        <v>262</v>
      </c>
      <c r="B2274" t="s">
        <v>259</v>
      </c>
      <c r="C2274" t="s">
        <v>31</v>
      </c>
      <c r="D2274" t="s">
        <v>245</v>
      </c>
      <c r="E2274" t="s">
        <v>213</v>
      </c>
      <c r="F2274" t="s">
        <v>299</v>
      </c>
      <c r="G2274" s="4">
        <v>44196</v>
      </c>
      <c r="H2274" s="7">
        <f t="shared" si="35"/>
        <v>2020</v>
      </c>
      <c r="I2274" t="s">
        <v>252</v>
      </c>
      <c r="J2274" t="s">
        <v>122</v>
      </c>
      <c r="K2274" t="s">
        <v>122</v>
      </c>
      <c r="L2274" t="str">
        <f>_xlfn.XLOOKUP(K2274,Sheet1!$A$2:$A$8,Sheet1!$B$2:$B$8)</f>
        <v>F</v>
      </c>
      <c r="M2274" s="5">
        <v>27784434999</v>
      </c>
      <c r="N2274" s="5">
        <v>-1271813802</v>
      </c>
    </row>
    <row r="2275" spans="1:14" x14ac:dyDescent="0.3">
      <c r="A2275" t="s">
        <v>272</v>
      </c>
      <c r="B2275" t="s">
        <v>259</v>
      </c>
      <c r="C2275" t="s">
        <v>31</v>
      </c>
      <c r="D2275" t="s">
        <v>207</v>
      </c>
      <c r="E2275" t="s">
        <v>191</v>
      </c>
      <c r="F2275" t="s">
        <v>299</v>
      </c>
      <c r="G2275" s="4">
        <v>44196</v>
      </c>
      <c r="H2275" s="7">
        <f t="shared" si="35"/>
        <v>2020</v>
      </c>
      <c r="I2275" t="s">
        <v>252</v>
      </c>
      <c r="J2275" t="s">
        <v>122</v>
      </c>
      <c r="K2275" t="s">
        <v>122</v>
      </c>
      <c r="L2275" t="str">
        <f>_xlfn.XLOOKUP(K2275,Sheet1!$A$2:$A$8,Sheet1!$B$2:$B$8)</f>
        <v>F</v>
      </c>
      <c r="M2275" s="5">
        <v>-153108488221</v>
      </c>
      <c r="N2275" s="5">
        <v>-5751604032</v>
      </c>
    </row>
    <row r="2276" spans="1:14" x14ac:dyDescent="0.3">
      <c r="A2276" t="s">
        <v>262</v>
      </c>
      <c r="B2276" t="s">
        <v>259</v>
      </c>
      <c r="C2276" t="s">
        <v>31</v>
      </c>
      <c r="D2276" t="s">
        <v>208</v>
      </c>
      <c r="E2276" t="s">
        <v>209</v>
      </c>
      <c r="F2276" t="s">
        <v>301</v>
      </c>
      <c r="G2276" s="4">
        <v>44196</v>
      </c>
      <c r="H2276" s="7">
        <f t="shared" si="35"/>
        <v>2020</v>
      </c>
      <c r="I2276" t="s">
        <v>252</v>
      </c>
      <c r="J2276" t="s">
        <v>260</v>
      </c>
      <c r="K2276" t="s">
        <v>7</v>
      </c>
      <c r="L2276" t="str">
        <f>_xlfn.XLOOKUP(K2276,Sheet1!$A$2:$A$8,Sheet1!$B$2:$B$8)</f>
        <v>D</v>
      </c>
      <c r="M2276" s="5">
        <v>79068982192</v>
      </c>
      <c r="N2276" s="5">
        <v>72710688486</v>
      </c>
    </row>
    <row r="2277" spans="1:14" x14ac:dyDescent="0.3">
      <c r="A2277" t="s">
        <v>262</v>
      </c>
      <c r="B2277" t="s">
        <v>259</v>
      </c>
      <c r="C2277" t="s">
        <v>31</v>
      </c>
      <c r="D2277" t="s">
        <v>208</v>
      </c>
      <c r="E2277" t="s">
        <v>209</v>
      </c>
      <c r="F2277" t="s">
        <v>301</v>
      </c>
      <c r="G2277" s="4">
        <v>44196</v>
      </c>
      <c r="H2277" s="7">
        <f t="shared" si="35"/>
        <v>2020</v>
      </c>
      <c r="I2277" t="s">
        <v>252</v>
      </c>
      <c r="J2277" t="s">
        <v>124</v>
      </c>
      <c r="K2277" t="s">
        <v>124</v>
      </c>
      <c r="L2277" t="str">
        <f>_xlfn.XLOOKUP(K2277,Sheet1!$A$2:$A$8,Sheet1!$B$2:$B$8)</f>
        <v>E</v>
      </c>
      <c r="M2277" s="5">
        <v>406662751</v>
      </c>
      <c r="N2277" s="5">
        <v>655418229</v>
      </c>
    </row>
    <row r="2278" spans="1:14" x14ac:dyDescent="0.3">
      <c r="A2278" t="s">
        <v>262</v>
      </c>
      <c r="B2278" t="s">
        <v>259</v>
      </c>
      <c r="C2278" t="s">
        <v>31</v>
      </c>
      <c r="D2278" t="s">
        <v>208</v>
      </c>
      <c r="E2278" t="s">
        <v>209</v>
      </c>
      <c r="F2278" t="s">
        <v>301</v>
      </c>
      <c r="G2278" s="4">
        <v>44196</v>
      </c>
      <c r="H2278" s="7">
        <f t="shared" si="35"/>
        <v>2020</v>
      </c>
      <c r="I2278" t="s">
        <v>252</v>
      </c>
      <c r="J2278" t="s">
        <v>122</v>
      </c>
      <c r="K2278" t="s">
        <v>122</v>
      </c>
      <c r="L2278" t="str">
        <f>_xlfn.XLOOKUP(K2278,Sheet1!$A$2:$A$8,Sheet1!$B$2:$B$8)</f>
        <v>F</v>
      </c>
      <c r="M2278" s="5">
        <v>1199116402</v>
      </c>
      <c r="N2278" s="5">
        <v>552687131</v>
      </c>
    </row>
    <row r="2279" spans="1:14" x14ac:dyDescent="0.3">
      <c r="A2279" t="s">
        <v>262</v>
      </c>
      <c r="B2279" t="s">
        <v>259</v>
      </c>
      <c r="C2279" t="s">
        <v>31</v>
      </c>
      <c r="D2279" t="s">
        <v>210</v>
      </c>
      <c r="E2279" t="s">
        <v>198</v>
      </c>
      <c r="F2279" t="s">
        <v>299</v>
      </c>
      <c r="G2279" s="4">
        <v>44196</v>
      </c>
      <c r="H2279" s="7">
        <f t="shared" si="35"/>
        <v>2020</v>
      </c>
      <c r="I2279" t="s">
        <v>252</v>
      </c>
      <c r="J2279" t="s">
        <v>124</v>
      </c>
      <c r="K2279" t="s">
        <v>124</v>
      </c>
      <c r="L2279" t="str">
        <f>_xlfn.XLOOKUP(K2279,Sheet1!$A$2:$A$8,Sheet1!$B$2:$B$8)</f>
        <v>E</v>
      </c>
      <c r="M2279" s="5">
        <v>5598254300</v>
      </c>
      <c r="N2279" s="5">
        <v>-1900998279</v>
      </c>
    </row>
    <row r="2280" spans="1:14" x14ac:dyDescent="0.3">
      <c r="A2280" t="s">
        <v>262</v>
      </c>
      <c r="B2280" t="s">
        <v>259</v>
      </c>
      <c r="C2280" t="s">
        <v>31</v>
      </c>
      <c r="D2280" t="s">
        <v>210</v>
      </c>
      <c r="E2280" t="s">
        <v>198</v>
      </c>
      <c r="F2280" t="s">
        <v>299</v>
      </c>
      <c r="G2280" s="4">
        <v>44196</v>
      </c>
      <c r="H2280" s="7">
        <f t="shared" si="35"/>
        <v>2020</v>
      </c>
      <c r="I2280" t="s">
        <v>252</v>
      </c>
      <c r="J2280" t="s">
        <v>265</v>
      </c>
      <c r="K2280" t="s">
        <v>122</v>
      </c>
      <c r="L2280" t="str">
        <f>_xlfn.XLOOKUP(K2280,Sheet1!$A$2:$A$8,Sheet1!$B$2:$B$8)</f>
        <v>F</v>
      </c>
      <c r="M2280" s="5">
        <v>-13105435334</v>
      </c>
      <c r="N2280" s="5">
        <v>-13540726466</v>
      </c>
    </row>
    <row r="2281" spans="1:14" x14ac:dyDescent="0.3">
      <c r="A2281" t="s">
        <v>262</v>
      </c>
      <c r="B2281" t="s">
        <v>259</v>
      </c>
      <c r="C2281" t="s">
        <v>31</v>
      </c>
      <c r="D2281" t="s">
        <v>211</v>
      </c>
      <c r="E2281" t="s">
        <v>184</v>
      </c>
      <c r="F2281" t="s">
        <v>299</v>
      </c>
      <c r="G2281" s="4">
        <v>44196</v>
      </c>
      <c r="H2281" s="7">
        <f t="shared" si="35"/>
        <v>2020</v>
      </c>
      <c r="I2281" t="s">
        <v>252</v>
      </c>
      <c r="J2281" t="s">
        <v>260</v>
      </c>
      <c r="K2281" t="s">
        <v>7</v>
      </c>
      <c r="L2281" t="str">
        <f>_xlfn.XLOOKUP(K2281,Sheet1!$A$2:$A$8,Sheet1!$B$2:$B$8)</f>
        <v>D</v>
      </c>
      <c r="M2281" s="5">
        <v>12919829269</v>
      </c>
      <c r="N2281" s="5">
        <v>9279889686</v>
      </c>
    </row>
    <row r="2282" spans="1:14" x14ac:dyDescent="0.3">
      <c r="A2282" t="s">
        <v>262</v>
      </c>
      <c r="B2282" t="s">
        <v>259</v>
      </c>
      <c r="C2282" t="s">
        <v>31</v>
      </c>
      <c r="D2282" t="s">
        <v>211</v>
      </c>
      <c r="E2282" t="s">
        <v>184</v>
      </c>
      <c r="F2282" t="s">
        <v>299</v>
      </c>
      <c r="G2282" s="4">
        <v>44196</v>
      </c>
      <c r="H2282" s="7">
        <f t="shared" si="35"/>
        <v>2020</v>
      </c>
      <c r="I2282" t="s">
        <v>252</v>
      </c>
      <c r="J2282" t="s">
        <v>124</v>
      </c>
      <c r="K2282" t="s">
        <v>124</v>
      </c>
      <c r="L2282" t="str">
        <f>_xlfn.XLOOKUP(K2282,Sheet1!$A$2:$A$8,Sheet1!$B$2:$B$8)</f>
        <v>E</v>
      </c>
      <c r="M2282" s="5">
        <v>8846822943</v>
      </c>
      <c r="N2282" s="5">
        <v>5271934495</v>
      </c>
    </row>
    <row r="2283" spans="1:14" x14ac:dyDescent="0.3">
      <c r="A2283" t="s">
        <v>262</v>
      </c>
      <c r="B2283" t="s">
        <v>259</v>
      </c>
      <c r="C2283" t="s">
        <v>31</v>
      </c>
      <c r="D2283" t="s">
        <v>211</v>
      </c>
      <c r="E2283" t="s">
        <v>184</v>
      </c>
      <c r="F2283" t="s">
        <v>299</v>
      </c>
      <c r="G2283" s="4">
        <v>44196</v>
      </c>
      <c r="H2283" s="7">
        <f t="shared" si="35"/>
        <v>2020</v>
      </c>
      <c r="I2283" t="s">
        <v>252</v>
      </c>
      <c r="J2283" t="s">
        <v>122</v>
      </c>
      <c r="K2283" t="s">
        <v>122</v>
      </c>
      <c r="L2283" t="str">
        <f>_xlfn.XLOOKUP(K2283,Sheet1!$A$2:$A$8,Sheet1!$B$2:$B$8)</f>
        <v>F</v>
      </c>
      <c r="M2283" s="5">
        <v>13281549543</v>
      </c>
      <c r="N2283" s="5">
        <v>10614832057</v>
      </c>
    </row>
    <row r="2284" spans="1:14" x14ac:dyDescent="0.3">
      <c r="A2284" t="s">
        <v>262</v>
      </c>
      <c r="B2284" t="s">
        <v>259</v>
      </c>
      <c r="C2284" t="s">
        <v>31</v>
      </c>
      <c r="D2284" t="s">
        <v>212</v>
      </c>
      <c r="E2284" t="s">
        <v>213</v>
      </c>
      <c r="F2284" t="s">
        <v>301</v>
      </c>
      <c r="G2284" s="4">
        <v>44196</v>
      </c>
      <c r="H2284" s="7">
        <f t="shared" si="35"/>
        <v>2020</v>
      </c>
      <c r="I2284" t="s">
        <v>252</v>
      </c>
      <c r="J2284" t="s">
        <v>124</v>
      </c>
      <c r="K2284" t="s">
        <v>124</v>
      </c>
      <c r="L2284" t="str">
        <f>_xlfn.XLOOKUP(K2284,Sheet1!$A$2:$A$8,Sheet1!$B$2:$B$8)</f>
        <v>E</v>
      </c>
      <c r="M2284" s="5">
        <v>300064492177</v>
      </c>
      <c r="N2284" s="5">
        <v>196063924523</v>
      </c>
    </row>
    <row r="2285" spans="1:14" x14ac:dyDescent="0.3">
      <c r="A2285" t="s">
        <v>262</v>
      </c>
      <c r="B2285" t="s">
        <v>259</v>
      </c>
      <c r="C2285" t="s">
        <v>31</v>
      </c>
      <c r="D2285" t="s">
        <v>212</v>
      </c>
      <c r="E2285" t="s">
        <v>213</v>
      </c>
      <c r="F2285" t="s">
        <v>301</v>
      </c>
      <c r="G2285" s="4">
        <v>44196</v>
      </c>
      <c r="H2285" s="7">
        <f t="shared" si="35"/>
        <v>2020</v>
      </c>
      <c r="I2285" t="s">
        <v>252</v>
      </c>
      <c r="J2285" t="s">
        <v>122</v>
      </c>
      <c r="K2285" t="s">
        <v>122</v>
      </c>
      <c r="L2285" t="str">
        <f>_xlfn.XLOOKUP(K2285,Sheet1!$A$2:$A$8,Sheet1!$B$2:$B$8)</f>
        <v>F</v>
      </c>
      <c r="M2285" s="5">
        <v>-117878818553</v>
      </c>
      <c r="N2285" s="5">
        <v>-259705692892</v>
      </c>
    </row>
    <row r="2286" spans="1:14" x14ac:dyDescent="0.3">
      <c r="A2286" t="s">
        <v>262</v>
      </c>
      <c r="B2286" t="s">
        <v>259</v>
      </c>
      <c r="C2286" t="s">
        <v>31</v>
      </c>
      <c r="D2286" t="s">
        <v>214</v>
      </c>
      <c r="E2286" t="s">
        <v>191</v>
      </c>
      <c r="F2286" t="s">
        <v>299</v>
      </c>
      <c r="G2286" s="4">
        <v>44196</v>
      </c>
      <c r="H2286" s="7">
        <f t="shared" si="35"/>
        <v>2020</v>
      </c>
      <c r="I2286" t="s">
        <v>252</v>
      </c>
      <c r="J2286" t="s">
        <v>7</v>
      </c>
      <c r="K2286" t="s">
        <v>7</v>
      </c>
      <c r="L2286" t="str">
        <f>_xlfn.XLOOKUP(K2286,Sheet1!$A$2:$A$8,Sheet1!$B$2:$B$8)</f>
        <v>D</v>
      </c>
      <c r="M2286" s="5">
        <v>2071850765816</v>
      </c>
      <c r="N2286" s="5">
        <v>2130823577462</v>
      </c>
    </row>
    <row r="2287" spans="1:14" x14ac:dyDescent="0.3">
      <c r="A2287" t="s">
        <v>262</v>
      </c>
      <c r="B2287" t="s">
        <v>259</v>
      </c>
      <c r="C2287" t="s">
        <v>31</v>
      </c>
      <c r="D2287" t="s">
        <v>214</v>
      </c>
      <c r="E2287" t="s">
        <v>191</v>
      </c>
      <c r="F2287" t="s">
        <v>299</v>
      </c>
      <c r="G2287" s="4">
        <v>44196</v>
      </c>
      <c r="H2287" s="7">
        <f t="shared" si="35"/>
        <v>2020</v>
      </c>
      <c r="I2287" t="s">
        <v>252</v>
      </c>
      <c r="J2287" t="s">
        <v>10</v>
      </c>
      <c r="K2287" t="s">
        <v>124</v>
      </c>
      <c r="L2287" t="str">
        <f>_xlfn.XLOOKUP(K2287,Sheet1!$A$2:$A$8,Sheet1!$B$2:$B$8)</f>
        <v>E</v>
      </c>
      <c r="M2287" s="5">
        <v>96510367259</v>
      </c>
      <c r="N2287" s="5">
        <v>88921289874</v>
      </c>
    </row>
    <row r="2288" spans="1:14" x14ac:dyDescent="0.3">
      <c r="A2288" t="s">
        <v>262</v>
      </c>
      <c r="B2288" t="s">
        <v>259</v>
      </c>
      <c r="C2288" t="s">
        <v>31</v>
      </c>
      <c r="D2288" t="s">
        <v>214</v>
      </c>
      <c r="E2288" t="s">
        <v>191</v>
      </c>
      <c r="F2288" t="s">
        <v>299</v>
      </c>
      <c r="G2288" s="4">
        <v>44196</v>
      </c>
      <c r="H2288" s="7">
        <f t="shared" si="35"/>
        <v>2020</v>
      </c>
      <c r="I2288" t="s">
        <v>252</v>
      </c>
      <c r="J2288" t="s">
        <v>265</v>
      </c>
      <c r="K2288" t="s">
        <v>122</v>
      </c>
      <c r="L2288" t="str">
        <f>_xlfn.XLOOKUP(K2288,Sheet1!$A$2:$A$8,Sheet1!$B$2:$B$8)</f>
        <v>F</v>
      </c>
      <c r="M2288" s="5">
        <v>705810059911</v>
      </c>
      <c r="N2288" s="5">
        <v>-119231068253</v>
      </c>
    </row>
    <row r="2289" spans="1:14" x14ac:dyDescent="0.3">
      <c r="A2289" t="s">
        <v>262</v>
      </c>
      <c r="B2289" t="s">
        <v>259</v>
      </c>
      <c r="C2289" t="s">
        <v>31</v>
      </c>
      <c r="D2289" t="s">
        <v>215</v>
      </c>
      <c r="E2289" t="s">
        <v>213</v>
      </c>
      <c r="F2289" t="s">
        <v>299</v>
      </c>
      <c r="G2289" s="4">
        <v>44196</v>
      </c>
      <c r="H2289" s="7">
        <f t="shared" si="35"/>
        <v>2020</v>
      </c>
      <c r="I2289" t="s">
        <v>252</v>
      </c>
      <c r="J2289" t="s">
        <v>10</v>
      </c>
      <c r="K2289" t="s">
        <v>124</v>
      </c>
      <c r="L2289" t="str">
        <f>_xlfn.XLOOKUP(K2289,Sheet1!$A$2:$A$8,Sheet1!$B$2:$B$8)</f>
        <v>E</v>
      </c>
      <c r="M2289" s="5">
        <v>56138474759</v>
      </c>
      <c r="N2289" s="5">
        <v>49058173044</v>
      </c>
    </row>
    <row r="2290" spans="1:14" x14ac:dyDescent="0.3">
      <c r="A2290" t="s">
        <v>262</v>
      </c>
      <c r="B2290" t="s">
        <v>259</v>
      </c>
      <c r="C2290" t="s">
        <v>31</v>
      </c>
      <c r="D2290" t="s">
        <v>215</v>
      </c>
      <c r="E2290" t="s">
        <v>213</v>
      </c>
      <c r="F2290" t="s">
        <v>299</v>
      </c>
      <c r="G2290" s="4">
        <v>44196</v>
      </c>
      <c r="H2290" s="7">
        <f t="shared" si="35"/>
        <v>2020</v>
      </c>
      <c r="I2290" t="s">
        <v>252</v>
      </c>
      <c r="J2290" t="s">
        <v>9</v>
      </c>
      <c r="K2290" t="s">
        <v>122</v>
      </c>
      <c r="L2290" t="str">
        <f>_xlfn.XLOOKUP(K2290,Sheet1!$A$2:$A$8,Sheet1!$B$2:$B$8)</f>
        <v>F</v>
      </c>
      <c r="M2290" s="5">
        <v>42590499838</v>
      </c>
      <c r="N2290" s="5">
        <v>36867140006</v>
      </c>
    </row>
    <row r="2291" spans="1:14" x14ac:dyDescent="0.3">
      <c r="A2291" t="s">
        <v>263</v>
      </c>
      <c r="B2291" t="s">
        <v>259</v>
      </c>
      <c r="C2291" t="s">
        <v>31</v>
      </c>
      <c r="D2291" t="s">
        <v>235</v>
      </c>
      <c r="E2291" t="s">
        <v>236</v>
      </c>
      <c r="F2291" t="s">
        <v>299</v>
      </c>
      <c r="G2291" s="4">
        <v>44196</v>
      </c>
      <c r="H2291" s="7">
        <f t="shared" si="35"/>
        <v>2020</v>
      </c>
      <c r="I2291" t="s">
        <v>252</v>
      </c>
      <c r="J2291" t="s">
        <v>124</v>
      </c>
      <c r="K2291" t="s">
        <v>124</v>
      </c>
      <c r="L2291" t="str">
        <f>_xlfn.XLOOKUP(K2291,Sheet1!$A$2:$A$8,Sheet1!$B$2:$B$8)</f>
        <v>E</v>
      </c>
      <c r="M2291" s="5">
        <v>16985674061</v>
      </c>
      <c r="N2291" s="5">
        <v>10466255496</v>
      </c>
    </row>
    <row r="2292" spans="1:14" x14ac:dyDescent="0.3">
      <c r="A2292" t="s">
        <v>263</v>
      </c>
      <c r="B2292" t="s">
        <v>259</v>
      </c>
      <c r="C2292" t="s">
        <v>31</v>
      </c>
      <c r="D2292" t="s">
        <v>235</v>
      </c>
      <c r="E2292" t="s">
        <v>236</v>
      </c>
      <c r="F2292" t="s">
        <v>299</v>
      </c>
      <c r="G2292" s="4">
        <v>44196</v>
      </c>
      <c r="H2292" s="7">
        <f t="shared" si="35"/>
        <v>2020</v>
      </c>
      <c r="I2292" t="s">
        <v>252</v>
      </c>
      <c r="J2292" t="s">
        <v>122</v>
      </c>
      <c r="K2292" t="s">
        <v>122</v>
      </c>
      <c r="L2292" t="str">
        <f>_xlfn.XLOOKUP(K2292,Sheet1!$A$2:$A$8,Sheet1!$B$2:$B$8)</f>
        <v>F</v>
      </c>
      <c r="M2292" s="5">
        <v>11157583700</v>
      </c>
      <c r="N2292" s="5">
        <v>5439619766</v>
      </c>
    </row>
    <row r="2293" spans="1:14" x14ac:dyDescent="0.3">
      <c r="A2293" t="s">
        <v>262</v>
      </c>
      <c r="B2293" t="s">
        <v>259</v>
      </c>
      <c r="C2293" t="s">
        <v>31</v>
      </c>
      <c r="D2293" t="s">
        <v>216</v>
      </c>
      <c r="E2293" t="s">
        <v>184</v>
      </c>
      <c r="F2293" t="s">
        <v>299</v>
      </c>
      <c r="G2293" s="4">
        <v>44196</v>
      </c>
      <c r="H2293" s="7">
        <f t="shared" si="35"/>
        <v>2020</v>
      </c>
      <c r="I2293" t="s">
        <v>252</v>
      </c>
      <c r="J2293" t="s">
        <v>260</v>
      </c>
      <c r="K2293" t="s">
        <v>7</v>
      </c>
      <c r="L2293" t="str">
        <f>_xlfn.XLOOKUP(K2293,Sheet1!$A$2:$A$8,Sheet1!$B$2:$B$8)</f>
        <v>D</v>
      </c>
      <c r="M2293" s="5">
        <v>54000329191</v>
      </c>
      <c r="N2293" s="5">
        <v>60462264683</v>
      </c>
    </row>
    <row r="2294" spans="1:14" x14ac:dyDescent="0.3">
      <c r="A2294" t="s">
        <v>262</v>
      </c>
      <c r="B2294" t="s">
        <v>259</v>
      </c>
      <c r="C2294" t="s">
        <v>31</v>
      </c>
      <c r="D2294" t="s">
        <v>216</v>
      </c>
      <c r="E2294" t="s">
        <v>184</v>
      </c>
      <c r="F2294" t="s">
        <v>299</v>
      </c>
      <c r="G2294" s="4">
        <v>44196</v>
      </c>
      <c r="H2294" s="7">
        <f t="shared" si="35"/>
        <v>2020</v>
      </c>
      <c r="I2294" t="s">
        <v>252</v>
      </c>
      <c r="J2294" t="s">
        <v>124</v>
      </c>
      <c r="K2294" t="s">
        <v>124</v>
      </c>
      <c r="L2294" t="str">
        <f>_xlfn.XLOOKUP(K2294,Sheet1!$A$2:$A$8,Sheet1!$B$2:$B$8)</f>
        <v>E</v>
      </c>
      <c r="M2294" s="5">
        <v>29138448121</v>
      </c>
      <c r="N2294" s="5">
        <v>31357626072</v>
      </c>
    </row>
    <row r="2295" spans="1:14" x14ac:dyDescent="0.3">
      <c r="A2295" t="s">
        <v>262</v>
      </c>
      <c r="B2295" t="s">
        <v>259</v>
      </c>
      <c r="C2295" t="s">
        <v>31</v>
      </c>
      <c r="D2295" t="s">
        <v>216</v>
      </c>
      <c r="E2295" t="s">
        <v>184</v>
      </c>
      <c r="F2295" t="s">
        <v>299</v>
      </c>
      <c r="G2295" s="4">
        <v>44196</v>
      </c>
      <c r="H2295" s="7">
        <f t="shared" si="35"/>
        <v>2020</v>
      </c>
      <c r="I2295" t="s">
        <v>252</v>
      </c>
      <c r="J2295" t="s">
        <v>122</v>
      </c>
      <c r="K2295" t="s">
        <v>122</v>
      </c>
      <c r="L2295" t="str">
        <f>_xlfn.XLOOKUP(K2295,Sheet1!$A$2:$A$8,Sheet1!$B$2:$B$8)</f>
        <v>F</v>
      </c>
      <c r="M2295" s="5">
        <v>26552947120</v>
      </c>
      <c r="N2295" s="5">
        <v>9146518952</v>
      </c>
    </row>
    <row r="2296" spans="1:14" x14ac:dyDescent="0.3">
      <c r="A2296" t="s">
        <v>262</v>
      </c>
      <c r="B2296" t="s">
        <v>259</v>
      </c>
      <c r="C2296" t="s">
        <v>31</v>
      </c>
      <c r="D2296" t="s">
        <v>217</v>
      </c>
      <c r="E2296" t="s">
        <v>191</v>
      </c>
      <c r="F2296" t="s">
        <v>299</v>
      </c>
      <c r="G2296" s="4">
        <v>44196</v>
      </c>
      <c r="H2296" s="7">
        <f t="shared" si="35"/>
        <v>2020</v>
      </c>
      <c r="I2296" t="s">
        <v>252</v>
      </c>
      <c r="J2296" t="s">
        <v>260</v>
      </c>
      <c r="K2296" t="s">
        <v>7</v>
      </c>
      <c r="L2296" t="str">
        <f>_xlfn.XLOOKUP(K2296,Sheet1!$A$2:$A$8,Sheet1!$B$2:$B$8)</f>
        <v>D</v>
      </c>
      <c r="M2296" s="5">
        <v>293645352205</v>
      </c>
      <c r="N2296" s="5">
        <v>328380289752</v>
      </c>
    </row>
    <row r="2297" spans="1:14" x14ac:dyDescent="0.3">
      <c r="A2297" t="s">
        <v>262</v>
      </c>
      <c r="B2297" t="s">
        <v>259</v>
      </c>
      <c r="C2297" t="s">
        <v>31</v>
      </c>
      <c r="D2297" t="s">
        <v>217</v>
      </c>
      <c r="E2297" t="s">
        <v>191</v>
      </c>
      <c r="F2297" t="s">
        <v>299</v>
      </c>
      <c r="G2297" s="4">
        <v>44196</v>
      </c>
      <c r="H2297" s="7">
        <f t="shared" si="35"/>
        <v>2020</v>
      </c>
      <c r="I2297" t="s">
        <v>252</v>
      </c>
      <c r="J2297" t="s">
        <v>124</v>
      </c>
      <c r="K2297" t="s">
        <v>124</v>
      </c>
      <c r="L2297" t="str">
        <f>_xlfn.XLOOKUP(K2297,Sheet1!$A$2:$A$8,Sheet1!$B$2:$B$8)</f>
        <v>E</v>
      </c>
      <c r="M2297" s="5">
        <v>4232740592</v>
      </c>
      <c r="N2297" s="5">
        <v>11221543789</v>
      </c>
    </row>
    <row r="2298" spans="1:14" x14ac:dyDescent="0.3">
      <c r="A2298" t="s">
        <v>262</v>
      </c>
      <c r="B2298" t="s">
        <v>259</v>
      </c>
      <c r="C2298" t="s">
        <v>31</v>
      </c>
      <c r="D2298" t="s">
        <v>217</v>
      </c>
      <c r="E2298" t="s">
        <v>191</v>
      </c>
      <c r="F2298" t="s">
        <v>299</v>
      </c>
      <c r="G2298" s="4">
        <v>44196</v>
      </c>
      <c r="H2298" s="7">
        <f t="shared" si="35"/>
        <v>2020</v>
      </c>
      <c r="I2298" t="s">
        <v>252</v>
      </c>
      <c r="J2298" t="s">
        <v>122</v>
      </c>
      <c r="K2298" t="s">
        <v>122</v>
      </c>
      <c r="L2298" t="str">
        <f>_xlfn.XLOOKUP(K2298,Sheet1!$A$2:$A$8,Sheet1!$B$2:$B$8)</f>
        <v>F</v>
      </c>
      <c r="M2298" s="5">
        <v>-1636868816</v>
      </c>
      <c r="N2298" s="5">
        <v>5784115810</v>
      </c>
    </row>
    <row r="2299" spans="1:14" x14ac:dyDescent="0.3">
      <c r="A2299" t="s">
        <v>262</v>
      </c>
      <c r="B2299" t="s">
        <v>259</v>
      </c>
      <c r="C2299" t="s">
        <v>31</v>
      </c>
      <c r="D2299" t="s">
        <v>237</v>
      </c>
      <c r="E2299" t="s">
        <v>184</v>
      </c>
      <c r="F2299" t="s">
        <v>299</v>
      </c>
      <c r="G2299" s="4">
        <v>44196</v>
      </c>
      <c r="H2299" s="7">
        <f t="shared" si="35"/>
        <v>2020</v>
      </c>
      <c r="I2299" t="s">
        <v>252</v>
      </c>
      <c r="J2299" t="s">
        <v>260</v>
      </c>
      <c r="K2299" t="s">
        <v>7</v>
      </c>
      <c r="L2299" t="str">
        <f>_xlfn.XLOOKUP(K2299,Sheet1!$A$2:$A$8,Sheet1!$B$2:$B$8)</f>
        <v>D</v>
      </c>
      <c r="M2299" s="5">
        <v>381538639859</v>
      </c>
      <c r="N2299" s="5">
        <v>386613876094</v>
      </c>
    </row>
    <row r="2300" spans="1:14" x14ac:dyDescent="0.3">
      <c r="A2300" t="s">
        <v>262</v>
      </c>
      <c r="B2300" t="s">
        <v>259</v>
      </c>
      <c r="C2300" t="s">
        <v>31</v>
      </c>
      <c r="D2300" t="s">
        <v>237</v>
      </c>
      <c r="E2300" t="s">
        <v>184</v>
      </c>
      <c r="F2300" t="s">
        <v>299</v>
      </c>
      <c r="G2300" s="4">
        <v>44196</v>
      </c>
      <c r="H2300" s="7">
        <f t="shared" si="35"/>
        <v>2020</v>
      </c>
      <c r="I2300" t="s">
        <v>252</v>
      </c>
      <c r="J2300" t="s">
        <v>124</v>
      </c>
      <c r="K2300" t="s">
        <v>124</v>
      </c>
      <c r="L2300" t="str">
        <f>_xlfn.XLOOKUP(K2300,Sheet1!$A$2:$A$8,Sheet1!$B$2:$B$8)</f>
        <v>E</v>
      </c>
      <c r="M2300" s="5">
        <v>23452545816</v>
      </c>
      <c r="N2300" s="5">
        <v>26519837073</v>
      </c>
    </row>
    <row r="2301" spans="1:14" x14ac:dyDescent="0.3">
      <c r="A2301" t="s">
        <v>262</v>
      </c>
      <c r="B2301" t="s">
        <v>259</v>
      </c>
      <c r="C2301" t="s">
        <v>31</v>
      </c>
      <c r="D2301" t="s">
        <v>237</v>
      </c>
      <c r="E2301" t="s">
        <v>184</v>
      </c>
      <c r="F2301" t="s">
        <v>299</v>
      </c>
      <c r="G2301" s="4">
        <v>44196</v>
      </c>
      <c r="H2301" s="7">
        <f t="shared" si="35"/>
        <v>2020</v>
      </c>
      <c r="I2301" t="s">
        <v>252</v>
      </c>
      <c r="J2301" t="s">
        <v>122</v>
      </c>
      <c r="K2301" t="s">
        <v>122</v>
      </c>
      <c r="L2301" t="str">
        <f>_xlfn.XLOOKUP(K2301,Sheet1!$A$2:$A$8,Sheet1!$B$2:$B$8)</f>
        <v>F</v>
      </c>
      <c r="M2301" s="5">
        <v>16206196525</v>
      </c>
      <c r="N2301" s="5">
        <v>18937764327</v>
      </c>
    </row>
    <row r="2302" spans="1:14" x14ac:dyDescent="0.3">
      <c r="A2302" t="s">
        <v>262</v>
      </c>
      <c r="B2302" t="s">
        <v>259</v>
      </c>
      <c r="C2302" t="s">
        <v>31</v>
      </c>
      <c r="D2302" t="s">
        <v>218</v>
      </c>
      <c r="E2302" t="s">
        <v>184</v>
      </c>
      <c r="F2302" t="s">
        <v>299</v>
      </c>
      <c r="G2302" s="4">
        <v>44196</v>
      </c>
      <c r="H2302" s="7">
        <f t="shared" si="35"/>
        <v>2020</v>
      </c>
      <c r="I2302" t="s">
        <v>252</v>
      </c>
      <c r="J2302" t="s">
        <v>266</v>
      </c>
      <c r="K2302" t="s">
        <v>7</v>
      </c>
      <c r="L2302" t="str">
        <f>_xlfn.XLOOKUP(K2302,Sheet1!$A$2:$A$8,Sheet1!$B$2:$B$8)</f>
        <v>D</v>
      </c>
      <c r="M2302" s="5">
        <v>16803565862</v>
      </c>
      <c r="N2302" s="5">
        <v>17119663181</v>
      </c>
    </row>
    <row r="2303" spans="1:14" x14ac:dyDescent="0.3">
      <c r="A2303" t="s">
        <v>262</v>
      </c>
      <c r="B2303" t="s">
        <v>259</v>
      </c>
      <c r="C2303" t="s">
        <v>31</v>
      </c>
      <c r="D2303" t="s">
        <v>218</v>
      </c>
      <c r="E2303" t="s">
        <v>184</v>
      </c>
      <c r="F2303" t="s">
        <v>299</v>
      </c>
      <c r="G2303" s="4">
        <v>44196</v>
      </c>
      <c r="H2303" s="7">
        <f t="shared" si="35"/>
        <v>2020</v>
      </c>
      <c r="I2303" t="s">
        <v>252</v>
      </c>
      <c r="J2303" t="s">
        <v>124</v>
      </c>
      <c r="K2303" t="s">
        <v>124</v>
      </c>
      <c r="L2303" t="str">
        <f>_xlfn.XLOOKUP(K2303,Sheet1!$A$2:$A$8,Sheet1!$B$2:$B$8)</f>
        <v>E</v>
      </c>
      <c r="M2303" s="5">
        <v>4853751364</v>
      </c>
      <c r="N2303" s="5">
        <v>5171440348</v>
      </c>
    </row>
    <row r="2304" spans="1:14" x14ac:dyDescent="0.3">
      <c r="A2304" t="s">
        <v>262</v>
      </c>
      <c r="B2304" t="s">
        <v>259</v>
      </c>
      <c r="C2304" t="s">
        <v>31</v>
      </c>
      <c r="D2304" t="s">
        <v>218</v>
      </c>
      <c r="E2304" t="s">
        <v>184</v>
      </c>
      <c r="F2304" t="s">
        <v>299</v>
      </c>
      <c r="G2304" s="4">
        <v>44196</v>
      </c>
      <c r="H2304" s="7">
        <f t="shared" si="35"/>
        <v>2020</v>
      </c>
      <c r="I2304" t="s">
        <v>252</v>
      </c>
      <c r="J2304" t="s">
        <v>122</v>
      </c>
      <c r="K2304" t="s">
        <v>122</v>
      </c>
      <c r="L2304" t="str">
        <f>_xlfn.XLOOKUP(K2304,Sheet1!$A$2:$A$8,Sheet1!$B$2:$B$8)</f>
        <v>F</v>
      </c>
      <c r="M2304" s="5">
        <v>26198667903</v>
      </c>
      <c r="N2304" s="5">
        <v>-22205526577</v>
      </c>
    </row>
    <row r="2305" spans="1:14" x14ac:dyDescent="0.3">
      <c r="A2305" t="s">
        <v>262</v>
      </c>
      <c r="B2305" t="s">
        <v>259</v>
      </c>
      <c r="C2305" t="s">
        <v>31</v>
      </c>
      <c r="D2305" t="s">
        <v>219</v>
      </c>
      <c r="E2305" t="s">
        <v>184</v>
      </c>
      <c r="F2305" t="s">
        <v>299</v>
      </c>
      <c r="G2305" s="4">
        <v>44196</v>
      </c>
      <c r="H2305" s="7">
        <f t="shared" si="35"/>
        <v>2020</v>
      </c>
      <c r="I2305" t="s">
        <v>252</v>
      </c>
      <c r="J2305" t="s">
        <v>260</v>
      </c>
      <c r="K2305" t="s">
        <v>7</v>
      </c>
      <c r="L2305" t="str">
        <f>_xlfn.XLOOKUP(K2305,Sheet1!$A$2:$A$8,Sheet1!$B$2:$B$8)</f>
        <v>D</v>
      </c>
      <c r="M2305" s="5">
        <v>1162303299852</v>
      </c>
      <c r="N2305" s="5">
        <v>959177507279</v>
      </c>
    </row>
    <row r="2306" spans="1:14" x14ac:dyDescent="0.3">
      <c r="A2306" t="s">
        <v>262</v>
      </c>
      <c r="B2306" t="s">
        <v>259</v>
      </c>
      <c r="C2306" t="s">
        <v>31</v>
      </c>
      <c r="D2306" t="s">
        <v>219</v>
      </c>
      <c r="E2306" t="s">
        <v>184</v>
      </c>
      <c r="F2306" t="s">
        <v>299</v>
      </c>
      <c r="G2306" s="4">
        <v>44196</v>
      </c>
      <c r="H2306" s="7">
        <f t="shared" si="35"/>
        <v>2020</v>
      </c>
      <c r="I2306" t="s">
        <v>252</v>
      </c>
      <c r="J2306" t="s">
        <v>124</v>
      </c>
      <c r="K2306" t="s">
        <v>124</v>
      </c>
      <c r="L2306" t="str">
        <f>_xlfn.XLOOKUP(K2306,Sheet1!$A$2:$A$8,Sheet1!$B$2:$B$8)</f>
        <v>E</v>
      </c>
      <c r="M2306" s="5">
        <v>32905075301</v>
      </c>
      <c r="N2306" s="5">
        <v>16052083809</v>
      </c>
    </row>
    <row r="2307" spans="1:14" x14ac:dyDescent="0.3">
      <c r="A2307" t="s">
        <v>262</v>
      </c>
      <c r="B2307" t="s">
        <v>259</v>
      </c>
      <c r="C2307" t="s">
        <v>31</v>
      </c>
      <c r="D2307" t="s">
        <v>219</v>
      </c>
      <c r="E2307" t="s">
        <v>184</v>
      </c>
      <c r="F2307" t="s">
        <v>299</v>
      </c>
      <c r="G2307" s="4">
        <v>44196</v>
      </c>
      <c r="H2307" s="7">
        <f t="shared" si="35"/>
        <v>2020</v>
      </c>
      <c r="I2307" t="s">
        <v>252</v>
      </c>
      <c r="J2307" t="s">
        <v>122</v>
      </c>
      <c r="K2307" t="s">
        <v>122</v>
      </c>
      <c r="L2307" t="str">
        <f>_xlfn.XLOOKUP(K2307,Sheet1!$A$2:$A$8,Sheet1!$B$2:$B$8)</f>
        <v>F</v>
      </c>
      <c r="M2307" s="5">
        <v>9487709364</v>
      </c>
      <c r="N2307" s="5">
        <v>-28845808735</v>
      </c>
    </row>
    <row r="2308" spans="1:14" x14ac:dyDescent="0.3">
      <c r="A2308" t="s">
        <v>262</v>
      </c>
      <c r="B2308" t="s">
        <v>259</v>
      </c>
      <c r="C2308" t="s">
        <v>31</v>
      </c>
      <c r="D2308" t="s">
        <v>220</v>
      </c>
      <c r="E2308" t="s">
        <v>191</v>
      </c>
      <c r="F2308" t="s">
        <v>299</v>
      </c>
      <c r="G2308" s="4">
        <v>44196</v>
      </c>
      <c r="H2308" s="7">
        <f t="shared" si="35"/>
        <v>2020</v>
      </c>
      <c r="I2308" t="s">
        <v>252</v>
      </c>
      <c r="J2308" t="s">
        <v>260</v>
      </c>
      <c r="K2308" t="s">
        <v>7</v>
      </c>
      <c r="L2308" t="str">
        <f>_xlfn.XLOOKUP(K2308,Sheet1!$A$2:$A$8,Sheet1!$B$2:$B$8)</f>
        <v>D</v>
      </c>
      <c r="M2308" s="5">
        <v>132075449899</v>
      </c>
      <c r="N2308" s="5">
        <v>126313853891</v>
      </c>
    </row>
    <row r="2309" spans="1:14" x14ac:dyDescent="0.3">
      <c r="A2309" t="s">
        <v>262</v>
      </c>
      <c r="B2309" t="s">
        <v>259</v>
      </c>
      <c r="C2309" t="s">
        <v>31</v>
      </c>
      <c r="D2309" t="s">
        <v>220</v>
      </c>
      <c r="E2309" t="s">
        <v>191</v>
      </c>
      <c r="F2309" t="s">
        <v>299</v>
      </c>
      <c r="G2309" s="4">
        <v>44196</v>
      </c>
      <c r="H2309" s="7">
        <f t="shared" ref="H2309:H2372" si="36">YEAR(G2309)</f>
        <v>2020</v>
      </c>
      <c r="I2309" t="s">
        <v>252</v>
      </c>
      <c r="J2309" t="s">
        <v>124</v>
      </c>
      <c r="K2309" t="s">
        <v>124</v>
      </c>
      <c r="L2309" t="str">
        <f>_xlfn.XLOOKUP(K2309,Sheet1!$A$2:$A$8,Sheet1!$B$2:$B$8)</f>
        <v>E</v>
      </c>
      <c r="M2309" s="5">
        <v>4016336470</v>
      </c>
      <c r="N2309" s="5">
        <v>-4660893705</v>
      </c>
    </row>
    <row r="2310" spans="1:14" x14ac:dyDescent="0.3">
      <c r="A2310" t="s">
        <v>262</v>
      </c>
      <c r="B2310" t="s">
        <v>259</v>
      </c>
      <c r="C2310" t="s">
        <v>31</v>
      </c>
      <c r="D2310" t="s">
        <v>220</v>
      </c>
      <c r="E2310" t="s">
        <v>191</v>
      </c>
      <c r="F2310" t="s">
        <v>299</v>
      </c>
      <c r="G2310" s="4">
        <v>44196</v>
      </c>
      <c r="H2310" s="7">
        <f t="shared" si="36"/>
        <v>2020</v>
      </c>
      <c r="I2310" t="s">
        <v>252</v>
      </c>
      <c r="J2310" t="s">
        <v>122</v>
      </c>
      <c r="K2310" t="s">
        <v>122</v>
      </c>
      <c r="L2310" t="str">
        <f>_xlfn.XLOOKUP(K2310,Sheet1!$A$2:$A$8,Sheet1!$B$2:$B$8)</f>
        <v>F</v>
      </c>
      <c r="M2310" s="5">
        <v>7130774233</v>
      </c>
      <c r="N2310" s="5">
        <v>-10486349719</v>
      </c>
    </row>
    <row r="2311" spans="1:14" x14ac:dyDescent="0.3">
      <c r="A2311" t="s">
        <v>262</v>
      </c>
      <c r="B2311" t="s">
        <v>259</v>
      </c>
      <c r="C2311" t="s">
        <v>31</v>
      </c>
      <c r="D2311" t="s">
        <v>221</v>
      </c>
      <c r="E2311" t="s">
        <v>191</v>
      </c>
      <c r="F2311" t="s">
        <v>299</v>
      </c>
      <c r="G2311" s="4">
        <v>44196</v>
      </c>
      <c r="H2311" s="7">
        <f t="shared" si="36"/>
        <v>2020</v>
      </c>
      <c r="I2311" t="s">
        <v>252</v>
      </c>
      <c r="J2311" t="s">
        <v>7</v>
      </c>
      <c r="K2311" t="s">
        <v>7</v>
      </c>
      <c r="L2311" t="str">
        <f>_xlfn.XLOOKUP(K2311,Sheet1!$A$2:$A$8,Sheet1!$B$2:$B$8)</f>
        <v>D</v>
      </c>
      <c r="M2311" s="5">
        <v>26509920446184</v>
      </c>
      <c r="N2311" s="5">
        <v>30373510738515</v>
      </c>
    </row>
    <row r="2312" spans="1:14" x14ac:dyDescent="0.3">
      <c r="A2312" t="s">
        <v>262</v>
      </c>
      <c r="B2312" t="s">
        <v>259</v>
      </c>
      <c r="C2312" t="s">
        <v>31</v>
      </c>
      <c r="D2312" t="s">
        <v>221</v>
      </c>
      <c r="E2312" t="s">
        <v>191</v>
      </c>
      <c r="F2312" t="s">
        <v>299</v>
      </c>
      <c r="G2312" s="4">
        <v>44196</v>
      </c>
      <c r="H2312" s="7">
        <f t="shared" si="36"/>
        <v>2020</v>
      </c>
      <c r="I2312" t="s">
        <v>252</v>
      </c>
      <c r="J2312" t="s">
        <v>10</v>
      </c>
      <c r="K2312" t="s">
        <v>124</v>
      </c>
      <c r="L2312" t="str">
        <f>_xlfn.XLOOKUP(K2312,Sheet1!$A$2:$A$8,Sheet1!$B$2:$B$8)</f>
        <v>E</v>
      </c>
      <c r="M2312" s="5">
        <v>1135196565145</v>
      </c>
      <c r="N2312" s="5">
        <v>2586359351732</v>
      </c>
    </row>
    <row r="2313" spans="1:14" x14ac:dyDescent="0.3">
      <c r="A2313" t="s">
        <v>262</v>
      </c>
      <c r="B2313" t="s">
        <v>259</v>
      </c>
      <c r="C2313" t="s">
        <v>31</v>
      </c>
      <c r="D2313" t="s">
        <v>221</v>
      </c>
      <c r="E2313" t="s">
        <v>191</v>
      </c>
      <c r="F2313" t="s">
        <v>299</v>
      </c>
      <c r="G2313" s="4">
        <v>44196</v>
      </c>
      <c r="H2313" s="7">
        <f t="shared" si="36"/>
        <v>2020</v>
      </c>
      <c r="I2313" t="s">
        <v>252</v>
      </c>
      <c r="J2313" t="s">
        <v>122</v>
      </c>
      <c r="K2313" t="s">
        <v>122</v>
      </c>
      <c r="L2313" t="str">
        <f>_xlfn.XLOOKUP(K2313,Sheet1!$A$2:$A$8,Sheet1!$B$2:$B$8)</f>
        <v>F</v>
      </c>
      <c r="M2313" s="5">
        <v>965863440351</v>
      </c>
      <c r="N2313" s="5">
        <v>1175712402299</v>
      </c>
    </row>
    <row r="2314" spans="1:14" x14ac:dyDescent="0.3">
      <c r="A2314" t="s">
        <v>262</v>
      </c>
      <c r="B2314" t="s">
        <v>259</v>
      </c>
      <c r="C2314" t="s">
        <v>31</v>
      </c>
      <c r="D2314" t="s">
        <v>222</v>
      </c>
      <c r="E2314" t="s">
        <v>223</v>
      </c>
      <c r="F2314" t="s">
        <v>299</v>
      </c>
      <c r="G2314" s="4">
        <v>44196</v>
      </c>
      <c r="H2314" s="7">
        <f t="shared" si="36"/>
        <v>2020</v>
      </c>
      <c r="I2314" t="s">
        <v>252</v>
      </c>
      <c r="J2314" t="s">
        <v>260</v>
      </c>
      <c r="K2314" t="s">
        <v>7</v>
      </c>
      <c r="L2314" t="str">
        <f>_xlfn.XLOOKUP(K2314,Sheet1!$A$2:$A$8,Sheet1!$B$2:$B$8)</f>
        <v>D</v>
      </c>
      <c r="M2314" s="5">
        <v>2811967925744</v>
      </c>
      <c r="N2314" s="5">
        <v>3108623556734</v>
      </c>
    </row>
    <row r="2315" spans="1:14" x14ac:dyDescent="0.3">
      <c r="A2315" t="s">
        <v>262</v>
      </c>
      <c r="B2315" t="s">
        <v>259</v>
      </c>
      <c r="C2315" t="s">
        <v>31</v>
      </c>
      <c r="D2315" t="s">
        <v>222</v>
      </c>
      <c r="E2315" t="s">
        <v>223</v>
      </c>
      <c r="F2315" t="s">
        <v>299</v>
      </c>
      <c r="G2315" s="4">
        <v>44196</v>
      </c>
      <c r="H2315" s="7">
        <f t="shared" si="36"/>
        <v>2020</v>
      </c>
      <c r="I2315" t="s">
        <v>252</v>
      </c>
      <c r="J2315" t="s">
        <v>124</v>
      </c>
      <c r="K2315" t="s">
        <v>124</v>
      </c>
      <c r="L2315" t="str">
        <f>_xlfn.XLOOKUP(K2315,Sheet1!$A$2:$A$8,Sheet1!$B$2:$B$8)</f>
        <v>E</v>
      </c>
      <c r="M2315" s="5">
        <v>148590816348</v>
      </c>
      <c r="N2315" s="5">
        <v>283302169446</v>
      </c>
    </row>
    <row r="2316" spans="1:14" x14ac:dyDescent="0.3">
      <c r="A2316" t="s">
        <v>262</v>
      </c>
      <c r="B2316" t="s">
        <v>259</v>
      </c>
      <c r="C2316" t="s">
        <v>31</v>
      </c>
      <c r="D2316" t="s">
        <v>222</v>
      </c>
      <c r="E2316" t="s">
        <v>223</v>
      </c>
      <c r="F2316" t="s">
        <v>299</v>
      </c>
      <c r="G2316" s="4">
        <v>44196</v>
      </c>
      <c r="H2316" s="7">
        <f t="shared" si="36"/>
        <v>2020</v>
      </c>
      <c r="I2316" t="s">
        <v>252</v>
      </c>
      <c r="J2316" t="s">
        <v>122</v>
      </c>
      <c r="K2316" t="s">
        <v>122</v>
      </c>
      <c r="L2316" t="str">
        <f>_xlfn.XLOOKUP(K2316,Sheet1!$A$2:$A$8,Sheet1!$B$2:$B$8)</f>
        <v>F</v>
      </c>
      <c r="M2316" s="5">
        <v>81635521828</v>
      </c>
      <c r="N2316" s="5">
        <v>175665184024</v>
      </c>
    </row>
    <row r="2317" spans="1:14" x14ac:dyDescent="0.3">
      <c r="A2317" t="s">
        <v>262</v>
      </c>
      <c r="B2317" t="s">
        <v>259</v>
      </c>
      <c r="C2317" t="s">
        <v>31</v>
      </c>
      <c r="D2317" t="s">
        <v>224</v>
      </c>
      <c r="E2317" t="s">
        <v>225</v>
      </c>
      <c r="F2317" t="s">
        <v>299</v>
      </c>
      <c r="G2317" s="4">
        <v>44196</v>
      </c>
      <c r="H2317" s="7">
        <f t="shared" si="36"/>
        <v>2020</v>
      </c>
      <c r="I2317" t="s">
        <v>252</v>
      </c>
      <c r="J2317" t="s">
        <v>260</v>
      </c>
      <c r="K2317" t="s">
        <v>7</v>
      </c>
      <c r="L2317" t="str">
        <f>_xlfn.XLOOKUP(K2317,Sheet1!$A$2:$A$8,Sheet1!$B$2:$B$8)</f>
        <v>D</v>
      </c>
      <c r="M2317" s="5">
        <v>1442069019835</v>
      </c>
      <c r="N2317" s="5">
        <v>1198490840792</v>
      </c>
    </row>
    <row r="2318" spans="1:14" x14ac:dyDescent="0.3">
      <c r="A2318" t="s">
        <v>262</v>
      </c>
      <c r="B2318" t="s">
        <v>259</v>
      </c>
      <c r="C2318" t="s">
        <v>31</v>
      </c>
      <c r="D2318" t="s">
        <v>224</v>
      </c>
      <c r="E2318" t="s">
        <v>225</v>
      </c>
      <c r="F2318" t="s">
        <v>299</v>
      </c>
      <c r="G2318" s="4">
        <v>44196</v>
      </c>
      <c r="H2318" s="7">
        <f t="shared" si="36"/>
        <v>2020</v>
      </c>
      <c r="I2318" t="s">
        <v>252</v>
      </c>
      <c r="J2318" t="s">
        <v>124</v>
      </c>
      <c r="K2318" t="s">
        <v>124</v>
      </c>
      <c r="L2318" t="str">
        <f>_xlfn.XLOOKUP(K2318,Sheet1!$A$2:$A$8,Sheet1!$B$2:$B$8)</f>
        <v>E</v>
      </c>
      <c r="M2318" s="5">
        <v>80382114773</v>
      </c>
      <c r="N2318" s="5">
        <v>48154788614</v>
      </c>
    </row>
    <row r="2319" spans="1:14" x14ac:dyDescent="0.3">
      <c r="A2319" t="s">
        <v>262</v>
      </c>
      <c r="B2319" t="s">
        <v>259</v>
      </c>
      <c r="C2319" t="s">
        <v>31</v>
      </c>
      <c r="D2319" t="s">
        <v>224</v>
      </c>
      <c r="E2319" t="s">
        <v>225</v>
      </c>
      <c r="F2319" t="s">
        <v>299</v>
      </c>
      <c r="G2319" s="4">
        <v>44196</v>
      </c>
      <c r="H2319" s="7">
        <f t="shared" si="36"/>
        <v>2020</v>
      </c>
      <c r="I2319" t="s">
        <v>252</v>
      </c>
      <c r="J2319" t="s">
        <v>122</v>
      </c>
      <c r="K2319" t="s">
        <v>122</v>
      </c>
      <c r="L2319" t="str">
        <f>_xlfn.XLOOKUP(K2319,Sheet1!$A$2:$A$8,Sheet1!$B$2:$B$8)</f>
        <v>F</v>
      </c>
      <c r="M2319" s="5">
        <v>94690768511</v>
      </c>
      <c r="N2319" s="5">
        <v>-16139785457</v>
      </c>
    </row>
    <row r="2320" spans="1:14" x14ac:dyDescent="0.3">
      <c r="A2320" t="s">
        <v>262</v>
      </c>
      <c r="B2320" t="s">
        <v>259</v>
      </c>
      <c r="C2320" t="s">
        <v>31</v>
      </c>
      <c r="D2320" t="s">
        <v>226</v>
      </c>
      <c r="E2320" t="s">
        <v>225</v>
      </c>
      <c r="F2320" t="s">
        <v>299</v>
      </c>
      <c r="G2320" s="4">
        <v>44196</v>
      </c>
      <c r="H2320" s="7">
        <f t="shared" si="36"/>
        <v>2020</v>
      </c>
      <c r="I2320" t="s">
        <v>252</v>
      </c>
      <c r="J2320" t="s">
        <v>7</v>
      </c>
      <c r="K2320" t="s">
        <v>7</v>
      </c>
      <c r="L2320" t="str">
        <f>_xlfn.XLOOKUP(K2320,Sheet1!$A$2:$A$8,Sheet1!$B$2:$B$8)</f>
        <v>D</v>
      </c>
      <c r="M2320" s="5">
        <v>1500329130295</v>
      </c>
      <c r="N2320" s="5">
        <v>1541115912799</v>
      </c>
    </row>
    <row r="2321" spans="1:14" x14ac:dyDescent="0.3">
      <c r="A2321" t="s">
        <v>262</v>
      </c>
      <c r="B2321" t="s">
        <v>259</v>
      </c>
      <c r="C2321" t="s">
        <v>31</v>
      </c>
      <c r="D2321" t="s">
        <v>226</v>
      </c>
      <c r="E2321" t="s">
        <v>225</v>
      </c>
      <c r="F2321" t="s">
        <v>299</v>
      </c>
      <c r="G2321" s="4">
        <v>44196</v>
      </c>
      <c r="H2321" s="7">
        <f t="shared" si="36"/>
        <v>2020</v>
      </c>
      <c r="I2321" t="s">
        <v>252</v>
      </c>
      <c r="J2321" t="s">
        <v>10</v>
      </c>
      <c r="K2321" t="s">
        <v>124</v>
      </c>
      <c r="L2321" t="str">
        <f>_xlfn.XLOOKUP(K2321,Sheet1!$A$2:$A$8,Sheet1!$B$2:$B$8)</f>
        <v>E</v>
      </c>
      <c r="M2321" s="5">
        <v>90914126329</v>
      </c>
      <c r="N2321" s="5">
        <v>104276713486</v>
      </c>
    </row>
    <row r="2322" spans="1:14" x14ac:dyDescent="0.3">
      <c r="A2322" t="s">
        <v>262</v>
      </c>
      <c r="B2322" t="s">
        <v>259</v>
      </c>
      <c r="C2322" t="s">
        <v>31</v>
      </c>
      <c r="D2322" t="s">
        <v>226</v>
      </c>
      <c r="E2322" t="s">
        <v>225</v>
      </c>
      <c r="F2322" t="s">
        <v>299</v>
      </c>
      <c r="G2322" s="4">
        <v>44196</v>
      </c>
      <c r="H2322" s="7">
        <f t="shared" si="36"/>
        <v>2020</v>
      </c>
      <c r="I2322" t="s">
        <v>252</v>
      </c>
      <c r="J2322" t="s">
        <v>9</v>
      </c>
      <c r="K2322" t="s">
        <v>122</v>
      </c>
      <c r="L2322" t="str">
        <f>_xlfn.XLOOKUP(K2322,Sheet1!$A$2:$A$8,Sheet1!$B$2:$B$8)</f>
        <v>F</v>
      </c>
      <c r="M2322" s="5">
        <v>105685467087</v>
      </c>
      <c r="N2322" s="5">
        <v>65322159132</v>
      </c>
    </row>
    <row r="2323" spans="1:14" x14ac:dyDescent="0.3">
      <c r="A2323" t="s">
        <v>262</v>
      </c>
      <c r="B2323" t="s">
        <v>259</v>
      </c>
      <c r="C2323" t="s">
        <v>31</v>
      </c>
      <c r="D2323" t="s">
        <v>227</v>
      </c>
      <c r="E2323" t="s">
        <v>198</v>
      </c>
      <c r="F2323" t="s">
        <v>299</v>
      </c>
      <c r="G2323" s="4">
        <v>44196</v>
      </c>
      <c r="H2323" s="7">
        <f t="shared" si="36"/>
        <v>2020</v>
      </c>
      <c r="I2323" t="s">
        <v>252</v>
      </c>
      <c r="J2323" t="s">
        <v>260</v>
      </c>
      <c r="K2323" t="s">
        <v>7</v>
      </c>
      <c r="L2323" t="str">
        <f>_xlfn.XLOOKUP(K2323,Sheet1!$A$2:$A$8,Sheet1!$B$2:$B$8)</f>
        <v>D</v>
      </c>
      <c r="M2323" s="5">
        <v>88602270090</v>
      </c>
      <c r="N2323" s="5">
        <v>108452042397</v>
      </c>
    </row>
    <row r="2324" spans="1:14" x14ac:dyDescent="0.3">
      <c r="A2324" t="s">
        <v>262</v>
      </c>
      <c r="B2324" t="s">
        <v>259</v>
      </c>
      <c r="C2324" t="s">
        <v>31</v>
      </c>
      <c r="D2324" t="s">
        <v>227</v>
      </c>
      <c r="E2324" t="s">
        <v>198</v>
      </c>
      <c r="F2324" t="s">
        <v>299</v>
      </c>
      <c r="G2324" s="4">
        <v>44196</v>
      </c>
      <c r="H2324" s="7">
        <f t="shared" si="36"/>
        <v>2020</v>
      </c>
      <c r="I2324" t="s">
        <v>252</v>
      </c>
      <c r="J2324" t="s">
        <v>124</v>
      </c>
      <c r="K2324" t="s">
        <v>124</v>
      </c>
      <c r="L2324" t="str">
        <f>_xlfn.XLOOKUP(K2324,Sheet1!$A$2:$A$8,Sheet1!$B$2:$B$8)</f>
        <v>E</v>
      </c>
      <c r="M2324" s="5">
        <v>6012796659</v>
      </c>
      <c r="N2324" s="5">
        <v>16914015381</v>
      </c>
    </row>
    <row r="2325" spans="1:14" x14ac:dyDescent="0.3">
      <c r="A2325" t="s">
        <v>262</v>
      </c>
      <c r="B2325" t="s">
        <v>259</v>
      </c>
      <c r="C2325" t="s">
        <v>31</v>
      </c>
      <c r="D2325" t="s">
        <v>227</v>
      </c>
      <c r="E2325" t="s">
        <v>198</v>
      </c>
      <c r="F2325" t="s">
        <v>299</v>
      </c>
      <c r="G2325" s="4">
        <v>44196</v>
      </c>
      <c r="H2325" s="7">
        <f t="shared" si="36"/>
        <v>2020</v>
      </c>
      <c r="I2325" t="s">
        <v>252</v>
      </c>
      <c r="J2325" t="s">
        <v>122</v>
      </c>
      <c r="K2325" t="s">
        <v>122</v>
      </c>
      <c r="L2325" t="str">
        <f>_xlfn.XLOOKUP(K2325,Sheet1!$A$2:$A$8,Sheet1!$B$2:$B$8)</f>
        <v>F</v>
      </c>
      <c r="M2325" s="5">
        <v>19863537529</v>
      </c>
      <c r="N2325" s="5">
        <v>19000569477</v>
      </c>
    </row>
    <row r="2326" spans="1:14" x14ac:dyDescent="0.3">
      <c r="A2326" t="s">
        <v>262</v>
      </c>
      <c r="B2326" t="s">
        <v>259</v>
      </c>
      <c r="C2326" t="s">
        <v>31</v>
      </c>
      <c r="D2326" t="s">
        <v>247</v>
      </c>
      <c r="E2326" t="s">
        <v>191</v>
      </c>
      <c r="F2326" t="s">
        <v>299</v>
      </c>
      <c r="G2326" s="4">
        <v>44196</v>
      </c>
      <c r="H2326" s="7">
        <f t="shared" si="36"/>
        <v>2020</v>
      </c>
      <c r="I2326" t="s">
        <v>252</v>
      </c>
      <c r="J2326" t="s">
        <v>7</v>
      </c>
      <c r="K2326" t="s">
        <v>7</v>
      </c>
      <c r="L2326" t="str">
        <f>_xlfn.XLOOKUP(K2326,Sheet1!$A$2:$A$8,Sheet1!$B$2:$B$8)</f>
        <v>D</v>
      </c>
      <c r="M2326" s="5">
        <v>334267703511</v>
      </c>
      <c r="N2326" s="5">
        <v>384112775417</v>
      </c>
    </row>
    <row r="2327" spans="1:14" x14ac:dyDescent="0.3">
      <c r="A2327" t="s">
        <v>262</v>
      </c>
      <c r="B2327" t="s">
        <v>259</v>
      </c>
      <c r="C2327" t="s">
        <v>31</v>
      </c>
      <c r="D2327" t="s">
        <v>247</v>
      </c>
      <c r="E2327" t="s">
        <v>191</v>
      </c>
      <c r="F2327" t="s">
        <v>299</v>
      </c>
      <c r="G2327" s="4">
        <v>44196</v>
      </c>
      <c r="H2327" s="7">
        <f t="shared" si="36"/>
        <v>2020</v>
      </c>
      <c r="I2327" t="s">
        <v>252</v>
      </c>
      <c r="J2327" t="s">
        <v>124</v>
      </c>
      <c r="K2327" t="s">
        <v>124</v>
      </c>
      <c r="L2327" t="str">
        <f>_xlfn.XLOOKUP(K2327,Sheet1!$A$2:$A$8,Sheet1!$B$2:$B$8)</f>
        <v>E</v>
      </c>
      <c r="M2327" s="5">
        <v>57126991470</v>
      </c>
      <c r="N2327" s="5">
        <v>35223407456</v>
      </c>
    </row>
    <row r="2328" spans="1:14" x14ac:dyDescent="0.3">
      <c r="A2328" t="s">
        <v>262</v>
      </c>
      <c r="B2328" t="s">
        <v>259</v>
      </c>
      <c r="C2328" t="s">
        <v>31</v>
      </c>
      <c r="D2328" t="s">
        <v>247</v>
      </c>
      <c r="E2328" t="s">
        <v>191</v>
      </c>
      <c r="F2328" t="s">
        <v>299</v>
      </c>
      <c r="G2328" s="4">
        <v>44196</v>
      </c>
      <c r="H2328" s="7">
        <f t="shared" si="36"/>
        <v>2020</v>
      </c>
      <c r="I2328" t="s">
        <v>252</v>
      </c>
      <c r="J2328" t="s">
        <v>122</v>
      </c>
      <c r="K2328" t="s">
        <v>122</v>
      </c>
      <c r="L2328" t="str">
        <f>_xlfn.XLOOKUP(K2328,Sheet1!$A$2:$A$8,Sheet1!$B$2:$B$8)</f>
        <v>F</v>
      </c>
      <c r="M2328" s="5">
        <v>62782323502</v>
      </c>
      <c r="N2328" s="5">
        <v>41318305873</v>
      </c>
    </row>
    <row r="2329" spans="1:14" x14ac:dyDescent="0.3">
      <c r="A2329" t="s">
        <v>262</v>
      </c>
      <c r="B2329" t="s">
        <v>259</v>
      </c>
      <c r="C2329" t="s">
        <v>31</v>
      </c>
      <c r="D2329" t="s">
        <v>228</v>
      </c>
      <c r="E2329" t="s">
        <v>229</v>
      </c>
      <c r="F2329" t="s">
        <v>299</v>
      </c>
      <c r="G2329" s="4">
        <v>44196</v>
      </c>
      <c r="H2329" s="7">
        <f t="shared" si="36"/>
        <v>2020</v>
      </c>
      <c r="I2329" t="s">
        <v>252</v>
      </c>
      <c r="J2329" t="s">
        <v>260</v>
      </c>
      <c r="K2329" t="s">
        <v>7</v>
      </c>
      <c r="L2329" t="str">
        <f>_xlfn.XLOOKUP(K2329,Sheet1!$A$2:$A$8,Sheet1!$B$2:$B$8)</f>
        <v>D</v>
      </c>
      <c r="M2329" s="5">
        <v>1928149579763</v>
      </c>
      <c r="N2329" s="5">
        <v>1811710880203</v>
      </c>
    </row>
    <row r="2330" spans="1:14" x14ac:dyDescent="0.3">
      <c r="A2330" t="s">
        <v>262</v>
      </c>
      <c r="B2330" t="s">
        <v>259</v>
      </c>
      <c r="C2330" t="s">
        <v>31</v>
      </c>
      <c r="D2330" t="s">
        <v>228</v>
      </c>
      <c r="E2330" t="s">
        <v>229</v>
      </c>
      <c r="F2330" t="s">
        <v>299</v>
      </c>
      <c r="G2330" s="4">
        <v>44196</v>
      </c>
      <c r="H2330" s="7">
        <f t="shared" si="36"/>
        <v>2020</v>
      </c>
      <c r="I2330" t="s">
        <v>252</v>
      </c>
      <c r="J2330" t="s">
        <v>124</v>
      </c>
      <c r="K2330" t="s">
        <v>124</v>
      </c>
      <c r="L2330" t="str">
        <f>_xlfn.XLOOKUP(K2330,Sheet1!$A$2:$A$8,Sheet1!$B$2:$B$8)</f>
        <v>E</v>
      </c>
      <c r="M2330" s="5">
        <v>46886095547</v>
      </c>
      <c r="N2330" s="5">
        <v>47551206213</v>
      </c>
    </row>
    <row r="2331" spans="1:14" x14ac:dyDescent="0.3">
      <c r="A2331" t="s">
        <v>262</v>
      </c>
      <c r="B2331" t="s">
        <v>259</v>
      </c>
      <c r="C2331" t="s">
        <v>31</v>
      </c>
      <c r="D2331" t="s">
        <v>228</v>
      </c>
      <c r="E2331" t="s">
        <v>229</v>
      </c>
      <c r="F2331" t="s">
        <v>299</v>
      </c>
      <c r="G2331" s="4">
        <v>44196</v>
      </c>
      <c r="H2331" s="7">
        <f t="shared" si="36"/>
        <v>2020</v>
      </c>
      <c r="I2331" t="s">
        <v>252</v>
      </c>
      <c r="J2331" t="s">
        <v>122</v>
      </c>
      <c r="K2331" t="s">
        <v>122</v>
      </c>
      <c r="L2331" t="str">
        <f>_xlfn.XLOOKUP(K2331,Sheet1!$A$2:$A$8,Sheet1!$B$2:$B$8)</f>
        <v>F</v>
      </c>
      <c r="M2331" s="5">
        <v>1761509805</v>
      </c>
      <c r="N2331" s="5">
        <v>7288945964</v>
      </c>
    </row>
    <row r="2332" spans="1:14" x14ac:dyDescent="0.3">
      <c r="A2332" t="s">
        <v>262</v>
      </c>
      <c r="B2332" t="s">
        <v>259</v>
      </c>
      <c r="C2332" t="s">
        <v>31</v>
      </c>
      <c r="D2332" t="s">
        <v>248</v>
      </c>
      <c r="E2332" t="s">
        <v>191</v>
      </c>
      <c r="F2332" t="s">
        <v>299</v>
      </c>
      <c r="G2332" s="4">
        <v>44196</v>
      </c>
      <c r="H2332" s="7">
        <f t="shared" si="36"/>
        <v>2020</v>
      </c>
      <c r="I2332" t="s">
        <v>252</v>
      </c>
      <c r="J2332" t="s">
        <v>7</v>
      </c>
      <c r="K2332" t="s">
        <v>7</v>
      </c>
      <c r="L2332" t="str">
        <f>_xlfn.XLOOKUP(K2332,Sheet1!$A$2:$A$8,Sheet1!$B$2:$B$8)</f>
        <v>D</v>
      </c>
      <c r="M2332" s="5">
        <v>5717317071646</v>
      </c>
      <c r="N2332" s="5">
        <v>3382297483283</v>
      </c>
    </row>
    <row r="2333" spans="1:14" x14ac:dyDescent="0.3">
      <c r="A2333" t="s">
        <v>262</v>
      </c>
      <c r="B2333" t="s">
        <v>259</v>
      </c>
      <c r="C2333" t="s">
        <v>31</v>
      </c>
      <c r="D2333" t="s">
        <v>248</v>
      </c>
      <c r="E2333" t="s">
        <v>191</v>
      </c>
      <c r="F2333" t="s">
        <v>299</v>
      </c>
      <c r="G2333" s="4">
        <v>44196</v>
      </c>
      <c r="H2333" s="7">
        <f t="shared" si="36"/>
        <v>2020</v>
      </c>
      <c r="I2333" t="s">
        <v>252</v>
      </c>
      <c r="J2333" t="s">
        <v>10</v>
      </c>
      <c r="K2333" t="s">
        <v>124</v>
      </c>
      <c r="L2333" t="str">
        <f>_xlfn.XLOOKUP(K2333,Sheet1!$A$2:$A$8,Sheet1!$B$2:$B$8)</f>
        <v>E</v>
      </c>
      <c r="M2333" s="5">
        <v>425003745287</v>
      </c>
      <c r="N2333" s="5">
        <v>214748704634</v>
      </c>
    </row>
    <row r="2334" spans="1:14" x14ac:dyDescent="0.3">
      <c r="A2334" t="s">
        <v>262</v>
      </c>
      <c r="B2334" t="s">
        <v>259</v>
      </c>
      <c r="C2334" t="s">
        <v>31</v>
      </c>
      <c r="D2334" t="s">
        <v>248</v>
      </c>
      <c r="E2334" t="s">
        <v>191</v>
      </c>
      <c r="F2334" t="s">
        <v>299</v>
      </c>
      <c r="G2334" s="4">
        <v>44196</v>
      </c>
      <c r="H2334" s="7">
        <f t="shared" si="36"/>
        <v>2020</v>
      </c>
      <c r="I2334" t="s">
        <v>252</v>
      </c>
      <c r="J2334" t="s">
        <v>9</v>
      </c>
      <c r="K2334" t="s">
        <v>122</v>
      </c>
      <c r="L2334" t="str">
        <f>_xlfn.XLOOKUP(K2334,Sheet1!$A$2:$A$8,Sheet1!$B$2:$B$8)</f>
        <v>F</v>
      </c>
      <c r="M2334" s="5">
        <v>713856040987</v>
      </c>
      <c r="N2334" s="5">
        <v>-66802470455</v>
      </c>
    </row>
    <row r="2335" spans="1:14" x14ac:dyDescent="0.3">
      <c r="A2335" t="s">
        <v>258</v>
      </c>
      <c r="B2335" t="s">
        <v>259</v>
      </c>
      <c r="C2335" t="s">
        <v>34</v>
      </c>
      <c r="D2335" t="s">
        <v>183</v>
      </c>
      <c r="E2335" t="s">
        <v>184</v>
      </c>
      <c r="F2335" t="s">
        <v>299</v>
      </c>
      <c r="G2335" s="4">
        <v>44561</v>
      </c>
      <c r="H2335" s="7">
        <f t="shared" si="36"/>
        <v>2021</v>
      </c>
      <c r="I2335" t="s">
        <v>252</v>
      </c>
      <c r="J2335" t="s">
        <v>7</v>
      </c>
      <c r="K2335" t="s">
        <v>7</v>
      </c>
      <c r="L2335" t="str">
        <f>_xlfn.XLOOKUP(K2335,Sheet1!$A$2:$A$8,Sheet1!$B$2:$B$8)</f>
        <v>D</v>
      </c>
      <c r="M2335" s="5">
        <v>6781161259022</v>
      </c>
      <c r="N2335" s="5">
        <v>6181269419288</v>
      </c>
    </row>
    <row r="2336" spans="1:14" x14ac:dyDescent="0.3">
      <c r="A2336" t="s">
        <v>258</v>
      </c>
      <c r="B2336" t="s">
        <v>259</v>
      </c>
      <c r="C2336" t="s">
        <v>34</v>
      </c>
      <c r="D2336" t="s">
        <v>183</v>
      </c>
      <c r="E2336" t="s">
        <v>184</v>
      </c>
      <c r="F2336" t="s">
        <v>299</v>
      </c>
      <c r="G2336" s="4">
        <v>44561</v>
      </c>
      <c r="H2336" s="7">
        <f t="shared" si="36"/>
        <v>2021</v>
      </c>
      <c r="I2336" t="s">
        <v>252</v>
      </c>
      <c r="J2336" t="s">
        <v>124</v>
      </c>
      <c r="K2336" t="s">
        <v>124</v>
      </c>
      <c r="L2336" t="str">
        <f>_xlfn.XLOOKUP(K2336,Sheet1!$A$2:$A$8,Sheet1!$B$2:$B$8)</f>
        <v>E</v>
      </c>
      <c r="M2336" s="5">
        <v>199441703668</v>
      </c>
      <c r="N2336" s="5">
        <v>162204243583</v>
      </c>
    </row>
    <row r="2337" spans="1:14" x14ac:dyDescent="0.3">
      <c r="A2337" t="s">
        <v>258</v>
      </c>
      <c r="B2337" t="s">
        <v>259</v>
      </c>
      <c r="C2337" t="s">
        <v>34</v>
      </c>
      <c r="D2337" t="s">
        <v>183</v>
      </c>
      <c r="E2337" t="s">
        <v>184</v>
      </c>
      <c r="F2337" t="s">
        <v>299</v>
      </c>
      <c r="G2337" s="4">
        <v>44561</v>
      </c>
      <c r="H2337" s="7">
        <f t="shared" si="36"/>
        <v>2021</v>
      </c>
      <c r="I2337" t="s">
        <v>252</v>
      </c>
      <c r="J2337" t="s">
        <v>122</v>
      </c>
      <c r="K2337" t="s">
        <v>122</v>
      </c>
      <c r="L2337" t="str">
        <f>_xlfn.XLOOKUP(K2337,Sheet1!$A$2:$A$8,Sheet1!$B$2:$B$8)</f>
        <v>F</v>
      </c>
      <c r="M2337" s="5">
        <v>147642852239</v>
      </c>
      <c r="N2337" s="5">
        <v>122711267434</v>
      </c>
    </row>
    <row r="2338" spans="1:14" x14ac:dyDescent="0.3">
      <c r="A2338" t="s">
        <v>258</v>
      </c>
      <c r="B2338" t="s">
        <v>259</v>
      </c>
      <c r="C2338" t="s">
        <v>34</v>
      </c>
      <c r="D2338" t="s">
        <v>188</v>
      </c>
      <c r="E2338" t="s">
        <v>189</v>
      </c>
      <c r="F2338" t="s">
        <v>299</v>
      </c>
      <c r="G2338" s="4">
        <v>44561</v>
      </c>
      <c r="H2338" s="7">
        <f t="shared" si="36"/>
        <v>2021</v>
      </c>
      <c r="I2338" t="s">
        <v>252</v>
      </c>
      <c r="J2338" t="s">
        <v>266</v>
      </c>
      <c r="K2338" t="s">
        <v>7</v>
      </c>
      <c r="L2338" t="str">
        <f>_xlfn.XLOOKUP(K2338,Sheet1!$A$2:$A$8,Sheet1!$B$2:$B$8)</f>
        <v>D</v>
      </c>
      <c r="M2338" s="5">
        <v>736315366659</v>
      </c>
      <c r="N2338" s="5">
        <v>583443792479</v>
      </c>
    </row>
    <row r="2339" spans="1:14" x14ac:dyDescent="0.3">
      <c r="A2339" t="s">
        <v>258</v>
      </c>
      <c r="B2339" t="s">
        <v>259</v>
      </c>
      <c r="C2339" t="s">
        <v>34</v>
      </c>
      <c r="D2339" t="s">
        <v>188</v>
      </c>
      <c r="E2339" t="s">
        <v>189</v>
      </c>
      <c r="F2339" t="s">
        <v>299</v>
      </c>
      <c r="G2339" s="4">
        <v>44561</v>
      </c>
      <c r="H2339" s="7">
        <f t="shared" si="36"/>
        <v>2021</v>
      </c>
      <c r="I2339" t="s">
        <v>252</v>
      </c>
      <c r="J2339" t="s">
        <v>124</v>
      </c>
      <c r="K2339" t="s">
        <v>124</v>
      </c>
      <c r="L2339" t="str">
        <f>_xlfn.XLOOKUP(K2339,Sheet1!$A$2:$A$8,Sheet1!$B$2:$B$8)</f>
        <v>E</v>
      </c>
      <c r="M2339" s="5">
        <v>-241445734017</v>
      </c>
      <c r="N2339" s="5">
        <v>-388660290864</v>
      </c>
    </row>
    <row r="2340" spans="1:14" x14ac:dyDescent="0.3">
      <c r="A2340" t="s">
        <v>258</v>
      </c>
      <c r="B2340" t="s">
        <v>259</v>
      </c>
      <c r="C2340" t="s">
        <v>34</v>
      </c>
      <c r="D2340" t="s">
        <v>188</v>
      </c>
      <c r="E2340" t="s">
        <v>189</v>
      </c>
      <c r="F2340" t="s">
        <v>299</v>
      </c>
      <c r="G2340" s="4">
        <v>44561</v>
      </c>
      <c r="H2340" s="7">
        <f t="shared" si="36"/>
        <v>2021</v>
      </c>
      <c r="I2340" t="s">
        <v>252</v>
      </c>
      <c r="J2340" t="s">
        <v>122</v>
      </c>
      <c r="K2340" t="s">
        <v>122</v>
      </c>
      <c r="L2340" t="str">
        <f>_xlfn.XLOOKUP(K2340,Sheet1!$A$2:$A$8,Sheet1!$B$2:$B$8)</f>
        <v>F</v>
      </c>
      <c r="M2340" s="5">
        <v>-338788006843</v>
      </c>
      <c r="N2340" s="5">
        <v>-751648434193</v>
      </c>
    </row>
    <row r="2341" spans="1:14" x14ac:dyDescent="0.3">
      <c r="A2341" t="s">
        <v>258</v>
      </c>
      <c r="B2341" t="s">
        <v>259</v>
      </c>
      <c r="C2341" t="s">
        <v>34</v>
      </c>
      <c r="D2341" t="s">
        <v>190</v>
      </c>
      <c r="E2341" t="s">
        <v>191</v>
      </c>
      <c r="F2341" t="s">
        <v>299</v>
      </c>
      <c r="G2341" s="4">
        <v>44561</v>
      </c>
      <c r="H2341" s="7">
        <f t="shared" si="36"/>
        <v>2021</v>
      </c>
      <c r="I2341" t="s">
        <v>252</v>
      </c>
      <c r="J2341" t="s">
        <v>260</v>
      </c>
      <c r="K2341" t="s">
        <v>7</v>
      </c>
      <c r="L2341" t="str">
        <f>_xlfn.XLOOKUP(K2341,Sheet1!$A$2:$A$8,Sheet1!$B$2:$B$8)</f>
        <v>D</v>
      </c>
      <c r="M2341" s="5">
        <v>1822194315440</v>
      </c>
      <c r="N2341" s="5">
        <v>1600344315019</v>
      </c>
    </row>
    <row r="2342" spans="1:14" x14ac:dyDescent="0.3">
      <c r="A2342" t="s">
        <v>258</v>
      </c>
      <c r="B2342" t="s">
        <v>259</v>
      </c>
      <c r="C2342" t="s">
        <v>34</v>
      </c>
      <c r="D2342" t="s">
        <v>190</v>
      </c>
      <c r="E2342" t="s">
        <v>191</v>
      </c>
      <c r="F2342" t="s">
        <v>299</v>
      </c>
      <c r="G2342" s="4">
        <v>44561</v>
      </c>
      <c r="H2342" s="7">
        <f t="shared" si="36"/>
        <v>2021</v>
      </c>
      <c r="I2342" t="s">
        <v>252</v>
      </c>
      <c r="J2342" t="s">
        <v>124</v>
      </c>
      <c r="K2342" t="s">
        <v>124</v>
      </c>
      <c r="L2342" t="str">
        <f>_xlfn.XLOOKUP(K2342,Sheet1!$A$2:$A$8,Sheet1!$B$2:$B$8)</f>
        <v>E</v>
      </c>
      <c r="M2342" s="5">
        <v>97201006836</v>
      </c>
      <c r="N2342" s="5">
        <v>63741639085</v>
      </c>
    </row>
    <row r="2343" spans="1:14" x14ac:dyDescent="0.3">
      <c r="A2343" t="s">
        <v>258</v>
      </c>
      <c r="B2343" t="s">
        <v>259</v>
      </c>
      <c r="C2343" t="s">
        <v>34</v>
      </c>
      <c r="D2343" t="s">
        <v>190</v>
      </c>
      <c r="E2343" t="s">
        <v>191</v>
      </c>
      <c r="F2343" t="s">
        <v>299</v>
      </c>
      <c r="G2343" s="4">
        <v>44561</v>
      </c>
      <c r="H2343" s="7">
        <f t="shared" si="36"/>
        <v>2021</v>
      </c>
      <c r="I2343" t="s">
        <v>252</v>
      </c>
      <c r="J2343" t="s">
        <v>122</v>
      </c>
      <c r="K2343" t="s">
        <v>122</v>
      </c>
      <c r="L2343" t="str">
        <f>_xlfn.XLOOKUP(K2343,Sheet1!$A$2:$A$8,Sheet1!$B$2:$B$8)</f>
        <v>F</v>
      </c>
      <c r="M2343" s="5">
        <v>105055805629</v>
      </c>
      <c r="N2343" s="5">
        <v>57881698047</v>
      </c>
    </row>
    <row r="2344" spans="1:14" x14ac:dyDescent="0.3">
      <c r="A2344" t="s">
        <v>258</v>
      </c>
      <c r="B2344" t="s">
        <v>259</v>
      </c>
      <c r="C2344" t="s">
        <v>34</v>
      </c>
      <c r="D2344" t="s">
        <v>192</v>
      </c>
      <c r="E2344" t="s">
        <v>191</v>
      </c>
      <c r="F2344" t="s">
        <v>299</v>
      </c>
      <c r="G2344" s="4">
        <v>44561</v>
      </c>
      <c r="H2344" s="7">
        <f t="shared" si="36"/>
        <v>2021</v>
      </c>
      <c r="I2344" t="s">
        <v>252</v>
      </c>
      <c r="J2344" t="s">
        <v>260</v>
      </c>
      <c r="K2344" t="s">
        <v>7</v>
      </c>
      <c r="L2344" t="str">
        <f>_xlfn.XLOOKUP(K2344,Sheet1!$A$2:$A$8,Sheet1!$B$2:$B$8)</f>
        <v>D</v>
      </c>
      <c r="M2344" s="5">
        <v>613012779571</v>
      </c>
      <c r="N2344" s="5">
        <v>365863303046</v>
      </c>
    </row>
    <row r="2345" spans="1:14" x14ac:dyDescent="0.3">
      <c r="A2345" t="s">
        <v>258</v>
      </c>
      <c r="B2345" t="s">
        <v>259</v>
      </c>
      <c r="C2345" t="s">
        <v>34</v>
      </c>
      <c r="D2345" t="s">
        <v>192</v>
      </c>
      <c r="E2345" t="s">
        <v>191</v>
      </c>
      <c r="F2345" t="s">
        <v>299</v>
      </c>
      <c r="G2345" s="4">
        <v>44561</v>
      </c>
      <c r="H2345" s="7">
        <f t="shared" si="36"/>
        <v>2021</v>
      </c>
      <c r="I2345" t="s">
        <v>252</v>
      </c>
      <c r="J2345" t="s">
        <v>124</v>
      </c>
      <c r="K2345" t="s">
        <v>124</v>
      </c>
      <c r="L2345" t="str">
        <f>_xlfn.XLOOKUP(K2345,Sheet1!$A$2:$A$8,Sheet1!$B$2:$B$8)</f>
        <v>E</v>
      </c>
      <c r="M2345" s="5">
        <v>106401536463</v>
      </c>
      <c r="N2345" s="5">
        <v>7787378466</v>
      </c>
    </row>
    <row r="2346" spans="1:14" x14ac:dyDescent="0.3">
      <c r="A2346" t="s">
        <v>258</v>
      </c>
      <c r="B2346" t="s">
        <v>259</v>
      </c>
      <c r="C2346" t="s">
        <v>34</v>
      </c>
      <c r="D2346" t="s">
        <v>192</v>
      </c>
      <c r="E2346" t="s">
        <v>191</v>
      </c>
      <c r="F2346" t="s">
        <v>299</v>
      </c>
      <c r="G2346" s="4">
        <v>44561</v>
      </c>
      <c r="H2346" s="7">
        <f t="shared" si="36"/>
        <v>2021</v>
      </c>
      <c r="I2346" t="s">
        <v>252</v>
      </c>
      <c r="J2346" t="s">
        <v>122</v>
      </c>
      <c r="K2346" t="s">
        <v>122</v>
      </c>
      <c r="L2346" t="str">
        <f>_xlfn.XLOOKUP(K2346,Sheet1!$A$2:$A$8,Sheet1!$B$2:$B$8)</f>
        <v>F</v>
      </c>
      <c r="M2346" s="5">
        <v>90832862627</v>
      </c>
      <c r="N2346" s="5">
        <v>34139483966</v>
      </c>
    </row>
    <row r="2347" spans="1:14" x14ac:dyDescent="0.3">
      <c r="A2347" t="s">
        <v>258</v>
      </c>
      <c r="B2347" t="s">
        <v>259</v>
      </c>
      <c r="C2347" t="s">
        <v>34</v>
      </c>
      <c r="D2347" t="s">
        <v>193</v>
      </c>
      <c r="E2347" t="s">
        <v>194</v>
      </c>
      <c r="F2347" t="s">
        <v>299</v>
      </c>
      <c r="G2347" s="4">
        <v>44561</v>
      </c>
      <c r="H2347" s="7">
        <f t="shared" si="36"/>
        <v>2021</v>
      </c>
      <c r="I2347" t="s">
        <v>252</v>
      </c>
      <c r="J2347" t="s">
        <v>7</v>
      </c>
      <c r="K2347" t="s">
        <v>7</v>
      </c>
      <c r="L2347" t="str">
        <f>_xlfn.XLOOKUP(K2347,Sheet1!$A$2:$A$8,Sheet1!$B$2:$B$8)</f>
        <v>D</v>
      </c>
      <c r="M2347" s="5">
        <v>6494513185952</v>
      </c>
      <c r="N2347" s="5">
        <v>4412318983220</v>
      </c>
    </row>
    <row r="2348" spans="1:14" x14ac:dyDescent="0.3">
      <c r="A2348" t="s">
        <v>258</v>
      </c>
      <c r="B2348" t="s">
        <v>259</v>
      </c>
      <c r="C2348" t="s">
        <v>34</v>
      </c>
      <c r="D2348" t="s">
        <v>193</v>
      </c>
      <c r="E2348" t="s">
        <v>194</v>
      </c>
      <c r="F2348" t="s">
        <v>299</v>
      </c>
      <c r="G2348" s="4">
        <v>44561</v>
      </c>
      <c r="H2348" s="7">
        <f t="shared" si="36"/>
        <v>2021</v>
      </c>
      <c r="I2348" t="s">
        <v>252</v>
      </c>
      <c r="J2348" t="s">
        <v>10</v>
      </c>
      <c r="K2348" t="s">
        <v>124</v>
      </c>
      <c r="L2348" t="str">
        <f>_xlfn.XLOOKUP(K2348,Sheet1!$A$2:$A$8,Sheet1!$B$2:$B$8)</f>
        <v>E</v>
      </c>
      <c r="M2348" s="5">
        <v>105462364518</v>
      </c>
      <c r="N2348" s="5">
        <v>190186855735</v>
      </c>
    </row>
    <row r="2349" spans="1:14" x14ac:dyDescent="0.3">
      <c r="A2349" t="s">
        <v>258</v>
      </c>
      <c r="B2349" t="s">
        <v>259</v>
      </c>
      <c r="C2349" t="s">
        <v>34</v>
      </c>
      <c r="D2349" t="s">
        <v>193</v>
      </c>
      <c r="E2349" t="s">
        <v>194</v>
      </c>
      <c r="F2349" t="s">
        <v>299</v>
      </c>
      <c r="G2349" s="4">
        <v>44561</v>
      </c>
      <c r="H2349" s="7">
        <f t="shared" si="36"/>
        <v>2021</v>
      </c>
      <c r="I2349" t="s">
        <v>252</v>
      </c>
      <c r="J2349" t="s">
        <v>9</v>
      </c>
      <c r="K2349" t="s">
        <v>122</v>
      </c>
      <c r="L2349" t="str">
        <f>_xlfn.XLOOKUP(K2349,Sheet1!$A$2:$A$8,Sheet1!$B$2:$B$8)</f>
        <v>F</v>
      </c>
      <c r="M2349" s="5">
        <v>249265884920</v>
      </c>
      <c r="N2349" s="5">
        <v>265350074918</v>
      </c>
    </row>
    <row r="2350" spans="1:14" x14ac:dyDescent="0.3">
      <c r="A2350" t="s">
        <v>258</v>
      </c>
      <c r="B2350" t="s">
        <v>259</v>
      </c>
      <c r="C2350" t="s">
        <v>34</v>
      </c>
      <c r="D2350" t="s">
        <v>195</v>
      </c>
      <c r="E2350" t="s">
        <v>191</v>
      </c>
      <c r="F2350" t="s">
        <v>299</v>
      </c>
      <c r="G2350" s="4">
        <v>44561</v>
      </c>
      <c r="H2350" s="7">
        <f t="shared" si="36"/>
        <v>2021</v>
      </c>
      <c r="I2350" t="s">
        <v>252</v>
      </c>
      <c r="J2350" t="s">
        <v>10</v>
      </c>
      <c r="K2350" t="s">
        <v>124</v>
      </c>
      <c r="L2350" t="str">
        <f>_xlfn.XLOOKUP(K2350,Sheet1!$A$2:$A$8,Sheet1!$B$2:$B$8)</f>
        <v>E</v>
      </c>
      <c r="M2350" s="5">
        <v>1096146343693</v>
      </c>
      <c r="N2350" s="5">
        <v>897387769203</v>
      </c>
    </row>
    <row r="2351" spans="1:14" x14ac:dyDescent="0.3">
      <c r="A2351" t="s">
        <v>258</v>
      </c>
      <c r="B2351" t="s">
        <v>259</v>
      </c>
      <c r="C2351" t="s">
        <v>34</v>
      </c>
      <c r="D2351" t="s">
        <v>196</v>
      </c>
      <c r="E2351" t="s">
        <v>194</v>
      </c>
      <c r="F2351" t="s">
        <v>299</v>
      </c>
      <c r="G2351" s="4">
        <v>44561</v>
      </c>
      <c r="H2351" s="7">
        <f t="shared" si="36"/>
        <v>2021</v>
      </c>
      <c r="I2351" t="s">
        <v>252</v>
      </c>
      <c r="J2351" t="s">
        <v>260</v>
      </c>
      <c r="K2351" t="s">
        <v>7</v>
      </c>
      <c r="L2351" t="str">
        <f>_xlfn.XLOOKUP(K2351,Sheet1!$A$2:$A$8,Sheet1!$B$2:$B$8)</f>
        <v>D</v>
      </c>
      <c r="M2351" s="5">
        <v>964831742550</v>
      </c>
      <c r="N2351" s="5">
        <v>622861174912</v>
      </c>
    </row>
    <row r="2352" spans="1:14" x14ac:dyDescent="0.3">
      <c r="A2352" t="s">
        <v>258</v>
      </c>
      <c r="B2352" t="s">
        <v>259</v>
      </c>
      <c r="C2352" t="s">
        <v>34</v>
      </c>
      <c r="D2352" t="s">
        <v>196</v>
      </c>
      <c r="E2352" t="s">
        <v>194</v>
      </c>
      <c r="F2352" t="s">
        <v>299</v>
      </c>
      <c r="G2352" s="4">
        <v>44561</v>
      </c>
      <c r="H2352" s="7">
        <f t="shared" si="36"/>
        <v>2021</v>
      </c>
      <c r="I2352" t="s">
        <v>252</v>
      </c>
      <c r="J2352" t="s">
        <v>124</v>
      </c>
      <c r="K2352" t="s">
        <v>124</v>
      </c>
      <c r="L2352" t="str">
        <f>_xlfn.XLOOKUP(K2352,Sheet1!$A$2:$A$8,Sheet1!$B$2:$B$8)</f>
        <v>E</v>
      </c>
      <c r="M2352" s="5">
        <v>20485805841</v>
      </c>
      <c r="N2352" s="5">
        <v>14308599806</v>
      </c>
    </row>
    <row r="2353" spans="1:14" x14ac:dyDescent="0.3">
      <c r="A2353" t="s">
        <v>258</v>
      </c>
      <c r="B2353" t="s">
        <v>259</v>
      </c>
      <c r="C2353" t="s">
        <v>34</v>
      </c>
      <c r="D2353" t="s">
        <v>196</v>
      </c>
      <c r="E2353" t="s">
        <v>194</v>
      </c>
      <c r="F2353" t="s">
        <v>299</v>
      </c>
      <c r="G2353" s="4">
        <v>44561</v>
      </c>
      <c r="H2353" s="7">
        <f t="shared" si="36"/>
        <v>2021</v>
      </c>
      <c r="I2353" t="s">
        <v>252</v>
      </c>
      <c r="J2353" t="s">
        <v>122</v>
      </c>
      <c r="K2353" t="s">
        <v>122</v>
      </c>
      <c r="L2353" t="str">
        <f>_xlfn.XLOOKUP(K2353,Sheet1!$A$2:$A$8,Sheet1!$B$2:$B$8)</f>
        <v>F</v>
      </c>
      <c r="M2353" s="5">
        <v>11007701446</v>
      </c>
      <c r="N2353" s="5">
        <v>7172430393</v>
      </c>
    </row>
    <row r="2354" spans="1:14" x14ac:dyDescent="0.3">
      <c r="A2354" t="s">
        <v>258</v>
      </c>
      <c r="B2354" t="s">
        <v>259</v>
      </c>
      <c r="C2354" t="s">
        <v>34</v>
      </c>
      <c r="D2354" t="s">
        <v>240</v>
      </c>
      <c r="E2354" t="s">
        <v>191</v>
      </c>
      <c r="F2354" t="s">
        <v>299</v>
      </c>
      <c r="G2354" s="4">
        <v>44561</v>
      </c>
      <c r="H2354" s="7">
        <f t="shared" si="36"/>
        <v>2021</v>
      </c>
      <c r="I2354" t="s">
        <v>252</v>
      </c>
      <c r="J2354" t="s">
        <v>7</v>
      </c>
      <c r="K2354" t="s">
        <v>7</v>
      </c>
      <c r="L2354" t="str">
        <f>_xlfn.XLOOKUP(K2354,Sheet1!$A$2:$A$8,Sheet1!$B$2:$B$8)</f>
        <v>D</v>
      </c>
      <c r="M2354" s="5">
        <v>1371708882418</v>
      </c>
      <c r="N2354" s="5">
        <v>3362592763</v>
      </c>
    </row>
    <row r="2355" spans="1:14" x14ac:dyDescent="0.3">
      <c r="A2355" t="s">
        <v>258</v>
      </c>
      <c r="B2355" t="s">
        <v>259</v>
      </c>
      <c r="C2355" t="s">
        <v>34</v>
      </c>
      <c r="D2355" t="s">
        <v>240</v>
      </c>
      <c r="E2355" t="s">
        <v>191</v>
      </c>
      <c r="F2355" t="s">
        <v>299</v>
      </c>
      <c r="G2355" s="4">
        <v>44561</v>
      </c>
      <c r="H2355" s="7">
        <f t="shared" si="36"/>
        <v>2021</v>
      </c>
      <c r="I2355" t="s">
        <v>252</v>
      </c>
      <c r="J2355" t="s">
        <v>124</v>
      </c>
      <c r="K2355" t="s">
        <v>124</v>
      </c>
      <c r="L2355" t="str">
        <f>_xlfn.XLOOKUP(K2355,Sheet1!$A$2:$A$8,Sheet1!$B$2:$B$8)</f>
        <v>E</v>
      </c>
      <c r="M2355" s="5">
        <v>67199543366</v>
      </c>
      <c r="N2355" s="5">
        <v>-4075303859</v>
      </c>
    </row>
    <row r="2356" spans="1:14" x14ac:dyDescent="0.3">
      <c r="A2356" t="s">
        <v>258</v>
      </c>
      <c r="B2356" t="s">
        <v>259</v>
      </c>
      <c r="C2356" t="s">
        <v>34</v>
      </c>
      <c r="D2356" t="s">
        <v>240</v>
      </c>
      <c r="E2356" t="s">
        <v>191</v>
      </c>
      <c r="F2356" t="s">
        <v>299</v>
      </c>
      <c r="G2356" s="4">
        <v>44561</v>
      </c>
      <c r="H2356" s="7">
        <f t="shared" si="36"/>
        <v>2021</v>
      </c>
      <c r="I2356" t="s">
        <v>252</v>
      </c>
      <c r="J2356" t="s">
        <v>122</v>
      </c>
      <c r="K2356" t="s">
        <v>122</v>
      </c>
      <c r="L2356" t="str">
        <f>_xlfn.XLOOKUP(K2356,Sheet1!$A$2:$A$8,Sheet1!$B$2:$B$8)</f>
        <v>F</v>
      </c>
      <c r="M2356" s="5">
        <v>54714530587</v>
      </c>
      <c r="N2356" s="5">
        <v>147239801589</v>
      </c>
    </row>
    <row r="2357" spans="1:14" x14ac:dyDescent="0.3">
      <c r="A2357" t="s">
        <v>258</v>
      </c>
      <c r="B2357" t="s">
        <v>259</v>
      </c>
      <c r="C2357" t="s">
        <v>34</v>
      </c>
      <c r="D2357" t="s">
        <v>232</v>
      </c>
      <c r="E2357" t="s">
        <v>191</v>
      </c>
      <c r="F2357" t="s">
        <v>299</v>
      </c>
      <c r="G2357" s="4">
        <v>44561</v>
      </c>
      <c r="H2357" s="7">
        <f t="shared" si="36"/>
        <v>2021</v>
      </c>
      <c r="I2357" t="s">
        <v>252</v>
      </c>
      <c r="J2357" t="s">
        <v>7</v>
      </c>
      <c r="K2357" t="s">
        <v>7</v>
      </c>
      <c r="L2357" t="str">
        <f>_xlfn.XLOOKUP(K2357,Sheet1!$A$2:$A$8,Sheet1!$B$2:$B$8)</f>
        <v>D</v>
      </c>
      <c r="M2357" s="5">
        <v>1000931518781</v>
      </c>
      <c r="N2357" s="5">
        <v>610919903315</v>
      </c>
    </row>
    <row r="2358" spans="1:14" x14ac:dyDescent="0.3">
      <c r="A2358" t="s">
        <v>258</v>
      </c>
      <c r="B2358" t="s">
        <v>259</v>
      </c>
      <c r="C2358" t="s">
        <v>34</v>
      </c>
      <c r="D2358" t="s">
        <v>232</v>
      </c>
      <c r="E2358" t="s">
        <v>191</v>
      </c>
      <c r="F2358" t="s">
        <v>299</v>
      </c>
      <c r="G2358" s="4">
        <v>44561</v>
      </c>
      <c r="H2358" s="7">
        <f t="shared" si="36"/>
        <v>2021</v>
      </c>
      <c r="I2358" t="s">
        <v>252</v>
      </c>
      <c r="J2358" t="s">
        <v>10</v>
      </c>
      <c r="K2358" t="s">
        <v>124</v>
      </c>
      <c r="L2358" t="str">
        <f>_xlfn.XLOOKUP(K2358,Sheet1!$A$2:$A$8,Sheet1!$B$2:$B$8)</f>
        <v>E</v>
      </c>
      <c r="M2358" s="5">
        <v>72467127013</v>
      </c>
      <c r="N2358" s="5">
        <v>8821342695</v>
      </c>
    </row>
    <row r="2359" spans="1:14" x14ac:dyDescent="0.3">
      <c r="A2359" t="s">
        <v>258</v>
      </c>
      <c r="B2359" t="s">
        <v>259</v>
      </c>
      <c r="C2359" t="s">
        <v>34</v>
      </c>
      <c r="D2359" t="s">
        <v>232</v>
      </c>
      <c r="E2359" t="s">
        <v>191</v>
      </c>
      <c r="F2359" t="s">
        <v>299</v>
      </c>
      <c r="G2359" s="4">
        <v>44561</v>
      </c>
      <c r="H2359" s="7">
        <f t="shared" si="36"/>
        <v>2021</v>
      </c>
      <c r="I2359" t="s">
        <v>252</v>
      </c>
      <c r="J2359" t="s">
        <v>122</v>
      </c>
      <c r="K2359" t="s">
        <v>122</v>
      </c>
      <c r="L2359" t="str">
        <f>_xlfn.XLOOKUP(K2359,Sheet1!$A$2:$A$8,Sheet1!$B$2:$B$8)</f>
        <v>F</v>
      </c>
      <c r="M2359" s="5">
        <v>63027288650</v>
      </c>
      <c r="N2359" s="5">
        <v>-8739612891</v>
      </c>
    </row>
    <row r="2360" spans="1:14" x14ac:dyDescent="0.3">
      <c r="A2360" t="s">
        <v>258</v>
      </c>
      <c r="B2360" t="s">
        <v>259</v>
      </c>
      <c r="C2360" t="s">
        <v>34</v>
      </c>
      <c r="D2360" t="s">
        <v>197</v>
      </c>
      <c r="E2360" t="s">
        <v>198</v>
      </c>
      <c r="F2360" t="s">
        <v>299</v>
      </c>
      <c r="G2360" s="4">
        <v>44561</v>
      </c>
      <c r="H2360" s="7">
        <f t="shared" si="36"/>
        <v>2021</v>
      </c>
      <c r="I2360" t="s">
        <v>252</v>
      </c>
      <c r="J2360" t="s">
        <v>124</v>
      </c>
      <c r="K2360" t="s">
        <v>124</v>
      </c>
      <c r="L2360" t="str">
        <f>_xlfn.XLOOKUP(K2360,Sheet1!$A$2:$A$8,Sheet1!$B$2:$B$8)</f>
        <v>E</v>
      </c>
      <c r="M2360" s="5">
        <v>88902176601</v>
      </c>
      <c r="N2360" s="5">
        <v>16979724383</v>
      </c>
    </row>
    <row r="2361" spans="1:14" x14ac:dyDescent="0.3">
      <c r="A2361" t="s">
        <v>258</v>
      </c>
      <c r="B2361" t="s">
        <v>259</v>
      </c>
      <c r="C2361" t="s">
        <v>34</v>
      </c>
      <c r="D2361" t="s">
        <v>197</v>
      </c>
      <c r="E2361" t="s">
        <v>198</v>
      </c>
      <c r="F2361" t="s">
        <v>299</v>
      </c>
      <c r="G2361" s="4">
        <v>44561</v>
      </c>
      <c r="H2361" s="7">
        <f t="shared" si="36"/>
        <v>2021</v>
      </c>
      <c r="I2361" t="s">
        <v>252</v>
      </c>
      <c r="J2361" t="s">
        <v>122</v>
      </c>
      <c r="K2361" t="s">
        <v>122</v>
      </c>
      <c r="L2361" t="str">
        <f>_xlfn.XLOOKUP(K2361,Sheet1!$A$2:$A$8,Sheet1!$B$2:$B$8)</f>
        <v>F</v>
      </c>
      <c r="M2361" s="5">
        <v>30257002685</v>
      </c>
      <c r="N2361" s="5">
        <v>24148065662</v>
      </c>
    </row>
    <row r="2362" spans="1:14" x14ac:dyDescent="0.3">
      <c r="A2362" t="s">
        <v>258</v>
      </c>
      <c r="B2362" t="s">
        <v>259</v>
      </c>
      <c r="C2362" t="s">
        <v>34</v>
      </c>
      <c r="D2362" t="s">
        <v>199</v>
      </c>
      <c r="E2362" t="s">
        <v>184</v>
      </c>
      <c r="F2362" t="s">
        <v>299</v>
      </c>
      <c r="G2362" s="4">
        <v>44561</v>
      </c>
      <c r="H2362" s="7">
        <f t="shared" si="36"/>
        <v>2021</v>
      </c>
      <c r="I2362" t="s">
        <v>252</v>
      </c>
      <c r="J2362" t="s">
        <v>7</v>
      </c>
      <c r="K2362" t="s">
        <v>7</v>
      </c>
      <c r="L2362" t="str">
        <f>_xlfn.XLOOKUP(K2362,Sheet1!$A$2:$A$8,Sheet1!$B$2:$B$8)</f>
        <v>D</v>
      </c>
      <c r="M2362" s="5">
        <v>2802218863760</v>
      </c>
      <c r="N2362" s="5">
        <v>2857331306401</v>
      </c>
    </row>
    <row r="2363" spans="1:14" x14ac:dyDescent="0.3">
      <c r="A2363" t="s">
        <v>258</v>
      </c>
      <c r="B2363" t="s">
        <v>259</v>
      </c>
      <c r="C2363" t="s">
        <v>34</v>
      </c>
      <c r="D2363" t="s">
        <v>199</v>
      </c>
      <c r="E2363" t="s">
        <v>184</v>
      </c>
      <c r="F2363" t="s">
        <v>299</v>
      </c>
      <c r="G2363" s="4">
        <v>44561</v>
      </c>
      <c r="H2363" s="7">
        <f t="shared" si="36"/>
        <v>2021</v>
      </c>
      <c r="I2363" t="s">
        <v>252</v>
      </c>
      <c r="J2363" t="s">
        <v>10</v>
      </c>
      <c r="K2363" t="s">
        <v>124</v>
      </c>
      <c r="L2363" t="str">
        <f>_xlfn.XLOOKUP(K2363,Sheet1!$A$2:$A$8,Sheet1!$B$2:$B$8)</f>
        <v>E</v>
      </c>
      <c r="M2363" s="5">
        <v>260726838588</v>
      </c>
      <c r="N2363" s="5">
        <v>306496418205</v>
      </c>
    </row>
    <row r="2364" spans="1:14" x14ac:dyDescent="0.3">
      <c r="A2364" t="s">
        <v>258</v>
      </c>
      <c r="B2364" t="s">
        <v>259</v>
      </c>
      <c r="C2364" t="s">
        <v>34</v>
      </c>
      <c r="D2364" t="s">
        <v>199</v>
      </c>
      <c r="E2364" t="s">
        <v>184</v>
      </c>
      <c r="F2364" t="s">
        <v>299</v>
      </c>
      <c r="G2364" s="4">
        <v>44561</v>
      </c>
      <c r="H2364" s="7">
        <f t="shared" si="36"/>
        <v>2021</v>
      </c>
      <c r="I2364" t="s">
        <v>252</v>
      </c>
      <c r="J2364" t="s">
        <v>9</v>
      </c>
      <c r="K2364" t="s">
        <v>122</v>
      </c>
      <c r="L2364" t="str">
        <f>_xlfn.XLOOKUP(K2364,Sheet1!$A$2:$A$8,Sheet1!$B$2:$B$8)</f>
        <v>F</v>
      </c>
      <c r="M2364" s="5">
        <v>171466423616</v>
      </c>
      <c r="N2364" s="5">
        <v>243645014417</v>
      </c>
    </row>
    <row r="2365" spans="1:14" x14ac:dyDescent="0.3">
      <c r="A2365" t="s">
        <v>267</v>
      </c>
      <c r="B2365" t="s">
        <v>259</v>
      </c>
      <c r="C2365" t="s">
        <v>34</v>
      </c>
      <c r="D2365" t="s">
        <v>200</v>
      </c>
      <c r="E2365" t="s">
        <v>191</v>
      </c>
      <c r="F2365" t="s">
        <v>299</v>
      </c>
      <c r="G2365" s="4">
        <v>44561</v>
      </c>
      <c r="H2365" s="7">
        <f t="shared" si="36"/>
        <v>2021</v>
      </c>
      <c r="I2365" t="s">
        <v>252</v>
      </c>
      <c r="J2365" t="s">
        <v>124</v>
      </c>
      <c r="K2365" t="s">
        <v>124</v>
      </c>
      <c r="L2365" t="str">
        <f>_xlfn.XLOOKUP(K2365,Sheet1!$A$2:$A$8,Sheet1!$B$2:$B$8)</f>
        <v>E</v>
      </c>
      <c r="M2365" s="5">
        <v>1535640888894</v>
      </c>
      <c r="N2365" s="5">
        <v>356911281146</v>
      </c>
    </row>
    <row r="2366" spans="1:14" x14ac:dyDescent="0.3">
      <c r="A2366" t="s">
        <v>267</v>
      </c>
      <c r="B2366" t="s">
        <v>259</v>
      </c>
      <c r="C2366" t="s">
        <v>34</v>
      </c>
      <c r="D2366" t="s">
        <v>200</v>
      </c>
      <c r="E2366" t="s">
        <v>191</v>
      </c>
      <c r="F2366" t="s">
        <v>299</v>
      </c>
      <c r="G2366" s="4">
        <v>44561</v>
      </c>
      <c r="H2366" s="7">
        <f t="shared" si="36"/>
        <v>2021</v>
      </c>
      <c r="I2366" t="s">
        <v>252</v>
      </c>
      <c r="J2366" t="s">
        <v>122</v>
      </c>
      <c r="K2366" t="s">
        <v>122</v>
      </c>
      <c r="L2366" t="str">
        <f>_xlfn.XLOOKUP(K2366,Sheet1!$A$2:$A$8,Sheet1!$B$2:$B$8)</f>
        <v>F</v>
      </c>
      <c r="M2366" s="5">
        <v>1425601668371</v>
      </c>
      <c r="N2366" s="5">
        <v>175348148336</v>
      </c>
    </row>
    <row r="2367" spans="1:14" x14ac:dyDescent="0.3">
      <c r="A2367" t="s">
        <v>258</v>
      </c>
      <c r="B2367" t="s">
        <v>259</v>
      </c>
      <c r="C2367" t="s">
        <v>34</v>
      </c>
      <c r="D2367" t="s">
        <v>241</v>
      </c>
      <c r="E2367" t="s">
        <v>242</v>
      </c>
      <c r="F2367" t="s">
        <v>299</v>
      </c>
      <c r="G2367" s="4">
        <v>44561</v>
      </c>
      <c r="H2367" s="7">
        <f t="shared" si="36"/>
        <v>2021</v>
      </c>
      <c r="I2367" t="s">
        <v>252</v>
      </c>
      <c r="J2367" t="s">
        <v>7</v>
      </c>
      <c r="K2367" t="s">
        <v>7</v>
      </c>
      <c r="L2367" t="str">
        <f>_xlfn.XLOOKUP(K2367,Sheet1!$A$2:$A$8,Sheet1!$B$2:$B$8)</f>
        <v>D</v>
      </c>
      <c r="M2367" s="5">
        <v>1107708433619</v>
      </c>
      <c r="N2367" s="5">
        <v>809027813381</v>
      </c>
    </row>
    <row r="2368" spans="1:14" x14ac:dyDescent="0.3">
      <c r="A2368" t="s">
        <v>258</v>
      </c>
      <c r="B2368" t="s">
        <v>259</v>
      </c>
      <c r="C2368" t="s">
        <v>34</v>
      </c>
      <c r="D2368" t="s">
        <v>241</v>
      </c>
      <c r="E2368" t="s">
        <v>242</v>
      </c>
      <c r="F2368" t="s">
        <v>299</v>
      </c>
      <c r="G2368" s="4">
        <v>44561</v>
      </c>
      <c r="H2368" s="7">
        <f t="shared" si="36"/>
        <v>2021</v>
      </c>
      <c r="I2368" t="s">
        <v>252</v>
      </c>
      <c r="J2368" t="s">
        <v>124</v>
      </c>
      <c r="K2368" t="s">
        <v>124</v>
      </c>
      <c r="L2368" t="str">
        <f>_xlfn.XLOOKUP(K2368,Sheet1!$A$2:$A$8,Sheet1!$B$2:$B$8)</f>
        <v>E</v>
      </c>
      <c r="M2368" s="5">
        <v>56483430574</v>
      </c>
      <c r="N2368" s="5">
        <v>66211555281</v>
      </c>
    </row>
    <row r="2369" spans="1:14" x14ac:dyDescent="0.3">
      <c r="A2369" t="s">
        <v>258</v>
      </c>
      <c r="B2369" t="s">
        <v>259</v>
      </c>
      <c r="C2369" t="s">
        <v>34</v>
      </c>
      <c r="D2369" t="s">
        <v>241</v>
      </c>
      <c r="E2369" t="s">
        <v>242</v>
      </c>
      <c r="F2369" t="s">
        <v>299</v>
      </c>
      <c r="G2369" s="4">
        <v>44561</v>
      </c>
      <c r="H2369" s="7">
        <f t="shared" si="36"/>
        <v>2021</v>
      </c>
      <c r="I2369" t="s">
        <v>252</v>
      </c>
      <c r="J2369" t="s">
        <v>122</v>
      </c>
      <c r="K2369" t="s">
        <v>122</v>
      </c>
      <c r="L2369" t="str">
        <f>_xlfn.XLOOKUP(K2369,Sheet1!$A$2:$A$8,Sheet1!$B$2:$B$8)</f>
        <v>F</v>
      </c>
      <c r="M2369" s="5">
        <v>45336209515</v>
      </c>
      <c r="N2369" s="5">
        <v>-88786090362</v>
      </c>
    </row>
    <row r="2370" spans="1:14" x14ac:dyDescent="0.3">
      <c r="A2370" t="s">
        <v>258</v>
      </c>
      <c r="B2370" t="s">
        <v>259</v>
      </c>
      <c r="C2370" t="s">
        <v>34</v>
      </c>
      <c r="D2370" t="s">
        <v>201</v>
      </c>
      <c r="E2370" t="s">
        <v>184</v>
      </c>
      <c r="F2370" t="s">
        <v>299</v>
      </c>
      <c r="G2370" s="4">
        <v>44561</v>
      </c>
      <c r="H2370" s="7">
        <f t="shared" si="36"/>
        <v>2021</v>
      </c>
      <c r="I2370" t="s">
        <v>252</v>
      </c>
      <c r="J2370" t="s">
        <v>7</v>
      </c>
      <c r="K2370" t="s">
        <v>7</v>
      </c>
      <c r="L2370" t="str">
        <f>_xlfn.XLOOKUP(K2370,Sheet1!$A$2:$A$8,Sheet1!$B$2:$B$8)</f>
        <v>D</v>
      </c>
      <c r="M2370" s="5">
        <v>13553220248796</v>
      </c>
      <c r="N2370" s="5">
        <v>11294770446035</v>
      </c>
    </row>
    <row r="2371" spans="1:14" x14ac:dyDescent="0.3">
      <c r="A2371" t="s">
        <v>258</v>
      </c>
      <c r="B2371" t="s">
        <v>259</v>
      </c>
      <c r="C2371" t="s">
        <v>34</v>
      </c>
      <c r="D2371" t="s">
        <v>201</v>
      </c>
      <c r="E2371" t="s">
        <v>184</v>
      </c>
      <c r="F2371" t="s">
        <v>299</v>
      </c>
      <c r="G2371" s="4">
        <v>44561</v>
      </c>
      <c r="H2371" s="7">
        <f t="shared" si="36"/>
        <v>2021</v>
      </c>
      <c r="I2371" t="s">
        <v>252</v>
      </c>
      <c r="J2371" t="s">
        <v>124</v>
      </c>
      <c r="K2371" t="s">
        <v>124</v>
      </c>
      <c r="L2371" t="str">
        <f>_xlfn.XLOOKUP(K2371,Sheet1!$A$2:$A$8,Sheet1!$B$2:$B$8)</f>
        <v>E</v>
      </c>
      <c r="M2371" s="5">
        <v>1067575600497</v>
      </c>
      <c r="N2371" s="5">
        <v>671335358424</v>
      </c>
    </row>
    <row r="2372" spans="1:14" x14ac:dyDescent="0.3">
      <c r="A2372" t="s">
        <v>258</v>
      </c>
      <c r="B2372" t="s">
        <v>259</v>
      </c>
      <c r="C2372" t="s">
        <v>34</v>
      </c>
      <c r="D2372" t="s">
        <v>201</v>
      </c>
      <c r="E2372" t="s">
        <v>184</v>
      </c>
      <c r="F2372" t="s">
        <v>299</v>
      </c>
      <c r="G2372" s="4">
        <v>44561</v>
      </c>
      <c r="H2372" s="7">
        <f t="shared" si="36"/>
        <v>2021</v>
      </c>
      <c r="I2372" t="s">
        <v>252</v>
      </c>
      <c r="J2372" t="s">
        <v>122</v>
      </c>
      <c r="K2372" t="s">
        <v>122</v>
      </c>
      <c r="L2372" t="str">
        <f>_xlfn.XLOOKUP(K2372,Sheet1!$A$2:$A$8,Sheet1!$B$2:$B$8)</f>
        <v>F</v>
      </c>
      <c r="M2372" s="5">
        <v>1250401560241</v>
      </c>
      <c r="N2372" s="5">
        <v>630966297526</v>
      </c>
    </row>
    <row r="2373" spans="1:14" x14ac:dyDescent="0.3">
      <c r="A2373" t="s">
        <v>258</v>
      </c>
      <c r="B2373" t="s">
        <v>259</v>
      </c>
      <c r="C2373" t="s">
        <v>34</v>
      </c>
      <c r="D2373" t="s">
        <v>202</v>
      </c>
      <c r="E2373" t="s">
        <v>184</v>
      </c>
      <c r="F2373" t="s">
        <v>299</v>
      </c>
      <c r="G2373" s="4">
        <v>44561</v>
      </c>
      <c r="H2373" s="7">
        <f t="shared" ref="H2373:H2436" si="37">YEAR(G2373)</f>
        <v>2021</v>
      </c>
      <c r="I2373" t="s">
        <v>252</v>
      </c>
      <c r="J2373" t="s">
        <v>260</v>
      </c>
      <c r="K2373" t="s">
        <v>7</v>
      </c>
      <c r="L2373" t="str">
        <f>_xlfn.XLOOKUP(K2373,Sheet1!$A$2:$A$8,Sheet1!$B$2:$B$8)</f>
        <v>D</v>
      </c>
      <c r="M2373" s="5">
        <v>1718345389214</v>
      </c>
      <c r="N2373" s="5">
        <v>1348089343010</v>
      </c>
    </row>
    <row r="2374" spans="1:14" x14ac:dyDescent="0.3">
      <c r="A2374" t="s">
        <v>258</v>
      </c>
      <c r="B2374" t="s">
        <v>259</v>
      </c>
      <c r="C2374" t="s">
        <v>34</v>
      </c>
      <c r="D2374" t="s">
        <v>202</v>
      </c>
      <c r="E2374" t="s">
        <v>184</v>
      </c>
      <c r="F2374" t="s">
        <v>299</v>
      </c>
      <c r="G2374" s="4">
        <v>44561</v>
      </c>
      <c r="H2374" s="7">
        <f t="shared" si="37"/>
        <v>2021</v>
      </c>
      <c r="I2374" t="s">
        <v>252</v>
      </c>
      <c r="J2374" t="s">
        <v>124</v>
      </c>
      <c r="K2374" t="s">
        <v>124</v>
      </c>
      <c r="L2374" t="str">
        <f>_xlfn.XLOOKUP(K2374,Sheet1!$A$2:$A$8,Sheet1!$B$2:$B$8)</f>
        <v>E</v>
      </c>
      <c r="M2374" s="5">
        <v>86261625604</v>
      </c>
      <c r="N2374" s="5">
        <v>107550256739</v>
      </c>
    </row>
    <row r="2375" spans="1:14" x14ac:dyDescent="0.3">
      <c r="A2375" t="s">
        <v>258</v>
      </c>
      <c r="B2375" t="s">
        <v>259</v>
      </c>
      <c r="C2375" t="s">
        <v>34</v>
      </c>
      <c r="D2375" t="s">
        <v>202</v>
      </c>
      <c r="E2375" t="s">
        <v>184</v>
      </c>
      <c r="F2375" t="s">
        <v>299</v>
      </c>
      <c r="G2375" s="4">
        <v>44561</v>
      </c>
      <c r="H2375" s="7">
        <f t="shared" si="37"/>
        <v>2021</v>
      </c>
      <c r="I2375" t="s">
        <v>252</v>
      </c>
      <c r="J2375" t="s">
        <v>122</v>
      </c>
      <c r="K2375" t="s">
        <v>122</v>
      </c>
      <c r="L2375" t="str">
        <f>_xlfn.XLOOKUP(K2375,Sheet1!$A$2:$A$8,Sheet1!$B$2:$B$8)</f>
        <v>F</v>
      </c>
      <c r="M2375" s="5">
        <v>42407972940</v>
      </c>
      <c r="N2375" s="5">
        <v>85159813085</v>
      </c>
    </row>
    <row r="2376" spans="1:14" x14ac:dyDescent="0.3">
      <c r="A2376" t="s">
        <v>258</v>
      </c>
      <c r="B2376" t="s">
        <v>259</v>
      </c>
      <c r="C2376" t="s">
        <v>34</v>
      </c>
      <c r="D2376" t="s">
        <v>203</v>
      </c>
      <c r="E2376" t="s">
        <v>184</v>
      </c>
      <c r="F2376" t="s">
        <v>299</v>
      </c>
      <c r="G2376" s="4">
        <v>44561</v>
      </c>
      <c r="H2376" s="7">
        <f t="shared" si="37"/>
        <v>2021</v>
      </c>
      <c r="I2376" t="s">
        <v>252</v>
      </c>
      <c r="J2376" t="s">
        <v>7</v>
      </c>
      <c r="K2376" t="s">
        <v>7</v>
      </c>
      <c r="L2376" t="str">
        <f>_xlfn.XLOOKUP(K2376,Sheet1!$A$2:$A$8,Sheet1!$B$2:$B$8)</f>
        <v>D</v>
      </c>
      <c r="M2376" s="5">
        <v>1332888777210</v>
      </c>
      <c r="N2376" s="5">
        <v>1240251892641</v>
      </c>
    </row>
    <row r="2377" spans="1:14" x14ac:dyDescent="0.3">
      <c r="A2377" t="s">
        <v>258</v>
      </c>
      <c r="B2377" t="s">
        <v>259</v>
      </c>
      <c r="C2377" t="s">
        <v>34</v>
      </c>
      <c r="D2377" t="s">
        <v>203</v>
      </c>
      <c r="E2377" t="s">
        <v>184</v>
      </c>
      <c r="F2377" t="s">
        <v>299</v>
      </c>
      <c r="G2377" s="4">
        <v>44561</v>
      </c>
      <c r="H2377" s="7">
        <f t="shared" si="37"/>
        <v>2021</v>
      </c>
      <c r="I2377" t="s">
        <v>252</v>
      </c>
      <c r="J2377" t="s">
        <v>124</v>
      </c>
      <c r="K2377" t="s">
        <v>124</v>
      </c>
      <c r="L2377" t="str">
        <f>_xlfn.XLOOKUP(K2377,Sheet1!$A$2:$A$8,Sheet1!$B$2:$B$8)</f>
        <v>E</v>
      </c>
      <c r="M2377" s="5">
        <v>29304993858</v>
      </c>
      <c r="N2377" s="5">
        <v>7740551472</v>
      </c>
    </row>
    <row r="2378" spans="1:14" x14ac:dyDescent="0.3">
      <c r="A2378" t="s">
        <v>258</v>
      </c>
      <c r="B2378" t="s">
        <v>259</v>
      </c>
      <c r="C2378" t="s">
        <v>34</v>
      </c>
      <c r="D2378" t="s">
        <v>203</v>
      </c>
      <c r="E2378" t="s">
        <v>184</v>
      </c>
      <c r="F2378" t="s">
        <v>299</v>
      </c>
      <c r="G2378" s="4">
        <v>44561</v>
      </c>
      <c r="H2378" s="7">
        <f t="shared" si="37"/>
        <v>2021</v>
      </c>
      <c r="I2378" t="s">
        <v>252</v>
      </c>
      <c r="J2378" t="s">
        <v>122</v>
      </c>
      <c r="K2378" t="s">
        <v>122</v>
      </c>
      <c r="L2378" t="str">
        <f>_xlfn.XLOOKUP(K2378,Sheet1!$A$2:$A$8,Sheet1!$B$2:$B$8)</f>
        <v>F</v>
      </c>
      <c r="M2378" s="5">
        <v>2417064385</v>
      </c>
      <c r="N2378" s="5">
        <v>-21984368653</v>
      </c>
    </row>
    <row r="2379" spans="1:14" x14ac:dyDescent="0.3">
      <c r="A2379" t="s">
        <v>261</v>
      </c>
      <c r="B2379" t="s">
        <v>259</v>
      </c>
      <c r="C2379" t="s">
        <v>34</v>
      </c>
      <c r="D2379" t="s">
        <v>243</v>
      </c>
      <c r="E2379" t="s">
        <v>213</v>
      </c>
      <c r="F2379" t="s">
        <v>301</v>
      </c>
      <c r="G2379" s="4">
        <v>44561</v>
      </c>
      <c r="H2379" s="7">
        <f t="shared" si="37"/>
        <v>2021</v>
      </c>
      <c r="I2379" t="s">
        <v>252</v>
      </c>
      <c r="J2379" t="s">
        <v>124</v>
      </c>
      <c r="K2379" t="s">
        <v>124</v>
      </c>
      <c r="L2379" t="str">
        <f>_xlfn.XLOOKUP(K2379,Sheet1!$A$2:$A$8,Sheet1!$B$2:$B$8)</f>
        <v>E</v>
      </c>
      <c r="M2379" s="5">
        <v>-8891510563</v>
      </c>
      <c r="N2379" s="5">
        <v>-7097675084</v>
      </c>
    </row>
    <row r="2380" spans="1:14" x14ac:dyDescent="0.3">
      <c r="A2380" t="s">
        <v>261</v>
      </c>
      <c r="B2380" t="s">
        <v>259</v>
      </c>
      <c r="C2380" t="s">
        <v>34</v>
      </c>
      <c r="D2380" t="s">
        <v>243</v>
      </c>
      <c r="E2380" t="s">
        <v>213</v>
      </c>
      <c r="F2380" t="s">
        <v>301</v>
      </c>
      <c r="G2380" s="4">
        <v>44561</v>
      </c>
      <c r="H2380" s="7">
        <f t="shared" si="37"/>
        <v>2021</v>
      </c>
      <c r="I2380" t="s">
        <v>252</v>
      </c>
      <c r="J2380" t="s">
        <v>122</v>
      </c>
      <c r="K2380" t="s">
        <v>122</v>
      </c>
      <c r="L2380" t="str">
        <f>_xlfn.XLOOKUP(K2380,Sheet1!$A$2:$A$8,Sheet1!$B$2:$B$8)</f>
        <v>F</v>
      </c>
      <c r="M2380" s="5">
        <v>-14802796153</v>
      </c>
      <c r="N2380" s="5">
        <v>-6487776097</v>
      </c>
    </row>
    <row r="2381" spans="1:14" x14ac:dyDescent="0.3">
      <c r="A2381" t="s">
        <v>258</v>
      </c>
      <c r="B2381" t="s">
        <v>259</v>
      </c>
      <c r="C2381" t="s">
        <v>34</v>
      </c>
      <c r="D2381" t="s">
        <v>204</v>
      </c>
      <c r="E2381" t="s">
        <v>191</v>
      </c>
      <c r="F2381" t="s">
        <v>299</v>
      </c>
      <c r="G2381" s="4">
        <v>44561</v>
      </c>
      <c r="H2381" s="7">
        <f t="shared" si="37"/>
        <v>2021</v>
      </c>
      <c r="I2381" t="s">
        <v>252</v>
      </c>
      <c r="J2381" t="s">
        <v>260</v>
      </c>
      <c r="K2381" t="s">
        <v>7</v>
      </c>
      <c r="L2381" t="str">
        <f>_xlfn.XLOOKUP(K2381,Sheet1!$A$2:$A$8,Sheet1!$B$2:$B$8)</f>
        <v>D</v>
      </c>
      <c r="M2381" s="5">
        <v>892569417094</v>
      </c>
      <c r="N2381" s="5">
        <v>787547395550</v>
      </c>
    </row>
    <row r="2382" spans="1:14" x14ac:dyDescent="0.3">
      <c r="A2382" t="s">
        <v>258</v>
      </c>
      <c r="B2382" t="s">
        <v>259</v>
      </c>
      <c r="C2382" t="s">
        <v>34</v>
      </c>
      <c r="D2382" t="s">
        <v>204</v>
      </c>
      <c r="E2382" t="s">
        <v>191</v>
      </c>
      <c r="F2382" t="s">
        <v>299</v>
      </c>
      <c r="G2382" s="4">
        <v>44561</v>
      </c>
      <c r="H2382" s="7">
        <f t="shared" si="37"/>
        <v>2021</v>
      </c>
      <c r="I2382" t="s">
        <v>252</v>
      </c>
      <c r="J2382" t="s">
        <v>124</v>
      </c>
      <c r="K2382" t="s">
        <v>124</v>
      </c>
      <c r="L2382" t="str">
        <f>_xlfn.XLOOKUP(K2382,Sheet1!$A$2:$A$8,Sheet1!$B$2:$B$8)</f>
        <v>E</v>
      </c>
      <c r="M2382" s="5">
        <v>128646922022</v>
      </c>
      <c r="N2382" s="5">
        <v>75305385497</v>
      </c>
    </row>
    <row r="2383" spans="1:14" x14ac:dyDescent="0.3">
      <c r="A2383" t="s">
        <v>258</v>
      </c>
      <c r="B2383" t="s">
        <v>259</v>
      </c>
      <c r="C2383" t="s">
        <v>34</v>
      </c>
      <c r="D2383" t="s">
        <v>204</v>
      </c>
      <c r="E2383" t="s">
        <v>191</v>
      </c>
      <c r="F2383" t="s">
        <v>299</v>
      </c>
      <c r="G2383" s="4">
        <v>44561</v>
      </c>
      <c r="H2383" s="7">
        <f t="shared" si="37"/>
        <v>2021</v>
      </c>
      <c r="I2383" t="s">
        <v>252</v>
      </c>
      <c r="J2383" t="s">
        <v>122</v>
      </c>
      <c r="K2383" t="s">
        <v>122</v>
      </c>
      <c r="L2383" t="str">
        <f>_xlfn.XLOOKUP(K2383,Sheet1!$A$2:$A$8,Sheet1!$B$2:$B$8)</f>
        <v>F</v>
      </c>
      <c r="M2383" s="5">
        <v>99216930747</v>
      </c>
      <c r="N2383" s="5">
        <v>25081643172</v>
      </c>
    </row>
    <row r="2384" spans="1:14" x14ac:dyDescent="0.3">
      <c r="A2384" t="s">
        <v>258</v>
      </c>
      <c r="B2384" t="s">
        <v>259</v>
      </c>
      <c r="C2384" t="s">
        <v>34</v>
      </c>
      <c r="D2384" t="s">
        <v>244</v>
      </c>
      <c r="E2384" t="s">
        <v>198</v>
      </c>
      <c r="F2384" t="s">
        <v>299</v>
      </c>
      <c r="G2384" s="4">
        <v>44561</v>
      </c>
      <c r="H2384" s="7">
        <f t="shared" si="37"/>
        <v>2021</v>
      </c>
      <c r="I2384" t="s">
        <v>252</v>
      </c>
      <c r="J2384" t="s">
        <v>10</v>
      </c>
      <c r="K2384" t="s">
        <v>124</v>
      </c>
      <c r="L2384" t="str">
        <f>_xlfn.XLOOKUP(K2384,Sheet1!$A$2:$A$8,Sheet1!$B$2:$B$8)</f>
        <v>E</v>
      </c>
      <c r="M2384" s="5">
        <v>1364040578912</v>
      </c>
      <c r="N2384" s="5">
        <v>738264499308</v>
      </c>
    </row>
    <row r="2385" spans="1:14" x14ac:dyDescent="0.3">
      <c r="A2385" t="s">
        <v>258</v>
      </c>
      <c r="B2385" t="s">
        <v>259</v>
      </c>
      <c r="C2385" t="s">
        <v>34</v>
      </c>
      <c r="D2385" t="s">
        <v>244</v>
      </c>
      <c r="E2385" t="s">
        <v>198</v>
      </c>
      <c r="F2385" t="s">
        <v>299</v>
      </c>
      <c r="G2385" s="4">
        <v>44561</v>
      </c>
      <c r="H2385" s="7">
        <f t="shared" si="37"/>
        <v>2021</v>
      </c>
      <c r="I2385" t="s">
        <v>252</v>
      </c>
      <c r="J2385" t="s">
        <v>9</v>
      </c>
      <c r="K2385" t="s">
        <v>122</v>
      </c>
      <c r="L2385" t="str">
        <f>_xlfn.XLOOKUP(K2385,Sheet1!$A$2:$A$8,Sheet1!$B$2:$B$8)</f>
        <v>F</v>
      </c>
      <c r="M2385" s="5">
        <v>1064432159915</v>
      </c>
      <c r="N2385" s="5">
        <v>621613859262</v>
      </c>
    </row>
    <row r="2386" spans="1:14" x14ac:dyDescent="0.3">
      <c r="A2386" t="s">
        <v>258</v>
      </c>
      <c r="B2386" t="s">
        <v>259</v>
      </c>
      <c r="C2386" t="s">
        <v>34</v>
      </c>
      <c r="D2386" t="s">
        <v>205</v>
      </c>
      <c r="E2386" t="s">
        <v>189</v>
      </c>
      <c r="F2386" t="s">
        <v>301</v>
      </c>
      <c r="G2386" s="4">
        <v>44561</v>
      </c>
      <c r="H2386" s="7">
        <f t="shared" si="37"/>
        <v>2021</v>
      </c>
      <c r="I2386" t="s">
        <v>252</v>
      </c>
      <c r="J2386" t="s">
        <v>7</v>
      </c>
      <c r="K2386" t="s">
        <v>7</v>
      </c>
      <c r="L2386" t="str">
        <f>_xlfn.XLOOKUP(K2386,Sheet1!$A$2:$A$8,Sheet1!$B$2:$B$8)</f>
        <v>D</v>
      </c>
      <c r="M2386" s="5">
        <v>701563172148</v>
      </c>
      <c r="N2386" s="5">
        <v>579875790663</v>
      </c>
    </row>
    <row r="2387" spans="1:14" x14ac:dyDescent="0.3">
      <c r="A2387" t="s">
        <v>258</v>
      </c>
      <c r="B2387" t="s">
        <v>259</v>
      </c>
      <c r="C2387" t="s">
        <v>34</v>
      </c>
      <c r="D2387" t="s">
        <v>205</v>
      </c>
      <c r="E2387" t="s">
        <v>189</v>
      </c>
      <c r="F2387" t="s">
        <v>301</v>
      </c>
      <c r="G2387" s="4">
        <v>44561</v>
      </c>
      <c r="H2387" s="7">
        <f t="shared" si="37"/>
        <v>2021</v>
      </c>
      <c r="I2387" t="s">
        <v>252</v>
      </c>
      <c r="J2387" t="s">
        <v>10</v>
      </c>
      <c r="K2387" t="s">
        <v>124</v>
      </c>
      <c r="L2387" t="str">
        <f>_xlfn.XLOOKUP(K2387,Sheet1!$A$2:$A$8,Sheet1!$B$2:$B$8)</f>
        <v>E</v>
      </c>
      <c r="M2387" s="5">
        <v>67520136401</v>
      </c>
      <c r="N2387" s="5">
        <v>6495064093</v>
      </c>
    </row>
    <row r="2388" spans="1:14" x14ac:dyDescent="0.3">
      <c r="A2388" t="s">
        <v>258</v>
      </c>
      <c r="B2388" t="s">
        <v>259</v>
      </c>
      <c r="C2388" t="s">
        <v>34</v>
      </c>
      <c r="D2388" t="s">
        <v>205</v>
      </c>
      <c r="E2388" t="s">
        <v>189</v>
      </c>
      <c r="F2388" t="s">
        <v>301</v>
      </c>
      <c r="G2388" s="4">
        <v>44561</v>
      </c>
      <c r="H2388" s="7">
        <f t="shared" si="37"/>
        <v>2021</v>
      </c>
      <c r="I2388" t="s">
        <v>252</v>
      </c>
      <c r="J2388" t="s">
        <v>122</v>
      </c>
      <c r="K2388" t="s">
        <v>122</v>
      </c>
      <c r="L2388" t="str">
        <f>_xlfn.XLOOKUP(K2388,Sheet1!$A$2:$A$8,Sheet1!$B$2:$B$8)</f>
        <v>F</v>
      </c>
      <c r="M2388" s="5">
        <v>133225196705</v>
      </c>
      <c r="N2388" s="5">
        <v>-80341242406</v>
      </c>
    </row>
    <row r="2389" spans="1:14" x14ac:dyDescent="0.3">
      <c r="A2389" t="s">
        <v>258</v>
      </c>
      <c r="B2389" t="s">
        <v>259</v>
      </c>
      <c r="C2389" t="s">
        <v>34</v>
      </c>
      <c r="D2389" t="s">
        <v>206</v>
      </c>
      <c r="E2389" t="s">
        <v>191</v>
      </c>
      <c r="F2389" t="s">
        <v>299</v>
      </c>
      <c r="G2389" s="4">
        <v>44561</v>
      </c>
      <c r="H2389" s="7">
        <f t="shared" si="37"/>
        <v>2021</v>
      </c>
      <c r="I2389" t="s">
        <v>252</v>
      </c>
      <c r="J2389" t="s">
        <v>7</v>
      </c>
      <c r="K2389" t="s">
        <v>7</v>
      </c>
      <c r="L2389" t="str">
        <f>_xlfn.XLOOKUP(K2389,Sheet1!$A$2:$A$8,Sheet1!$B$2:$B$8)</f>
        <v>D</v>
      </c>
      <c r="M2389" s="5">
        <v>262945930671</v>
      </c>
      <c r="N2389" s="5">
        <v>307517402206</v>
      </c>
    </row>
    <row r="2390" spans="1:14" x14ac:dyDescent="0.3">
      <c r="A2390" t="s">
        <v>258</v>
      </c>
      <c r="B2390" t="s">
        <v>259</v>
      </c>
      <c r="C2390" t="s">
        <v>34</v>
      </c>
      <c r="D2390" t="s">
        <v>206</v>
      </c>
      <c r="E2390" t="s">
        <v>191</v>
      </c>
      <c r="F2390" t="s">
        <v>299</v>
      </c>
      <c r="G2390" s="4">
        <v>44561</v>
      </c>
      <c r="H2390" s="7">
        <f t="shared" si="37"/>
        <v>2021</v>
      </c>
      <c r="I2390" t="s">
        <v>252</v>
      </c>
      <c r="J2390" t="s">
        <v>124</v>
      </c>
      <c r="K2390" t="s">
        <v>124</v>
      </c>
      <c r="L2390" t="str">
        <f>_xlfn.XLOOKUP(K2390,Sheet1!$A$2:$A$8,Sheet1!$B$2:$B$8)</f>
        <v>E</v>
      </c>
      <c r="M2390" s="5">
        <v>-22379323056</v>
      </c>
      <c r="N2390" s="5">
        <v>-67995501905</v>
      </c>
    </row>
    <row r="2391" spans="1:14" x14ac:dyDescent="0.3">
      <c r="A2391" t="s">
        <v>258</v>
      </c>
      <c r="B2391" t="s">
        <v>259</v>
      </c>
      <c r="C2391" t="s">
        <v>34</v>
      </c>
      <c r="D2391" t="s">
        <v>206</v>
      </c>
      <c r="E2391" t="s">
        <v>191</v>
      </c>
      <c r="F2391" t="s">
        <v>299</v>
      </c>
      <c r="G2391" s="4">
        <v>44561</v>
      </c>
      <c r="H2391" s="7">
        <f t="shared" si="37"/>
        <v>2021</v>
      </c>
      <c r="I2391" t="s">
        <v>252</v>
      </c>
      <c r="J2391" t="s">
        <v>122</v>
      </c>
      <c r="K2391" t="s">
        <v>122</v>
      </c>
      <c r="L2391" t="str">
        <f>_xlfn.XLOOKUP(K2391,Sheet1!$A$2:$A$8,Sheet1!$B$2:$B$8)</f>
        <v>F</v>
      </c>
      <c r="M2391" s="5">
        <v>-43362048445</v>
      </c>
      <c r="N2391" s="5">
        <v>-97824483340</v>
      </c>
    </row>
    <row r="2392" spans="1:14" x14ac:dyDescent="0.3">
      <c r="A2392" t="s">
        <v>258</v>
      </c>
      <c r="B2392" t="s">
        <v>259</v>
      </c>
      <c r="C2392" t="s">
        <v>34</v>
      </c>
      <c r="D2392" t="s">
        <v>245</v>
      </c>
      <c r="E2392" t="s">
        <v>213</v>
      </c>
      <c r="F2392" t="s">
        <v>299</v>
      </c>
      <c r="G2392" s="4">
        <v>44561</v>
      </c>
      <c r="H2392" s="7">
        <f t="shared" si="37"/>
        <v>2021</v>
      </c>
      <c r="I2392" t="s">
        <v>252</v>
      </c>
      <c r="J2392" t="s">
        <v>10</v>
      </c>
      <c r="K2392" t="s">
        <v>124</v>
      </c>
      <c r="L2392" t="str">
        <f>_xlfn.XLOOKUP(K2392,Sheet1!$A$2:$A$8,Sheet1!$B$2:$B$8)</f>
        <v>E</v>
      </c>
      <c r="M2392" s="5">
        <v>97869201232</v>
      </c>
      <c r="N2392" s="5">
        <v>85739340701</v>
      </c>
    </row>
    <row r="2393" spans="1:14" x14ac:dyDescent="0.3">
      <c r="A2393" t="s">
        <v>258</v>
      </c>
      <c r="B2393" t="s">
        <v>259</v>
      </c>
      <c r="C2393" t="s">
        <v>34</v>
      </c>
      <c r="D2393" t="s">
        <v>245</v>
      </c>
      <c r="E2393" t="s">
        <v>213</v>
      </c>
      <c r="F2393" t="s">
        <v>299</v>
      </c>
      <c r="G2393" s="4">
        <v>44561</v>
      </c>
      <c r="H2393" s="7">
        <f t="shared" si="37"/>
        <v>2021</v>
      </c>
      <c r="I2393" t="s">
        <v>252</v>
      </c>
      <c r="J2393" t="s">
        <v>122</v>
      </c>
      <c r="K2393" t="s">
        <v>122</v>
      </c>
      <c r="L2393" t="str">
        <f>_xlfn.XLOOKUP(K2393,Sheet1!$A$2:$A$8,Sheet1!$B$2:$B$8)</f>
        <v>F</v>
      </c>
      <c r="M2393" s="5">
        <v>129700556658</v>
      </c>
      <c r="N2393" s="5">
        <v>27956034074</v>
      </c>
    </row>
    <row r="2394" spans="1:14" x14ac:dyDescent="0.3">
      <c r="A2394" t="s">
        <v>271</v>
      </c>
      <c r="B2394" t="s">
        <v>259</v>
      </c>
      <c r="C2394" t="s">
        <v>34</v>
      </c>
      <c r="D2394" t="s">
        <v>207</v>
      </c>
      <c r="E2394" t="s">
        <v>191</v>
      </c>
      <c r="F2394" t="s">
        <v>299</v>
      </c>
      <c r="G2394" s="4">
        <v>44561</v>
      </c>
      <c r="H2394" s="7">
        <f t="shared" si="37"/>
        <v>2021</v>
      </c>
      <c r="I2394" t="s">
        <v>252</v>
      </c>
      <c r="J2394" t="s">
        <v>122</v>
      </c>
      <c r="K2394" t="s">
        <v>122</v>
      </c>
      <c r="L2394" t="str">
        <f>_xlfn.XLOOKUP(K2394,Sheet1!$A$2:$A$8,Sheet1!$B$2:$B$8)</f>
        <v>F</v>
      </c>
      <c r="M2394" s="5">
        <v>96522425842</v>
      </c>
      <c r="N2394" s="5">
        <v>-143142308843</v>
      </c>
    </row>
    <row r="2395" spans="1:14" x14ac:dyDescent="0.3">
      <c r="A2395" t="s">
        <v>258</v>
      </c>
      <c r="B2395" t="s">
        <v>259</v>
      </c>
      <c r="C2395" t="s">
        <v>34</v>
      </c>
      <c r="D2395" t="s">
        <v>208</v>
      </c>
      <c r="E2395" t="s">
        <v>209</v>
      </c>
      <c r="F2395" t="s">
        <v>301</v>
      </c>
      <c r="G2395" s="4">
        <v>44561</v>
      </c>
      <c r="H2395" s="7">
        <f t="shared" si="37"/>
        <v>2021</v>
      </c>
      <c r="I2395" t="s">
        <v>252</v>
      </c>
      <c r="J2395" t="s">
        <v>260</v>
      </c>
      <c r="K2395" t="s">
        <v>7</v>
      </c>
      <c r="L2395" t="str">
        <f>_xlfn.XLOOKUP(K2395,Sheet1!$A$2:$A$8,Sheet1!$B$2:$B$8)</f>
        <v>D</v>
      </c>
      <c r="M2395" s="5">
        <v>138594963267</v>
      </c>
      <c r="N2395" s="5">
        <v>119604708359</v>
      </c>
    </row>
    <row r="2396" spans="1:14" x14ac:dyDescent="0.3">
      <c r="A2396" t="s">
        <v>258</v>
      </c>
      <c r="B2396" t="s">
        <v>259</v>
      </c>
      <c r="C2396" t="s">
        <v>34</v>
      </c>
      <c r="D2396" t="s">
        <v>208</v>
      </c>
      <c r="E2396" t="s">
        <v>209</v>
      </c>
      <c r="F2396" t="s">
        <v>301</v>
      </c>
      <c r="G2396" s="4">
        <v>44561</v>
      </c>
      <c r="H2396" s="7">
        <f t="shared" si="37"/>
        <v>2021</v>
      </c>
      <c r="I2396" t="s">
        <v>252</v>
      </c>
      <c r="J2396" t="s">
        <v>124</v>
      </c>
      <c r="K2396" t="s">
        <v>124</v>
      </c>
      <c r="L2396" t="str">
        <f>_xlfn.XLOOKUP(K2396,Sheet1!$A$2:$A$8,Sheet1!$B$2:$B$8)</f>
        <v>E</v>
      </c>
      <c r="M2396" s="5">
        <v>3927716925</v>
      </c>
      <c r="N2396" s="5">
        <v>594973064</v>
      </c>
    </row>
    <row r="2397" spans="1:14" x14ac:dyDescent="0.3">
      <c r="A2397" t="s">
        <v>258</v>
      </c>
      <c r="B2397" t="s">
        <v>259</v>
      </c>
      <c r="C2397" t="s">
        <v>34</v>
      </c>
      <c r="D2397" t="s">
        <v>208</v>
      </c>
      <c r="E2397" t="s">
        <v>209</v>
      </c>
      <c r="F2397" t="s">
        <v>301</v>
      </c>
      <c r="G2397" s="4">
        <v>44561</v>
      </c>
      <c r="H2397" s="7">
        <f t="shared" si="37"/>
        <v>2021</v>
      </c>
      <c r="I2397" t="s">
        <v>252</v>
      </c>
      <c r="J2397" t="s">
        <v>122</v>
      </c>
      <c r="K2397" t="s">
        <v>122</v>
      </c>
      <c r="L2397" t="str">
        <f>_xlfn.XLOOKUP(K2397,Sheet1!$A$2:$A$8,Sheet1!$B$2:$B$8)</f>
        <v>F</v>
      </c>
      <c r="M2397" s="5">
        <v>8848977063</v>
      </c>
      <c r="N2397" s="5">
        <v>1605979769</v>
      </c>
    </row>
    <row r="2398" spans="1:14" x14ac:dyDescent="0.3">
      <c r="A2398" t="s">
        <v>258</v>
      </c>
      <c r="B2398" t="s">
        <v>259</v>
      </c>
      <c r="C2398" t="s">
        <v>34</v>
      </c>
      <c r="D2398" t="s">
        <v>210</v>
      </c>
      <c r="E2398" t="s">
        <v>198</v>
      </c>
      <c r="F2398" t="s">
        <v>299</v>
      </c>
      <c r="G2398" s="4">
        <v>44561</v>
      </c>
      <c r="H2398" s="7">
        <f t="shared" si="37"/>
        <v>2021</v>
      </c>
      <c r="I2398" t="s">
        <v>252</v>
      </c>
      <c r="J2398" t="s">
        <v>124</v>
      </c>
      <c r="K2398" t="s">
        <v>124</v>
      </c>
      <c r="L2398" t="str">
        <f>_xlfn.XLOOKUP(K2398,Sheet1!$A$2:$A$8,Sheet1!$B$2:$B$8)</f>
        <v>E</v>
      </c>
      <c r="M2398" s="5">
        <v>-55535279170</v>
      </c>
      <c r="N2398" s="5">
        <v>6632843949</v>
      </c>
    </row>
    <row r="2399" spans="1:14" x14ac:dyDescent="0.3">
      <c r="A2399" t="s">
        <v>258</v>
      </c>
      <c r="B2399" t="s">
        <v>259</v>
      </c>
      <c r="C2399" t="s">
        <v>34</v>
      </c>
      <c r="D2399" t="s">
        <v>210</v>
      </c>
      <c r="E2399" t="s">
        <v>198</v>
      </c>
      <c r="F2399" t="s">
        <v>299</v>
      </c>
      <c r="G2399" s="4">
        <v>44561</v>
      </c>
      <c r="H2399" s="7">
        <f t="shared" si="37"/>
        <v>2021</v>
      </c>
      <c r="I2399" t="s">
        <v>252</v>
      </c>
      <c r="J2399" t="s">
        <v>122</v>
      </c>
      <c r="K2399" t="s">
        <v>122</v>
      </c>
      <c r="L2399" t="str">
        <f>_xlfn.XLOOKUP(K2399,Sheet1!$A$2:$A$8,Sheet1!$B$2:$B$8)</f>
        <v>F</v>
      </c>
      <c r="M2399" s="5">
        <v>-100968468839</v>
      </c>
      <c r="N2399" s="5">
        <v>-13019159595</v>
      </c>
    </row>
    <row r="2400" spans="1:14" x14ac:dyDescent="0.3">
      <c r="A2400" t="s">
        <v>258</v>
      </c>
      <c r="B2400" t="s">
        <v>259</v>
      </c>
      <c r="C2400" t="s">
        <v>34</v>
      </c>
      <c r="D2400" t="s">
        <v>211</v>
      </c>
      <c r="E2400" t="s">
        <v>184</v>
      </c>
      <c r="F2400" t="s">
        <v>299</v>
      </c>
      <c r="G2400" s="4">
        <v>44561</v>
      </c>
      <c r="H2400" s="7">
        <f t="shared" si="37"/>
        <v>2021</v>
      </c>
      <c r="I2400" t="s">
        <v>252</v>
      </c>
      <c r="J2400" t="s">
        <v>260</v>
      </c>
      <c r="K2400" t="s">
        <v>7</v>
      </c>
      <c r="L2400" t="str">
        <f>_xlfn.XLOOKUP(K2400,Sheet1!$A$2:$A$8,Sheet1!$B$2:$B$8)</f>
        <v>D</v>
      </c>
      <c r="M2400" s="5">
        <v>224791427777</v>
      </c>
      <c r="N2400" s="5">
        <v>211539920504</v>
      </c>
    </row>
    <row r="2401" spans="1:14" x14ac:dyDescent="0.3">
      <c r="A2401" t="s">
        <v>258</v>
      </c>
      <c r="B2401" t="s">
        <v>259</v>
      </c>
      <c r="C2401" t="s">
        <v>34</v>
      </c>
      <c r="D2401" t="s">
        <v>211</v>
      </c>
      <c r="E2401" t="s">
        <v>184</v>
      </c>
      <c r="F2401" t="s">
        <v>299</v>
      </c>
      <c r="G2401" s="4">
        <v>44561</v>
      </c>
      <c r="H2401" s="7">
        <f t="shared" si="37"/>
        <v>2021</v>
      </c>
      <c r="I2401" t="s">
        <v>252</v>
      </c>
      <c r="J2401" t="s">
        <v>124</v>
      </c>
      <c r="K2401" t="s">
        <v>124</v>
      </c>
      <c r="L2401" t="str">
        <f>_xlfn.XLOOKUP(K2401,Sheet1!$A$2:$A$8,Sheet1!$B$2:$B$8)</f>
        <v>E</v>
      </c>
      <c r="M2401" s="5">
        <v>6857969366</v>
      </c>
      <c r="N2401" s="5">
        <v>11580141753</v>
      </c>
    </row>
    <row r="2402" spans="1:14" x14ac:dyDescent="0.3">
      <c r="A2402" t="s">
        <v>258</v>
      </c>
      <c r="B2402" t="s">
        <v>259</v>
      </c>
      <c r="C2402" t="s">
        <v>34</v>
      </c>
      <c r="D2402" t="s">
        <v>211</v>
      </c>
      <c r="E2402" t="s">
        <v>184</v>
      </c>
      <c r="F2402" t="s">
        <v>299</v>
      </c>
      <c r="G2402" s="4">
        <v>44561</v>
      </c>
      <c r="H2402" s="7">
        <f t="shared" si="37"/>
        <v>2021</v>
      </c>
      <c r="I2402" t="s">
        <v>252</v>
      </c>
      <c r="J2402" t="s">
        <v>122</v>
      </c>
      <c r="K2402" t="s">
        <v>122</v>
      </c>
      <c r="L2402" t="str">
        <f>_xlfn.XLOOKUP(K2402,Sheet1!$A$2:$A$8,Sheet1!$B$2:$B$8)</f>
        <v>F</v>
      </c>
      <c r="M2402" s="5">
        <v>14973552928</v>
      </c>
      <c r="N2402" s="5">
        <v>30322598980</v>
      </c>
    </row>
    <row r="2403" spans="1:14" x14ac:dyDescent="0.3">
      <c r="A2403" t="s">
        <v>258</v>
      </c>
      <c r="B2403" t="s">
        <v>259</v>
      </c>
      <c r="C2403" t="s">
        <v>34</v>
      </c>
      <c r="D2403" t="s">
        <v>212</v>
      </c>
      <c r="E2403" t="s">
        <v>213</v>
      </c>
      <c r="F2403" t="s">
        <v>301</v>
      </c>
      <c r="G2403" s="4">
        <v>44561</v>
      </c>
      <c r="H2403" s="7">
        <f t="shared" si="37"/>
        <v>2021</v>
      </c>
      <c r="I2403" t="s">
        <v>252</v>
      </c>
      <c r="J2403" t="s">
        <v>124</v>
      </c>
      <c r="K2403" t="s">
        <v>124</v>
      </c>
      <c r="L2403" t="str">
        <f>_xlfn.XLOOKUP(K2403,Sheet1!$A$2:$A$8,Sheet1!$B$2:$B$8)</f>
        <v>E</v>
      </c>
      <c r="M2403" s="5">
        <v>594916913035</v>
      </c>
      <c r="N2403" s="5">
        <v>455855515211</v>
      </c>
    </row>
    <row r="2404" spans="1:14" x14ac:dyDescent="0.3">
      <c r="A2404" t="s">
        <v>258</v>
      </c>
      <c r="B2404" t="s">
        <v>259</v>
      </c>
      <c r="C2404" t="s">
        <v>34</v>
      </c>
      <c r="D2404" t="s">
        <v>212</v>
      </c>
      <c r="E2404" t="s">
        <v>213</v>
      </c>
      <c r="F2404" t="s">
        <v>301</v>
      </c>
      <c r="G2404" s="4">
        <v>44561</v>
      </c>
      <c r="H2404" s="7">
        <f t="shared" si="37"/>
        <v>2021</v>
      </c>
      <c r="I2404" t="s">
        <v>252</v>
      </c>
      <c r="J2404" t="s">
        <v>122</v>
      </c>
      <c r="K2404" t="s">
        <v>122</v>
      </c>
      <c r="L2404" t="str">
        <f>_xlfn.XLOOKUP(K2404,Sheet1!$A$2:$A$8,Sheet1!$B$2:$B$8)</f>
        <v>F</v>
      </c>
      <c r="M2404" s="5">
        <v>1646153359281</v>
      </c>
      <c r="N2404" s="5">
        <v>173359671915</v>
      </c>
    </row>
    <row r="2405" spans="1:14" x14ac:dyDescent="0.3">
      <c r="A2405" t="s">
        <v>258</v>
      </c>
      <c r="B2405" t="s">
        <v>259</v>
      </c>
      <c r="C2405" t="s">
        <v>34</v>
      </c>
      <c r="D2405" t="s">
        <v>214</v>
      </c>
      <c r="E2405" t="s">
        <v>191</v>
      </c>
      <c r="F2405" t="s">
        <v>299</v>
      </c>
      <c r="G2405" s="4">
        <v>44561</v>
      </c>
      <c r="H2405" s="7">
        <f t="shared" si="37"/>
        <v>2021</v>
      </c>
      <c r="I2405" t="s">
        <v>252</v>
      </c>
      <c r="J2405" t="s">
        <v>7</v>
      </c>
      <c r="K2405" t="s">
        <v>7</v>
      </c>
      <c r="L2405" t="str">
        <f>_xlfn.XLOOKUP(K2405,Sheet1!$A$2:$A$8,Sheet1!$B$2:$B$8)</f>
        <v>D</v>
      </c>
      <c r="M2405" s="5">
        <v>5874899292339</v>
      </c>
      <c r="N2405" s="5">
        <v>5083631492987</v>
      </c>
    </row>
    <row r="2406" spans="1:14" x14ac:dyDescent="0.3">
      <c r="A2406" t="s">
        <v>258</v>
      </c>
      <c r="B2406" t="s">
        <v>259</v>
      </c>
      <c r="C2406" t="s">
        <v>34</v>
      </c>
      <c r="D2406" t="s">
        <v>214</v>
      </c>
      <c r="E2406" t="s">
        <v>191</v>
      </c>
      <c r="F2406" t="s">
        <v>299</v>
      </c>
      <c r="G2406" s="4">
        <v>44561</v>
      </c>
      <c r="H2406" s="7">
        <f t="shared" si="37"/>
        <v>2021</v>
      </c>
      <c r="I2406" t="s">
        <v>252</v>
      </c>
      <c r="J2406" t="s">
        <v>10</v>
      </c>
      <c r="K2406" t="s">
        <v>124</v>
      </c>
      <c r="L2406" t="str">
        <f>_xlfn.XLOOKUP(K2406,Sheet1!$A$2:$A$8,Sheet1!$B$2:$B$8)</f>
        <v>E</v>
      </c>
      <c r="M2406" s="5">
        <v>388769767968</v>
      </c>
      <c r="N2406" s="5">
        <v>133845504026</v>
      </c>
    </row>
    <row r="2407" spans="1:14" x14ac:dyDescent="0.3">
      <c r="A2407" t="s">
        <v>258</v>
      </c>
      <c r="B2407" t="s">
        <v>259</v>
      </c>
      <c r="C2407" t="s">
        <v>34</v>
      </c>
      <c r="D2407" t="s">
        <v>214</v>
      </c>
      <c r="E2407" t="s">
        <v>191</v>
      </c>
      <c r="F2407" t="s">
        <v>299</v>
      </c>
      <c r="G2407" s="4">
        <v>44561</v>
      </c>
      <c r="H2407" s="7">
        <f t="shared" si="37"/>
        <v>2021</v>
      </c>
      <c r="I2407" t="s">
        <v>252</v>
      </c>
      <c r="J2407" t="s">
        <v>122</v>
      </c>
      <c r="K2407" t="s">
        <v>122</v>
      </c>
      <c r="L2407" t="str">
        <f>_xlfn.XLOOKUP(K2407,Sheet1!$A$2:$A$8,Sheet1!$B$2:$B$8)</f>
        <v>F</v>
      </c>
      <c r="M2407" s="5">
        <v>-53211168479</v>
      </c>
      <c r="N2407" s="5">
        <v>560873030681</v>
      </c>
    </row>
    <row r="2408" spans="1:14" x14ac:dyDescent="0.3">
      <c r="A2408" t="s">
        <v>261</v>
      </c>
      <c r="B2408" t="s">
        <v>259</v>
      </c>
      <c r="C2408" t="s">
        <v>34</v>
      </c>
      <c r="D2408" t="s">
        <v>235</v>
      </c>
      <c r="E2408" t="s">
        <v>236</v>
      </c>
      <c r="F2408" t="s">
        <v>299</v>
      </c>
      <c r="G2408" s="4">
        <v>44561</v>
      </c>
      <c r="H2408" s="7">
        <f t="shared" si="37"/>
        <v>2021</v>
      </c>
      <c r="I2408" t="s">
        <v>252</v>
      </c>
      <c r="J2408" t="s">
        <v>124</v>
      </c>
      <c r="K2408" t="s">
        <v>124</v>
      </c>
      <c r="L2408" t="str">
        <f>_xlfn.XLOOKUP(K2408,Sheet1!$A$2:$A$8,Sheet1!$B$2:$B$8)</f>
        <v>E</v>
      </c>
      <c r="M2408" s="5">
        <v>17971670570</v>
      </c>
      <c r="N2408" s="5">
        <v>16985674061</v>
      </c>
    </row>
    <row r="2409" spans="1:14" x14ac:dyDescent="0.3">
      <c r="A2409" t="s">
        <v>261</v>
      </c>
      <c r="B2409" t="s">
        <v>259</v>
      </c>
      <c r="C2409" t="s">
        <v>34</v>
      </c>
      <c r="D2409" t="s">
        <v>235</v>
      </c>
      <c r="E2409" t="s">
        <v>236</v>
      </c>
      <c r="F2409" t="s">
        <v>299</v>
      </c>
      <c r="G2409" s="4">
        <v>44561</v>
      </c>
      <c r="H2409" s="7">
        <f t="shared" si="37"/>
        <v>2021</v>
      </c>
      <c r="I2409" t="s">
        <v>252</v>
      </c>
      <c r="J2409" t="s">
        <v>122</v>
      </c>
      <c r="K2409" t="s">
        <v>122</v>
      </c>
      <c r="L2409" t="str">
        <f>_xlfn.XLOOKUP(K2409,Sheet1!$A$2:$A$8,Sheet1!$B$2:$B$8)</f>
        <v>F</v>
      </c>
      <c r="M2409" s="5">
        <v>11484351110</v>
      </c>
      <c r="N2409" s="5">
        <v>11157583700</v>
      </c>
    </row>
    <row r="2410" spans="1:14" x14ac:dyDescent="0.3">
      <c r="A2410" t="s">
        <v>258</v>
      </c>
      <c r="B2410" t="s">
        <v>259</v>
      </c>
      <c r="C2410" t="s">
        <v>34</v>
      </c>
      <c r="D2410" t="s">
        <v>216</v>
      </c>
      <c r="E2410" t="s">
        <v>184</v>
      </c>
      <c r="F2410" t="s">
        <v>299</v>
      </c>
      <c r="G2410" s="4">
        <v>44561</v>
      </c>
      <c r="H2410" s="7">
        <f t="shared" si="37"/>
        <v>2021</v>
      </c>
      <c r="I2410" t="s">
        <v>252</v>
      </c>
      <c r="J2410" t="s">
        <v>260</v>
      </c>
      <c r="K2410" t="s">
        <v>7</v>
      </c>
      <c r="L2410" t="str">
        <f>_xlfn.XLOOKUP(K2410,Sheet1!$A$2:$A$8,Sheet1!$B$2:$B$8)</f>
        <v>D</v>
      </c>
      <c r="M2410" s="5">
        <v>5410414957004</v>
      </c>
      <c r="N2410" s="5">
        <v>4890150536567</v>
      </c>
    </row>
    <row r="2411" spans="1:14" x14ac:dyDescent="0.3">
      <c r="A2411" t="s">
        <v>258</v>
      </c>
      <c r="B2411" t="s">
        <v>259</v>
      </c>
      <c r="C2411" t="s">
        <v>34</v>
      </c>
      <c r="D2411" t="s">
        <v>216</v>
      </c>
      <c r="E2411" t="s">
        <v>184</v>
      </c>
      <c r="F2411" t="s">
        <v>299</v>
      </c>
      <c r="G2411" s="4">
        <v>44561</v>
      </c>
      <c r="H2411" s="7">
        <f t="shared" si="37"/>
        <v>2021</v>
      </c>
      <c r="I2411" t="s">
        <v>252</v>
      </c>
      <c r="J2411" t="s">
        <v>124</v>
      </c>
      <c r="K2411" t="s">
        <v>124</v>
      </c>
      <c r="L2411" t="str">
        <f>_xlfn.XLOOKUP(K2411,Sheet1!$A$2:$A$8,Sheet1!$B$2:$B$8)</f>
        <v>E</v>
      </c>
      <c r="M2411" s="5">
        <v>332198227180</v>
      </c>
      <c r="N2411" s="5">
        <v>271448093101</v>
      </c>
    </row>
    <row r="2412" spans="1:14" x14ac:dyDescent="0.3">
      <c r="A2412" t="s">
        <v>258</v>
      </c>
      <c r="B2412" t="s">
        <v>259</v>
      </c>
      <c r="C2412" t="s">
        <v>34</v>
      </c>
      <c r="D2412" t="s">
        <v>216</v>
      </c>
      <c r="E2412" t="s">
        <v>184</v>
      </c>
      <c r="F2412" t="s">
        <v>299</v>
      </c>
      <c r="G2412" s="4">
        <v>44561</v>
      </c>
      <c r="H2412" s="7">
        <f t="shared" si="37"/>
        <v>2021</v>
      </c>
      <c r="I2412" t="s">
        <v>252</v>
      </c>
      <c r="J2412" t="s">
        <v>122</v>
      </c>
      <c r="K2412" t="s">
        <v>122</v>
      </c>
      <c r="L2412" t="str">
        <f>_xlfn.XLOOKUP(K2412,Sheet1!$A$2:$A$8,Sheet1!$B$2:$B$8)</f>
        <v>F</v>
      </c>
      <c r="M2412" s="5">
        <v>156794701735</v>
      </c>
      <c r="N2412" s="5">
        <v>152515450894</v>
      </c>
    </row>
    <row r="2413" spans="1:14" x14ac:dyDescent="0.3">
      <c r="A2413" t="s">
        <v>258</v>
      </c>
      <c r="B2413" t="s">
        <v>259</v>
      </c>
      <c r="C2413" t="s">
        <v>34</v>
      </c>
      <c r="D2413" t="s">
        <v>217</v>
      </c>
      <c r="E2413" t="s">
        <v>191</v>
      </c>
      <c r="F2413" t="s">
        <v>299</v>
      </c>
      <c r="G2413" s="4">
        <v>44561</v>
      </c>
      <c r="H2413" s="7">
        <f t="shared" si="37"/>
        <v>2021</v>
      </c>
      <c r="I2413" t="s">
        <v>252</v>
      </c>
      <c r="J2413" t="s">
        <v>260</v>
      </c>
      <c r="K2413" t="s">
        <v>7</v>
      </c>
      <c r="L2413" t="str">
        <f>_xlfn.XLOOKUP(K2413,Sheet1!$A$2:$A$8,Sheet1!$B$2:$B$8)</f>
        <v>D</v>
      </c>
      <c r="M2413" s="5">
        <v>405272224855</v>
      </c>
      <c r="N2413" s="5">
        <v>295182526345</v>
      </c>
    </row>
    <row r="2414" spans="1:14" x14ac:dyDescent="0.3">
      <c r="A2414" t="s">
        <v>258</v>
      </c>
      <c r="B2414" t="s">
        <v>259</v>
      </c>
      <c r="C2414" t="s">
        <v>34</v>
      </c>
      <c r="D2414" t="s">
        <v>217</v>
      </c>
      <c r="E2414" t="s">
        <v>191</v>
      </c>
      <c r="F2414" t="s">
        <v>299</v>
      </c>
      <c r="G2414" s="4">
        <v>44561</v>
      </c>
      <c r="H2414" s="7">
        <f t="shared" si="37"/>
        <v>2021</v>
      </c>
      <c r="I2414" t="s">
        <v>252</v>
      </c>
      <c r="J2414" t="s">
        <v>124</v>
      </c>
      <c r="K2414" t="s">
        <v>124</v>
      </c>
      <c r="L2414" t="str">
        <f>_xlfn.XLOOKUP(K2414,Sheet1!$A$2:$A$8,Sheet1!$B$2:$B$8)</f>
        <v>E</v>
      </c>
      <c r="M2414" s="5">
        <v>27681571470</v>
      </c>
      <c r="N2414" s="5">
        <v>3855510663</v>
      </c>
    </row>
    <row r="2415" spans="1:14" x14ac:dyDescent="0.3">
      <c r="A2415" t="s">
        <v>258</v>
      </c>
      <c r="B2415" t="s">
        <v>259</v>
      </c>
      <c r="C2415" t="s">
        <v>34</v>
      </c>
      <c r="D2415" t="s">
        <v>217</v>
      </c>
      <c r="E2415" t="s">
        <v>191</v>
      </c>
      <c r="F2415" t="s">
        <v>299</v>
      </c>
      <c r="G2415" s="4">
        <v>44561</v>
      </c>
      <c r="H2415" s="7">
        <f t="shared" si="37"/>
        <v>2021</v>
      </c>
      <c r="I2415" t="s">
        <v>252</v>
      </c>
      <c r="J2415" t="s">
        <v>122</v>
      </c>
      <c r="K2415" t="s">
        <v>122</v>
      </c>
      <c r="L2415" t="str">
        <f>_xlfn.XLOOKUP(K2415,Sheet1!$A$2:$A$8,Sheet1!$B$2:$B$8)</f>
        <v>F</v>
      </c>
      <c r="M2415" s="5">
        <v>21756914883</v>
      </c>
      <c r="N2415" s="5">
        <v>2969794771</v>
      </c>
    </row>
    <row r="2416" spans="1:14" x14ac:dyDescent="0.3">
      <c r="A2416" t="s">
        <v>258</v>
      </c>
      <c r="B2416" t="s">
        <v>259</v>
      </c>
      <c r="C2416" t="s">
        <v>34</v>
      </c>
      <c r="D2416" t="s">
        <v>218</v>
      </c>
      <c r="E2416" t="s">
        <v>184</v>
      </c>
      <c r="F2416" t="s">
        <v>299</v>
      </c>
      <c r="G2416" s="4">
        <v>44561</v>
      </c>
      <c r="H2416" s="7">
        <f t="shared" si="37"/>
        <v>2021</v>
      </c>
      <c r="I2416" t="s">
        <v>252</v>
      </c>
      <c r="J2416" t="s">
        <v>266</v>
      </c>
      <c r="K2416" t="s">
        <v>7</v>
      </c>
      <c r="L2416" t="str">
        <f>_xlfn.XLOOKUP(K2416,Sheet1!$A$2:$A$8,Sheet1!$B$2:$B$8)</f>
        <v>D</v>
      </c>
      <c r="M2416" s="5">
        <v>928177931986</v>
      </c>
      <c r="N2416" s="5">
        <v>923222519676</v>
      </c>
    </row>
    <row r="2417" spans="1:14" x14ac:dyDescent="0.3">
      <c r="A2417" t="s">
        <v>258</v>
      </c>
      <c r="B2417" t="s">
        <v>259</v>
      </c>
      <c r="C2417" t="s">
        <v>34</v>
      </c>
      <c r="D2417" t="s">
        <v>218</v>
      </c>
      <c r="E2417" t="s">
        <v>184</v>
      </c>
      <c r="F2417" t="s">
        <v>299</v>
      </c>
      <c r="G2417" s="4">
        <v>44561</v>
      </c>
      <c r="H2417" s="7">
        <f t="shared" si="37"/>
        <v>2021</v>
      </c>
      <c r="I2417" t="s">
        <v>252</v>
      </c>
      <c r="J2417" t="s">
        <v>124</v>
      </c>
      <c r="K2417" t="s">
        <v>124</v>
      </c>
      <c r="L2417" t="str">
        <f>_xlfn.XLOOKUP(K2417,Sheet1!$A$2:$A$8,Sheet1!$B$2:$B$8)</f>
        <v>E</v>
      </c>
      <c r="M2417" s="5">
        <v>39307029722</v>
      </c>
      <c r="N2417" s="5">
        <v>54315676779</v>
      </c>
    </row>
    <row r="2418" spans="1:14" x14ac:dyDescent="0.3">
      <c r="A2418" t="s">
        <v>258</v>
      </c>
      <c r="B2418" t="s">
        <v>259</v>
      </c>
      <c r="C2418" t="s">
        <v>34</v>
      </c>
      <c r="D2418" t="s">
        <v>218</v>
      </c>
      <c r="E2418" t="s">
        <v>184</v>
      </c>
      <c r="F2418" t="s">
        <v>299</v>
      </c>
      <c r="G2418" s="4">
        <v>44561</v>
      </c>
      <c r="H2418" s="7">
        <f t="shared" si="37"/>
        <v>2021</v>
      </c>
      <c r="I2418" t="s">
        <v>252</v>
      </c>
      <c r="J2418" t="s">
        <v>122</v>
      </c>
      <c r="K2418" t="s">
        <v>122</v>
      </c>
      <c r="L2418" t="str">
        <f>_xlfn.XLOOKUP(K2418,Sheet1!$A$2:$A$8,Sheet1!$B$2:$B$8)</f>
        <v>F</v>
      </c>
      <c r="M2418" s="5">
        <v>11184510484</v>
      </c>
      <c r="N2418" s="5">
        <v>40339623173</v>
      </c>
    </row>
    <row r="2419" spans="1:14" x14ac:dyDescent="0.3">
      <c r="A2419" t="s">
        <v>258</v>
      </c>
      <c r="B2419" t="s">
        <v>259</v>
      </c>
      <c r="C2419" t="s">
        <v>34</v>
      </c>
      <c r="D2419" t="s">
        <v>246</v>
      </c>
      <c r="E2419" t="s">
        <v>213</v>
      </c>
      <c r="F2419" t="s">
        <v>299</v>
      </c>
      <c r="G2419" s="4">
        <v>44561</v>
      </c>
      <c r="H2419" s="7">
        <f t="shared" si="37"/>
        <v>2021</v>
      </c>
      <c r="I2419" t="s">
        <v>252</v>
      </c>
      <c r="J2419" t="s">
        <v>124</v>
      </c>
      <c r="K2419" t="s">
        <v>124</v>
      </c>
      <c r="L2419" t="str">
        <f>_xlfn.XLOOKUP(K2419,Sheet1!$A$2:$A$8,Sheet1!$B$2:$B$8)</f>
        <v>E</v>
      </c>
      <c r="M2419" s="5">
        <v>639639249890</v>
      </c>
      <c r="N2419" s="5">
        <v>773870752325</v>
      </c>
    </row>
    <row r="2420" spans="1:14" x14ac:dyDescent="0.3">
      <c r="A2420" t="s">
        <v>258</v>
      </c>
      <c r="B2420" t="s">
        <v>259</v>
      </c>
      <c r="C2420" t="s">
        <v>34</v>
      </c>
      <c r="D2420" t="s">
        <v>246</v>
      </c>
      <c r="E2420" t="s">
        <v>213</v>
      </c>
      <c r="F2420" t="s">
        <v>299</v>
      </c>
      <c r="G2420" s="4">
        <v>44561</v>
      </c>
      <c r="H2420" s="7">
        <f t="shared" si="37"/>
        <v>2021</v>
      </c>
      <c r="I2420" t="s">
        <v>252</v>
      </c>
      <c r="J2420" t="s">
        <v>122</v>
      </c>
      <c r="K2420" t="s">
        <v>122</v>
      </c>
      <c r="L2420" t="str">
        <f>_xlfn.XLOOKUP(K2420,Sheet1!$A$2:$A$8,Sheet1!$B$2:$B$8)</f>
        <v>F</v>
      </c>
      <c r="M2420" s="5">
        <v>519877622732</v>
      </c>
      <c r="N2420" s="5">
        <v>556267188896</v>
      </c>
    </row>
    <row r="2421" spans="1:14" x14ac:dyDescent="0.3">
      <c r="A2421" t="s">
        <v>258</v>
      </c>
      <c r="B2421" t="s">
        <v>259</v>
      </c>
      <c r="C2421" t="s">
        <v>34</v>
      </c>
      <c r="D2421" t="s">
        <v>219</v>
      </c>
      <c r="E2421" t="s">
        <v>184</v>
      </c>
      <c r="F2421" t="s">
        <v>299</v>
      </c>
      <c r="G2421" s="4">
        <v>44561</v>
      </c>
      <c r="H2421" s="7">
        <f t="shared" si="37"/>
        <v>2021</v>
      </c>
      <c r="I2421" t="s">
        <v>252</v>
      </c>
      <c r="J2421" t="s">
        <v>260</v>
      </c>
      <c r="K2421" t="s">
        <v>7</v>
      </c>
      <c r="L2421" t="str">
        <f>_xlfn.XLOOKUP(K2421,Sheet1!$A$2:$A$8,Sheet1!$B$2:$B$8)</f>
        <v>D</v>
      </c>
      <c r="M2421" s="5">
        <v>1536856092415</v>
      </c>
      <c r="N2421" s="5">
        <v>1333937111092</v>
      </c>
    </row>
    <row r="2422" spans="1:14" x14ac:dyDescent="0.3">
      <c r="A2422" t="s">
        <v>258</v>
      </c>
      <c r="B2422" t="s">
        <v>259</v>
      </c>
      <c r="C2422" t="s">
        <v>34</v>
      </c>
      <c r="D2422" t="s">
        <v>219</v>
      </c>
      <c r="E2422" t="s">
        <v>184</v>
      </c>
      <c r="F2422" t="s">
        <v>299</v>
      </c>
      <c r="G2422" s="4">
        <v>44561</v>
      </c>
      <c r="H2422" s="7">
        <f t="shared" si="37"/>
        <v>2021</v>
      </c>
      <c r="I2422" t="s">
        <v>252</v>
      </c>
      <c r="J2422" t="s">
        <v>124</v>
      </c>
      <c r="K2422" t="s">
        <v>124</v>
      </c>
      <c r="L2422" t="str">
        <f>_xlfn.XLOOKUP(K2422,Sheet1!$A$2:$A$8,Sheet1!$B$2:$B$8)</f>
        <v>E</v>
      </c>
      <c r="M2422" s="5">
        <v>36128221585</v>
      </c>
      <c r="N2422" s="5">
        <v>39715048440</v>
      </c>
    </row>
    <row r="2423" spans="1:14" x14ac:dyDescent="0.3">
      <c r="A2423" t="s">
        <v>258</v>
      </c>
      <c r="B2423" t="s">
        <v>259</v>
      </c>
      <c r="C2423" t="s">
        <v>34</v>
      </c>
      <c r="D2423" t="s">
        <v>219</v>
      </c>
      <c r="E2423" t="s">
        <v>184</v>
      </c>
      <c r="F2423" t="s">
        <v>299</v>
      </c>
      <c r="G2423" s="4">
        <v>44561</v>
      </c>
      <c r="H2423" s="7">
        <f t="shared" si="37"/>
        <v>2021</v>
      </c>
      <c r="I2423" t="s">
        <v>252</v>
      </c>
      <c r="J2423" t="s">
        <v>122</v>
      </c>
      <c r="K2423" t="s">
        <v>122</v>
      </c>
      <c r="L2423" t="str">
        <f>_xlfn.XLOOKUP(K2423,Sheet1!$A$2:$A$8,Sheet1!$B$2:$B$8)</f>
        <v>F</v>
      </c>
      <c r="M2423" s="5">
        <v>2130933606</v>
      </c>
      <c r="N2423" s="5">
        <v>11482259930</v>
      </c>
    </row>
    <row r="2424" spans="1:14" x14ac:dyDescent="0.3">
      <c r="A2424" t="s">
        <v>258</v>
      </c>
      <c r="B2424" t="s">
        <v>259</v>
      </c>
      <c r="C2424" t="s">
        <v>34</v>
      </c>
      <c r="D2424" t="s">
        <v>221</v>
      </c>
      <c r="E2424" t="s">
        <v>191</v>
      </c>
      <c r="F2424" t="s">
        <v>299</v>
      </c>
      <c r="G2424" s="4">
        <v>44561</v>
      </c>
      <c r="H2424" s="7">
        <f t="shared" si="37"/>
        <v>2021</v>
      </c>
      <c r="I2424" t="s">
        <v>252</v>
      </c>
      <c r="J2424" t="s">
        <v>7</v>
      </c>
      <c r="K2424" t="s">
        <v>7</v>
      </c>
      <c r="L2424" t="str">
        <f>_xlfn.XLOOKUP(K2424,Sheet1!$A$2:$A$8,Sheet1!$B$2:$B$8)</f>
        <v>D</v>
      </c>
      <c r="M2424" s="5">
        <v>76332345050013</v>
      </c>
      <c r="N2424" s="5">
        <v>57792795732820</v>
      </c>
    </row>
    <row r="2425" spans="1:14" x14ac:dyDescent="0.3">
      <c r="A2425" t="s">
        <v>258</v>
      </c>
      <c r="B2425" t="s">
        <v>259</v>
      </c>
      <c r="C2425" t="s">
        <v>34</v>
      </c>
      <c r="D2425" t="s">
        <v>221</v>
      </c>
      <c r="E2425" t="s">
        <v>191</v>
      </c>
      <c r="F2425" t="s">
        <v>299</v>
      </c>
      <c r="G2425" s="4">
        <v>44561</v>
      </c>
      <c r="H2425" s="7">
        <f t="shared" si="37"/>
        <v>2021</v>
      </c>
      <c r="I2425" t="s">
        <v>252</v>
      </c>
      <c r="J2425" t="s">
        <v>10</v>
      </c>
      <c r="K2425" t="s">
        <v>124</v>
      </c>
      <c r="L2425" t="str">
        <f>_xlfn.XLOOKUP(K2425,Sheet1!$A$2:$A$8,Sheet1!$B$2:$B$8)</f>
        <v>E</v>
      </c>
      <c r="M2425" s="5">
        <v>9238089232877</v>
      </c>
      <c r="N2425" s="5">
        <v>2403035192908</v>
      </c>
    </row>
    <row r="2426" spans="1:14" x14ac:dyDescent="0.3">
      <c r="A2426" t="s">
        <v>258</v>
      </c>
      <c r="B2426" t="s">
        <v>259</v>
      </c>
      <c r="C2426" t="s">
        <v>34</v>
      </c>
      <c r="D2426" t="s">
        <v>221</v>
      </c>
      <c r="E2426" t="s">
        <v>191</v>
      </c>
      <c r="F2426" t="s">
        <v>299</v>
      </c>
      <c r="G2426" s="4">
        <v>44561</v>
      </c>
      <c r="H2426" s="7">
        <f t="shared" si="37"/>
        <v>2021</v>
      </c>
      <c r="I2426" t="s">
        <v>252</v>
      </c>
      <c r="J2426" t="s">
        <v>122</v>
      </c>
      <c r="K2426" t="s">
        <v>122</v>
      </c>
      <c r="L2426" t="str">
        <f>_xlfn.XLOOKUP(K2426,Sheet1!$A$2:$A$8,Sheet1!$B$2:$B$8)</f>
        <v>F</v>
      </c>
      <c r="M2426" s="5">
        <v>7195889963608</v>
      </c>
      <c r="N2426" s="5">
        <v>1788152419240</v>
      </c>
    </row>
    <row r="2427" spans="1:14" x14ac:dyDescent="0.3">
      <c r="A2427" t="s">
        <v>258</v>
      </c>
      <c r="B2427" t="s">
        <v>259</v>
      </c>
      <c r="C2427" t="s">
        <v>34</v>
      </c>
      <c r="D2427" t="s">
        <v>222</v>
      </c>
      <c r="E2427" t="s">
        <v>223</v>
      </c>
      <c r="F2427" t="s">
        <v>299</v>
      </c>
      <c r="G2427" s="4">
        <v>44561</v>
      </c>
      <c r="H2427" s="7">
        <f t="shared" si="37"/>
        <v>2021</v>
      </c>
      <c r="I2427" t="s">
        <v>252</v>
      </c>
      <c r="J2427" t="s">
        <v>7</v>
      </c>
      <c r="K2427" t="s">
        <v>7</v>
      </c>
      <c r="L2427" t="str">
        <f>_xlfn.XLOOKUP(K2427,Sheet1!$A$2:$A$8,Sheet1!$B$2:$B$8)</f>
        <v>D</v>
      </c>
      <c r="M2427" s="5">
        <v>2562283675152</v>
      </c>
      <c r="N2427" s="5">
        <v>2825136012824</v>
      </c>
    </row>
    <row r="2428" spans="1:14" x14ac:dyDescent="0.3">
      <c r="A2428" t="s">
        <v>258</v>
      </c>
      <c r="B2428" t="s">
        <v>259</v>
      </c>
      <c r="C2428" t="s">
        <v>34</v>
      </c>
      <c r="D2428" t="s">
        <v>222</v>
      </c>
      <c r="E2428" t="s">
        <v>223</v>
      </c>
      <c r="F2428" t="s">
        <v>299</v>
      </c>
      <c r="G2428" s="4">
        <v>44561</v>
      </c>
      <c r="H2428" s="7">
        <f t="shared" si="37"/>
        <v>2021</v>
      </c>
      <c r="I2428" t="s">
        <v>252</v>
      </c>
      <c r="J2428" t="s">
        <v>124</v>
      </c>
      <c r="K2428" t="s">
        <v>124</v>
      </c>
      <c r="L2428" t="str">
        <f>_xlfn.XLOOKUP(K2428,Sheet1!$A$2:$A$8,Sheet1!$B$2:$B$8)</f>
        <v>E</v>
      </c>
      <c r="M2428" s="5">
        <v>58259436460</v>
      </c>
      <c r="N2428" s="5">
        <v>139524243361</v>
      </c>
    </row>
    <row r="2429" spans="1:14" x14ac:dyDescent="0.3">
      <c r="A2429" t="s">
        <v>258</v>
      </c>
      <c r="B2429" t="s">
        <v>259</v>
      </c>
      <c r="C2429" t="s">
        <v>34</v>
      </c>
      <c r="D2429" t="s">
        <v>222</v>
      </c>
      <c r="E2429" t="s">
        <v>223</v>
      </c>
      <c r="F2429" t="s">
        <v>299</v>
      </c>
      <c r="G2429" s="4">
        <v>44561</v>
      </c>
      <c r="H2429" s="7">
        <f t="shared" si="37"/>
        <v>2021</v>
      </c>
      <c r="I2429" t="s">
        <v>252</v>
      </c>
      <c r="J2429" t="s">
        <v>122</v>
      </c>
      <c r="K2429" t="s">
        <v>122</v>
      </c>
      <c r="L2429" t="str">
        <f>_xlfn.XLOOKUP(K2429,Sheet1!$A$2:$A$8,Sheet1!$B$2:$B$8)</f>
        <v>F</v>
      </c>
      <c r="M2429" s="5">
        <v>53272528569</v>
      </c>
      <c r="N2429" s="5">
        <v>72313949881</v>
      </c>
    </row>
    <row r="2430" spans="1:14" x14ac:dyDescent="0.3">
      <c r="A2430" t="s">
        <v>258</v>
      </c>
      <c r="B2430" t="s">
        <v>259</v>
      </c>
      <c r="C2430" t="s">
        <v>34</v>
      </c>
      <c r="D2430" t="s">
        <v>224</v>
      </c>
      <c r="E2430" t="s">
        <v>225</v>
      </c>
      <c r="F2430" t="s">
        <v>299</v>
      </c>
      <c r="G2430" s="4">
        <v>44561</v>
      </c>
      <c r="H2430" s="7">
        <f t="shared" si="37"/>
        <v>2021</v>
      </c>
      <c r="I2430" t="s">
        <v>252</v>
      </c>
      <c r="J2430" t="s">
        <v>260</v>
      </c>
      <c r="K2430" t="s">
        <v>7</v>
      </c>
      <c r="L2430" t="str">
        <f>_xlfn.XLOOKUP(K2430,Sheet1!$A$2:$A$8,Sheet1!$B$2:$B$8)</f>
        <v>D</v>
      </c>
      <c r="M2430" s="5">
        <v>1475299061534</v>
      </c>
      <c r="N2430" s="5">
        <v>1550877044212</v>
      </c>
    </row>
    <row r="2431" spans="1:14" x14ac:dyDescent="0.3">
      <c r="A2431" t="s">
        <v>258</v>
      </c>
      <c r="B2431" t="s">
        <v>259</v>
      </c>
      <c r="C2431" t="s">
        <v>34</v>
      </c>
      <c r="D2431" t="s">
        <v>224</v>
      </c>
      <c r="E2431" t="s">
        <v>225</v>
      </c>
      <c r="F2431" t="s">
        <v>299</v>
      </c>
      <c r="G2431" s="4">
        <v>44561</v>
      </c>
      <c r="H2431" s="7">
        <f t="shared" si="37"/>
        <v>2021</v>
      </c>
      <c r="I2431" t="s">
        <v>252</v>
      </c>
      <c r="J2431" t="s">
        <v>124</v>
      </c>
      <c r="K2431" t="s">
        <v>124</v>
      </c>
      <c r="L2431" t="str">
        <f>_xlfn.XLOOKUP(K2431,Sheet1!$A$2:$A$8,Sheet1!$B$2:$B$8)</f>
        <v>E</v>
      </c>
      <c r="M2431" s="5">
        <v>78587300029</v>
      </c>
      <c r="N2431" s="5">
        <v>89789194057</v>
      </c>
    </row>
    <row r="2432" spans="1:14" x14ac:dyDescent="0.3">
      <c r="A2432" t="s">
        <v>258</v>
      </c>
      <c r="B2432" t="s">
        <v>259</v>
      </c>
      <c r="C2432" t="s">
        <v>34</v>
      </c>
      <c r="D2432" t="s">
        <v>224</v>
      </c>
      <c r="E2432" t="s">
        <v>225</v>
      </c>
      <c r="F2432" t="s">
        <v>299</v>
      </c>
      <c r="G2432" s="4">
        <v>44561</v>
      </c>
      <c r="H2432" s="7">
        <f t="shared" si="37"/>
        <v>2021</v>
      </c>
      <c r="I2432" t="s">
        <v>252</v>
      </c>
      <c r="J2432" t="s">
        <v>122</v>
      </c>
      <c r="K2432" t="s">
        <v>122</v>
      </c>
      <c r="L2432" t="str">
        <f>_xlfn.XLOOKUP(K2432,Sheet1!$A$2:$A$8,Sheet1!$B$2:$B$8)</f>
        <v>F</v>
      </c>
      <c r="M2432" s="5">
        <v>99926469194</v>
      </c>
      <c r="N2432" s="5">
        <v>109895931842</v>
      </c>
    </row>
    <row r="2433" spans="1:14" x14ac:dyDescent="0.3">
      <c r="A2433" t="s">
        <v>258</v>
      </c>
      <c r="B2433" t="s">
        <v>259</v>
      </c>
      <c r="C2433" t="s">
        <v>34</v>
      </c>
      <c r="D2433" t="s">
        <v>226</v>
      </c>
      <c r="E2433" t="s">
        <v>225</v>
      </c>
      <c r="F2433" t="s">
        <v>299</v>
      </c>
      <c r="G2433" s="4">
        <v>44561</v>
      </c>
      <c r="H2433" s="7">
        <f t="shared" si="37"/>
        <v>2021</v>
      </c>
      <c r="I2433" t="s">
        <v>252</v>
      </c>
      <c r="J2433" t="s">
        <v>7</v>
      </c>
      <c r="K2433" t="s">
        <v>7</v>
      </c>
      <c r="L2433" t="str">
        <f>_xlfn.XLOOKUP(K2433,Sheet1!$A$2:$A$8,Sheet1!$B$2:$B$8)</f>
        <v>D</v>
      </c>
      <c r="M2433" s="5">
        <v>1311144762227</v>
      </c>
      <c r="N2433" s="5">
        <v>1556870961770</v>
      </c>
    </row>
    <row r="2434" spans="1:14" x14ac:dyDescent="0.3">
      <c r="A2434" t="s">
        <v>258</v>
      </c>
      <c r="B2434" t="s">
        <v>259</v>
      </c>
      <c r="C2434" t="s">
        <v>34</v>
      </c>
      <c r="D2434" t="s">
        <v>226</v>
      </c>
      <c r="E2434" t="s">
        <v>225</v>
      </c>
      <c r="F2434" t="s">
        <v>299</v>
      </c>
      <c r="G2434" s="4">
        <v>44561</v>
      </c>
      <c r="H2434" s="7">
        <f t="shared" si="37"/>
        <v>2021</v>
      </c>
      <c r="I2434" t="s">
        <v>252</v>
      </c>
      <c r="J2434" t="s">
        <v>10</v>
      </c>
      <c r="K2434" t="s">
        <v>124</v>
      </c>
      <c r="L2434" t="str">
        <f>_xlfn.XLOOKUP(K2434,Sheet1!$A$2:$A$8,Sheet1!$B$2:$B$8)</f>
        <v>E</v>
      </c>
      <c r="M2434" s="5">
        <v>44647806717</v>
      </c>
      <c r="N2434" s="5">
        <v>119942232673</v>
      </c>
    </row>
    <row r="2435" spans="1:14" x14ac:dyDescent="0.3">
      <c r="A2435" t="s">
        <v>258</v>
      </c>
      <c r="B2435" t="s">
        <v>259</v>
      </c>
      <c r="C2435" t="s">
        <v>34</v>
      </c>
      <c r="D2435" t="s">
        <v>226</v>
      </c>
      <c r="E2435" t="s">
        <v>225</v>
      </c>
      <c r="F2435" t="s">
        <v>299</v>
      </c>
      <c r="G2435" s="4">
        <v>44561</v>
      </c>
      <c r="H2435" s="7">
        <f t="shared" si="37"/>
        <v>2021</v>
      </c>
      <c r="I2435" t="s">
        <v>252</v>
      </c>
      <c r="J2435" t="s">
        <v>9</v>
      </c>
      <c r="K2435" t="s">
        <v>122</v>
      </c>
      <c r="L2435" t="str">
        <f>_xlfn.XLOOKUP(K2435,Sheet1!$A$2:$A$8,Sheet1!$B$2:$B$8)</f>
        <v>F</v>
      </c>
      <c r="M2435" s="5">
        <v>44654631308</v>
      </c>
      <c r="N2435" s="5">
        <v>105364540933</v>
      </c>
    </row>
    <row r="2436" spans="1:14" x14ac:dyDescent="0.3">
      <c r="A2436" t="s">
        <v>258</v>
      </c>
      <c r="B2436" t="s">
        <v>259</v>
      </c>
      <c r="C2436" t="s">
        <v>34</v>
      </c>
      <c r="D2436" t="s">
        <v>227</v>
      </c>
      <c r="E2436" t="s">
        <v>198</v>
      </c>
      <c r="F2436" t="s">
        <v>299</v>
      </c>
      <c r="G2436" s="4">
        <v>44561</v>
      </c>
      <c r="H2436" s="7">
        <f t="shared" si="37"/>
        <v>2021</v>
      </c>
      <c r="I2436" t="s">
        <v>252</v>
      </c>
      <c r="J2436" t="s">
        <v>260</v>
      </c>
      <c r="K2436" t="s">
        <v>7</v>
      </c>
      <c r="L2436" t="str">
        <f>_xlfn.XLOOKUP(K2436,Sheet1!$A$2:$A$8,Sheet1!$B$2:$B$8)</f>
        <v>D</v>
      </c>
      <c r="M2436" s="5">
        <v>101594443691</v>
      </c>
      <c r="N2436" s="5">
        <v>88602270090</v>
      </c>
    </row>
    <row r="2437" spans="1:14" x14ac:dyDescent="0.3">
      <c r="A2437" t="s">
        <v>258</v>
      </c>
      <c r="B2437" t="s">
        <v>259</v>
      </c>
      <c r="C2437" t="s">
        <v>34</v>
      </c>
      <c r="D2437" t="s">
        <v>227</v>
      </c>
      <c r="E2437" t="s">
        <v>198</v>
      </c>
      <c r="F2437" t="s">
        <v>299</v>
      </c>
      <c r="G2437" s="4">
        <v>44561</v>
      </c>
      <c r="H2437" s="7">
        <f t="shared" ref="H2437:H2500" si="38">YEAR(G2437)</f>
        <v>2021</v>
      </c>
      <c r="I2437" t="s">
        <v>252</v>
      </c>
      <c r="J2437" t="s">
        <v>124</v>
      </c>
      <c r="K2437" t="s">
        <v>124</v>
      </c>
      <c r="L2437" t="str">
        <f>_xlfn.XLOOKUP(K2437,Sheet1!$A$2:$A$8,Sheet1!$B$2:$B$8)</f>
        <v>E</v>
      </c>
      <c r="M2437" s="5">
        <v>10099118837</v>
      </c>
      <c r="N2437" s="5">
        <v>5935188193</v>
      </c>
    </row>
    <row r="2438" spans="1:14" x14ac:dyDescent="0.3">
      <c r="A2438" t="s">
        <v>258</v>
      </c>
      <c r="B2438" t="s">
        <v>259</v>
      </c>
      <c r="C2438" t="s">
        <v>34</v>
      </c>
      <c r="D2438" t="s">
        <v>227</v>
      </c>
      <c r="E2438" t="s">
        <v>198</v>
      </c>
      <c r="F2438" t="s">
        <v>299</v>
      </c>
      <c r="G2438" s="4">
        <v>44561</v>
      </c>
      <c r="H2438" s="7">
        <f t="shared" si="38"/>
        <v>2021</v>
      </c>
      <c r="I2438" t="s">
        <v>252</v>
      </c>
      <c r="J2438" t="s">
        <v>122</v>
      </c>
      <c r="K2438" t="s">
        <v>122</v>
      </c>
      <c r="L2438" t="str">
        <f>_xlfn.XLOOKUP(K2438,Sheet1!$A$2:$A$8,Sheet1!$B$2:$B$8)</f>
        <v>F</v>
      </c>
      <c r="M2438" s="5">
        <v>8896137176</v>
      </c>
      <c r="N2438" s="5">
        <v>19764498918</v>
      </c>
    </row>
    <row r="2439" spans="1:14" x14ac:dyDescent="0.3">
      <c r="A2439" t="s">
        <v>258</v>
      </c>
      <c r="B2439" t="s">
        <v>259</v>
      </c>
      <c r="C2439" t="s">
        <v>34</v>
      </c>
      <c r="D2439" t="s">
        <v>228</v>
      </c>
      <c r="E2439" t="s">
        <v>229</v>
      </c>
      <c r="F2439" t="s">
        <v>299</v>
      </c>
      <c r="G2439" s="4">
        <v>44561</v>
      </c>
      <c r="H2439" s="7">
        <f t="shared" si="38"/>
        <v>2021</v>
      </c>
      <c r="I2439" t="s">
        <v>252</v>
      </c>
      <c r="J2439" t="s">
        <v>260</v>
      </c>
      <c r="K2439" t="s">
        <v>7</v>
      </c>
      <c r="L2439" t="str">
        <f>_xlfn.XLOOKUP(K2439,Sheet1!$A$2:$A$8,Sheet1!$B$2:$B$8)</f>
        <v>D</v>
      </c>
      <c r="M2439" s="5">
        <v>2504131193753</v>
      </c>
      <c r="N2439" s="5">
        <v>2215686640850</v>
      </c>
    </row>
    <row r="2440" spans="1:14" x14ac:dyDescent="0.3">
      <c r="A2440" t="s">
        <v>258</v>
      </c>
      <c r="B2440" t="s">
        <v>259</v>
      </c>
      <c r="C2440" t="s">
        <v>34</v>
      </c>
      <c r="D2440" t="s">
        <v>228</v>
      </c>
      <c r="E2440" t="s">
        <v>229</v>
      </c>
      <c r="F2440" t="s">
        <v>299</v>
      </c>
      <c r="G2440" s="4">
        <v>44561</v>
      </c>
      <c r="H2440" s="7">
        <f t="shared" si="38"/>
        <v>2021</v>
      </c>
      <c r="I2440" t="s">
        <v>252</v>
      </c>
      <c r="J2440" t="s">
        <v>124</v>
      </c>
      <c r="K2440" t="s">
        <v>124</v>
      </c>
      <c r="L2440" t="str">
        <f>_xlfn.XLOOKUP(K2440,Sheet1!$A$2:$A$8,Sheet1!$B$2:$B$8)</f>
        <v>E</v>
      </c>
      <c r="M2440" s="5">
        <v>99432891702</v>
      </c>
      <c r="N2440" s="5">
        <v>105917310389</v>
      </c>
    </row>
    <row r="2441" spans="1:14" x14ac:dyDescent="0.3">
      <c r="A2441" t="s">
        <v>258</v>
      </c>
      <c r="B2441" t="s">
        <v>259</v>
      </c>
      <c r="C2441" t="s">
        <v>34</v>
      </c>
      <c r="D2441" t="s">
        <v>228</v>
      </c>
      <c r="E2441" t="s">
        <v>229</v>
      </c>
      <c r="F2441" t="s">
        <v>299</v>
      </c>
      <c r="G2441" s="4">
        <v>44561</v>
      </c>
      <c r="H2441" s="7">
        <f t="shared" si="38"/>
        <v>2021</v>
      </c>
      <c r="I2441" t="s">
        <v>252</v>
      </c>
      <c r="J2441" t="s">
        <v>122</v>
      </c>
      <c r="K2441" t="s">
        <v>122</v>
      </c>
      <c r="L2441" t="str">
        <f>_xlfn.XLOOKUP(K2441,Sheet1!$A$2:$A$8,Sheet1!$B$2:$B$8)</f>
        <v>F</v>
      </c>
      <c r="M2441" s="5">
        <v>161832906995</v>
      </c>
      <c r="N2441" s="5">
        <v>9096797906</v>
      </c>
    </row>
    <row r="2442" spans="1:14" x14ac:dyDescent="0.3">
      <c r="A2442" t="s">
        <v>258</v>
      </c>
      <c r="B2442" t="s">
        <v>259</v>
      </c>
      <c r="C2442" t="s">
        <v>34</v>
      </c>
      <c r="D2442" t="s">
        <v>248</v>
      </c>
      <c r="E2442" t="s">
        <v>191</v>
      </c>
      <c r="F2442" t="s">
        <v>299</v>
      </c>
      <c r="G2442" s="4">
        <v>44561</v>
      </c>
      <c r="H2442" s="7">
        <f t="shared" si="38"/>
        <v>2021</v>
      </c>
      <c r="I2442" t="s">
        <v>252</v>
      </c>
      <c r="J2442" t="s">
        <v>7</v>
      </c>
      <c r="K2442" t="s">
        <v>7</v>
      </c>
      <c r="L2442" t="str">
        <f>_xlfn.XLOOKUP(K2442,Sheet1!$A$2:$A$8,Sheet1!$B$2:$B$8)</f>
        <v>D</v>
      </c>
      <c r="M2442" s="5">
        <v>10725192384822</v>
      </c>
      <c r="N2442" s="5">
        <v>9195008128360</v>
      </c>
    </row>
    <row r="2443" spans="1:14" x14ac:dyDescent="0.3">
      <c r="A2443" t="s">
        <v>258</v>
      </c>
      <c r="B2443" t="s">
        <v>259</v>
      </c>
      <c r="C2443" t="s">
        <v>34</v>
      </c>
      <c r="D2443" t="s">
        <v>248</v>
      </c>
      <c r="E2443" t="s">
        <v>191</v>
      </c>
      <c r="F2443" t="s">
        <v>299</v>
      </c>
      <c r="G2443" s="4">
        <v>44561</v>
      </c>
      <c r="H2443" s="7">
        <f t="shared" si="38"/>
        <v>2021</v>
      </c>
      <c r="I2443" t="s">
        <v>252</v>
      </c>
      <c r="J2443" t="s">
        <v>10</v>
      </c>
      <c r="K2443" t="s">
        <v>124</v>
      </c>
      <c r="L2443" t="str">
        <f>_xlfn.XLOOKUP(K2443,Sheet1!$A$2:$A$8,Sheet1!$B$2:$B$8)</f>
        <v>E</v>
      </c>
      <c r="M2443" s="5">
        <v>738347655292</v>
      </c>
      <c r="N2443" s="5">
        <v>594183118076</v>
      </c>
    </row>
    <row r="2444" spans="1:14" x14ac:dyDescent="0.3">
      <c r="A2444" t="s">
        <v>258</v>
      </c>
      <c r="B2444" t="s">
        <v>259</v>
      </c>
      <c r="C2444" t="s">
        <v>34</v>
      </c>
      <c r="D2444" t="s">
        <v>248</v>
      </c>
      <c r="E2444" t="s">
        <v>191</v>
      </c>
      <c r="F2444" t="s">
        <v>299</v>
      </c>
      <c r="G2444" s="4">
        <v>44561</v>
      </c>
      <c r="H2444" s="7">
        <f t="shared" si="38"/>
        <v>2021</v>
      </c>
      <c r="I2444" t="s">
        <v>252</v>
      </c>
      <c r="J2444" t="s">
        <v>265</v>
      </c>
      <c r="K2444" t="s">
        <v>122</v>
      </c>
      <c r="L2444" t="str">
        <f>_xlfn.XLOOKUP(K2444,Sheet1!$A$2:$A$8,Sheet1!$B$2:$B$8)</f>
        <v>F</v>
      </c>
      <c r="M2444" s="5">
        <v>616328220396</v>
      </c>
      <c r="N2444" s="5">
        <v>301722374169</v>
      </c>
    </row>
    <row r="2445" spans="1:14" x14ac:dyDescent="0.3">
      <c r="A2445" t="s">
        <v>258</v>
      </c>
      <c r="B2445" t="s">
        <v>259</v>
      </c>
      <c r="C2445" t="s">
        <v>34</v>
      </c>
      <c r="D2445" t="s">
        <v>230</v>
      </c>
      <c r="E2445" t="s">
        <v>191</v>
      </c>
      <c r="F2445" t="s">
        <v>299</v>
      </c>
      <c r="G2445" s="4">
        <v>44561</v>
      </c>
      <c r="H2445" s="7">
        <f t="shared" si="38"/>
        <v>2021</v>
      </c>
      <c r="I2445" t="s">
        <v>252</v>
      </c>
      <c r="J2445" t="s">
        <v>7</v>
      </c>
      <c r="K2445" t="s">
        <v>7</v>
      </c>
      <c r="L2445" t="str">
        <f>_xlfn.XLOOKUP(K2445,Sheet1!$A$2:$A$8,Sheet1!$B$2:$B$8)</f>
        <v>D</v>
      </c>
      <c r="M2445" s="5">
        <v>8311275924000</v>
      </c>
      <c r="N2445" s="5">
        <v>8312009823000</v>
      </c>
    </row>
    <row r="2446" spans="1:14" x14ac:dyDescent="0.3">
      <c r="A2446" t="s">
        <v>258</v>
      </c>
      <c r="B2446" t="s">
        <v>259</v>
      </c>
      <c r="C2446" t="s">
        <v>34</v>
      </c>
      <c r="D2446" t="s">
        <v>230</v>
      </c>
      <c r="E2446" t="s">
        <v>191</v>
      </c>
      <c r="F2446" t="s">
        <v>299</v>
      </c>
      <c r="G2446" s="4">
        <v>44561</v>
      </c>
      <c r="H2446" s="7">
        <f t="shared" si="38"/>
        <v>2021</v>
      </c>
      <c r="I2446" t="s">
        <v>252</v>
      </c>
      <c r="J2446" t="s">
        <v>124</v>
      </c>
      <c r="K2446" t="s">
        <v>124</v>
      </c>
      <c r="L2446" t="str">
        <f>_xlfn.XLOOKUP(K2446,Sheet1!$A$2:$A$8,Sheet1!$B$2:$B$8)</f>
        <v>E</v>
      </c>
      <c r="M2446" s="5">
        <v>-800262777000</v>
      </c>
      <c r="N2446" s="5">
        <v>32509061000</v>
      </c>
    </row>
    <row r="2447" spans="1:14" x14ac:dyDescent="0.3">
      <c r="A2447" t="s">
        <v>258</v>
      </c>
      <c r="B2447" t="s">
        <v>259</v>
      </c>
      <c r="C2447" t="s">
        <v>34</v>
      </c>
      <c r="D2447" t="s">
        <v>230</v>
      </c>
      <c r="E2447" t="s">
        <v>191</v>
      </c>
      <c r="F2447" t="s">
        <v>299</v>
      </c>
      <c r="G2447" s="4">
        <v>44561</v>
      </c>
      <c r="H2447" s="7">
        <f t="shared" si="38"/>
        <v>2021</v>
      </c>
      <c r="I2447" t="s">
        <v>252</v>
      </c>
      <c r="J2447" t="s">
        <v>270</v>
      </c>
      <c r="K2447" t="s">
        <v>122</v>
      </c>
      <c r="L2447" t="str">
        <f>_xlfn.XLOOKUP(K2447,Sheet1!$A$2:$A$8,Sheet1!$B$2:$B$8)</f>
        <v>F</v>
      </c>
      <c r="M2447" s="5">
        <v>-814227962000</v>
      </c>
      <c r="N2447" s="5">
        <v>-431445898000</v>
      </c>
    </row>
    <row r="2448" spans="1:14" x14ac:dyDescent="0.3">
      <c r="A2448" t="s">
        <v>262</v>
      </c>
      <c r="B2448" t="s">
        <v>259</v>
      </c>
      <c r="C2448" t="s">
        <v>31</v>
      </c>
      <c r="D2448" t="s">
        <v>183</v>
      </c>
      <c r="E2448" t="s">
        <v>184</v>
      </c>
      <c r="F2448" t="s">
        <v>299</v>
      </c>
      <c r="G2448" s="4">
        <v>44561</v>
      </c>
      <c r="H2448" s="7">
        <f t="shared" si="38"/>
        <v>2021</v>
      </c>
      <c r="I2448" t="s">
        <v>252</v>
      </c>
      <c r="J2448" t="s">
        <v>7</v>
      </c>
      <c r="K2448" t="s">
        <v>7</v>
      </c>
      <c r="L2448" t="str">
        <f>_xlfn.XLOOKUP(K2448,Sheet1!$A$2:$A$8,Sheet1!$B$2:$B$8)</f>
        <v>D</v>
      </c>
      <c r="M2448" s="5">
        <v>6762088872748</v>
      </c>
      <c r="N2448" s="5">
        <v>6167808903860</v>
      </c>
    </row>
    <row r="2449" spans="1:14" x14ac:dyDescent="0.3">
      <c r="A2449" t="s">
        <v>262</v>
      </c>
      <c r="B2449" t="s">
        <v>259</v>
      </c>
      <c r="C2449" t="s">
        <v>31</v>
      </c>
      <c r="D2449" t="s">
        <v>183</v>
      </c>
      <c r="E2449" t="s">
        <v>184</v>
      </c>
      <c r="F2449" t="s">
        <v>299</v>
      </c>
      <c r="G2449" s="4">
        <v>44561</v>
      </c>
      <c r="H2449" s="7">
        <f t="shared" si="38"/>
        <v>2021</v>
      </c>
      <c r="I2449" t="s">
        <v>252</v>
      </c>
      <c r="J2449" t="s">
        <v>124</v>
      </c>
      <c r="K2449" t="s">
        <v>124</v>
      </c>
      <c r="L2449" t="str">
        <f>_xlfn.XLOOKUP(K2449,Sheet1!$A$2:$A$8,Sheet1!$B$2:$B$8)</f>
        <v>E</v>
      </c>
      <c r="M2449" s="5">
        <v>197158690940</v>
      </c>
      <c r="N2449" s="5">
        <v>163664235622</v>
      </c>
    </row>
    <row r="2450" spans="1:14" x14ac:dyDescent="0.3">
      <c r="A2450" t="s">
        <v>262</v>
      </c>
      <c r="B2450" t="s">
        <v>259</v>
      </c>
      <c r="C2450" t="s">
        <v>31</v>
      </c>
      <c r="D2450" t="s">
        <v>183</v>
      </c>
      <c r="E2450" t="s">
        <v>184</v>
      </c>
      <c r="F2450" t="s">
        <v>299</v>
      </c>
      <c r="G2450" s="4">
        <v>44561</v>
      </c>
      <c r="H2450" s="7">
        <f t="shared" si="38"/>
        <v>2021</v>
      </c>
      <c r="I2450" t="s">
        <v>252</v>
      </c>
      <c r="J2450" t="s">
        <v>122</v>
      </c>
      <c r="K2450" t="s">
        <v>122</v>
      </c>
      <c r="L2450" t="str">
        <f>_xlfn.XLOOKUP(K2450,Sheet1!$A$2:$A$8,Sheet1!$B$2:$B$8)</f>
        <v>F</v>
      </c>
      <c r="M2450" s="5">
        <v>146218694067</v>
      </c>
      <c r="N2450" s="5">
        <v>125895224002</v>
      </c>
    </row>
    <row r="2451" spans="1:14" x14ac:dyDescent="0.3">
      <c r="A2451" t="s">
        <v>262</v>
      </c>
      <c r="B2451" t="s">
        <v>259</v>
      </c>
      <c r="C2451" t="s">
        <v>31</v>
      </c>
      <c r="D2451" t="s">
        <v>188</v>
      </c>
      <c r="E2451" t="s">
        <v>189</v>
      </c>
      <c r="F2451" t="s">
        <v>299</v>
      </c>
      <c r="G2451" s="4">
        <v>44561</v>
      </c>
      <c r="H2451" s="7">
        <f t="shared" si="38"/>
        <v>2021</v>
      </c>
      <c r="I2451" t="s">
        <v>252</v>
      </c>
      <c r="J2451" t="s">
        <v>266</v>
      </c>
      <c r="K2451" t="s">
        <v>7</v>
      </c>
      <c r="L2451" t="str">
        <f>_xlfn.XLOOKUP(K2451,Sheet1!$A$2:$A$8,Sheet1!$B$2:$B$8)</f>
        <v>D</v>
      </c>
      <c r="M2451" s="5">
        <v>328612695437</v>
      </c>
      <c r="N2451" s="5">
        <v>325759755357</v>
      </c>
    </row>
    <row r="2452" spans="1:14" x14ac:dyDescent="0.3">
      <c r="A2452" t="s">
        <v>262</v>
      </c>
      <c r="B2452" t="s">
        <v>259</v>
      </c>
      <c r="C2452" t="s">
        <v>31</v>
      </c>
      <c r="D2452" t="s">
        <v>188</v>
      </c>
      <c r="E2452" t="s">
        <v>189</v>
      </c>
      <c r="F2452" t="s">
        <v>299</v>
      </c>
      <c r="G2452" s="4">
        <v>44561</v>
      </c>
      <c r="H2452" s="7">
        <f t="shared" si="38"/>
        <v>2021</v>
      </c>
      <c r="I2452" t="s">
        <v>252</v>
      </c>
      <c r="J2452" t="s">
        <v>124</v>
      </c>
      <c r="K2452" t="s">
        <v>124</v>
      </c>
      <c r="L2452" t="str">
        <f>_xlfn.XLOOKUP(K2452,Sheet1!$A$2:$A$8,Sheet1!$B$2:$B$8)</f>
        <v>E</v>
      </c>
      <c r="M2452" s="5">
        <v>-163568294336</v>
      </c>
      <c r="N2452" s="5">
        <v>-203660870057</v>
      </c>
    </row>
    <row r="2453" spans="1:14" x14ac:dyDescent="0.3">
      <c r="A2453" t="s">
        <v>262</v>
      </c>
      <c r="B2453" t="s">
        <v>259</v>
      </c>
      <c r="C2453" t="s">
        <v>31</v>
      </c>
      <c r="D2453" t="s">
        <v>188</v>
      </c>
      <c r="E2453" t="s">
        <v>189</v>
      </c>
      <c r="F2453" t="s">
        <v>299</v>
      </c>
      <c r="G2453" s="4">
        <v>44561</v>
      </c>
      <c r="H2453" s="7">
        <f t="shared" si="38"/>
        <v>2021</v>
      </c>
      <c r="I2453" t="s">
        <v>252</v>
      </c>
      <c r="J2453" t="s">
        <v>122</v>
      </c>
      <c r="K2453" t="s">
        <v>122</v>
      </c>
      <c r="L2453" t="str">
        <f>_xlfn.XLOOKUP(K2453,Sheet1!$A$2:$A$8,Sheet1!$B$2:$B$8)</f>
        <v>F</v>
      </c>
      <c r="M2453" s="5">
        <v>-261053546774</v>
      </c>
      <c r="N2453" s="5">
        <v>-466502070136</v>
      </c>
    </row>
    <row r="2454" spans="1:14" x14ac:dyDescent="0.3">
      <c r="A2454" t="s">
        <v>262</v>
      </c>
      <c r="B2454" t="s">
        <v>259</v>
      </c>
      <c r="C2454" t="s">
        <v>31</v>
      </c>
      <c r="D2454" t="s">
        <v>190</v>
      </c>
      <c r="E2454" t="s">
        <v>191</v>
      </c>
      <c r="F2454" t="s">
        <v>299</v>
      </c>
      <c r="G2454" s="4">
        <v>44561</v>
      </c>
      <c r="H2454" s="7">
        <f t="shared" si="38"/>
        <v>2021</v>
      </c>
      <c r="I2454" t="s">
        <v>252</v>
      </c>
      <c r="J2454" t="s">
        <v>260</v>
      </c>
      <c r="K2454" t="s">
        <v>7</v>
      </c>
      <c r="L2454" t="str">
        <f>_xlfn.XLOOKUP(K2454,Sheet1!$A$2:$A$8,Sheet1!$B$2:$B$8)</f>
        <v>D</v>
      </c>
      <c r="M2454" s="5">
        <v>1820020013434</v>
      </c>
      <c r="N2454" s="5">
        <v>1599434375881</v>
      </c>
    </row>
    <row r="2455" spans="1:14" x14ac:dyDescent="0.3">
      <c r="A2455" t="s">
        <v>262</v>
      </c>
      <c r="B2455" t="s">
        <v>259</v>
      </c>
      <c r="C2455" t="s">
        <v>31</v>
      </c>
      <c r="D2455" t="s">
        <v>190</v>
      </c>
      <c r="E2455" t="s">
        <v>191</v>
      </c>
      <c r="F2455" t="s">
        <v>299</v>
      </c>
      <c r="G2455" s="4">
        <v>44561</v>
      </c>
      <c r="H2455" s="7">
        <f t="shared" si="38"/>
        <v>2021</v>
      </c>
      <c r="I2455" t="s">
        <v>252</v>
      </c>
      <c r="J2455" t="s">
        <v>124</v>
      </c>
      <c r="K2455" t="s">
        <v>124</v>
      </c>
      <c r="L2455" t="str">
        <f>_xlfn.XLOOKUP(K2455,Sheet1!$A$2:$A$8,Sheet1!$B$2:$B$8)</f>
        <v>E</v>
      </c>
      <c r="M2455" s="5">
        <v>97226513129</v>
      </c>
      <c r="N2455" s="5">
        <v>64052689112</v>
      </c>
    </row>
    <row r="2456" spans="1:14" x14ac:dyDescent="0.3">
      <c r="A2456" t="s">
        <v>262</v>
      </c>
      <c r="B2456" t="s">
        <v>259</v>
      </c>
      <c r="C2456" t="s">
        <v>31</v>
      </c>
      <c r="D2456" t="s">
        <v>190</v>
      </c>
      <c r="E2456" t="s">
        <v>191</v>
      </c>
      <c r="F2456" t="s">
        <v>299</v>
      </c>
      <c r="G2456" s="4">
        <v>44561</v>
      </c>
      <c r="H2456" s="7">
        <f t="shared" si="38"/>
        <v>2021</v>
      </c>
      <c r="I2456" t="s">
        <v>252</v>
      </c>
      <c r="J2456" t="s">
        <v>122</v>
      </c>
      <c r="K2456" t="s">
        <v>122</v>
      </c>
      <c r="L2456" t="str">
        <f>_xlfn.XLOOKUP(K2456,Sheet1!$A$2:$A$8,Sheet1!$B$2:$B$8)</f>
        <v>F</v>
      </c>
      <c r="M2456" s="5">
        <v>105055805629</v>
      </c>
      <c r="N2456" s="5">
        <v>57881698047</v>
      </c>
    </row>
    <row r="2457" spans="1:14" x14ac:dyDescent="0.3">
      <c r="A2457" t="s">
        <v>262</v>
      </c>
      <c r="B2457" t="s">
        <v>259</v>
      </c>
      <c r="C2457" t="s">
        <v>31</v>
      </c>
      <c r="D2457" t="s">
        <v>192</v>
      </c>
      <c r="E2457" t="s">
        <v>191</v>
      </c>
      <c r="F2457" t="s">
        <v>299</v>
      </c>
      <c r="G2457" s="4">
        <v>44561</v>
      </c>
      <c r="H2457" s="7">
        <f t="shared" si="38"/>
        <v>2021</v>
      </c>
      <c r="I2457" t="s">
        <v>252</v>
      </c>
      <c r="J2457" t="s">
        <v>260</v>
      </c>
      <c r="K2457" t="s">
        <v>7</v>
      </c>
      <c r="L2457" t="str">
        <f>_xlfn.XLOOKUP(K2457,Sheet1!$A$2:$A$8,Sheet1!$B$2:$B$8)</f>
        <v>D</v>
      </c>
      <c r="M2457" s="5">
        <v>490855058854</v>
      </c>
      <c r="N2457" s="5">
        <v>272087150488</v>
      </c>
    </row>
    <row r="2458" spans="1:14" x14ac:dyDescent="0.3">
      <c r="A2458" t="s">
        <v>262</v>
      </c>
      <c r="B2458" t="s">
        <v>259</v>
      </c>
      <c r="C2458" t="s">
        <v>31</v>
      </c>
      <c r="D2458" t="s">
        <v>192</v>
      </c>
      <c r="E2458" t="s">
        <v>191</v>
      </c>
      <c r="F2458" t="s">
        <v>299</v>
      </c>
      <c r="G2458" s="4">
        <v>44561</v>
      </c>
      <c r="H2458" s="7">
        <f t="shared" si="38"/>
        <v>2021</v>
      </c>
      <c r="I2458" t="s">
        <v>252</v>
      </c>
      <c r="J2458" t="s">
        <v>124</v>
      </c>
      <c r="K2458" t="s">
        <v>124</v>
      </c>
      <c r="L2458" t="str">
        <f>_xlfn.XLOOKUP(K2458,Sheet1!$A$2:$A$8,Sheet1!$B$2:$B$8)</f>
        <v>E</v>
      </c>
      <c r="M2458" s="5">
        <v>80178305054</v>
      </c>
      <c r="N2458" s="5">
        <v>6895813841</v>
      </c>
    </row>
    <row r="2459" spans="1:14" x14ac:dyDescent="0.3">
      <c r="A2459" t="s">
        <v>262</v>
      </c>
      <c r="B2459" t="s">
        <v>259</v>
      </c>
      <c r="C2459" t="s">
        <v>31</v>
      </c>
      <c r="D2459" t="s">
        <v>192</v>
      </c>
      <c r="E2459" t="s">
        <v>191</v>
      </c>
      <c r="F2459" t="s">
        <v>299</v>
      </c>
      <c r="G2459" s="4">
        <v>44561</v>
      </c>
      <c r="H2459" s="7">
        <f t="shared" si="38"/>
        <v>2021</v>
      </c>
      <c r="I2459" t="s">
        <v>252</v>
      </c>
      <c r="J2459" t="s">
        <v>122</v>
      </c>
      <c r="K2459" t="s">
        <v>122</v>
      </c>
      <c r="L2459" t="str">
        <f>_xlfn.XLOOKUP(K2459,Sheet1!$A$2:$A$8,Sheet1!$B$2:$B$8)</f>
        <v>F</v>
      </c>
      <c r="M2459" s="5">
        <v>65314306396</v>
      </c>
      <c r="N2459" s="5">
        <v>26301693702</v>
      </c>
    </row>
    <row r="2460" spans="1:14" x14ac:dyDescent="0.3">
      <c r="A2460" t="s">
        <v>262</v>
      </c>
      <c r="B2460" t="s">
        <v>259</v>
      </c>
      <c r="C2460" t="s">
        <v>31</v>
      </c>
      <c r="D2460" t="s">
        <v>193</v>
      </c>
      <c r="E2460" t="s">
        <v>194</v>
      </c>
      <c r="F2460" t="s">
        <v>299</v>
      </c>
      <c r="G2460" s="4">
        <v>44561</v>
      </c>
      <c r="H2460" s="7">
        <f t="shared" si="38"/>
        <v>2021</v>
      </c>
      <c r="I2460" t="s">
        <v>252</v>
      </c>
      <c r="J2460" t="s">
        <v>7</v>
      </c>
      <c r="K2460" t="s">
        <v>7</v>
      </c>
      <c r="L2460" t="str">
        <f>_xlfn.XLOOKUP(K2460,Sheet1!$A$2:$A$8,Sheet1!$B$2:$B$8)</f>
        <v>D</v>
      </c>
      <c r="M2460" s="5">
        <v>4998281105712</v>
      </c>
      <c r="N2460" s="5">
        <v>3631780357168</v>
      </c>
    </row>
    <row r="2461" spans="1:14" x14ac:dyDescent="0.3">
      <c r="A2461" t="s">
        <v>262</v>
      </c>
      <c r="B2461" t="s">
        <v>259</v>
      </c>
      <c r="C2461" t="s">
        <v>31</v>
      </c>
      <c r="D2461" t="s">
        <v>193</v>
      </c>
      <c r="E2461" t="s">
        <v>194</v>
      </c>
      <c r="F2461" t="s">
        <v>299</v>
      </c>
      <c r="G2461" s="4">
        <v>44561</v>
      </c>
      <c r="H2461" s="7">
        <f t="shared" si="38"/>
        <v>2021</v>
      </c>
      <c r="I2461" t="s">
        <v>252</v>
      </c>
      <c r="J2461" t="s">
        <v>10</v>
      </c>
      <c r="K2461" t="s">
        <v>124</v>
      </c>
      <c r="L2461" t="str">
        <f>_xlfn.XLOOKUP(K2461,Sheet1!$A$2:$A$8,Sheet1!$B$2:$B$8)</f>
        <v>E</v>
      </c>
      <c r="M2461" s="5">
        <v>98597926682</v>
      </c>
      <c r="N2461" s="5">
        <v>187908808551</v>
      </c>
    </row>
    <row r="2462" spans="1:14" x14ac:dyDescent="0.3">
      <c r="A2462" t="s">
        <v>262</v>
      </c>
      <c r="B2462" t="s">
        <v>259</v>
      </c>
      <c r="C2462" t="s">
        <v>31</v>
      </c>
      <c r="D2462" t="s">
        <v>193</v>
      </c>
      <c r="E2462" t="s">
        <v>194</v>
      </c>
      <c r="F2462" t="s">
        <v>299</v>
      </c>
      <c r="G2462" s="4">
        <v>44561</v>
      </c>
      <c r="H2462" s="7">
        <f t="shared" si="38"/>
        <v>2021</v>
      </c>
      <c r="I2462" t="s">
        <v>252</v>
      </c>
      <c r="J2462" t="s">
        <v>9</v>
      </c>
      <c r="K2462" t="s">
        <v>122</v>
      </c>
      <c r="L2462" t="str">
        <f>_xlfn.XLOOKUP(K2462,Sheet1!$A$2:$A$8,Sheet1!$B$2:$B$8)</f>
        <v>F</v>
      </c>
      <c r="M2462" s="5">
        <v>227224474278</v>
      </c>
      <c r="N2462" s="5">
        <v>185285570486</v>
      </c>
    </row>
    <row r="2463" spans="1:14" x14ac:dyDescent="0.3">
      <c r="A2463" t="s">
        <v>262</v>
      </c>
      <c r="B2463" t="s">
        <v>259</v>
      </c>
      <c r="C2463" t="s">
        <v>31</v>
      </c>
      <c r="D2463" t="s">
        <v>195</v>
      </c>
      <c r="E2463" t="s">
        <v>191</v>
      </c>
      <c r="F2463" t="s">
        <v>299</v>
      </c>
      <c r="G2463" s="4">
        <v>44561</v>
      </c>
      <c r="H2463" s="7">
        <f t="shared" si="38"/>
        <v>2021</v>
      </c>
      <c r="I2463" t="s">
        <v>252</v>
      </c>
      <c r="J2463" t="s">
        <v>10</v>
      </c>
      <c r="K2463" t="s">
        <v>124</v>
      </c>
      <c r="L2463" t="str">
        <f>_xlfn.XLOOKUP(K2463,Sheet1!$A$2:$A$8,Sheet1!$B$2:$B$8)</f>
        <v>E</v>
      </c>
      <c r="M2463" s="5">
        <v>924590389102</v>
      </c>
      <c r="N2463" s="5">
        <v>780769550166</v>
      </c>
    </row>
    <row r="2464" spans="1:14" x14ac:dyDescent="0.3">
      <c r="A2464" t="s">
        <v>262</v>
      </c>
      <c r="B2464" t="s">
        <v>259</v>
      </c>
      <c r="C2464" t="s">
        <v>31</v>
      </c>
      <c r="D2464" t="s">
        <v>196</v>
      </c>
      <c r="E2464" t="s">
        <v>194</v>
      </c>
      <c r="F2464" t="s">
        <v>299</v>
      </c>
      <c r="G2464" s="4">
        <v>44561</v>
      </c>
      <c r="H2464" s="7">
        <f t="shared" si="38"/>
        <v>2021</v>
      </c>
      <c r="I2464" t="s">
        <v>252</v>
      </c>
      <c r="J2464" t="s">
        <v>260</v>
      </c>
      <c r="K2464" t="s">
        <v>7</v>
      </c>
      <c r="L2464" t="str">
        <f>_xlfn.XLOOKUP(K2464,Sheet1!$A$2:$A$8,Sheet1!$B$2:$B$8)</f>
        <v>D</v>
      </c>
      <c r="M2464" s="5">
        <v>956173712636</v>
      </c>
      <c r="N2464" s="5">
        <v>617375341537</v>
      </c>
    </row>
    <row r="2465" spans="1:14" x14ac:dyDescent="0.3">
      <c r="A2465" t="s">
        <v>262</v>
      </c>
      <c r="B2465" t="s">
        <v>259</v>
      </c>
      <c r="C2465" t="s">
        <v>31</v>
      </c>
      <c r="D2465" t="s">
        <v>196</v>
      </c>
      <c r="E2465" t="s">
        <v>194</v>
      </c>
      <c r="F2465" t="s">
        <v>299</v>
      </c>
      <c r="G2465" s="4">
        <v>44561</v>
      </c>
      <c r="H2465" s="7">
        <f t="shared" si="38"/>
        <v>2021</v>
      </c>
      <c r="I2465" t="s">
        <v>252</v>
      </c>
      <c r="J2465" t="s">
        <v>124</v>
      </c>
      <c r="K2465" t="s">
        <v>124</v>
      </c>
      <c r="L2465" t="str">
        <f>_xlfn.XLOOKUP(K2465,Sheet1!$A$2:$A$8,Sheet1!$B$2:$B$8)</f>
        <v>E</v>
      </c>
      <c r="M2465" s="5">
        <v>20500343788</v>
      </c>
      <c r="N2465" s="5">
        <v>14866412486</v>
      </c>
    </row>
    <row r="2466" spans="1:14" x14ac:dyDescent="0.3">
      <c r="A2466" t="s">
        <v>262</v>
      </c>
      <c r="B2466" t="s">
        <v>259</v>
      </c>
      <c r="C2466" t="s">
        <v>31</v>
      </c>
      <c r="D2466" t="s">
        <v>196</v>
      </c>
      <c r="E2466" t="s">
        <v>194</v>
      </c>
      <c r="F2466" t="s">
        <v>299</v>
      </c>
      <c r="G2466" s="4">
        <v>44561</v>
      </c>
      <c r="H2466" s="7">
        <f t="shared" si="38"/>
        <v>2021</v>
      </c>
      <c r="I2466" t="s">
        <v>252</v>
      </c>
      <c r="J2466" t="s">
        <v>122</v>
      </c>
      <c r="K2466" t="s">
        <v>122</v>
      </c>
      <c r="L2466" t="str">
        <f>_xlfn.XLOOKUP(K2466,Sheet1!$A$2:$A$8,Sheet1!$B$2:$B$8)</f>
        <v>F</v>
      </c>
      <c r="M2466" s="5">
        <v>11958798611</v>
      </c>
      <c r="N2466" s="5">
        <v>7032696001</v>
      </c>
    </row>
    <row r="2467" spans="1:14" x14ac:dyDescent="0.3">
      <c r="A2467" t="s">
        <v>263</v>
      </c>
      <c r="B2467" t="s">
        <v>259</v>
      </c>
      <c r="C2467" t="s">
        <v>31</v>
      </c>
      <c r="D2467" t="s">
        <v>240</v>
      </c>
      <c r="E2467" t="s">
        <v>191</v>
      </c>
      <c r="F2467" t="s">
        <v>299</v>
      </c>
      <c r="G2467" s="4">
        <v>44561</v>
      </c>
      <c r="H2467" s="7">
        <f t="shared" si="38"/>
        <v>2021</v>
      </c>
      <c r="I2467" t="s">
        <v>252</v>
      </c>
      <c r="J2467" t="s">
        <v>7</v>
      </c>
      <c r="K2467" t="s">
        <v>7</v>
      </c>
      <c r="L2467" t="str">
        <f>_xlfn.XLOOKUP(K2467,Sheet1!$A$2:$A$8,Sheet1!$B$2:$B$8)</f>
        <v>D</v>
      </c>
      <c r="M2467" s="5">
        <v>13868572200</v>
      </c>
      <c r="N2467" s="5">
        <v>5792604603</v>
      </c>
    </row>
    <row r="2468" spans="1:14" x14ac:dyDescent="0.3">
      <c r="A2468" t="s">
        <v>263</v>
      </c>
      <c r="B2468" t="s">
        <v>259</v>
      </c>
      <c r="C2468" t="s">
        <v>31</v>
      </c>
      <c r="D2468" t="s">
        <v>240</v>
      </c>
      <c r="E2468" t="s">
        <v>191</v>
      </c>
      <c r="F2468" t="s">
        <v>299</v>
      </c>
      <c r="G2468" s="4">
        <v>44561</v>
      </c>
      <c r="H2468" s="7">
        <f t="shared" si="38"/>
        <v>2021</v>
      </c>
      <c r="I2468" t="s">
        <v>252</v>
      </c>
      <c r="J2468" t="s">
        <v>124</v>
      </c>
      <c r="K2468" t="s">
        <v>124</v>
      </c>
      <c r="L2468" t="str">
        <f>_xlfn.XLOOKUP(K2468,Sheet1!$A$2:$A$8,Sheet1!$B$2:$B$8)</f>
        <v>E</v>
      </c>
      <c r="M2468" s="5">
        <v>7498814467</v>
      </c>
      <c r="N2468" s="5">
        <v>1261315413</v>
      </c>
    </row>
    <row r="2469" spans="1:14" x14ac:dyDescent="0.3">
      <c r="A2469" t="s">
        <v>263</v>
      </c>
      <c r="B2469" t="s">
        <v>259</v>
      </c>
      <c r="C2469" t="s">
        <v>31</v>
      </c>
      <c r="D2469" t="s">
        <v>240</v>
      </c>
      <c r="E2469" t="s">
        <v>191</v>
      </c>
      <c r="F2469" t="s">
        <v>299</v>
      </c>
      <c r="G2469" s="4">
        <v>44561</v>
      </c>
      <c r="H2469" s="7">
        <f t="shared" si="38"/>
        <v>2021</v>
      </c>
      <c r="I2469" t="s">
        <v>252</v>
      </c>
      <c r="J2469" t="s">
        <v>122</v>
      </c>
      <c r="K2469" t="s">
        <v>122</v>
      </c>
      <c r="L2469" t="str">
        <f>_xlfn.XLOOKUP(K2469,Sheet1!$A$2:$A$8,Sheet1!$B$2:$B$8)</f>
        <v>F</v>
      </c>
      <c r="M2469" s="5">
        <v>10573594774</v>
      </c>
      <c r="N2469" s="5">
        <v>81278345805</v>
      </c>
    </row>
    <row r="2470" spans="1:14" x14ac:dyDescent="0.3">
      <c r="A2470" t="s">
        <v>262</v>
      </c>
      <c r="B2470" t="s">
        <v>259</v>
      </c>
      <c r="C2470" t="s">
        <v>31</v>
      </c>
      <c r="D2470" t="s">
        <v>232</v>
      </c>
      <c r="E2470" t="s">
        <v>191</v>
      </c>
      <c r="F2470" t="s">
        <v>299</v>
      </c>
      <c r="G2470" s="4">
        <v>44561</v>
      </c>
      <c r="H2470" s="7">
        <f t="shared" si="38"/>
        <v>2021</v>
      </c>
      <c r="I2470" t="s">
        <v>252</v>
      </c>
      <c r="J2470" t="s">
        <v>7</v>
      </c>
      <c r="K2470" t="s">
        <v>7</v>
      </c>
      <c r="L2470" t="str">
        <f>_xlfn.XLOOKUP(K2470,Sheet1!$A$2:$A$8,Sheet1!$B$2:$B$8)</f>
        <v>D</v>
      </c>
      <c r="M2470" s="5">
        <v>993659135557</v>
      </c>
      <c r="N2470" s="5">
        <v>614383245689</v>
      </c>
    </row>
    <row r="2471" spans="1:14" x14ac:dyDescent="0.3">
      <c r="A2471" t="s">
        <v>262</v>
      </c>
      <c r="B2471" t="s">
        <v>259</v>
      </c>
      <c r="C2471" t="s">
        <v>31</v>
      </c>
      <c r="D2471" t="s">
        <v>232</v>
      </c>
      <c r="E2471" t="s">
        <v>191</v>
      </c>
      <c r="F2471" t="s">
        <v>299</v>
      </c>
      <c r="G2471" s="4">
        <v>44561</v>
      </c>
      <c r="H2471" s="7">
        <f t="shared" si="38"/>
        <v>2021</v>
      </c>
      <c r="I2471" t="s">
        <v>252</v>
      </c>
      <c r="J2471" t="s">
        <v>10</v>
      </c>
      <c r="K2471" t="s">
        <v>124</v>
      </c>
      <c r="L2471" t="str">
        <f>_xlfn.XLOOKUP(K2471,Sheet1!$A$2:$A$8,Sheet1!$B$2:$B$8)</f>
        <v>E</v>
      </c>
      <c r="M2471" s="5">
        <v>74438125178</v>
      </c>
      <c r="N2471" s="5">
        <v>11929625085</v>
      </c>
    </row>
    <row r="2472" spans="1:14" x14ac:dyDescent="0.3">
      <c r="A2472" t="s">
        <v>262</v>
      </c>
      <c r="B2472" t="s">
        <v>259</v>
      </c>
      <c r="C2472" t="s">
        <v>31</v>
      </c>
      <c r="D2472" t="s">
        <v>232</v>
      </c>
      <c r="E2472" t="s">
        <v>191</v>
      </c>
      <c r="F2472" t="s">
        <v>299</v>
      </c>
      <c r="G2472" s="4">
        <v>44561</v>
      </c>
      <c r="H2472" s="7">
        <f t="shared" si="38"/>
        <v>2021</v>
      </c>
      <c r="I2472" t="s">
        <v>252</v>
      </c>
      <c r="J2472" t="s">
        <v>122</v>
      </c>
      <c r="K2472" t="s">
        <v>122</v>
      </c>
      <c r="L2472" t="str">
        <f>_xlfn.XLOOKUP(K2472,Sheet1!$A$2:$A$8,Sheet1!$B$2:$B$8)</f>
        <v>F</v>
      </c>
      <c r="M2472" s="5">
        <v>69137661356</v>
      </c>
      <c r="N2472" s="5">
        <v>-11486946401</v>
      </c>
    </row>
    <row r="2473" spans="1:14" x14ac:dyDescent="0.3">
      <c r="A2473" t="s">
        <v>262</v>
      </c>
      <c r="B2473" t="s">
        <v>259</v>
      </c>
      <c r="C2473" t="s">
        <v>31</v>
      </c>
      <c r="D2473" t="s">
        <v>197</v>
      </c>
      <c r="E2473" t="s">
        <v>198</v>
      </c>
      <c r="F2473" t="s">
        <v>299</v>
      </c>
      <c r="G2473" s="4">
        <v>44561</v>
      </c>
      <c r="H2473" s="7">
        <f t="shared" si="38"/>
        <v>2021</v>
      </c>
      <c r="I2473" t="s">
        <v>252</v>
      </c>
      <c r="J2473" t="s">
        <v>124</v>
      </c>
      <c r="K2473" t="s">
        <v>124</v>
      </c>
      <c r="L2473" t="str">
        <f>_xlfn.XLOOKUP(K2473,Sheet1!$A$2:$A$8,Sheet1!$B$2:$B$8)</f>
        <v>E</v>
      </c>
      <c r="M2473" s="5">
        <v>95499948376</v>
      </c>
      <c r="N2473" s="5">
        <v>12626361776</v>
      </c>
    </row>
    <row r="2474" spans="1:14" x14ac:dyDescent="0.3">
      <c r="A2474" t="s">
        <v>262</v>
      </c>
      <c r="B2474" t="s">
        <v>259</v>
      </c>
      <c r="C2474" t="s">
        <v>31</v>
      </c>
      <c r="D2474" t="s">
        <v>197</v>
      </c>
      <c r="E2474" t="s">
        <v>198</v>
      </c>
      <c r="F2474" t="s">
        <v>299</v>
      </c>
      <c r="G2474" s="4">
        <v>44561</v>
      </c>
      <c r="H2474" s="7">
        <f t="shared" si="38"/>
        <v>2021</v>
      </c>
      <c r="I2474" t="s">
        <v>252</v>
      </c>
      <c r="J2474" t="s">
        <v>122</v>
      </c>
      <c r="K2474" t="s">
        <v>122</v>
      </c>
      <c r="L2474" t="str">
        <f>_xlfn.XLOOKUP(K2474,Sheet1!$A$2:$A$8,Sheet1!$B$2:$B$8)</f>
        <v>F</v>
      </c>
      <c r="M2474" s="5">
        <v>35795056048</v>
      </c>
      <c r="N2474" s="5">
        <v>3138750606</v>
      </c>
    </row>
    <row r="2475" spans="1:14" x14ac:dyDescent="0.3">
      <c r="A2475" t="s">
        <v>262</v>
      </c>
      <c r="B2475" t="s">
        <v>259</v>
      </c>
      <c r="C2475" t="s">
        <v>31</v>
      </c>
      <c r="D2475" t="s">
        <v>199</v>
      </c>
      <c r="E2475" t="s">
        <v>184</v>
      </c>
      <c r="F2475" t="s">
        <v>299</v>
      </c>
      <c r="G2475" s="4">
        <v>44561</v>
      </c>
      <c r="H2475" s="7">
        <f t="shared" si="38"/>
        <v>2021</v>
      </c>
      <c r="I2475" t="s">
        <v>252</v>
      </c>
      <c r="J2475" t="s">
        <v>7</v>
      </c>
      <c r="K2475" t="s">
        <v>7</v>
      </c>
      <c r="L2475" t="str">
        <f>_xlfn.XLOOKUP(K2475,Sheet1!$A$2:$A$8,Sheet1!$B$2:$B$8)</f>
        <v>D</v>
      </c>
      <c r="M2475" s="5">
        <v>710001713759</v>
      </c>
      <c r="N2475" s="5">
        <v>702070775408</v>
      </c>
    </row>
    <row r="2476" spans="1:14" x14ac:dyDescent="0.3">
      <c r="A2476" t="s">
        <v>262</v>
      </c>
      <c r="B2476" t="s">
        <v>259</v>
      </c>
      <c r="C2476" t="s">
        <v>31</v>
      </c>
      <c r="D2476" t="s">
        <v>199</v>
      </c>
      <c r="E2476" t="s">
        <v>184</v>
      </c>
      <c r="F2476" t="s">
        <v>299</v>
      </c>
      <c r="G2476" s="4">
        <v>44561</v>
      </c>
      <c r="H2476" s="7">
        <f t="shared" si="38"/>
        <v>2021</v>
      </c>
      <c r="I2476" t="s">
        <v>252</v>
      </c>
      <c r="J2476" t="s">
        <v>10</v>
      </c>
      <c r="K2476" t="s">
        <v>124</v>
      </c>
      <c r="L2476" t="str">
        <f>_xlfn.XLOOKUP(K2476,Sheet1!$A$2:$A$8,Sheet1!$B$2:$B$8)</f>
        <v>E</v>
      </c>
      <c r="M2476" s="5">
        <v>71703338585</v>
      </c>
      <c r="N2476" s="5">
        <v>55776566771</v>
      </c>
    </row>
    <row r="2477" spans="1:14" x14ac:dyDescent="0.3">
      <c r="A2477" t="s">
        <v>262</v>
      </c>
      <c r="B2477" t="s">
        <v>259</v>
      </c>
      <c r="C2477" t="s">
        <v>31</v>
      </c>
      <c r="D2477" t="s">
        <v>199</v>
      </c>
      <c r="E2477" t="s">
        <v>184</v>
      </c>
      <c r="F2477" t="s">
        <v>299</v>
      </c>
      <c r="G2477" s="4">
        <v>44561</v>
      </c>
      <c r="H2477" s="7">
        <f t="shared" si="38"/>
        <v>2021</v>
      </c>
      <c r="I2477" t="s">
        <v>252</v>
      </c>
      <c r="J2477" t="s">
        <v>9</v>
      </c>
      <c r="K2477" t="s">
        <v>122</v>
      </c>
      <c r="L2477" t="str">
        <f>_xlfn.XLOOKUP(K2477,Sheet1!$A$2:$A$8,Sheet1!$B$2:$B$8)</f>
        <v>F</v>
      </c>
      <c r="M2477" s="5">
        <v>76468264452</v>
      </c>
      <c r="N2477" s="5">
        <v>78950369308</v>
      </c>
    </row>
    <row r="2478" spans="1:14" x14ac:dyDescent="0.3">
      <c r="A2478" t="s">
        <v>264</v>
      </c>
      <c r="B2478" t="s">
        <v>259</v>
      </c>
      <c r="C2478" t="s">
        <v>31</v>
      </c>
      <c r="D2478" t="s">
        <v>200</v>
      </c>
      <c r="E2478" t="s">
        <v>191</v>
      </c>
      <c r="F2478" t="s">
        <v>299</v>
      </c>
      <c r="G2478" s="4">
        <v>44561</v>
      </c>
      <c r="H2478" s="7">
        <f t="shared" si="38"/>
        <v>2021</v>
      </c>
      <c r="I2478" t="s">
        <v>252</v>
      </c>
      <c r="J2478" t="s">
        <v>124</v>
      </c>
      <c r="K2478" t="s">
        <v>124</v>
      </c>
      <c r="L2478" t="str">
        <f>_xlfn.XLOOKUP(K2478,Sheet1!$A$2:$A$8,Sheet1!$B$2:$B$8)</f>
        <v>E</v>
      </c>
      <c r="M2478" s="5">
        <v>976101130406</v>
      </c>
      <c r="N2478" s="5">
        <v>206743632531</v>
      </c>
    </row>
    <row r="2479" spans="1:14" x14ac:dyDescent="0.3">
      <c r="A2479" t="s">
        <v>264</v>
      </c>
      <c r="B2479" t="s">
        <v>259</v>
      </c>
      <c r="C2479" t="s">
        <v>31</v>
      </c>
      <c r="D2479" t="s">
        <v>200</v>
      </c>
      <c r="E2479" t="s">
        <v>191</v>
      </c>
      <c r="F2479" t="s">
        <v>299</v>
      </c>
      <c r="G2479" s="4">
        <v>44561</v>
      </c>
      <c r="H2479" s="7">
        <f t="shared" si="38"/>
        <v>2021</v>
      </c>
      <c r="I2479" t="s">
        <v>252</v>
      </c>
      <c r="J2479" t="s">
        <v>122</v>
      </c>
      <c r="K2479" t="s">
        <v>122</v>
      </c>
      <c r="L2479" t="str">
        <f>_xlfn.XLOOKUP(K2479,Sheet1!$A$2:$A$8,Sheet1!$B$2:$B$8)</f>
        <v>F</v>
      </c>
      <c r="M2479" s="5">
        <v>836972045970</v>
      </c>
      <c r="N2479" s="5">
        <v>115572495291</v>
      </c>
    </row>
    <row r="2480" spans="1:14" x14ac:dyDescent="0.3">
      <c r="A2480" t="s">
        <v>262</v>
      </c>
      <c r="B2480" t="s">
        <v>259</v>
      </c>
      <c r="C2480" t="s">
        <v>31</v>
      </c>
      <c r="D2480" t="s">
        <v>241</v>
      </c>
      <c r="E2480" t="s">
        <v>242</v>
      </c>
      <c r="F2480" t="s">
        <v>299</v>
      </c>
      <c r="G2480" s="4">
        <v>44561</v>
      </c>
      <c r="H2480" s="7">
        <f t="shared" si="38"/>
        <v>2021</v>
      </c>
      <c r="I2480" t="s">
        <v>252</v>
      </c>
      <c r="J2480" t="s">
        <v>7</v>
      </c>
      <c r="K2480" t="s">
        <v>7</v>
      </c>
      <c r="L2480" t="str">
        <f>_xlfn.XLOOKUP(K2480,Sheet1!$A$2:$A$8,Sheet1!$B$2:$B$8)</f>
        <v>D</v>
      </c>
      <c r="M2480" s="5">
        <v>159989291922</v>
      </c>
      <c r="N2480" s="5">
        <v>148453325397</v>
      </c>
    </row>
    <row r="2481" spans="1:14" x14ac:dyDescent="0.3">
      <c r="A2481" t="s">
        <v>262</v>
      </c>
      <c r="B2481" t="s">
        <v>259</v>
      </c>
      <c r="C2481" t="s">
        <v>31</v>
      </c>
      <c r="D2481" t="s">
        <v>241</v>
      </c>
      <c r="E2481" t="s">
        <v>242</v>
      </c>
      <c r="F2481" t="s">
        <v>299</v>
      </c>
      <c r="G2481" s="4">
        <v>44561</v>
      </c>
      <c r="H2481" s="7">
        <f t="shared" si="38"/>
        <v>2021</v>
      </c>
      <c r="I2481" t="s">
        <v>252</v>
      </c>
      <c r="J2481" t="s">
        <v>124</v>
      </c>
      <c r="K2481" t="s">
        <v>124</v>
      </c>
      <c r="L2481" t="str">
        <f>_xlfn.XLOOKUP(K2481,Sheet1!$A$2:$A$8,Sheet1!$B$2:$B$8)</f>
        <v>E</v>
      </c>
      <c r="M2481" s="5">
        <v>10554673911</v>
      </c>
      <c r="N2481" s="5">
        <v>2244575898</v>
      </c>
    </row>
    <row r="2482" spans="1:14" x14ac:dyDescent="0.3">
      <c r="A2482" t="s">
        <v>262</v>
      </c>
      <c r="B2482" t="s">
        <v>259</v>
      </c>
      <c r="C2482" t="s">
        <v>31</v>
      </c>
      <c r="D2482" t="s">
        <v>241</v>
      </c>
      <c r="E2482" t="s">
        <v>242</v>
      </c>
      <c r="F2482" t="s">
        <v>299</v>
      </c>
      <c r="G2482" s="4">
        <v>44561</v>
      </c>
      <c r="H2482" s="7">
        <f t="shared" si="38"/>
        <v>2021</v>
      </c>
      <c r="I2482" t="s">
        <v>252</v>
      </c>
      <c r="J2482" t="s">
        <v>122</v>
      </c>
      <c r="K2482" t="s">
        <v>122</v>
      </c>
      <c r="L2482" t="str">
        <f>_xlfn.XLOOKUP(K2482,Sheet1!$A$2:$A$8,Sheet1!$B$2:$B$8)</f>
        <v>F</v>
      </c>
      <c r="M2482" s="5">
        <v>11196766103</v>
      </c>
      <c r="N2482" s="5">
        <v>-132830711728</v>
      </c>
    </row>
    <row r="2483" spans="1:14" x14ac:dyDescent="0.3">
      <c r="A2483" t="s">
        <v>262</v>
      </c>
      <c r="B2483" t="s">
        <v>259</v>
      </c>
      <c r="C2483" t="s">
        <v>31</v>
      </c>
      <c r="D2483" t="s">
        <v>233</v>
      </c>
      <c r="E2483" t="s">
        <v>184</v>
      </c>
      <c r="F2483" t="s">
        <v>299</v>
      </c>
      <c r="G2483" s="4">
        <v>44561</v>
      </c>
      <c r="H2483" s="7">
        <f t="shared" si="38"/>
        <v>2021</v>
      </c>
      <c r="I2483" t="s">
        <v>252</v>
      </c>
      <c r="J2483" t="s">
        <v>7</v>
      </c>
      <c r="K2483" t="s">
        <v>7</v>
      </c>
      <c r="L2483" t="str">
        <f>_xlfn.XLOOKUP(K2483,Sheet1!$A$2:$A$8,Sheet1!$B$2:$B$8)</f>
        <v>D</v>
      </c>
      <c r="M2483" s="5">
        <v>328881778560</v>
      </c>
      <c r="N2483" s="5">
        <v>327621185493</v>
      </c>
    </row>
    <row r="2484" spans="1:14" x14ac:dyDescent="0.3">
      <c r="A2484" t="s">
        <v>262</v>
      </c>
      <c r="B2484" t="s">
        <v>259</v>
      </c>
      <c r="C2484" t="s">
        <v>31</v>
      </c>
      <c r="D2484" t="s">
        <v>233</v>
      </c>
      <c r="E2484" t="s">
        <v>184</v>
      </c>
      <c r="F2484" t="s">
        <v>299</v>
      </c>
      <c r="G2484" s="4">
        <v>44561</v>
      </c>
      <c r="H2484" s="7">
        <f t="shared" si="38"/>
        <v>2021</v>
      </c>
      <c r="I2484" t="s">
        <v>252</v>
      </c>
      <c r="J2484" t="s">
        <v>23</v>
      </c>
      <c r="K2484" t="s">
        <v>124</v>
      </c>
      <c r="L2484" t="str">
        <f>_xlfn.XLOOKUP(K2484,Sheet1!$A$2:$A$8,Sheet1!$B$2:$B$8)</f>
        <v>E</v>
      </c>
      <c r="M2484" s="5">
        <v>20393329855</v>
      </c>
      <c r="N2484" s="5">
        <v>26725042896</v>
      </c>
    </row>
    <row r="2485" spans="1:14" x14ac:dyDescent="0.3">
      <c r="A2485" t="s">
        <v>262</v>
      </c>
      <c r="B2485" t="s">
        <v>259</v>
      </c>
      <c r="C2485" t="s">
        <v>31</v>
      </c>
      <c r="D2485" t="s">
        <v>233</v>
      </c>
      <c r="E2485" t="s">
        <v>184</v>
      </c>
      <c r="F2485" t="s">
        <v>299</v>
      </c>
      <c r="G2485" s="4">
        <v>44561</v>
      </c>
      <c r="H2485" s="7">
        <f t="shared" si="38"/>
        <v>2021</v>
      </c>
      <c r="I2485" t="s">
        <v>252</v>
      </c>
      <c r="J2485" t="s">
        <v>265</v>
      </c>
      <c r="K2485" t="s">
        <v>122</v>
      </c>
      <c r="L2485" t="str">
        <f>_xlfn.XLOOKUP(K2485,Sheet1!$A$2:$A$8,Sheet1!$B$2:$B$8)</f>
        <v>F</v>
      </c>
      <c r="M2485" s="5">
        <v>15770039285</v>
      </c>
      <c r="N2485" s="5">
        <v>18457163995</v>
      </c>
    </row>
    <row r="2486" spans="1:14" x14ac:dyDescent="0.3">
      <c r="A2486" t="s">
        <v>262</v>
      </c>
      <c r="B2486" t="s">
        <v>259</v>
      </c>
      <c r="C2486" t="s">
        <v>31</v>
      </c>
      <c r="D2486" t="s">
        <v>201</v>
      </c>
      <c r="E2486" t="s">
        <v>184</v>
      </c>
      <c r="F2486" t="s">
        <v>299</v>
      </c>
      <c r="G2486" s="4">
        <v>44561</v>
      </c>
      <c r="H2486" s="7">
        <f t="shared" si="38"/>
        <v>2021</v>
      </c>
      <c r="I2486" t="s">
        <v>252</v>
      </c>
      <c r="J2486" t="s">
        <v>7</v>
      </c>
      <c r="K2486" t="s">
        <v>7</v>
      </c>
      <c r="L2486" t="str">
        <f>_xlfn.XLOOKUP(K2486,Sheet1!$A$2:$A$8,Sheet1!$B$2:$B$8)</f>
        <v>D</v>
      </c>
      <c r="M2486" s="5">
        <v>11581771056654</v>
      </c>
      <c r="N2486" s="5">
        <v>9101397946638</v>
      </c>
    </row>
    <row r="2487" spans="1:14" x14ac:dyDescent="0.3">
      <c r="A2487" t="s">
        <v>262</v>
      </c>
      <c r="B2487" t="s">
        <v>259</v>
      </c>
      <c r="C2487" t="s">
        <v>31</v>
      </c>
      <c r="D2487" t="s">
        <v>201</v>
      </c>
      <c r="E2487" t="s">
        <v>184</v>
      </c>
      <c r="F2487" t="s">
        <v>299</v>
      </c>
      <c r="G2487" s="4">
        <v>44561</v>
      </c>
      <c r="H2487" s="7">
        <f t="shared" si="38"/>
        <v>2021</v>
      </c>
      <c r="I2487" t="s">
        <v>252</v>
      </c>
      <c r="J2487" t="s">
        <v>124</v>
      </c>
      <c r="K2487" t="s">
        <v>124</v>
      </c>
      <c r="L2487" t="str">
        <f>_xlfn.XLOOKUP(K2487,Sheet1!$A$2:$A$8,Sheet1!$B$2:$B$8)</f>
        <v>E</v>
      </c>
      <c r="M2487" s="5">
        <v>587613961160</v>
      </c>
      <c r="N2487" s="5">
        <v>231336454897</v>
      </c>
    </row>
    <row r="2488" spans="1:14" x14ac:dyDescent="0.3">
      <c r="A2488" t="s">
        <v>262</v>
      </c>
      <c r="B2488" t="s">
        <v>259</v>
      </c>
      <c r="C2488" t="s">
        <v>31</v>
      </c>
      <c r="D2488" t="s">
        <v>201</v>
      </c>
      <c r="E2488" t="s">
        <v>184</v>
      </c>
      <c r="F2488" t="s">
        <v>299</v>
      </c>
      <c r="G2488" s="4">
        <v>44561</v>
      </c>
      <c r="H2488" s="7">
        <f t="shared" si="38"/>
        <v>2021</v>
      </c>
      <c r="I2488" t="s">
        <v>252</v>
      </c>
      <c r="J2488" t="s">
        <v>122</v>
      </c>
      <c r="K2488" t="s">
        <v>122</v>
      </c>
      <c r="L2488" t="str">
        <f>_xlfn.XLOOKUP(K2488,Sheet1!$A$2:$A$8,Sheet1!$B$2:$B$8)</f>
        <v>F</v>
      </c>
      <c r="M2488" s="5">
        <v>596549843243</v>
      </c>
      <c r="N2488" s="5">
        <v>217316042502</v>
      </c>
    </row>
    <row r="2489" spans="1:14" x14ac:dyDescent="0.3">
      <c r="A2489" t="s">
        <v>262</v>
      </c>
      <c r="B2489" t="s">
        <v>259</v>
      </c>
      <c r="C2489" t="s">
        <v>31</v>
      </c>
      <c r="D2489" t="s">
        <v>202</v>
      </c>
      <c r="E2489" t="s">
        <v>184</v>
      </c>
      <c r="F2489" t="s">
        <v>299</v>
      </c>
      <c r="G2489" s="4">
        <v>44561</v>
      </c>
      <c r="H2489" s="7">
        <f t="shared" si="38"/>
        <v>2021</v>
      </c>
      <c r="I2489" t="s">
        <v>252</v>
      </c>
      <c r="J2489" t="s">
        <v>260</v>
      </c>
      <c r="K2489" t="s">
        <v>7</v>
      </c>
      <c r="L2489" t="str">
        <f>_xlfn.XLOOKUP(K2489,Sheet1!$A$2:$A$8,Sheet1!$B$2:$B$8)</f>
        <v>D</v>
      </c>
      <c r="M2489" s="5">
        <v>1169293605181</v>
      </c>
      <c r="N2489" s="5">
        <v>929636828841</v>
      </c>
    </row>
    <row r="2490" spans="1:14" x14ac:dyDescent="0.3">
      <c r="A2490" t="s">
        <v>262</v>
      </c>
      <c r="B2490" t="s">
        <v>259</v>
      </c>
      <c r="C2490" t="s">
        <v>31</v>
      </c>
      <c r="D2490" t="s">
        <v>202</v>
      </c>
      <c r="E2490" t="s">
        <v>184</v>
      </c>
      <c r="F2490" t="s">
        <v>299</v>
      </c>
      <c r="G2490" s="4">
        <v>44561</v>
      </c>
      <c r="H2490" s="7">
        <f t="shared" si="38"/>
        <v>2021</v>
      </c>
      <c r="I2490" t="s">
        <v>252</v>
      </c>
      <c r="J2490" t="s">
        <v>124</v>
      </c>
      <c r="K2490" t="s">
        <v>124</v>
      </c>
      <c r="L2490" t="str">
        <f>_xlfn.XLOOKUP(K2490,Sheet1!$A$2:$A$8,Sheet1!$B$2:$B$8)</f>
        <v>E</v>
      </c>
      <c r="M2490" s="5">
        <v>29625788859</v>
      </c>
      <c r="N2490" s="5">
        <v>29200551943</v>
      </c>
    </row>
    <row r="2491" spans="1:14" x14ac:dyDescent="0.3">
      <c r="A2491" t="s">
        <v>262</v>
      </c>
      <c r="B2491" t="s">
        <v>259</v>
      </c>
      <c r="C2491" t="s">
        <v>31</v>
      </c>
      <c r="D2491" t="s">
        <v>202</v>
      </c>
      <c r="E2491" t="s">
        <v>184</v>
      </c>
      <c r="F2491" t="s">
        <v>299</v>
      </c>
      <c r="G2491" s="4">
        <v>44561</v>
      </c>
      <c r="H2491" s="7">
        <f t="shared" si="38"/>
        <v>2021</v>
      </c>
      <c r="I2491" t="s">
        <v>252</v>
      </c>
      <c r="J2491" t="s">
        <v>122</v>
      </c>
      <c r="K2491" t="s">
        <v>122</v>
      </c>
      <c r="L2491" t="str">
        <f>_xlfn.XLOOKUP(K2491,Sheet1!$A$2:$A$8,Sheet1!$B$2:$B$8)</f>
        <v>F</v>
      </c>
      <c r="M2491" s="5">
        <v>19772999809</v>
      </c>
      <c r="N2491" s="5">
        <v>22437095386</v>
      </c>
    </row>
    <row r="2492" spans="1:14" x14ac:dyDescent="0.3">
      <c r="A2492" t="s">
        <v>262</v>
      </c>
      <c r="B2492" t="s">
        <v>259</v>
      </c>
      <c r="C2492" t="s">
        <v>31</v>
      </c>
      <c r="D2492" t="s">
        <v>234</v>
      </c>
      <c r="E2492" t="s">
        <v>225</v>
      </c>
      <c r="F2492" t="s">
        <v>299</v>
      </c>
      <c r="G2492" s="4">
        <v>44561</v>
      </c>
      <c r="H2492" s="7">
        <f t="shared" si="38"/>
        <v>2021</v>
      </c>
      <c r="I2492" t="s">
        <v>252</v>
      </c>
      <c r="J2492" t="s">
        <v>7</v>
      </c>
      <c r="K2492" t="s">
        <v>7</v>
      </c>
      <c r="L2492" t="str">
        <f>_xlfn.XLOOKUP(K2492,Sheet1!$A$2:$A$8,Sheet1!$B$2:$B$8)</f>
        <v>D</v>
      </c>
      <c r="M2492" s="5">
        <v>1256750439597</v>
      </c>
      <c r="N2492" s="5">
        <v>956756075135</v>
      </c>
    </row>
    <row r="2493" spans="1:14" x14ac:dyDescent="0.3">
      <c r="A2493" t="s">
        <v>262</v>
      </c>
      <c r="B2493" t="s">
        <v>259</v>
      </c>
      <c r="C2493" t="s">
        <v>31</v>
      </c>
      <c r="D2493" t="s">
        <v>234</v>
      </c>
      <c r="E2493" t="s">
        <v>225</v>
      </c>
      <c r="F2493" t="s">
        <v>299</v>
      </c>
      <c r="G2493" s="4">
        <v>44561</v>
      </c>
      <c r="H2493" s="7">
        <f t="shared" si="38"/>
        <v>2021</v>
      </c>
      <c r="I2493" t="s">
        <v>252</v>
      </c>
      <c r="J2493" t="s">
        <v>10</v>
      </c>
      <c r="K2493" t="s">
        <v>124</v>
      </c>
      <c r="L2493" t="str">
        <f>_xlfn.XLOOKUP(K2493,Sheet1!$A$2:$A$8,Sheet1!$B$2:$B$8)</f>
        <v>E</v>
      </c>
      <c r="M2493" s="5">
        <v>38439659645</v>
      </c>
      <c r="N2493" s="5">
        <v>20641628975</v>
      </c>
    </row>
    <row r="2494" spans="1:14" x14ac:dyDescent="0.3">
      <c r="A2494" t="s">
        <v>262</v>
      </c>
      <c r="B2494" t="s">
        <v>259</v>
      </c>
      <c r="C2494" t="s">
        <v>31</v>
      </c>
      <c r="D2494" t="s">
        <v>234</v>
      </c>
      <c r="E2494" t="s">
        <v>225</v>
      </c>
      <c r="F2494" t="s">
        <v>299</v>
      </c>
      <c r="G2494" s="4">
        <v>44561</v>
      </c>
      <c r="H2494" s="7">
        <f t="shared" si="38"/>
        <v>2021</v>
      </c>
      <c r="I2494" t="s">
        <v>252</v>
      </c>
      <c r="J2494" t="s">
        <v>9</v>
      </c>
      <c r="K2494" t="s">
        <v>122</v>
      </c>
      <c r="L2494" t="str">
        <f>_xlfn.XLOOKUP(K2494,Sheet1!$A$2:$A$8,Sheet1!$B$2:$B$8)</f>
        <v>F</v>
      </c>
      <c r="M2494" s="5">
        <v>26155222476</v>
      </c>
      <c r="N2494" s="5">
        <v>12230772753</v>
      </c>
    </row>
    <row r="2495" spans="1:14" x14ac:dyDescent="0.3">
      <c r="A2495" t="s">
        <v>262</v>
      </c>
      <c r="B2495" t="s">
        <v>259</v>
      </c>
      <c r="C2495" t="s">
        <v>31</v>
      </c>
      <c r="D2495" t="s">
        <v>203</v>
      </c>
      <c r="E2495" t="s">
        <v>184</v>
      </c>
      <c r="F2495" t="s">
        <v>299</v>
      </c>
      <c r="G2495" s="4">
        <v>44561</v>
      </c>
      <c r="H2495" s="7">
        <f t="shared" si="38"/>
        <v>2021</v>
      </c>
      <c r="I2495" t="s">
        <v>252</v>
      </c>
      <c r="J2495" t="s">
        <v>7</v>
      </c>
      <c r="K2495" t="s">
        <v>7</v>
      </c>
      <c r="L2495" t="str">
        <f>_xlfn.XLOOKUP(K2495,Sheet1!$A$2:$A$8,Sheet1!$B$2:$B$8)</f>
        <v>D</v>
      </c>
      <c r="M2495" s="5">
        <v>1322704313820</v>
      </c>
      <c r="N2495" s="5">
        <v>1226180219305</v>
      </c>
    </row>
    <row r="2496" spans="1:14" x14ac:dyDescent="0.3">
      <c r="A2496" t="s">
        <v>262</v>
      </c>
      <c r="B2496" t="s">
        <v>259</v>
      </c>
      <c r="C2496" t="s">
        <v>31</v>
      </c>
      <c r="D2496" t="s">
        <v>203</v>
      </c>
      <c r="E2496" t="s">
        <v>184</v>
      </c>
      <c r="F2496" t="s">
        <v>299</v>
      </c>
      <c r="G2496" s="4">
        <v>44561</v>
      </c>
      <c r="H2496" s="7">
        <f t="shared" si="38"/>
        <v>2021</v>
      </c>
      <c r="I2496" t="s">
        <v>252</v>
      </c>
      <c r="J2496" t="s">
        <v>124</v>
      </c>
      <c r="K2496" t="s">
        <v>124</v>
      </c>
      <c r="L2496" t="str">
        <f>_xlfn.XLOOKUP(K2496,Sheet1!$A$2:$A$8,Sheet1!$B$2:$B$8)</f>
        <v>E</v>
      </c>
      <c r="M2496" s="5">
        <v>31138055682</v>
      </c>
      <c r="N2496" s="5">
        <v>9561105935</v>
      </c>
    </row>
    <row r="2497" spans="1:14" x14ac:dyDescent="0.3">
      <c r="A2497" t="s">
        <v>262</v>
      </c>
      <c r="B2497" t="s">
        <v>259</v>
      </c>
      <c r="C2497" t="s">
        <v>31</v>
      </c>
      <c r="D2497" t="s">
        <v>203</v>
      </c>
      <c r="E2497" t="s">
        <v>184</v>
      </c>
      <c r="F2497" t="s">
        <v>299</v>
      </c>
      <c r="G2497" s="4">
        <v>44561</v>
      </c>
      <c r="H2497" s="7">
        <f t="shared" si="38"/>
        <v>2021</v>
      </c>
      <c r="I2497" t="s">
        <v>252</v>
      </c>
      <c r="J2497" t="s">
        <v>122</v>
      </c>
      <c r="K2497" t="s">
        <v>122</v>
      </c>
      <c r="L2497" t="str">
        <f>_xlfn.XLOOKUP(K2497,Sheet1!$A$2:$A$8,Sheet1!$B$2:$B$8)</f>
        <v>F</v>
      </c>
      <c r="M2497" s="5">
        <v>2503162770</v>
      </c>
      <c r="N2497" s="5">
        <v>-22414942613</v>
      </c>
    </row>
    <row r="2498" spans="1:14" x14ac:dyDescent="0.3">
      <c r="A2498" t="s">
        <v>263</v>
      </c>
      <c r="B2498" t="s">
        <v>259</v>
      </c>
      <c r="C2498" t="s">
        <v>31</v>
      </c>
      <c r="D2498" t="s">
        <v>243</v>
      </c>
      <c r="E2498" t="s">
        <v>213</v>
      </c>
      <c r="F2498" t="s">
        <v>301</v>
      </c>
      <c r="G2498" s="4">
        <v>44561</v>
      </c>
      <c r="H2498" s="7">
        <f t="shared" si="38"/>
        <v>2021</v>
      </c>
      <c r="I2498" t="s">
        <v>252</v>
      </c>
      <c r="J2498" t="s">
        <v>124</v>
      </c>
      <c r="K2498" t="s">
        <v>124</v>
      </c>
      <c r="L2498" t="str">
        <f>_xlfn.XLOOKUP(K2498,Sheet1!$A$2:$A$8,Sheet1!$B$2:$B$8)</f>
        <v>E</v>
      </c>
      <c r="M2498" s="5">
        <v>-8881424568</v>
      </c>
      <c r="N2498" s="5">
        <v>-7097675084</v>
      </c>
    </row>
    <row r="2499" spans="1:14" x14ac:dyDescent="0.3">
      <c r="A2499" t="s">
        <v>263</v>
      </c>
      <c r="B2499" t="s">
        <v>259</v>
      </c>
      <c r="C2499" t="s">
        <v>31</v>
      </c>
      <c r="D2499" t="s">
        <v>243</v>
      </c>
      <c r="E2499" t="s">
        <v>213</v>
      </c>
      <c r="F2499" t="s">
        <v>301</v>
      </c>
      <c r="G2499" s="4">
        <v>44561</v>
      </c>
      <c r="H2499" s="7">
        <f t="shared" si="38"/>
        <v>2021</v>
      </c>
      <c r="I2499" t="s">
        <v>252</v>
      </c>
      <c r="J2499" t="s">
        <v>122</v>
      </c>
      <c r="K2499" t="s">
        <v>122</v>
      </c>
      <c r="L2499" t="str">
        <f>_xlfn.XLOOKUP(K2499,Sheet1!$A$2:$A$8,Sheet1!$B$2:$B$8)</f>
        <v>F</v>
      </c>
      <c r="M2499" s="5">
        <v>-14791147505</v>
      </c>
      <c r="N2499" s="5">
        <v>-6487776097</v>
      </c>
    </row>
    <row r="2500" spans="1:14" x14ac:dyDescent="0.3">
      <c r="A2500" t="s">
        <v>262</v>
      </c>
      <c r="B2500" t="s">
        <v>259</v>
      </c>
      <c r="C2500" t="s">
        <v>31</v>
      </c>
      <c r="D2500" t="s">
        <v>204</v>
      </c>
      <c r="E2500" t="s">
        <v>191</v>
      </c>
      <c r="F2500" t="s">
        <v>299</v>
      </c>
      <c r="G2500" s="4">
        <v>44561</v>
      </c>
      <c r="H2500" s="7">
        <f t="shared" si="38"/>
        <v>2021</v>
      </c>
      <c r="I2500" t="s">
        <v>252</v>
      </c>
      <c r="J2500" t="s">
        <v>260</v>
      </c>
      <c r="K2500" t="s">
        <v>7</v>
      </c>
      <c r="L2500" t="str">
        <f>_xlfn.XLOOKUP(K2500,Sheet1!$A$2:$A$8,Sheet1!$B$2:$B$8)</f>
        <v>D</v>
      </c>
      <c r="M2500" s="5">
        <v>399646734896</v>
      </c>
      <c r="N2500" s="5">
        <v>352858952916</v>
      </c>
    </row>
    <row r="2501" spans="1:14" x14ac:dyDescent="0.3">
      <c r="A2501" t="s">
        <v>262</v>
      </c>
      <c r="B2501" t="s">
        <v>259</v>
      </c>
      <c r="C2501" t="s">
        <v>31</v>
      </c>
      <c r="D2501" t="s">
        <v>204</v>
      </c>
      <c r="E2501" t="s">
        <v>191</v>
      </c>
      <c r="F2501" t="s">
        <v>299</v>
      </c>
      <c r="G2501" s="4">
        <v>44561</v>
      </c>
      <c r="H2501" s="7">
        <f t="shared" ref="H2501:H2564" si="39">YEAR(G2501)</f>
        <v>2021</v>
      </c>
      <c r="I2501" t="s">
        <v>252</v>
      </c>
      <c r="J2501" t="s">
        <v>124</v>
      </c>
      <c r="K2501" t="s">
        <v>124</v>
      </c>
      <c r="L2501" t="str">
        <f>_xlfn.XLOOKUP(K2501,Sheet1!$A$2:$A$8,Sheet1!$B$2:$B$8)</f>
        <v>E</v>
      </c>
      <c r="M2501" s="5">
        <v>54853480945</v>
      </c>
      <c r="N2501" s="5">
        <v>20509524724</v>
      </c>
    </row>
    <row r="2502" spans="1:14" x14ac:dyDescent="0.3">
      <c r="A2502" t="s">
        <v>262</v>
      </c>
      <c r="B2502" t="s">
        <v>259</v>
      </c>
      <c r="C2502" t="s">
        <v>31</v>
      </c>
      <c r="D2502" t="s">
        <v>204</v>
      </c>
      <c r="E2502" t="s">
        <v>191</v>
      </c>
      <c r="F2502" t="s">
        <v>299</v>
      </c>
      <c r="G2502" s="4">
        <v>44561</v>
      </c>
      <c r="H2502" s="7">
        <f t="shared" si="39"/>
        <v>2021</v>
      </c>
      <c r="I2502" t="s">
        <v>252</v>
      </c>
      <c r="J2502" t="s">
        <v>122</v>
      </c>
      <c r="K2502" t="s">
        <v>122</v>
      </c>
      <c r="L2502" t="str">
        <f>_xlfn.XLOOKUP(K2502,Sheet1!$A$2:$A$8,Sheet1!$B$2:$B$8)</f>
        <v>F</v>
      </c>
      <c r="M2502" s="5">
        <v>56917636308</v>
      </c>
      <c r="N2502" s="5">
        <v>14293676273</v>
      </c>
    </row>
    <row r="2503" spans="1:14" x14ac:dyDescent="0.3">
      <c r="A2503" t="s">
        <v>262</v>
      </c>
      <c r="B2503" t="s">
        <v>259</v>
      </c>
      <c r="C2503" t="s">
        <v>31</v>
      </c>
      <c r="D2503" t="s">
        <v>244</v>
      </c>
      <c r="E2503" t="s">
        <v>198</v>
      </c>
      <c r="F2503" t="s">
        <v>299</v>
      </c>
      <c r="G2503" s="4">
        <v>44561</v>
      </c>
      <c r="H2503" s="7">
        <f t="shared" si="39"/>
        <v>2021</v>
      </c>
      <c r="I2503" t="s">
        <v>252</v>
      </c>
      <c r="J2503" t="s">
        <v>10</v>
      </c>
      <c r="K2503" t="s">
        <v>124</v>
      </c>
      <c r="L2503" t="str">
        <f>_xlfn.XLOOKUP(K2503,Sheet1!$A$2:$A$8,Sheet1!$B$2:$B$8)</f>
        <v>E</v>
      </c>
      <c r="M2503" s="5">
        <v>1362655330173</v>
      </c>
      <c r="N2503" s="5">
        <v>706835481131</v>
      </c>
    </row>
    <row r="2504" spans="1:14" x14ac:dyDescent="0.3">
      <c r="A2504" t="s">
        <v>262</v>
      </c>
      <c r="B2504" t="s">
        <v>259</v>
      </c>
      <c r="C2504" t="s">
        <v>31</v>
      </c>
      <c r="D2504" t="s">
        <v>244</v>
      </c>
      <c r="E2504" t="s">
        <v>198</v>
      </c>
      <c r="F2504" t="s">
        <v>299</v>
      </c>
      <c r="G2504" s="4">
        <v>44561</v>
      </c>
      <c r="H2504" s="7">
        <f t="shared" si="39"/>
        <v>2021</v>
      </c>
      <c r="I2504" t="s">
        <v>252</v>
      </c>
      <c r="J2504" t="s">
        <v>9</v>
      </c>
      <c r="K2504" t="s">
        <v>122</v>
      </c>
      <c r="L2504" t="str">
        <f>_xlfn.XLOOKUP(K2504,Sheet1!$A$2:$A$8,Sheet1!$B$2:$B$8)</f>
        <v>F</v>
      </c>
      <c r="M2504" s="5">
        <v>1066022506487</v>
      </c>
      <c r="N2504" s="5">
        <v>585721360343</v>
      </c>
    </row>
    <row r="2505" spans="1:14" x14ac:dyDescent="0.3">
      <c r="A2505" t="s">
        <v>262</v>
      </c>
      <c r="B2505" t="s">
        <v>259</v>
      </c>
      <c r="C2505" t="s">
        <v>31</v>
      </c>
      <c r="D2505" t="s">
        <v>205</v>
      </c>
      <c r="E2505" t="s">
        <v>189</v>
      </c>
      <c r="F2505" t="s">
        <v>301</v>
      </c>
      <c r="G2505" s="4">
        <v>44561</v>
      </c>
      <c r="H2505" s="7">
        <f t="shared" si="39"/>
        <v>2021</v>
      </c>
      <c r="I2505" t="s">
        <v>252</v>
      </c>
      <c r="J2505" t="s">
        <v>7</v>
      </c>
      <c r="K2505" t="s">
        <v>7</v>
      </c>
      <c r="L2505" t="str">
        <f>_xlfn.XLOOKUP(K2505,Sheet1!$A$2:$A$8,Sheet1!$B$2:$B$8)</f>
        <v>D</v>
      </c>
      <c r="M2505" s="5">
        <v>417155190866</v>
      </c>
      <c r="N2505" s="5">
        <v>302601883933</v>
      </c>
    </row>
    <row r="2506" spans="1:14" x14ac:dyDescent="0.3">
      <c r="A2506" t="s">
        <v>262</v>
      </c>
      <c r="B2506" t="s">
        <v>259</v>
      </c>
      <c r="C2506" t="s">
        <v>31</v>
      </c>
      <c r="D2506" t="s">
        <v>205</v>
      </c>
      <c r="E2506" t="s">
        <v>189</v>
      </c>
      <c r="F2506" t="s">
        <v>301</v>
      </c>
      <c r="G2506" s="4">
        <v>44561</v>
      </c>
      <c r="H2506" s="7">
        <f t="shared" si="39"/>
        <v>2021</v>
      </c>
      <c r="I2506" t="s">
        <v>252</v>
      </c>
      <c r="J2506" t="s">
        <v>10</v>
      </c>
      <c r="K2506" t="s">
        <v>124</v>
      </c>
      <c r="L2506" t="str">
        <f>_xlfn.XLOOKUP(K2506,Sheet1!$A$2:$A$8,Sheet1!$B$2:$B$8)</f>
        <v>E</v>
      </c>
      <c r="M2506" s="5">
        <v>74078920977</v>
      </c>
      <c r="N2506" s="5">
        <v>36222434532</v>
      </c>
    </row>
    <row r="2507" spans="1:14" x14ac:dyDescent="0.3">
      <c r="A2507" t="s">
        <v>262</v>
      </c>
      <c r="B2507" t="s">
        <v>259</v>
      </c>
      <c r="C2507" t="s">
        <v>31</v>
      </c>
      <c r="D2507" t="s">
        <v>205</v>
      </c>
      <c r="E2507" t="s">
        <v>189</v>
      </c>
      <c r="F2507" t="s">
        <v>301</v>
      </c>
      <c r="G2507" s="4">
        <v>44561</v>
      </c>
      <c r="H2507" s="7">
        <f t="shared" si="39"/>
        <v>2021</v>
      </c>
      <c r="I2507" t="s">
        <v>252</v>
      </c>
      <c r="J2507" t="s">
        <v>122</v>
      </c>
      <c r="K2507" t="s">
        <v>122</v>
      </c>
      <c r="L2507" t="str">
        <f>_xlfn.XLOOKUP(K2507,Sheet1!$A$2:$A$8,Sheet1!$B$2:$B$8)</f>
        <v>F</v>
      </c>
      <c r="M2507" s="5">
        <v>60970094018</v>
      </c>
      <c r="N2507" s="5">
        <v>-30043687727</v>
      </c>
    </row>
    <row r="2508" spans="1:14" x14ac:dyDescent="0.3">
      <c r="A2508" t="s">
        <v>262</v>
      </c>
      <c r="B2508" t="s">
        <v>259</v>
      </c>
      <c r="C2508" t="s">
        <v>31</v>
      </c>
      <c r="D2508" t="s">
        <v>206</v>
      </c>
      <c r="E2508" t="s">
        <v>191</v>
      </c>
      <c r="F2508" t="s">
        <v>299</v>
      </c>
      <c r="G2508" s="4">
        <v>44561</v>
      </c>
      <c r="H2508" s="7">
        <f t="shared" si="39"/>
        <v>2021</v>
      </c>
      <c r="I2508" t="s">
        <v>252</v>
      </c>
      <c r="J2508" t="s">
        <v>7</v>
      </c>
      <c r="K2508" t="s">
        <v>7</v>
      </c>
      <c r="L2508" t="str">
        <f>_xlfn.XLOOKUP(K2508,Sheet1!$A$2:$A$8,Sheet1!$B$2:$B$8)</f>
        <v>D</v>
      </c>
      <c r="M2508" s="5">
        <v>199450165172</v>
      </c>
      <c r="N2508" s="5">
        <v>225578133059</v>
      </c>
    </row>
    <row r="2509" spans="1:14" x14ac:dyDescent="0.3">
      <c r="A2509" t="s">
        <v>262</v>
      </c>
      <c r="B2509" t="s">
        <v>259</v>
      </c>
      <c r="C2509" t="s">
        <v>31</v>
      </c>
      <c r="D2509" t="s">
        <v>206</v>
      </c>
      <c r="E2509" t="s">
        <v>191</v>
      </c>
      <c r="F2509" t="s">
        <v>299</v>
      </c>
      <c r="G2509" s="4">
        <v>44561</v>
      </c>
      <c r="H2509" s="7">
        <f t="shared" si="39"/>
        <v>2021</v>
      </c>
      <c r="I2509" t="s">
        <v>252</v>
      </c>
      <c r="J2509" t="s">
        <v>124</v>
      </c>
      <c r="K2509" t="s">
        <v>124</v>
      </c>
      <c r="L2509" t="str">
        <f>_xlfn.XLOOKUP(K2509,Sheet1!$A$2:$A$8,Sheet1!$B$2:$B$8)</f>
        <v>E</v>
      </c>
      <c r="M2509" s="5">
        <v>-13144417722</v>
      </c>
      <c r="N2509" s="5">
        <v>-33714239974</v>
      </c>
    </row>
    <row r="2510" spans="1:14" x14ac:dyDescent="0.3">
      <c r="A2510" t="s">
        <v>262</v>
      </c>
      <c r="B2510" t="s">
        <v>259</v>
      </c>
      <c r="C2510" t="s">
        <v>31</v>
      </c>
      <c r="D2510" t="s">
        <v>206</v>
      </c>
      <c r="E2510" t="s">
        <v>191</v>
      </c>
      <c r="F2510" t="s">
        <v>299</v>
      </c>
      <c r="G2510" s="4">
        <v>44561</v>
      </c>
      <c r="H2510" s="7">
        <f t="shared" si="39"/>
        <v>2021</v>
      </c>
      <c r="I2510" t="s">
        <v>252</v>
      </c>
      <c r="J2510" t="s">
        <v>122</v>
      </c>
      <c r="K2510" t="s">
        <v>122</v>
      </c>
      <c r="L2510" t="str">
        <f>_xlfn.XLOOKUP(K2510,Sheet1!$A$2:$A$8,Sheet1!$B$2:$B$8)</f>
        <v>F</v>
      </c>
      <c r="M2510" s="5">
        <v>-44996930541</v>
      </c>
      <c r="N2510" s="5">
        <v>-95330537091</v>
      </c>
    </row>
    <row r="2511" spans="1:14" x14ac:dyDescent="0.3">
      <c r="A2511" t="s">
        <v>262</v>
      </c>
      <c r="B2511" t="s">
        <v>259</v>
      </c>
      <c r="C2511" t="s">
        <v>31</v>
      </c>
      <c r="D2511" t="s">
        <v>245</v>
      </c>
      <c r="E2511" t="s">
        <v>213</v>
      </c>
      <c r="F2511" t="s">
        <v>299</v>
      </c>
      <c r="G2511" s="4">
        <v>44561</v>
      </c>
      <c r="H2511" s="7">
        <f t="shared" si="39"/>
        <v>2021</v>
      </c>
      <c r="I2511" t="s">
        <v>252</v>
      </c>
      <c r="J2511" t="s">
        <v>10</v>
      </c>
      <c r="K2511" t="s">
        <v>124</v>
      </c>
      <c r="L2511" t="str">
        <f>_xlfn.XLOOKUP(K2511,Sheet1!$A$2:$A$8,Sheet1!$B$2:$B$8)</f>
        <v>E</v>
      </c>
      <c r="M2511" s="5">
        <v>38454041569</v>
      </c>
      <c r="N2511" s="5">
        <v>35297156753</v>
      </c>
    </row>
    <row r="2512" spans="1:14" x14ac:dyDescent="0.3">
      <c r="A2512" t="s">
        <v>262</v>
      </c>
      <c r="B2512" t="s">
        <v>259</v>
      </c>
      <c r="C2512" t="s">
        <v>31</v>
      </c>
      <c r="D2512" t="s">
        <v>245</v>
      </c>
      <c r="E2512" t="s">
        <v>213</v>
      </c>
      <c r="F2512" t="s">
        <v>299</v>
      </c>
      <c r="G2512" s="4">
        <v>44561</v>
      </c>
      <c r="H2512" s="7">
        <f t="shared" si="39"/>
        <v>2021</v>
      </c>
      <c r="I2512" t="s">
        <v>252</v>
      </c>
      <c r="J2512" t="s">
        <v>122</v>
      </c>
      <c r="K2512" t="s">
        <v>122</v>
      </c>
      <c r="L2512" t="str">
        <f>_xlfn.XLOOKUP(K2512,Sheet1!$A$2:$A$8,Sheet1!$B$2:$B$8)</f>
        <v>F</v>
      </c>
      <c r="M2512" s="5">
        <v>143674866324</v>
      </c>
      <c r="N2512" s="5">
        <v>27784434999</v>
      </c>
    </row>
    <row r="2513" spans="1:14" x14ac:dyDescent="0.3">
      <c r="A2513" t="s">
        <v>272</v>
      </c>
      <c r="B2513" t="s">
        <v>259</v>
      </c>
      <c r="C2513" t="s">
        <v>31</v>
      </c>
      <c r="D2513" t="s">
        <v>207</v>
      </c>
      <c r="E2513" t="s">
        <v>191</v>
      </c>
      <c r="F2513" t="s">
        <v>299</v>
      </c>
      <c r="G2513" s="4">
        <v>44561</v>
      </c>
      <c r="H2513" s="7">
        <f t="shared" si="39"/>
        <v>2021</v>
      </c>
      <c r="I2513" t="s">
        <v>252</v>
      </c>
      <c r="J2513" t="s">
        <v>122</v>
      </c>
      <c r="K2513" t="s">
        <v>122</v>
      </c>
      <c r="L2513" t="str">
        <f>_xlfn.XLOOKUP(K2513,Sheet1!$A$2:$A$8,Sheet1!$B$2:$B$8)</f>
        <v>F</v>
      </c>
      <c r="M2513" s="5">
        <v>38790024121</v>
      </c>
      <c r="N2513" s="5">
        <v>-153108488221</v>
      </c>
    </row>
    <row r="2514" spans="1:14" x14ac:dyDescent="0.3">
      <c r="A2514" t="s">
        <v>262</v>
      </c>
      <c r="B2514" t="s">
        <v>259</v>
      </c>
      <c r="C2514" t="s">
        <v>31</v>
      </c>
      <c r="D2514" t="s">
        <v>208</v>
      </c>
      <c r="E2514" t="s">
        <v>209</v>
      </c>
      <c r="F2514" t="s">
        <v>301</v>
      </c>
      <c r="G2514" s="4">
        <v>44561</v>
      </c>
      <c r="H2514" s="7">
        <f t="shared" si="39"/>
        <v>2021</v>
      </c>
      <c r="I2514" t="s">
        <v>252</v>
      </c>
      <c r="J2514" t="s">
        <v>260</v>
      </c>
      <c r="K2514" t="s">
        <v>7</v>
      </c>
      <c r="L2514" t="str">
        <f>_xlfn.XLOOKUP(K2514,Sheet1!$A$2:$A$8,Sheet1!$B$2:$B$8)</f>
        <v>D</v>
      </c>
      <c r="M2514" s="5">
        <v>101027475481</v>
      </c>
      <c r="N2514" s="5">
        <v>79068982192</v>
      </c>
    </row>
    <row r="2515" spans="1:14" x14ac:dyDescent="0.3">
      <c r="A2515" t="s">
        <v>262</v>
      </c>
      <c r="B2515" t="s">
        <v>259</v>
      </c>
      <c r="C2515" t="s">
        <v>31</v>
      </c>
      <c r="D2515" t="s">
        <v>208</v>
      </c>
      <c r="E2515" t="s">
        <v>209</v>
      </c>
      <c r="F2515" t="s">
        <v>301</v>
      </c>
      <c r="G2515" s="4">
        <v>44561</v>
      </c>
      <c r="H2515" s="7">
        <f t="shared" si="39"/>
        <v>2021</v>
      </c>
      <c r="I2515" t="s">
        <v>252</v>
      </c>
      <c r="J2515" t="s">
        <v>124</v>
      </c>
      <c r="K2515" t="s">
        <v>124</v>
      </c>
      <c r="L2515" t="str">
        <f>_xlfn.XLOOKUP(K2515,Sheet1!$A$2:$A$8,Sheet1!$B$2:$B$8)</f>
        <v>E</v>
      </c>
      <c r="M2515" s="5">
        <v>3600223568</v>
      </c>
      <c r="N2515" s="5">
        <v>406662751</v>
      </c>
    </row>
    <row r="2516" spans="1:14" x14ac:dyDescent="0.3">
      <c r="A2516" t="s">
        <v>262</v>
      </c>
      <c r="B2516" t="s">
        <v>259</v>
      </c>
      <c r="C2516" t="s">
        <v>31</v>
      </c>
      <c r="D2516" t="s">
        <v>208</v>
      </c>
      <c r="E2516" t="s">
        <v>209</v>
      </c>
      <c r="F2516" t="s">
        <v>301</v>
      </c>
      <c r="G2516" s="4">
        <v>44561</v>
      </c>
      <c r="H2516" s="7">
        <f t="shared" si="39"/>
        <v>2021</v>
      </c>
      <c r="I2516" t="s">
        <v>252</v>
      </c>
      <c r="J2516" t="s">
        <v>122</v>
      </c>
      <c r="K2516" t="s">
        <v>122</v>
      </c>
      <c r="L2516" t="str">
        <f>_xlfn.XLOOKUP(K2516,Sheet1!$A$2:$A$8,Sheet1!$B$2:$B$8)</f>
        <v>F</v>
      </c>
      <c r="M2516" s="5">
        <v>7008622922</v>
      </c>
      <c r="N2516" s="5">
        <v>1199116402</v>
      </c>
    </row>
    <row r="2517" spans="1:14" x14ac:dyDescent="0.3">
      <c r="A2517" t="s">
        <v>262</v>
      </c>
      <c r="B2517" t="s">
        <v>259</v>
      </c>
      <c r="C2517" t="s">
        <v>31</v>
      </c>
      <c r="D2517" t="s">
        <v>210</v>
      </c>
      <c r="E2517" t="s">
        <v>198</v>
      </c>
      <c r="F2517" t="s">
        <v>299</v>
      </c>
      <c r="G2517" s="4">
        <v>44561</v>
      </c>
      <c r="H2517" s="7">
        <f t="shared" si="39"/>
        <v>2021</v>
      </c>
      <c r="I2517" t="s">
        <v>252</v>
      </c>
      <c r="J2517" t="s">
        <v>124</v>
      </c>
      <c r="K2517" t="s">
        <v>124</v>
      </c>
      <c r="L2517" t="str">
        <f>_xlfn.XLOOKUP(K2517,Sheet1!$A$2:$A$8,Sheet1!$B$2:$B$8)</f>
        <v>E</v>
      </c>
      <c r="M2517" s="5">
        <v>-54326852443</v>
      </c>
      <c r="N2517" s="5">
        <v>5598254300</v>
      </c>
    </row>
    <row r="2518" spans="1:14" x14ac:dyDescent="0.3">
      <c r="A2518" t="s">
        <v>262</v>
      </c>
      <c r="B2518" t="s">
        <v>259</v>
      </c>
      <c r="C2518" t="s">
        <v>31</v>
      </c>
      <c r="D2518" t="s">
        <v>210</v>
      </c>
      <c r="E2518" t="s">
        <v>198</v>
      </c>
      <c r="F2518" t="s">
        <v>299</v>
      </c>
      <c r="G2518" s="4">
        <v>44561</v>
      </c>
      <c r="H2518" s="7">
        <f t="shared" si="39"/>
        <v>2021</v>
      </c>
      <c r="I2518" t="s">
        <v>252</v>
      </c>
      <c r="J2518" t="s">
        <v>122</v>
      </c>
      <c r="K2518" t="s">
        <v>122</v>
      </c>
      <c r="L2518" t="str">
        <f>_xlfn.XLOOKUP(K2518,Sheet1!$A$2:$A$8,Sheet1!$B$2:$B$8)</f>
        <v>F</v>
      </c>
      <c r="M2518" s="5">
        <v>-98891807067</v>
      </c>
      <c r="N2518" s="5">
        <v>-13105435334</v>
      </c>
    </row>
    <row r="2519" spans="1:14" x14ac:dyDescent="0.3">
      <c r="A2519" t="s">
        <v>262</v>
      </c>
      <c r="B2519" t="s">
        <v>259</v>
      </c>
      <c r="C2519" t="s">
        <v>31</v>
      </c>
      <c r="D2519" t="s">
        <v>211</v>
      </c>
      <c r="E2519" t="s">
        <v>184</v>
      </c>
      <c r="F2519" t="s">
        <v>299</v>
      </c>
      <c r="G2519" s="4">
        <v>44561</v>
      </c>
      <c r="H2519" s="7">
        <f t="shared" si="39"/>
        <v>2021</v>
      </c>
      <c r="I2519" t="s">
        <v>252</v>
      </c>
      <c r="J2519" t="s">
        <v>260</v>
      </c>
      <c r="K2519" t="s">
        <v>7</v>
      </c>
      <c r="L2519" t="str">
        <f>_xlfn.XLOOKUP(K2519,Sheet1!$A$2:$A$8,Sheet1!$B$2:$B$8)</f>
        <v>D</v>
      </c>
      <c r="M2519" s="5">
        <v>21945213511</v>
      </c>
      <c r="N2519" s="5">
        <v>12919829269</v>
      </c>
    </row>
    <row r="2520" spans="1:14" x14ac:dyDescent="0.3">
      <c r="A2520" t="s">
        <v>262</v>
      </c>
      <c r="B2520" t="s">
        <v>259</v>
      </c>
      <c r="C2520" t="s">
        <v>31</v>
      </c>
      <c r="D2520" t="s">
        <v>211</v>
      </c>
      <c r="E2520" t="s">
        <v>184</v>
      </c>
      <c r="F2520" t="s">
        <v>299</v>
      </c>
      <c r="G2520" s="4">
        <v>44561</v>
      </c>
      <c r="H2520" s="7">
        <f t="shared" si="39"/>
        <v>2021</v>
      </c>
      <c r="I2520" t="s">
        <v>252</v>
      </c>
      <c r="J2520" t="s">
        <v>124</v>
      </c>
      <c r="K2520" t="s">
        <v>124</v>
      </c>
      <c r="L2520" t="str">
        <f>_xlfn.XLOOKUP(K2520,Sheet1!$A$2:$A$8,Sheet1!$B$2:$B$8)</f>
        <v>E</v>
      </c>
      <c r="M2520" s="5">
        <v>17678428616</v>
      </c>
      <c r="N2520" s="5">
        <v>8846822943</v>
      </c>
    </row>
    <row r="2521" spans="1:14" x14ac:dyDescent="0.3">
      <c r="A2521" t="s">
        <v>262</v>
      </c>
      <c r="B2521" t="s">
        <v>259</v>
      </c>
      <c r="C2521" t="s">
        <v>31</v>
      </c>
      <c r="D2521" t="s">
        <v>211</v>
      </c>
      <c r="E2521" t="s">
        <v>184</v>
      </c>
      <c r="F2521" t="s">
        <v>299</v>
      </c>
      <c r="G2521" s="4">
        <v>44561</v>
      </c>
      <c r="H2521" s="7">
        <f t="shared" si="39"/>
        <v>2021</v>
      </c>
      <c r="I2521" t="s">
        <v>252</v>
      </c>
      <c r="J2521" t="s">
        <v>122</v>
      </c>
      <c r="K2521" t="s">
        <v>122</v>
      </c>
      <c r="L2521" t="str">
        <f>_xlfn.XLOOKUP(K2521,Sheet1!$A$2:$A$8,Sheet1!$B$2:$B$8)</f>
        <v>F</v>
      </c>
      <c r="M2521" s="5">
        <v>24508801082</v>
      </c>
      <c r="N2521" s="5">
        <v>13281549543</v>
      </c>
    </row>
    <row r="2522" spans="1:14" x14ac:dyDescent="0.3">
      <c r="A2522" t="s">
        <v>262</v>
      </c>
      <c r="B2522" t="s">
        <v>259</v>
      </c>
      <c r="C2522" t="s">
        <v>31</v>
      </c>
      <c r="D2522" t="s">
        <v>212</v>
      </c>
      <c r="E2522" t="s">
        <v>213</v>
      </c>
      <c r="F2522" t="s">
        <v>301</v>
      </c>
      <c r="G2522" s="4">
        <v>44561</v>
      </c>
      <c r="H2522" s="7">
        <f t="shared" si="39"/>
        <v>2021</v>
      </c>
      <c r="I2522" t="s">
        <v>252</v>
      </c>
      <c r="J2522" t="s">
        <v>124</v>
      </c>
      <c r="K2522" t="s">
        <v>124</v>
      </c>
      <c r="L2522" t="str">
        <f>_xlfn.XLOOKUP(K2522,Sheet1!$A$2:$A$8,Sheet1!$B$2:$B$8)</f>
        <v>E</v>
      </c>
      <c r="M2522" s="5">
        <v>402025254785</v>
      </c>
      <c r="N2522" s="5">
        <v>300064492177</v>
      </c>
    </row>
    <row r="2523" spans="1:14" x14ac:dyDescent="0.3">
      <c r="A2523" t="s">
        <v>262</v>
      </c>
      <c r="B2523" t="s">
        <v>259</v>
      </c>
      <c r="C2523" t="s">
        <v>31</v>
      </c>
      <c r="D2523" t="s">
        <v>212</v>
      </c>
      <c r="E2523" t="s">
        <v>213</v>
      </c>
      <c r="F2523" t="s">
        <v>301</v>
      </c>
      <c r="G2523" s="4">
        <v>44561</v>
      </c>
      <c r="H2523" s="7">
        <f t="shared" si="39"/>
        <v>2021</v>
      </c>
      <c r="I2523" t="s">
        <v>252</v>
      </c>
      <c r="J2523" t="s">
        <v>122</v>
      </c>
      <c r="K2523" t="s">
        <v>122</v>
      </c>
      <c r="L2523" t="str">
        <f>_xlfn.XLOOKUP(K2523,Sheet1!$A$2:$A$8,Sheet1!$B$2:$B$8)</f>
        <v>F</v>
      </c>
      <c r="M2523" s="5">
        <v>506621417832</v>
      </c>
      <c r="N2523" s="5">
        <v>-117878818553</v>
      </c>
    </row>
    <row r="2524" spans="1:14" x14ac:dyDescent="0.3">
      <c r="A2524" t="s">
        <v>262</v>
      </c>
      <c r="B2524" t="s">
        <v>259</v>
      </c>
      <c r="C2524" t="s">
        <v>31</v>
      </c>
      <c r="D2524" t="s">
        <v>214</v>
      </c>
      <c r="E2524" t="s">
        <v>191</v>
      </c>
      <c r="F2524" t="s">
        <v>299</v>
      </c>
      <c r="G2524" s="4">
        <v>44561</v>
      </c>
      <c r="H2524" s="7">
        <f t="shared" si="39"/>
        <v>2021</v>
      </c>
      <c r="I2524" t="s">
        <v>252</v>
      </c>
      <c r="J2524" t="s">
        <v>7</v>
      </c>
      <c r="K2524" t="s">
        <v>7</v>
      </c>
      <c r="L2524" t="str">
        <f>_xlfn.XLOOKUP(K2524,Sheet1!$A$2:$A$8,Sheet1!$B$2:$B$8)</f>
        <v>D</v>
      </c>
      <c r="M2524" s="5">
        <v>2286587749601</v>
      </c>
      <c r="N2524" s="5">
        <v>2071850765816</v>
      </c>
    </row>
    <row r="2525" spans="1:14" x14ac:dyDescent="0.3">
      <c r="A2525" t="s">
        <v>262</v>
      </c>
      <c r="B2525" t="s">
        <v>259</v>
      </c>
      <c r="C2525" t="s">
        <v>31</v>
      </c>
      <c r="D2525" t="s">
        <v>214</v>
      </c>
      <c r="E2525" t="s">
        <v>191</v>
      </c>
      <c r="F2525" t="s">
        <v>299</v>
      </c>
      <c r="G2525" s="4">
        <v>44561</v>
      </c>
      <c r="H2525" s="7">
        <f t="shared" si="39"/>
        <v>2021</v>
      </c>
      <c r="I2525" t="s">
        <v>252</v>
      </c>
      <c r="J2525" t="s">
        <v>10</v>
      </c>
      <c r="K2525" t="s">
        <v>124</v>
      </c>
      <c r="L2525" t="str">
        <f>_xlfn.XLOOKUP(K2525,Sheet1!$A$2:$A$8,Sheet1!$B$2:$B$8)</f>
        <v>E</v>
      </c>
      <c r="M2525" s="5">
        <v>79887632742</v>
      </c>
      <c r="N2525" s="5">
        <v>96510367259</v>
      </c>
    </row>
    <row r="2526" spans="1:14" x14ac:dyDescent="0.3">
      <c r="A2526" t="s">
        <v>262</v>
      </c>
      <c r="B2526" t="s">
        <v>259</v>
      </c>
      <c r="C2526" t="s">
        <v>31</v>
      </c>
      <c r="D2526" t="s">
        <v>214</v>
      </c>
      <c r="E2526" t="s">
        <v>191</v>
      </c>
      <c r="F2526" t="s">
        <v>299</v>
      </c>
      <c r="G2526" s="4">
        <v>44561</v>
      </c>
      <c r="H2526" s="7">
        <f t="shared" si="39"/>
        <v>2021</v>
      </c>
      <c r="I2526" t="s">
        <v>252</v>
      </c>
      <c r="J2526" t="s">
        <v>122</v>
      </c>
      <c r="K2526" t="s">
        <v>122</v>
      </c>
      <c r="L2526" t="str">
        <f>_xlfn.XLOOKUP(K2526,Sheet1!$A$2:$A$8,Sheet1!$B$2:$B$8)</f>
        <v>F</v>
      </c>
      <c r="M2526" s="5">
        <v>63511316187</v>
      </c>
      <c r="N2526" s="5">
        <v>705810059911</v>
      </c>
    </row>
    <row r="2527" spans="1:14" x14ac:dyDescent="0.3">
      <c r="A2527" t="s">
        <v>262</v>
      </c>
      <c r="B2527" t="s">
        <v>259</v>
      </c>
      <c r="C2527" t="s">
        <v>31</v>
      </c>
      <c r="D2527" t="s">
        <v>215</v>
      </c>
      <c r="E2527" t="s">
        <v>213</v>
      </c>
      <c r="F2527" t="s">
        <v>299</v>
      </c>
      <c r="G2527" s="4">
        <v>44561</v>
      </c>
      <c r="H2527" s="7">
        <f t="shared" si="39"/>
        <v>2021</v>
      </c>
      <c r="I2527" t="s">
        <v>252</v>
      </c>
      <c r="J2527" t="s">
        <v>10</v>
      </c>
      <c r="K2527" t="s">
        <v>124</v>
      </c>
      <c r="L2527" t="str">
        <f>_xlfn.XLOOKUP(K2527,Sheet1!$A$2:$A$8,Sheet1!$B$2:$B$8)</f>
        <v>E</v>
      </c>
      <c r="M2527" s="5">
        <v>52101772598</v>
      </c>
      <c r="N2527" s="5">
        <v>56138474759</v>
      </c>
    </row>
    <row r="2528" spans="1:14" x14ac:dyDescent="0.3">
      <c r="A2528" t="s">
        <v>262</v>
      </c>
      <c r="B2528" t="s">
        <v>259</v>
      </c>
      <c r="C2528" t="s">
        <v>31</v>
      </c>
      <c r="D2528" t="s">
        <v>215</v>
      </c>
      <c r="E2528" t="s">
        <v>213</v>
      </c>
      <c r="F2528" t="s">
        <v>299</v>
      </c>
      <c r="G2528" s="4">
        <v>44561</v>
      </c>
      <c r="H2528" s="7">
        <f t="shared" si="39"/>
        <v>2021</v>
      </c>
      <c r="I2528" t="s">
        <v>252</v>
      </c>
      <c r="J2528" t="s">
        <v>9</v>
      </c>
      <c r="K2528" t="s">
        <v>122</v>
      </c>
      <c r="L2528" t="str">
        <f>_xlfn.XLOOKUP(K2528,Sheet1!$A$2:$A$8,Sheet1!$B$2:$B$8)</f>
        <v>F</v>
      </c>
      <c r="M2528" s="5">
        <v>41946593487</v>
      </c>
      <c r="N2528" s="5">
        <v>42590499838</v>
      </c>
    </row>
    <row r="2529" spans="1:14" x14ac:dyDescent="0.3">
      <c r="A2529" t="s">
        <v>263</v>
      </c>
      <c r="B2529" t="s">
        <v>259</v>
      </c>
      <c r="C2529" t="s">
        <v>31</v>
      </c>
      <c r="D2529" t="s">
        <v>235</v>
      </c>
      <c r="E2529" t="s">
        <v>236</v>
      </c>
      <c r="F2529" t="s">
        <v>299</v>
      </c>
      <c r="G2529" s="4">
        <v>44561</v>
      </c>
      <c r="H2529" s="7">
        <f t="shared" si="39"/>
        <v>2021</v>
      </c>
      <c r="I2529" t="s">
        <v>252</v>
      </c>
      <c r="J2529" t="s">
        <v>124</v>
      </c>
      <c r="K2529" t="s">
        <v>124</v>
      </c>
      <c r="L2529" t="str">
        <f>_xlfn.XLOOKUP(K2529,Sheet1!$A$2:$A$8,Sheet1!$B$2:$B$8)</f>
        <v>E</v>
      </c>
      <c r="M2529" s="5">
        <v>17917370889</v>
      </c>
      <c r="N2529" s="5">
        <v>16985674061</v>
      </c>
    </row>
    <row r="2530" spans="1:14" x14ac:dyDescent="0.3">
      <c r="A2530" t="s">
        <v>263</v>
      </c>
      <c r="B2530" t="s">
        <v>259</v>
      </c>
      <c r="C2530" t="s">
        <v>31</v>
      </c>
      <c r="D2530" t="s">
        <v>235</v>
      </c>
      <c r="E2530" t="s">
        <v>236</v>
      </c>
      <c r="F2530" t="s">
        <v>299</v>
      </c>
      <c r="G2530" s="4">
        <v>44561</v>
      </c>
      <c r="H2530" s="7">
        <f t="shared" si="39"/>
        <v>2021</v>
      </c>
      <c r="I2530" t="s">
        <v>252</v>
      </c>
      <c r="J2530" t="s">
        <v>122</v>
      </c>
      <c r="K2530" t="s">
        <v>122</v>
      </c>
      <c r="L2530" t="str">
        <f>_xlfn.XLOOKUP(K2530,Sheet1!$A$2:$A$8,Sheet1!$B$2:$B$8)</f>
        <v>F</v>
      </c>
      <c r="M2530" s="5">
        <v>11422850678</v>
      </c>
      <c r="N2530" s="5">
        <v>11157583700</v>
      </c>
    </row>
    <row r="2531" spans="1:14" x14ac:dyDescent="0.3">
      <c r="A2531" t="s">
        <v>262</v>
      </c>
      <c r="B2531" t="s">
        <v>259</v>
      </c>
      <c r="C2531" t="s">
        <v>31</v>
      </c>
      <c r="D2531" t="s">
        <v>216</v>
      </c>
      <c r="E2531" t="s">
        <v>184</v>
      </c>
      <c r="F2531" t="s">
        <v>299</v>
      </c>
      <c r="G2531" s="4">
        <v>44561</v>
      </c>
      <c r="H2531" s="7">
        <f t="shared" si="39"/>
        <v>2021</v>
      </c>
      <c r="I2531" t="s">
        <v>252</v>
      </c>
      <c r="J2531" t="s">
        <v>260</v>
      </c>
      <c r="K2531" t="s">
        <v>7</v>
      </c>
      <c r="L2531" t="str">
        <f>_xlfn.XLOOKUP(K2531,Sheet1!$A$2:$A$8,Sheet1!$B$2:$B$8)</f>
        <v>D</v>
      </c>
      <c r="M2531" s="5">
        <v>63307699576</v>
      </c>
      <c r="N2531" s="5">
        <v>54000329191</v>
      </c>
    </row>
    <row r="2532" spans="1:14" x14ac:dyDescent="0.3">
      <c r="A2532" t="s">
        <v>262</v>
      </c>
      <c r="B2532" t="s">
        <v>259</v>
      </c>
      <c r="C2532" t="s">
        <v>31</v>
      </c>
      <c r="D2532" t="s">
        <v>216</v>
      </c>
      <c r="E2532" t="s">
        <v>184</v>
      </c>
      <c r="F2532" t="s">
        <v>299</v>
      </c>
      <c r="G2532" s="4">
        <v>44561</v>
      </c>
      <c r="H2532" s="7">
        <f t="shared" si="39"/>
        <v>2021</v>
      </c>
      <c r="I2532" t="s">
        <v>252</v>
      </c>
      <c r="J2532" t="s">
        <v>124</v>
      </c>
      <c r="K2532" t="s">
        <v>124</v>
      </c>
      <c r="L2532" t="str">
        <f>_xlfn.XLOOKUP(K2532,Sheet1!$A$2:$A$8,Sheet1!$B$2:$B$8)</f>
        <v>E</v>
      </c>
      <c r="M2532" s="5">
        <v>34622647864</v>
      </c>
      <c r="N2532" s="5">
        <v>29138448121</v>
      </c>
    </row>
    <row r="2533" spans="1:14" x14ac:dyDescent="0.3">
      <c r="A2533" t="s">
        <v>262</v>
      </c>
      <c r="B2533" t="s">
        <v>259</v>
      </c>
      <c r="C2533" t="s">
        <v>31</v>
      </c>
      <c r="D2533" t="s">
        <v>216</v>
      </c>
      <c r="E2533" t="s">
        <v>184</v>
      </c>
      <c r="F2533" t="s">
        <v>299</v>
      </c>
      <c r="G2533" s="4">
        <v>44561</v>
      </c>
      <c r="H2533" s="7">
        <f t="shared" si="39"/>
        <v>2021</v>
      </c>
      <c r="I2533" t="s">
        <v>252</v>
      </c>
      <c r="J2533" t="s">
        <v>122</v>
      </c>
      <c r="K2533" t="s">
        <v>122</v>
      </c>
      <c r="L2533" t="str">
        <f>_xlfn.XLOOKUP(K2533,Sheet1!$A$2:$A$8,Sheet1!$B$2:$B$8)</f>
        <v>F</v>
      </c>
      <c r="M2533" s="5">
        <v>-1859591246</v>
      </c>
      <c r="N2533" s="5">
        <v>26552947120</v>
      </c>
    </row>
    <row r="2534" spans="1:14" x14ac:dyDescent="0.3">
      <c r="A2534" t="s">
        <v>262</v>
      </c>
      <c r="B2534" t="s">
        <v>259</v>
      </c>
      <c r="C2534" t="s">
        <v>31</v>
      </c>
      <c r="D2534" t="s">
        <v>217</v>
      </c>
      <c r="E2534" t="s">
        <v>191</v>
      </c>
      <c r="F2534" t="s">
        <v>299</v>
      </c>
      <c r="G2534" s="4">
        <v>44561</v>
      </c>
      <c r="H2534" s="7">
        <f t="shared" si="39"/>
        <v>2021</v>
      </c>
      <c r="I2534" t="s">
        <v>252</v>
      </c>
      <c r="J2534" t="s">
        <v>260</v>
      </c>
      <c r="K2534" t="s">
        <v>7</v>
      </c>
      <c r="L2534" t="str">
        <f>_xlfn.XLOOKUP(K2534,Sheet1!$A$2:$A$8,Sheet1!$B$2:$B$8)</f>
        <v>D</v>
      </c>
      <c r="M2534" s="5">
        <v>405228680930</v>
      </c>
      <c r="N2534" s="5">
        <v>293645352205</v>
      </c>
    </row>
    <row r="2535" spans="1:14" x14ac:dyDescent="0.3">
      <c r="A2535" t="s">
        <v>262</v>
      </c>
      <c r="B2535" t="s">
        <v>259</v>
      </c>
      <c r="C2535" t="s">
        <v>31</v>
      </c>
      <c r="D2535" t="s">
        <v>217</v>
      </c>
      <c r="E2535" t="s">
        <v>191</v>
      </c>
      <c r="F2535" t="s">
        <v>299</v>
      </c>
      <c r="G2535" s="4">
        <v>44561</v>
      </c>
      <c r="H2535" s="7">
        <f t="shared" si="39"/>
        <v>2021</v>
      </c>
      <c r="I2535" t="s">
        <v>252</v>
      </c>
      <c r="J2535" t="s">
        <v>124</v>
      </c>
      <c r="K2535" t="s">
        <v>124</v>
      </c>
      <c r="L2535" t="str">
        <f>_xlfn.XLOOKUP(K2535,Sheet1!$A$2:$A$8,Sheet1!$B$2:$B$8)</f>
        <v>E</v>
      </c>
      <c r="M2535" s="5">
        <v>27582733379</v>
      </c>
      <c r="N2535" s="5">
        <v>4232740592</v>
      </c>
    </row>
    <row r="2536" spans="1:14" x14ac:dyDescent="0.3">
      <c r="A2536" t="s">
        <v>262</v>
      </c>
      <c r="B2536" t="s">
        <v>259</v>
      </c>
      <c r="C2536" t="s">
        <v>31</v>
      </c>
      <c r="D2536" t="s">
        <v>217</v>
      </c>
      <c r="E2536" t="s">
        <v>191</v>
      </c>
      <c r="F2536" t="s">
        <v>299</v>
      </c>
      <c r="G2536" s="4">
        <v>44561</v>
      </c>
      <c r="H2536" s="7">
        <f t="shared" si="39"/>
        <v>2021</v>
      </c>
      <c r="I2536" t="s">
        <v>252</v>
      </c>
      <c r="J2536" t="s">
        <v>122</v>
      </c>
      <c r="K2536" t="s">
        <v>122</v>
      </c>
      <c r="L2536" t="str">
        <f>_xlfn.XLOOKUP(K2536,Sheet1!$A$2:$A$8,Sheet1!$B$2:$B$8)</f>
        <v>F</v>
      </c>
      <c r="M2536" s="5">
        <v>22129978980</v>
      </c>
      <c r="N2536" s="5">
        <v>-1636868816</v>
      </c>
    </row>
    <row r="2537" spans="1:14" x14ac:dyDescent="0.3">
      <c r="A2537" t="s">
        <v>262</v>
      </c>
      <c r="B2537" t="s">
        <v>259</v>
      </c>
      <c r="C2537" t="s">
        <v>31</v>
      </c>
      <c r="D2537" t="s">
        <v>237</v>
      </c>
      <c r="E2537" t="s">
        <v>184</v>
      </c>
      <c r="F2537" t="s">
        <v>299</v>
      </c>
      <c r="G2537" s="4">
        <v>44561</v>
      </c>
      <c r="H2537" s="7">
        <f t="shared" si="39"/>
        <v>2021</v>
      </c>
      <c r="I2537" t="s">
        <v>252</v>
      </c>
      <c r="J2537" t="s">
        <v>260</v>
      </c>
      <c r="K2537" t="s">
        <v>7</v>
      </c>
      <c r="L2537" t="str">
        <f>_xlfn.XLOOKUP(K2537,Sheet1!$A$2:$A$8,Sheet1!$B$2:$B$8)</f>
        <v>D</v>
      </c>
      <c r="M2537" s="5">
        <v>381212215741</v>
      </c>
      <c r="N2537" s="5">
        <v>381538639859</v>
      </c>
    </row>
    <row r="2538" spans="1:14" x14ac:dyDescent="0.3">
      <c r="A2538" t="s">
        <v>262</v>
      </c>
      <c r="B2538" t="s">
        <v>259</v>
      </c>
      <c r="C2538" t="s">
        <v>31</v>
      </c>
      <c r="D2538" t="s">
        <v>237</v>
      </c>
      <c r="E2538" t="s">
        <v>184</v>
      </c>
      <c r="F2538" t="s">
        <v>299</v>
      </c>
      <c r="G2538" s="4">
        <v>44561</v>
      </c>
      <c r="H2538" s="7">
        <f t="shared" si="39"/>
        <v>2021</v>
      </c>
      <c r="I2538" t="s">
        <v>252</v>
      </c>
      <c r="J2538" t="s">
        <v>124</v>
      </c>
      <c r="K2538" t="s">
        <v>124</v>
      </c>
      <c r="L2538" t="str">
        <f>_xlfn.XLOOKUP(K2538,Sheet1!$A$2:$A$8,Sheet1!$B$2:$B$8)</f>
        <v>E</v>
      </c>
      <c r="M2538" s="5">
        <v>15876288553</v>
      </c>
      <c r="N2538" s="5">
        <v>23452545816</v>
      </c>
    </row>
    <row r="2539" spans="1:14" x14ac:dyDescent="0.3">
      <c r="A2539" t="s">
        <v>262</v>
      </c>
      <c r="B2539" t="s">
        <v>259</v>
      </c>
      <c r="C2539" t="s">
        <v>31</v>
      </c>
      <c r="D2539" t="s">
        <v>237</v>
      </c>
      <c r="E2539" t="s">
        <v>184</v>
      </c>
      <c r="F2539" t="s">
        <v>299</v>
      </c>
      <c r="G2539" s="4">
        <v>44561</v>
      </c>
      <c r="H2539" s="7">
        <f t="shared" si="39"/>
        <v>2021</v>
      </c>
      <c r="I2539" t="s">
        <v>252</v>
      </c>
      <c r="J2539" t="s">
        <v>122</v>
      </c>
      <c r="K2539" t="s">
        <v>122</v>
      </c>
      <c r="L2539" t="str">
        <f>_xlfn.XLOOKUP(K2539,Sheet1!$A$2:$A$8,Sheet1!$B$2:$B$8)</f>
        <v>F</v>
      </c>
      <c r="M2539" s="5">
        <v>13098370031</v>
      </c>
      <c r="N2539" s="5">
        <v>16206196525</v>
      </c>
    </row>
    <row r="2540" spans="1:14" x14ac:dyDescent="0.3">
      <c r="A2540" t="s">
        <v>262</v>
      </c>
      <c r="B2540" t="s">
        <v>259</v>
      </c>
      <c r="C2540" t="s">
        <v>31</v>
      </c>
      <c r="D2540" t="s">
        <v>218</v>
      </c>
      <c r="E2540" t="s">
        <v>184</v>
      </c>
      <c r="F2540" t="s">
        <v>299</v>
      </c>
      <c r="G2540" s="4">
        <v>44561</v>
      </c>
      <c r="H2540" s="7">
        <f t="shared" si="39"/>
        <v>2021</v>
      </c>
      <c r="I2540" t="s">
        <v>252</v>
      </c>
      <c r="J2540" t="s">
        <v>266</v>
      </c>
      <c r="K2540" t="s">
        <v>7</v>
      </c>
      <c r="L2540" t="str">
        <f>_xlfn.XLOOKUP(K2540,Sheet1!$A$2:$A$8,Sheet1!$B$2:$B$8)</f>
        <v>D</v>
      </c>
      <c r="M2540" s="5">
        <v>16719174508</v>
      </c>
      <c r="N2540" s="5">
        <v>16803565862</v>
      </c>
    </row>
    <row r="2541" spans="1:14" x14ac:dyDescent="0.3">
      <c r="A2541" t="s">
        <v>262</v>
      </c>
      <c r="B2541" t="s">
        <v>259</v>
      </c>
      <c r="C2541" t="s">
        <v>31</v>
      </c>
      <c r="D2541" t="s">
        <v>218</v>
      </c>
      <c r="E2541" t="s">
        <v>184</v>
      </c>
      <c r="F2541" t="s">
        <v>299</v>
      </c>
      <c r="G2541" s="4">
        <v>44561</v>
      </c>
      <c r="H2541" s="7">
        <f t="shared" si="39"/>
        <v>2021</v>
      </c>
      <c r="I2541" t="s">
        <v>252</v>
      </c>
      <c r="J2541" t="s">
        <v>124</v>
      </c>
      <c r="K2541" t="s">
        <v>124</v>
      </c>
      <c r="L2541" t="str">
        <f>_xlfn.XLOOKUP(K2541,Sheet1!$A$2:$A$8,Sheet1!$B$2:$B$8)</f>
        <v>E</v>
      </c>
      <c r="M2541" s="5">
        <v>4704128355</v>
      </c>
      <c r="N2541" s="5">
        <v>4853751364</v>
      </c>
    </row>
    <row r="2542" spans="1:14" x14ac:dyDescent="0.3">
      <c r="A2542" t="s">
        <v>262</v>
      </c>
      <c r="B2542" t="s">
        <v>259</v>
      </c>
      <c r="C2542" t="s">
        <v>31</v>
      </c>
      <c r="D2542" t="s">
        <v>218</v>
      </c>
      <c r="E2542" t="s">
        <v>184</v>
      </c>
      <c r="F2542" t="s">
        <v>299</v>
      </c>
      <c r="G2542" s="4">
        <v>44561</v>
      </c>
      <c r="H2542" s="7">
        <f t="shared" si="39"/>
        <v>2021</v>
      </c>
      <c r="I2542" t="s">
        <v>252</v>
      </c>
      <c r="J2542" t="s">
        <v>122</v>
      </c>
      <c r="K2542" t="s">
        <v>122</v>
      </c>
      <c r="L2542" t="str">
        <f>_xlfn.XLOOKUP(K2542,Sheet1!$A$2:$A$8,Sheet1!$B$2:$B$8)</f>
        <v>F</v>
      </c>
      <c r="M2542" s="5">
        <v>3468472478</v>
      </c>
      <c r="N2542" s="5">
        <v>26198667903</v>
      </c>
    </row>
    <row r="2543" spans="1:14" x14ac:dyDescent="0.3">
      <c r="A2543" t="s">
        <v>262</v>
      </c>
      <c r="B2543" t="s">
        <v>259</v>
      </c>
      <c r="C2543" t="s">
        <v>31</v>
      </c>
      <c r="D2543" t="s">
        <v>246</v>
      </c>
      <c r="E2543" t="s">
        <v>213</v>
      </c>
      <c r="F2543" t="s">
        <v>299</v>
      </c>
      <c r="G2543" s="4">
        <v>44561</v>
      </c>
      <c r="H2543" s="7">
        <f t="shared" si="39"/>
        <v>2021</v>
      </c>
      <c r="I2543" t="s">
        <v>252</v>
      </c>
      <c r="J2543" t="s">
        <v>124</v>
      </c>
      <c r="K2543" t="s">
        <v>124</v>
      </c>
      <c r="L2543" t="str">
        <f>_xlfn.XLOOKUP(K2543,Sheet1!$A$2:$A$8,Sheet1!$B$2:$B$8)</f>
        <v>E</v>
      </c>
      <c r="M2543" s="5">
        <v>696375445810</v>
      </c>
      <c r="N2543" s="5">
        <v>-129011889865</v>
      </c>
    </row>
    <row r="2544" spans="1:14" x14ac:dyDescent="0.3">
      <c r="A2544" t="s">
        <v>262</v>
      </c>
      <c r="B2544" t="s">
        <v>259</v>
      </c>
      <c r="C2544" t="s">
        <v>31</v>
      </c>
      <c r="D2544" t="s">
        <v>246</v>
      </c>
      <c r="E2544" t="s">
        <v>213</v>
      </c>
      <c r="F2544" t="s">
        <v>299</v>
      </c>
      <c r="G2544" s="4">
        <v>44561</v>
      </c>
      <c r="H2544" s="7">
        <f t="shared" si="39"/>
        <v>2021</v>
      </c>
      <c r="I2544" t="s">
        <v>252</v>
      </c>
      <c r="J2544" t="s">
        <v>122</v>
      </c>
      <c r="K2544" t="s">
        <v>122</v>
      </c>
      <c r="L2544" t="str">
        <f>_xlfn.XLOOKUP(K2544,Sheet1!$A$2:$A$8,Sheet1!$B$2:$B$8)</f>
        <v>F</v>
      </c>
      <c r="M2544" s="5">
        <v>542202251423</v>
      </c>
      <c r="N2544" s="5">
        <v>5151507605</v>
      </c>
    </row>
    <row r="2545" spans="1:14" x14ac:dyDescent="0.3">
      <c r="A2545" t="s">
        <v>262</v>
      </c>
      <c r="B2545" t="s">
        <v>259</v>
      </c>
      <c r="C2545" t="s">
        <v>31</v>
      </c>
      <c r="D2545" t="s">
        <v>219</v>
      </c>
      <c r="E2545" t="s">
        <v>184</v>
      </c>
      <c r="F2545" t="s">
        <v>299</v>
      </c>
      <c r="G2545" s="4">
        <v>44561</v>
      </c>
      <c r="H2545" s="7">
        <f t="shared" si="39"/>
        <v>2021</v>
      </c>
      <c r="I2545" t="s">
        <v>252</v>
      </c>
      <c r="J2545" t="s">
        <v>260</v>
      </c>
      <c r="K2545" t="s">
        <v>7</v>
      </c>
      <c r="L2545" t="str">
        <f>_xlfn.XLOOKUP(K2545,Sheet1!$A$2:$A$8,Sheet1!$B$2:$B$8)</f>
        <v>D</v>
      </c>
      <c r="M2545" s="5">
        <v>1322927817880</v>
      </c>
      <c r="N2545" s="5">
        <v>1162303299852</v>
      </c>
    </row>
    <row r="2546" spans="1:14" x14ac:dyDescent="0.3">
      <c r="A2546" t="s">
        <v>262</v>
      </c>
      <c r="B2546" t="s">
        <v>259</v>
      </c>
      <c r="C2546" t="s">
        <v>31</v>
      </c>
      <c r="D2546" t="s">
        <v>219</v>
      </c>
      <c r="E2546" t="s">
        <v>184</v>
      </c>
      <c r="F2546" t="s">
        <v>299</v>
      </c>
      <c r="G2546" s="4">
        <v>44561</v>
      </c>
      <c r="H2546" s="7">
        <f t="shared" si="39"/>
        <v>2021</v>
      </c>
      <c r="I2546" t="s">
        <v>252</v>
      </c>
      <c r="J2546" t="s">
        <v>124</v>
      </c>
      <c r="K2546" t="s">
        <v>124</v>
      </c>
      <c r="L2546" t="str">
        <f>_xlfn.XLOOKUP(K2546,Sheet1!$A$2:$A$8,Sheet1!$B$2:$B$8)</f>
        <v>E</v>
      </c>
      <c r="M2546" s="5">
        <v>30332308551</v>
      </c>
      <c r="N2546" s="5">
        <v>32905075301</v>
      </c>
    </row>
    <row r="2547" spans="1:14" x14ac:dyDescent="0.3">
      <c r="A2547" t="s">
        <v>262</v>
      </c>
      <c r="B2547" t="s">
        <v>259</v>
      </c>
      <c r="C2547" t="s">
        <v>31</v>
      </c>
      <c r="D2547" t="s">
        <v>219</v>
      </c>
      <c r="E2547" t="s">
        <v>184</v>
      </c>
      <c r="F2547" t="s">
        <v>299</v>
      </c>
      <c r="G2547" s="4">
        <v>44561</v>
      </c>
      <c r="H2547" s="7">
        <f t="shared" si="39"/>
        <v>2021</v>
      </c>
      <c r="I2547" t="s">
        <v>252</v>
      </c>
      <c r="J2547" t="s">
        <v>122</v>
      </c>
      <c r="K2547" t="s">
        <v>122</v>
      </c>
      <c r="L2547" t="str">
        <f>_xlfn.XLOOKUP(K2547,Sheet1!$A$2:$A$8,Sheet1!$B$2:$B$8)</f>
        <v>F</v>
      </c>
      <c r="M2547" s="5">
        <v>-4749539657</v>
      </c>
      <c r="N2547" s="5">
        <v>9487709364</v>
      </c>
    </row>
    <row r="2548" spans="1:14" x14ac:dyDescent="0.3">
      <c r="A2548" t="s">
        <v>262</v>
      </c>
      <c r="B2548" t="s">
        <v>259</v>
      </c>
      <c r="C2548" t="s">
        <v>31</v>
      </c>
      <c r="D2548" t="s">
        <v>220</v>
      </c>
      <c r="E2548" t="s">
        <v>191</v>
      </c>
      <c r="F2548" t="s">
        <v>299</v>
      </c>
      <c r="G2548" s="4">
        <v>44561</v>
      </c>
      <c r="H2548" s="7">
        <f t="shared" si="39"/>
        <v>2021</v>
      </c>
      <c r="I2548" t="s">
        <v>252</v>
      </c>
      <c r="J2548" t="s">
        <v>260</v>
      </c>
      <c r="K2548" t="s">
        <v>7</v>
      </c>
      <c r="L2548" t="str">
        <f>_xlfn.XLOOKUP(K2548,Sheet1!$A$2:$A$8,Sheet1!$B$2:$B$8)</f>
        <v>D</v>
      </c>
      <c r="M2548" s="5">
        <v>136697477681</v>
      </c>
      <c r="N2548" s="5">
        <v>132075449899</v>
      </c>
    </row>
    <row r="2549" spans="1:14" x14ac:dyDescent="0.3">
      <c r="A2549" t="s">
        <v>262</v>
      </c>
      <c r="B2549" t="s">
        <v>259</v>
      </c>
      <c r="C2549" t="s">
        <v>31</v>
      </c>
      <c r="D2549" t="s">
        <v>220</v>
      </c>
      <c r="E2549" t="s">
        <v>191</v>
      </c>
      <c r="F2549" t="s">
        <v>299</v>
      </c>
      <c r="G2549" s="4">
        <v>44561</v>
      </c>
      <c r="H2549" s="7">
        <f t="shared" si="39"/>
        <v>2021</v>
      </c>
      <c r="I2549" t="s">
        <v>252</v>
      </c>
      <c r="J2549" t="s">
        <v>124</v>
      </c>
      <c r="K2549" t="s">
        <v>124</v>
      </c>
      <c r="L2549" t="str">
        <f>_xlfn.XLOOKUP(K2549,Sheet1!$A$2:$A$8,Sheet1!$B$2:$B$8)</f>
        <v>E</v>
      </c>
      <c r="M2549" s="5">
        <v>4334722379</v>
      </c>
      <c r="N2549" s="5">
        <v>4016336470</v>
      </c>
    </row>
    <row r="2550" spans="1:14" x14ac:dyDescent="0.3">
      <c r="A2550" t="s">
        <v>262</v>
      </c>
      <c r="B2550" t="s">
        <v>259</v>
      </c>
      <c r="C2550" t="s">
        <v>31</v>
      </c>
      <c r="D2550" t="s">
        <v>220</v>
      </c>
      <c r="E2550" t="s">
        <v>191</v>
      </c>
      <c r="F2550" t="s">
        <v>299</v>
      </c>
      <c r="G2550" s="4">
        <v>44561</v>
      </c>
      <c r="H2550" s="7">
        <f t="shared" si="39"/>
        <v>2021</v>
      </c>
      <c r="I2550" t="s">
        <v>252</v>
      </c>
      <c r="J2550" t="s">
        <v>122</v>
      </c>
      <c r="K2550" t="s">
        <v>122</v>
      </c>
      <c r="L2550" t="str">
        <f>_xlfn.XLOOKUP(K2550,Sheet1!$A$2:$A$8,Sheet1!$B$2:$B$8)</f>
        <v>F</v>
      </c>
      <c r="M2550" s="5">
        <v>3874217894</v>
      </c>
      <c r="N2550" s="5">
        <v>7130774233</v>
      </c>
    </row>
    <row r="2551" spans="1:14" x14ac:dyDescent="0.3">
      <c r="A2551" t="s">
        <v>262</v>
      </c>
      <c r="B2551" t="s">
        <v>259</v>
      </c>
      <c r="C2551" t="s">
        <v>31</v>
      </c>
      <c r="D2551" t="s">
        <v>221</v>
      </c>
      <c r="E2551" t="s">
        <v>191</v>
      </c>
      <c r="F2551" t="s">
        <v>299</v>
      </c>
      <c r="G2551" s="4">
        <v>44561</v>
      </c>
      <c r="H2551" s="7">
        <f t="shared" si="39"/>
        <v>2021</v>
      </c>
      <c r="I2551" t="s">
        <v>252</v>
      </c>
      <c r="J2551" t="s">
        <v>7</v>
      </c>
      <c r="K2551" t="s">
        <v>7</v>
      </c>
      <c r="L2551" t="str">
        <f>_xlfn.XLOOKUP(K2551,Sheet1!$A$2:$A$8,Sheet1!$B$2:$B$8)</f>
        <v>D</v>
      </c>
      <c r="M2551" s="5">
        <v>39920200836624</v>
      </c>
      <c r="N2551" s="5">
        <v>26509920446184</v>
      </c>
    </row>
    <row r="2552" spans="1:14" x14ac:dyDescent="0.3">
      <c r="A2552" t="s">
        <v>262</v>
      </c>
      <c r="B2552" t="s">
        <v>259</v>
      </c>
      <c r="C2552" t="s">
        <v>31</v>
      </c>
      <c r="D2552" t="s">
        <v>221</v>
      </c>
      <c r="E2552" t="s">
        <v>191</v>
      </c>
      <c r="F2552" t="s">
        <v>299</v>
      </c>
      <c r="G2552" s="4">
        <v>44561</v>
      </c>
      <c r="H2552" s="7">
        <f t="shared" si="39"/>
        <v>2021</v>
      </c>
      <c r="I2552" t="s">
        <v>252</v>
      </c>
      <c r="J2552" t="s">
        <v>10</v>
      </c>
      <c r="K2552" t="s">
        <v>124</v>
      </c>
      <c r="L2552" t="str">
        <f>_xlfn.XLOOKUP(K2552,Sheet1!$A$2:$A$8,Sheet1!$B$2:$B$8)</f>
        <v>E</v>
      </c>
      <c r="M2552" s="5">
        <v>6649599886191</v>
      </c>
      <c r="N2552" s="5">
        <v>1135196565145</v>
      </c>
    </row>
    <row r="2553" spans="1:14" x14ac:dyDescent="0.3">
      <c r="A2553" t="s">
        <v>262</v>
      </c>
      <c r="B2553" t="s">
        <v>259</v>
      </c>
      <c r="C2553" t="s">
        <v>31</v>
      </c>
      <c r="D2553" t="s">
        <v>221</v>
      </c>
      <c r="E2553" t="s">
        <v>191</v>
      </c>
      <c r="F2553" t="s">
        <v>299</v>
      </c>
      <c r="G2553" s="4">
        <v>44561</v>
      </c>
      <c r="H2553" s="7">
        <f t="shared" si="39"/>
        <v>2021</v>
      </c>
      <c r="I2553" t="s">
        <v>252</v>
      </c>
      <c r="J2553" t="s">
        <v>122</v>
      </c>
      <c r="K2553" t="s">
        <v>122</v>
      </c>
      <c r="L2553" t="str">
        <f>_xlfn.XLOOKUP(K2553,Sheet1!$A$2:$A$8,Sheet1!$B$2:$B$8)</f>
        <v>F</v>
      </c>
      <c r="M2553" s="5">
        <v>5181227349434</v>
      </c>
      <c r="N2553" s="5">
        <v>965863440351</v>
      </c>
    </row>
    <row r="2554" spans="1:14" x14ac:dyDescent="0.3">
      <c r="A2554" t="s">
        <v>262</v>
      </c>
      <c r="B2554" t="s">
        <v>259</v>
      </c>
      <c r="C2554" t="s">
        <v>31</v>
      </c>
      <c r="D2554" t="s">
        <v>222</v>
      </c>
      <c r="E2554" t="s">
        <v>223</v>
      </c>
      <c r="F2554" t="s">
        <v>299</v>
      </c>
      <c r="G2554" s="4">
        <v>44561</v>
      </c>
      <c r="H2554" s="7">
        <f t="shared" si="39"/>
        <v>2021</v>
      </c>
      <c r="I2554" t="s">
        <v>252</v>
      </c>
      <c r="J2554" t="s">
        <v>7</v>
      </c>
      <c r="K2554" t="s">
        <v>7</v>
      </c>
      <c r="L2554" t="str">
        <f>_xlfn.XLOOKUP(K2554,Sheet1!$A$2:$A$8,Sheet1!$B$2:$B$8)</f>
        <v>D</v>
      </c>
      <c r="M2554" s="5">
        <v>2548320397236</v>
      </c>
      <c r="N2554" s="5">
        <v>2811967925744</v>
      </c>
    </row>
    <row r="2555" spans="1:14" x14ac:dyDescent="0.3">
      <c r="A2555" t="s">
        <v>262</v>
      </c>
      <c r="B2555" t="s">
        <v>259</v>
      </c>
      <c r="C2555" t="s">
        <v>31</v>
      </c>
      <c r="D2555" t="s">
        <v>222</v>
      </c>
      <c r="E2555" t="s">
        <v>223</v>
      </c>
      <c r="F2555" t="s">
        <v>299</v>
      </c>
      <c r="G2555" s="4">
        <v>44561</v>
      </c>
      <c r="H2555" s="7">
        <f t="shared" si="39"/>
        <v>2021</v>
      </c>
      <c r="I2555" t="s">
        <v>252</v>
      </c>
      <c r="J2555" t="s">
        <v>124</v>
      </c>
      <c r="K2555" t="s">
        <v>124</v>
      </c>
      <c r="L2555" t="str">
        <f>_xlfn.XLOOKUP(K2555,Sheet1!$A$2:$A$8,Sheet1!$B$2:$B$8)</f>
        <v>E</v>
      </c>
      <c r="M2555" s="5">
        <v>67540126651</v>
      </c>
      <c r="N2555" s="5">
        <v>148590816348</v>
      </c>
    </row>
    <row r="2556" spans="1:14" x14ac:dyDescent="0.3">
      <c r="A2556" t="s">
        <v>262</v>
      </c>
      <c r="B2556" t="s">
        <v>259</v>
      </c>
      <c r="C2556" t="s">
        <v>31</v>
      </c>
      <c r="D2556" t="s">
        <v>222</v>
      </c>
      <c r="E2556" t="s">
        <v>223</v>
      </c>
      <c r="F2556" t="s">
        <v>299</v>
      </c>
      <c r="G2556" s="4">
        <v>44561</v>
      </c>
      <c r="H2556" s="7">
        <f t="shared" si="39"/>
        <v>2021</v>
      </c>
      <c r="I2556" t="s">
        <v>252</v>
      </c>
      <c r="J2556" t="s">
        <v>122</v>
      </c>
      <c r="K2556" t="s">
        <v>122</v>
      </c>
      <c r="L2556" t="str">
        <f>_xlfn.XLOOKUP(K2556,Sheet1!$A$2:$A$8,Sheet1!$B$2:$B$8)</f>
        <v>F</v>
      </c>
      <c r="M2556" s="5">
        <v>33592108511</v>
      </c>
      <c r="N2556" s="5">
        <v>81635521828</v>
      </c>
    </row>
    <row r="2557" spans="1:14" x14ac:dyDescent="0.3">
      <c r="A2557" t="s">
        <v>262</v>
      </c>
      <c r="B2557" t="s">
        <v>259</v>
      </c>
      <c r="C2557" t="s">
        <v>31</v>
      </c>
      <c r="D2557" t="s">
        <v>224</v>
      </c>
      <c r="E2557" t="s">
        <v>225</v>
      </c>
      <c r="F2557" t="s">
        <v>299</v>
      </c>
      <c r="G2557" s="4">
        <v>44561</v>
      </c>
      <c r="H2557" s="7">
        <f t="shared" si="39"/>
        <v>2021</v>
      </c>
      <c r="I2557" t="s">
        <v>252</v>
      </c>
      <c r="J2557" t="s">
        <v>260</v>
      </c>
      <c r="K2557" t="s">
        <v>7</v>
      </c>
      <c r="L2557" t="str">
        <f>_xlfn.XLOOKUP(K2557,Sheet1!$A$2:$A$8,Sheet1!$B$2:$B$8)</f>
        <v>D</v>
      </c>
      <c r="M2557" s="5">
        <v>1347687461420</v>
      </c>
      <c r="N2557" s="5">
        <v>1442069019835</v>
      </c>
    </row>
    <row r="2558" spans="1:14" x14ac:dyDescent="0.3">
      <c r="A2558" t="s">
        <v>262</v>
      </c>
      <c r="B2558" t="s">
        <v>259</v>
      </c>
      <c r="C2558" t="s">
        <v>31</v>
      </c>
      <c r="D2558" t="s">
        <v>224</v>
      </c>
      <c r="E2558" t="s">
        <v>225</v>
      </c>
      <c r="F2558" t="s">
        <v>299</v>
      </c>
      <c r="G2558" s="4">
        <v>44561</v>
      </c>
      <c r="H2558" s="7">
        <f t="shared" si="39"/>
        <v>2021</v>
      </c>
      <c r="I2558" t="s">
        <v>252</v>
      </c>
      <c r="J2558" t="s">
        <v>124</v>
      </c>
      <c r="K2558" t="s">
        <v>124</v>
      </c>
      <c r="L2558" t="str">
        <f>_xlfn.XLOOKUP(K2558,Sheet1!$A$2:$A$8,Sheet1!$B$2:$B$8)</f>
        <v>E</v>
      </c>
      <c r="M2558" s="5">
        <v>66786287716</v>
      </c>
      <c r="N2558" s="5">
        <v>80382114773</v>
      </c>
    </row>
    <row r="2559" spans="1:14" x14ac:dyDescent="0.3">
      <c r="A2559" t="s">
        <v>262</v>
      </c>
      <c r="B2559" t="s">
        <v>259</v>
      </c>
      <c r="C2559" t="s">
        <v>31</v>
      </c>
      <c r="D2559" t="s">
        <v>224</v>
      </c>
      <c r="E2559" t="s">
        <v>225</v>
      </c>
      <c r="F2559" t="s">
        <v>299</v>
      </c>
      <c r="G2559" s="4">
        <v>44561</v>
      </c>
      <c r="H2559" s="7">
        <f t="shared" si="39"/>
        <v>2021</v>
      </c>
      <c r="I2559" t="s">
        <v>252</v>
      </c>
      <c r="J2559" t="s">
        <v>122</v>
      </c>
      <c r="K2559" t="s">
        <v>122</v>
      </c>
      <c r="L2559" t="str">
        <f>_xlfn.XLOOKUP(K2559,Sheet1!$A$2:$A$8,Sheet1!$B$2:$B$8)</f>
        <v>F</v>
      </c>
      <c r="M2559" s="5">
        <v>47433834328</v>
      </c>
      <c r="N2559" s="5">
        <v>94690768511</v>
      </c>
    </row>
    <row r="2560" spans="1:14" x14ac:dyDescent="0.3">
      <c r="A2560" t="s">
        <v>262</v>
      </c>
      <c r="B2560" t="s">
        <v>259</v>
      </c>
      <c r="C2560" t="s">
        <v>31</v>
      </c>
      <c r="D2560" t="s">
        <v>226</v>
      </c>
      <c r="E2560" t="s">
        <v>225</v>
      </c>
      <c r="F2560" t="s">
        <v>299</v>
      </c>
      <c r="G2560" s="4">
        <v>44561</v>
      </c>
      <c r="H2560" s="7">
        <f t="shared" si="39"/>
        <v>2021</v>
      </c>
      <c r="I2560" t="s">
        <v>252</v>
      </c>
      <c r="J2560" t="s">
        <v>7</v>
      </c>
      <c r="K2560" t="s">
        <v>7</v>
      </c>
      <c r="L2560" t="str">
        <f>_xlfn.XLOOKUP(K2560,Sheet1!$A$2:$A$8,Sheet1!$B$2:$B$8)</f>
        <v>D</v>
      </c>
      <c r="M2560" s="5">
        <v>1291893468893</v>
      </c>
      <c r="N2560" s="5">
        <v>1500329130295</v>
      </c>
    </row>
    <row r="2561" spans="1:14" x14ac:dyDescent="0.3">
      <c r="A2561" t="s">
        <v>262</v>
      </c>
      <c r="B2561" t="s">
        <v>259</v>
      </c>
      <c r="C2561" t="s">
        <v>31</v>
      </c>
      <c r="D2561" t="s">
        <v>226</v>
      </c>
      <c r="E2561" t="s">
        <v>225</v>
      </c>
      <c r="F2561" t="s">
        <v>299</v>
      </c>
      <c r="G2561" s="4">
        <v>44561</v>
      </c>
      <c r="H2561" s="7">
        <f t="shared" si="39"/>
        <v>2021</v>
      </c>
      <c r="I2561" t="s">
        <v>252</v>
      </c>
      <c r="J2561" t="s">
        <v>10</v>
      </c>
      <c r="K2561" t="s">
        <v>124</v>
      </c>
      <c r="L2561" t="str">
        <f>_xlfn.XLOOKUP(K2561,Sheet1!$A$2:$A$8,Sheet1!$B$2:$B$8)</f>
        <v>E</v>
      </c>
      <c r="M2561" s="5">
        <v>47144324306</v>
      </c>
      <c r="N2561" s="5">
        <v>90914126329</v>
      </c>
    </row>
    <row r="2562" spans="1:14" x14ac:dyDescent="0.3">
      <c r="A2562" t="s">
        <v>262</v>
      </c>
      <c r="B2562" t="s">
        <v>259</v>
      </c>
      <c r="C2562" t="s">
        <v>31</v>
      </c>
      <c r="D2562" t="s">
        <v>226</v>
      </c>
      <c r="E2562" t="s">
        <v>225</v>
      </c>
      <c r="F2562" t="s">
        <v>299</v>
      </c>
      <c r="G2562" s="4">
        <v>44561</v>
      </c>
      <c r="H2562" s="7">
        <f t="shared" si="39"/>
        <v>2021</v>
      </c>
      <c r="I2562" t="s">
        <v>252</v>
      </c>
      <c r="J2562" t="s">
        <v>9</v>
      </c>
      <c r="K2562" t="s">
        <v>122</v>
      </c>
      <c r="L2562" t="str">
        <f>_xlfn.XLOOKUP(K2562,Sheet1!$A$2:$A$8,Sheet1!$B$2:$B$8)</f>
        <v>F</v>
      </c>
      <c r="M2562" s="5">
        <v>55718841122</v>
      </c>
      <c r="N2562" s="5">
        <v>105685467087</v>
      </c>
    </row>
    <row r="2563" spans="1:14" x14ac:dyDescent="0.3">
      <c r="A2563" t="s">
        <v>262</v>
      </c>
      <c r="B2563" t="s">
        <v>259</v>
      </c>
      <c r="C2563" t="s">
        <v>31</v>
      </c>
      <c r="D2563" t="s">
        <v>227</v>
      </c>
      <c r="E2563" t="s">
        <v>198</v>
      </c>
      <c r="F2563" t="s">
        <v>299</v>
      </c>
      <c r="G2563" s="4">
        <v>44561</v>
      </c>
      <c r="H2563" s="7">
        <f t="shared" si="39"/>
        <v>2021</v>
      </c>
      <c r="I2563" t="s">
        <v>252</v>
      </c>
      <c r="J2563" t="s">
        <v>260</v>
      </c>
      <c r="K2563" t="s">
        <v>7</v>
      </c>
      <c r="L2563" t="str">
        <f>_xlfn.XLOOKUP(K2563,Sheet1!$A$2:$A$8,Sheet1!$B$2:$B$8)</f>
        <v>D</v>
      </c>
      <c r="M2563" s="5">
        <v>101594443691</v>
      </c>
      <c r="N2563" s="5">
        <v>88602270090</v>
      </c>
    </row>
    <row r="2564" spans="1:14" x14ac:dyDescent="0.3">
      <c r="A2564" t="s">
        <v>262</v>
      </c>
      <c r="B2564" t="s">
        <v>259</v>
      </c>
      <c r="C2564" t="s">
        <v>31</v>
      </c>
      <c r="D2564" t="s">
        <v>227</v>
      </c>
      <c r="E2564" t="s">
        <v>198</v>
      </c>
      <c r="F2564" t="s">
        <v>299</v>
      </c>
      <c r="G2564" s="4">
        <v>44561</v>
      </c>
      <c r="H2564" s="7">
        <f t="shared" si="39"/>
        <v>2021</v>
      </c>
      <c r="I2564" t="s">
        <v>252</v>
      </c>
      <c r="J2564" t="s">
        <v>124</v>
      </c>
      <c r="K2564" t="s">
        <v>124</v>
      </c>
      <c r="L2564" t="str">
        <f>_xlfn.XLOOKUP(K2564,Sheet1!$A$2:$A$8,Sheet1!$B$2:$B$8)</f>
        <v>E</v>
      </c>
      <c r="M2564" s="5">
        <v>10159789691</v>
      </c>
      <c r="N2564" s="5">
        <v>6012796659</v>
      </c>
    </row>
    <row r="2565" spans="1:14" x14ac:dyDescent="0.3">
      <c r="A2565" t="s">
        <v>262</v>
      </c>
      <c r="B2565" t="s">
        <v>259</v>
      </c>
      <c r="C2565" t="s">
        <v>31</v>
      </c>
      <c r="D2565" t="s">
        <v>227</v>
      </c>
      <c r="E2565" t="s">
        <v>198</v>
      </c>
      <c r="F2565" t="s">
        <v>299</v>
      </c>
      <c r="G2565" s="4">
        <v>44561</v>
      </c>
      <c r="H2565" s="7">
        <f t="shared" ref="H2565:H2628" si="40">YEAR(G2565)</f>
        <v>2021</v>
      </c>
      <c r="I2565" t="s">
        <v>252</v>
      </c>
      <c r="J2565" t="s">
        <v>122</v>
      </c>
      <c r="K2565" t="s">
        <v>122</v>
      </c>
      <c r="L2565" t="str">
        <f>_xlfn.XLOOKUP(K2565,Sheet1!$A$2:$A$8,Sheet1!$B$2:$B$8)</f>
        <v>F</v>
      </c>
      <c r="M2565" s="5">
        <v>8960480909</v>
      </c>
      <c r="N2565" s="5">
        <v>19863537529</v>
      </c>
    </row>
    <row r="2566" spans="1:14" x14ac:dyDescent="0.3">
      <c r="A2566" t="s">
        <v>262</v>
      </c>
      <c r="B2566" t="s">
        <v>259</v>
      </c>
      <c r="C2566" t="s">
        <v>31</v>
      </c>
      <c r="D2566" t="s">
        <v>247</v>
      </c>
      <c r="E2566" t="s">
        <v>191</v>
      </c>
      <c r="F2566" t="s">
        <v>299</v>
      </c>
      <c r="G2566" s="4">
        <v>44561</v>
      </c>
      <c r="H2566" s="7">
        <f t="shared" si="40"/>
        <v>2021</v>
      </c>
      <c r="I2566" t="s">
        <v>252</v>
      </c>
      <c r="J2566" t="s">
        <v>7</v>
      </c>
      <c r="K2566" t="s">
        <v>7</v>
      </c>
      <c r="L2566" t="str">
        <f>_xlfn.XLOOKUP(K2566,Sheet1!$A$2:$A$8,Sheet1!$B$2:$B$8)</f>
        <v>D</v>
      </c>
      <c r="M2566" s="5">
        <v>396983547194</v>
      </c>
      <c r="N2566" s="5">
        <v>334267703511</v>
      </c>
    </row>
    <row r="2567" spans="1:14" x14ac:dyDescent="0.3">
      <c r="A2567" t="s">
        <v>262</v>
      </c>
      <c r="B2567" t="s">
        <v>259</v>
      </c>
      <c r="C2567" t="s">
        <v>31</v>
      </c>
      <c r="D2567" t="s">
        <v>247</v>
      </c>
      <c r="E2567" t="s">
        <v>191</v>
      </c>
      <c r="F2567" t="s">
        <v>299</v>
      </c>
      <c r="G2567" s="4">
        <v>44561</v>
      </c>
      <c r="H2567" s="7">
        <f t="shared" si="40"/>
        <v>2021</v>
      </c>
      <c r="I2567" t="s">
        <v>252</v>
      </c>
      <c r="J2567" t="s">
        <v>124</v>
      </c>
      <c r="K2567" t="s">
        <v>124</v>
      </c>
      <c r="L2567" t="str">
        <f>_xlfn.XLOOKUP(K2567,Sheet1!$A$2:$A$8,Sheet1!$B$2:$B$8)</f>
        <v>E</v>
      </c>
      <c r="M2567" s="5">
        <v>35949198370</v>
      </c>
      <c r="N2567" s="5">
        <v>57126991470</v>
      </c>
    </row>
    <row r="2568" spans="1:14" x14ac:dyDescent="0.3">
      <c r="A2568" t="s">
        <v>262</v>
      </c>
      <c r="B2568" t="s">
        <v>259</v>
      </c>
      <c r="C2568" t="s">
        <v>31</v>
      </c>
      <c r="D2568" t="s">
        <v>247</v>
      </c>
      <c r="E2568" t="s">
        <v>191</v>
      </c>
      <c r="F2568" t="s">
        <v>299</v>
      </c>
      <c r="G2568" s="4">
        <v>44561</v>
      </c>
      <c r="H2568" s="7">
        <f t="shared" si="40"/>
        <v>2021</v>
      </c>
      <c r="I2568" t="s">
        <v>252</v>
      </c>
      <c r="J2568" t="s">
        <v>122</v>
      </c>
      <c r="K2568" t="s">
        <v>122</v>
      </c>
      <c r="L2568" t="str">
        <f>_xlfn.XLOOKUP(K2568,Sheet1!$A$2:$A$8,Sheet1!$B$2:$B$8)</f>
        <v>F</v>
      </c>
      <c r="M2568" s="5">
        <v>40385273803</v>
      </c>
      <c r="N2568" s="5">
        <v>62782323502</v>
      </c>
    </row>
    <row r="2569" spans="1:14" x14ac:dyDescent="0.3">
      <c r="A2569" t="s">
        <v>262</v>
      </c>
      <c r="B2569" t="s">
        <v>259</v>
      </c>
      <c r="C2569" t="s">
        <v>31</v>
      </c>
      <c r="D2569" t="s">
        <v>228</v>
      </c>
      <c r="E2569" t="s">
        <v>229</v>
      </c>
      <c r="F2569" t="s">
        <v>299</v>
      </c>
      <c r="G2569" s="4">
        <v>44561</v>
      </c>
      <c r="H2569" s="7">
        <f t="shared" si="40"/>
        <v>2021</v>
      </c>
      <c r="I2569" t="s">
        <v>252</v>
      </c>
      <c r="J2569" t="s">
        <v>260</v>
      </c>
      <c r="K2569" t="s">
        <v>7</v>
      </c>
      <c r="L2569" t="str">
        <f>_xlfn.XLOOKUP(K2569,Sheet1!$A$2:$A$8,Sheet1!$B$2:$B$8)</f>
        <v>D</v>
      </c>
      <c r="M2569" s="5">
        <v>2155710481939</v>
      </c>
      <c r="N2569" s="5">
        <v>1928149579763</v>
      </c>
    </row>
    <row r="2570" spans="1:14" x14ac:dyDescent="0.3">
      <c r="A2570" t="s">
        <v>262</v>
      </c>
      <c r="B2570" t="s">
        <v>259</v>
      </c>
      <c r="C2570" t="s">
        <v>31</v>
      </c>
      <c r="D2570" t="s">
        <v>228</v>
      </c>
      <c r="E2570" t="s">
        <v>229</v>
      </c>
      <c r="F2570" t="s">
        <v>299</v>
      </c>
      <c r="G2570" s="4">
        <v>44561</v>
      </c>
      <c r="H2570" s="7">
        <f t="shared" si="40"/>
        <v>2021</v>
      </c>
      <c r="I2570" t="s">
        <v>252</v>
      </c>
      <c r="J2570" t="s">
        <v>124</v>
      </c>
      <c r="K2570" t="s">
        <v>124</v>
      </c>
      <c r="L2570" t="str">
        <f>_xlfn.XLOOKUP(K2570,Sheet1!$A$2:$A$8,Sheet1!$B$2:$B$8)</f>
        <v>E</v>
      </c>
      <c r="M2570" s="5">
        <v>24532730860</v>
      </c>
      <c r="N2570" s="5">
        <v>46886095547</v>
      </c>
    </row>
    <row r="2571" spans="1:14" x14ac:dyDescent="0.3">
      <c r="A2571" t="s">
        <v>262</v>
      </c>
      <c r="B2571" t="s">
        <v>259</v>
      </c>
      <c r="C2571" t="s">
        <v>31</v>
      </c>
      <c r="D2571" t="s">
        <v>228</v>
      </c>
      <c r="E2571" t="s">
        <v>229</v>
      </c>
      <c r="F2571" t="s">
        <v>299</v>
      </c>
      <c r="G2571" s="4">
        <v>44561</v>
      </c>
      <c r="H2571" s="7">
        <f t="shared" si="40"/>
        <v>2021</v>
      </c>
      <c r="I2571" t="s">
        <v>252</v>
      </c>
      <c r="J2571" t="s">
        <v>122</v>
      </c>
      <c r="K2571" t="s">
        <v>122</v>
      </c>
      <c r="L2571" t="str">
        <f>_xlfn.XLOOKUP(K2571,Sheet1!$A$2:$A$8,Sheet1!$B$2:$B$8)</f>
        <v>F</v>
      </c>
      <c r="M2571" s="5">
        <v>150634691548</v>
      </c>
      <c r="N2571" s="5">
        <v>1761509805</v>
      </c>
    </row>
    <row r="2572" spans="1:14" x14ac:dyDescent="0.3">
      <c r="A2572" t="s">
        <v>262</v>
      </c>
      <c r="B2572" t="s">
        <v>259</v>
      </c>
      <c r="C2572" t="s">
        <v>31</v>
      </c>
      <c r="D2572" t="s">
        <v>248</v>
      </c>
      <c r="E2572" t="s">
        <v>191</v>
      </c>
      <c r="F2572" t="s">
        <v>299</v>
      </c>
      <c r="G2572" s="4">
        <v>44561</v>
      </c>
      <c r="H2572" s="7">
        <f t="shared" si="40"/>
        <v>2021</v>
      </c>
      <c r="I2572" t="s">
        <v>252</v>
      </c>
      <c r="J2572" t="s">
        <v>7</v>
      </c>
      <c r="K2572" t="s">
        <v>7</v>
      </c>
      <c r="L2572" t="str">
        <f>_xlfn.XLOOKUP(K2572,Sheet1!$A$2:$A$8,Sheet1!$B$2:$B$8)</f>
        <v>D</v>
      </c>
      <c r="M2572" s="5">
        <v>7395684853708</v>
      </c>
      <c r="N2572" s="5">
        <v>5717317071646</v>
      </c>
    </row>
    <row r="2573" spans="1:14" x14ac:dyDescent="0.3">
      <c r="A2573" t="s">
        <v>262</v>
      </c>
      <c r="B2573" t="s">
        <v>259</v>
      </c>
      <c r="C2573" t="s">
        <v>31</v>
      </c>
      <c r="D2573" t="s">
        <v>248</v>
      </c>
      <c r="E2573" t="s">
        <v>191</v>
      </c>
      <c r="F2573" t="s">
        <v>299</v>
      </c>
      <c r="G2573" s="4">
        <v>44561</v>
      </c>
      <c r="H2573" s="7">
        <f t="shared" si="40"/>
        <v>2021</v>
      </c>
      <c r="I2573" t="s">
        <v>252</v>
      </c>
      <c r="J2573" t="s">
        <v>10</v>
      </c>
      <c r="K2573" t="s">
        <v>124</v>
      </c>
      <c r="L2573" t="str">
        <f>_xlfn.XLOOKUP(K2573,Sheet1!$A$2:$A$8,Sheet1!$B$2:$B$8)</f>
        <v>E</v>
      </c>
      <c r="M2573" s="5">
        <v>558108483949</v>
      </c>
      <c r="N2573" s="5">
        <v>425003745287</v>
      </c>
    </row>
    <row r="2574" spans="1:14" x14ac:dyDescent="0.3">
      <c r="A2574" t="s">
        <v>262</v>
      </c>
      <c r="B2574" t="s">
        <v>259</v>
      </c>
      <c r="C2574" t="s">
        <v>31</v>
      </c>
      <c r="D2574" t="s">
        <v>248</v>
      </c>
      <c r="E2574" t="s">
        <v>191</v>
      </c>
      <c r="F2574" t="s">
        <v>299</v>
      </c>
      <c r="G2574" s="4">
        <v>44561</v>
      </c>
      <c r="H2574" s="7">
        <f t="shared" si="40"/>
        <v>2021</v>
      </c>
      <c r="I2574" t="s">
        <v>252</v>
      </c>
      <c r="J2574" t="s">
        <v>265</v>
      </c>
      <c r="K2574" t="s">
        <v>122</v>
      </c>
      <c r="L2574" t="str">
        <f>_xlfn.XLOOKUP(K2574,Sheet1!$A$2:$A$8,Sheet1!$B$2:$B$8)</f>
        <v>F</v>
      </c>
      <c r="M2574" s="5">
        <v>547461607359</v>
      </c>
      <c r="N2574" s="5">
        <v>713856040987</v>
      </c>
    </row>
    <row r="2575" spans="1:14" x14ac:dyDescent="0.3">
      <c r="A2575" t="s">
        <v>262</v>
      </c>
      <c r="B2575" t="s">
        <v>259</v>
      </c>
      <c r="C2575" t="s">
        <v>31</v>
      </c>
      <c r="D2575" t="s">
        <v>230</v>
      </c>
      <c r="E2575" t="s">
        <v>191</v>
      </c>
      <c r="F2575" t="s">
        <v>299</v>
      </c>
      <c r="G2575" s="4">
        <v>44561</v>
      </c>
      <c r="H2575" s="7">
        <f t="shared" si="40"/>
        <v>2021</v>
      </c>
      <c r="I2575" t="s">
        <v>252</v>
      </c>
      <c r="J2575" t="s">
        <v>7</v>
      </c>
      <c r="K2575" t="s">
        <v>7</v>
      </c>
      <c r="L2575" t="str">
        <f>_xlfn.XLOOKUP(K2575,Sheet1!$A$2:$A$8,Sheet1!$B$2:$B$8)</f>
        <v>D</v>
      </c>
      <c r="M2575" s="5">
        <v>8303995873000</v>
      </c>
      <c r="N2575" s="5">
        <v>8310181048000</v>
      </c>
    </row>
    <row r="2576" spans="1:14" x14ac:dyDescent="0.3">
      <c r="A2576" t="s">
        <v>262</v>
      </c>
      <c r="B2576" t="s">
        <v>259</v>
      </c>
      <c r="C2576" t="s">
        <v>31</v>
      </c>
      <c r="D2576" t="s">
        <v>230</v>
      </c>
      <c r="E2576" t="s">
        <v>191</v>
      </c>
      <c r="F2576" t="s">
        <v>299</v>
      </c>
      <c r="G2576" s="4">
        <v>44561</v>
      </c>
      <c r="H2576" s="7">
        <f t="shared" si="40"/>
        <v>2021</v>
      </c>
      <c r="I2576" t="s">
        <v>252</v>
      </c>
      <c r="J2576" t="s">
        <v>124</v>
      </c>
      <c r="K2576" t="s">
        <v>124</v>
      </c>
      <c r="L2576" t="str">
        <f>_xlfn.XLOOKUP(K2576,Sheet1!$A$2:$A$8,Sheet1!$B$2:$B$8)</f>
        <v>E</v>
      </c>
      <c r="M2576" s="5">
        <v>-800619319000</v>
      </c>
      <c r="N2576" s="5">
        <v>32506679000</v>
      </c>
    </row>
    <row r="2577" spans="1:14" x14ac:dyDescent="0.3">
      <c r="A2577" t="s">
        <v>262</v>
      </c>
      <c r="B2577" t="s">
        <v>259</v>
      </c>
      <c r="C2577" t="s">
        <v>31</v>
      </c>
      <c r="D2577" t="s">
        <v>230</v>
      </c>
      <c r="E2577" t="s">
        <v>191</v>
      </c>
      <c r="F2577" t="s">
        <v>299</v>
      </c>
      <c r="G2577" s="4">
        <v>44561</v>
      </c>
      <c r="H2577" s="7">
        <f t="shared" si="40"/>
        <v>2021</v>
      </c>
      <c r="I2577" t="s">
        <v>252</v>
      </c>
      <c r="J2577" t="s">
        <v>270</v>
      </c>
      <c r="K2577" t="s">
        <v>122</v>
      </c>
      <c r="L2577" t="str">
        <f>_xlfn.XLOOKUP(K2577,Sheet1!$A$2:$A$8,Sheet1!$B$2:$B$8)</f>
        <v>F</v>
      </c>
      <c r="M2577" s="5">
        <v>-814133265000</v>
      </c>
      <c r="N2577" s="5">
        <v>-431462550000</v>
      </c>
    </row>
    <row r="2578" spans="1:14" x14ac:dyDescent="0.3">
      <c r="A2578" t="s">
        <v>269</v>
      </c>
      <c r="B2578" t="s">
        <v>259</v>
      </c>
      <c r="C2578" t="s">
        <v>34</v>
      </c>
      <c r="D2578" t="s">
        <v>207</v>
      </c>
      <c r="E2578" t="s">
        <v>191</v>
      </c>
      <c r="F2578" t="s">
        <v>299</v>
      </c>
      <c r="G2578" s="4">
        <v>44561</v>
      </c>
      <c r="H2578" s="7">
        <f t="shared" si="40"/>
        <v>2021</v>
      </c>
      <c r="I2578" t="s">
        <v>252</v>
      </c>
      <c r="J2578" t="s">
        <v>7</v>
      </c>
      <c r="K2578" t="s">
        <v>7</v>
      </c>
      <c r="L2578" t="str">
        <f>_xlfn.XLOOKUP(K2578,Sheet1!$A$2:$A$8,Sheet1!$B$2:$B$8)</f>
        <v>D</v>
      </c>
      <c r="M2578" s="5">
        <v>1703337116038</v>
      </c>
      <c r="N2578" s="5">
        <v>1313295206977</v>
      </c>
    </row>
    <row r="2579" spans="1:14" x14ac:dyDescent="0.3">
      <c r="A2579" t="s">
        <v>269</v>
      </c>
      <c r="B2579" t="s">
        <v>259</v>
      </c>
      <c r="C2579" t="s">
        <v>34</v>
      </c>
      <c r="D2579" t="s">
        <v>207</v>
      </c>
      <c r="E2579" t="s">
        <v>191</v>
      </c>
      <c r="F2579" t="s">
        <v>299</v>
      </c>
      <c r="G2579" s="4">
        <v>44561</v>
      </c>
      <c r="H2579" s="7">
        <f t="shared" si="40"/>
        <v>2021</v>
      </c>
      <c r="I2579" t="s">
        <v>252</v>
      </c>
      <c r="J2579" t="s">
        <v>10</v>
      </c>
      <c r="K2579" t="s">
        <v>124</v>
      </c>
      <c r="L2579" t="str">
        <f>_xlfn.XLOOKUP(K2579,Sheet1!$A$2:$A$8,Sheet1!$B$2:$B$8)</f>
        <v>E</v>
      </c>
      <c r="M2579" s="5">
        <v>82059895812</v>
      </c>
      <c r="N2579" s="5">
        <v>-36843269764</v>
      </c>
    </row>
    <row r="2580" spans="1:14" x14ac:dyDescent="0.3">
      <c r="A2580" t="s">
        <v>269</v>
      </c>
      <c r="B2580" t="s">
        <v>259</v>
      </c>
      <c r="C2580" t="s">
        <v>34</v>
      </c>
      <c r="D2580" t="s">
        <v>207</v>
      </c>
      <c r="E2580" t="s">
        <v>191</v>
      </c>
      <c r="F2580" t="s">
        <v>299</v>
      </c>
      <c r="G2580" s="4">
        <v>44561</v>
      </c>
      <c r="H2580" s="7">
        <f t="shared" si="40"/>
        <v>2021</v>
      </c>
      <c r="I2580" t="s">
        <v>252</v>
      </c>
      <c r="J2580" t="s">
        <v>122</v>
      </c>
      <c r="K2580" t="s">
        <v>122</v>
      </c>
      <c r="L2580" t="str">
        <f>_xlfn.XLOOKUP(K2580,Sheet1!$A$2:$A$8,Sheet1!$B$2:$B$8)</f>
        <v>F</v>
      </c>
      <c r="M2580" s="5">
        <v>96522425842</v>
      </c>
      <c r="N2580" s="5">
        <v>-143142308843</v>
      </c>
    </row>
    <row r="2581" spans="1:14" x14ac:dyDescent="0.3">
      <c r="A2581" t="s">
        <v>268</v>
      </c>
      <c r="B2581" t="s">
        <v>259</v>
      </c>
      <c r="C2581" t="s">
        <v>31</v>
      </c>
      <c r="D2581" t="s">
        <v>207</v>
      </c>
      <c r="E2581" t="s">
        <v>191</v>
      </c>
      <c r="F2581" t="s">
        <v>299</v>
      </c>
      <c r="G2581" s="4">
        <v>44561</v>
      </c>
      <c r="H2581" s="7">
        <f t="shared" si="40"/>
        <v>2021</v>
      </c>
      <c r="I2581" t="s">
        <v>252</v>
      </c>
      <c r="J2581" t="s">
        <v>7</v>
      </c>
      <c r="K2581" t="s">
        <v>7</v>
      </c>
      <c r="L2581" t="str">
        <f>_xlfn.XLOOKUP(K2581,Sheet1!$A$2:$A$8,Sheet1!$B$2:$B$8)</f>
        <v>D</v>
      </c>
      <c r="M2581" s="5">
        <v>1318676349069</v>
      </c>
      <c r="N2581" s="5">
        <v>943467230910</v>
      </c>
    </row>
    <row r="2582" spans="1:14" x14ac:dyDescent="0.3">
      <c r="A2582" t="s">
        <v>268</v>
      </c>
      <c r="B2582" t="s">
        <v>259</v>
      </c>
      <c r="C2582" t="s">
        <v>31</v>
      </c>
      <c r="D2582" t="s">
        <v>207</v>
      </c>
      <c r="E2582" t="s">
        <v>191</v>
      </c>
      <c r="F2582" t="s">
        <v>299</v>
      </c>
      <c r="G2582" s="4">
        <v>44561</v>
      </c>
      <c r="H2582" s="7">
        <f t="shared" si="40"/>
        <v>2021</v>
      </c>
      <c r="I2582" t="s">
        <v>252</v>
      </c>
      <c r="J2582" t="s">
        <v>10</v>
      </c>
      <c r="K2582" t="s">
        <v>124</v>
      </c>
      <c r="L2582" t="str">
        <f>_xlfn.XLOOKUP(K2582,Sheet1!$A$2:$A$8,Sheet1!$B$2:$B$8)</f>
        <v>E</v>
      </c>
      <c r="M2582" s="5">
        <v>77626725069</v>
      </c>
      <c r="N2582" s="5">
        <v>44596698828</v>
      </c>
    </row>
    <row r="2583" spans="1:14" x14ac:dyDescent="0.3">
      <c r="A2583" t="s">
        <v>268</v>
      </c>
      <c r="B2583" t="s">
        <v>259</v>
      </c>
      <c r="C2583" t="s">
        <v>31</v>
      </c>
      <c r="D2583" t="s">
        <v>207</v>
      </c>
      <c r="E2583" t="s">
        <v>191</v>
      </c>
      <c r="F2583" t="s">
        <v>299</v>
      </c>
      <c r="G2583" s="4">
        <v>44561</v>
      </c>
      <c r="H2583" s="7">
        <f t="shared" si="40"/>
        <v>2021</v>
      </c>
      <c r="I2583" t="s">
        <v>252</v>
      </c>
      <c r="J2583" t="s">
        <v>122</v>
      </c>
      <c r="K2583" t="s">
        <v>122</v>
      </c>
      <c r="L2583" t="str">
        <f>_xlfn.XLOOKUP(K2583,Sheet1!$A$2:$A$8,Sheet1!$B$2:$B$8)</f>
        <v>F</v>
      </c>
      <c r="M2583" s="5">
        <v>38790024121</v>
      </c>
      <c r="N2583" s="5">
        <v>-153108488221</v>
      </c>
    </row>
    <row r="2584" spans="1:14" x14ac:dyDescent="0.3">
      <c r="A2584" t="s">
        <v>258</v>
      </c>
      <c r="B2584" t="s">
        <v>259</v>
      </c>
      <c r="C2584" t="s">
        <v>34</v>
      </c>
      <c r="D2584" t="s">
        <v>183</v>
      </c>
      <c r="E2584" t="s">
        <v>184</v>
      </c>
      <c r="F2584" t="s">
        <v>299</v>
      </c>
      <c r="G2584" s="4">
        <v>43465</v>
      </c>
      <c r="H2584" s="7">
        <f t="shared" si="40"/>
        <v>2018</v>
      </c>
      <c r="I2584" t="s">
        <v>252</v>
      </c>
      <c r="J2584" t="s">
        <v>7</v>
      </c>
      <c r="K2584" t="s">
        <v>7</v>
      </c>
      <c r="L2584" t="str">
        <f>_xlfn.XLOOKUP(K2584,Sheet1!$A$2:$A$8,Sheet1!$B$2:$B$8)</f>
        <v>D</v>
      </c>
      <c r="M2584" s="5">
        <v>5775862323457</v>
      </c>
      <c r="N2584" s="5">
        <v>938735224712</v>
      </c>
    </row>
    <row r="2585" spans="1:14" x14ac:dyDescent="0.3">
      <c r="A2585" t="s">
        <v>258</v>
      </c>
      <c r="B2585" t="s">
        <v>259</v>
      </c>
      <c r="C2585" t="s">
        <v>34</v>
      </c>
      <c r="D2585" t="s">
        <v>183</v>
      </c>
      <c r="E2585" t="s">
        <v>184</v>
      </c>
      <c r="F2585" t="s">
        <v>299</v>
      </c>
      <c r="G2585" s="4">
        <v>43465</v>
      </c>
      <c r="H2585" s="7">
        <f t="shared" si="40"/>
        <v>2018</v>
      </c>
      <c r="I2585" t="s">
        <v>252</v>
      </c>
      <c r="J2585" t="s">
        <v>124</v>
      </c>
      <c r="K2585" t="s">
        <v>124</v>
      </c>
      <c r="L2585" t="str">
        <f>_xlfn.XLOOKUP(K2585,Sheet1!$A$2:$A$8,Sheet1!$B$2:$B$8)</f>
        <v>E</v>
      </c>
      <c r="M2585" s="5">
        <v>189516685804</v>
      </c>
      <c r="N2585" s="5">
        <v>26516479984</v>
      </c>
    </row>
    <row r="2586" spans="1:14" x14ac:dyDescent="0.3">
      <c r="A2586" t="s">
        <v>258</v>
      </c>
      <c r="B2586" t="s">
        <v>259</v>
      </c>
      <c r="C2586" t="s">
        <v>34</v>
      </c>
      <c r="D2586" t="s">
        <v>183</v>
      </c>
      <c r="E2586" t="s">
        <v>184</v>
      </c>
      <c r="F2586" t="s">
        <v>299</v>
      </c>
      <c r="G2586" s="4">
        <v>43465</v>
      </c>
      <c r="H2586" s="7">
        <f t="shared" si="40"/>
        <v>2018</v>
      </c>
      <c r="I2586" t="s">
        <v>252</v>
      </c>
      <c r="J2586" t="s">
        <v>122</v>
      </c>
      <c r="K2586" t="s">
        <v>122</v>
      </c>
      <c r="L2586" t="str">
        <f>_xlfn.XLOOKUP(K2586,Sheet1!$A$2:$A$8,Sheet1!$B$2:$B$8)</f>
        <v>F</v>
      </c>
      <c r="M2586" s="5">
        <v>154186683020</v>
      </c>
      <c r="N2586" s="5">
        <v>27983934658</v>
      </c>
    </row>
    <row r="2587" spans="1:14" x14ac:dyDescent="0.3">
      <c r="A2587" t="s">
        <v>258</v>
      </c>
      <c r="B2587" t="s">
        <v>259</v>
      </c>
      <c r="C2587" t="s">
        <v>34</v>
      </c>
      <c r="D2587" t="s">
        <v>188</v>
      </c>
      <c r="E2587" t="s">
        <v>189</v>
      </c>
      <c r="F2587" t="s">
        <v>299</v>
      </c>
      <c r="G2587" s="4">
        <v>43465</v>
      </c>
      <c r="H2587" s="7">
        <f t="shared" si="40"/>
        <v>2018</v>
      </c>
      <c r="I2587" t="s">
        <v>252</v>
      </c>
      <c r="J2587" t="s">
        <v>260</v>
      </c>
      <c r="K2587" t="s">
        <v>7</v>
      </c>
      <c r="L2587" t="str">
        <f>_xlfn.XLOOKUP(K2587,Sheet1!$A$2:$A$8,Sheet1!$B$2:$B$8)</f>
        <v>D</v>
      </c>
      <c r="M2587" s="5">
        <v>1769356467477</v>
      </c>
      <c r="N2587" s="5">
        <v>1714387173382</v>
      </c>
    </row>
    <row r="2588" spans="1:14" x14ac:dyDescent="0.3">
      <c r="A2588" t="s">
        <v>258</v>
      </c>
      <c r="B2588" t="s">
        <v>259</v>
      </c>
      <c r="C2588" t="s">
        <v>34</v>
      </c>
      <c r="D2588" t="s">
        <v>188</v>
      </c>
      <c r="E2588" t="s">
        <v>189</v>
      </c>
      <c r="F2588" t="s">
        <v>299</v>
      </c>
      <c r="G2588" s="4">
        <v>43465</v>
      </c>
      <c r="H2588" s="7">
        <f t="shared" si="40"/>
        <v>2018</v>
      </c>
      <c r="I2588" t="s">
        <v>252</v>
      </c>
      <c r="J2588" t="s">
        <v>124</v>
      </c>
      <c r="K2588" t="s">
        <v>124</v>
      </c>
      <c r="L2588" t="str">
        <f>_xlfn.XLOOKUP(K2588,Sheet1!$A$2:$A$8,Sheet1!$B$2:$B$8)</f>
        <v>E</v>
      </c>
      <c r="M2588" s="5">
        <v>77706738825</v>
      </c>
      <c r="N2588" s="5">
        <v>86242893480</v>
      </c>
    </row>
    <row r="2589" spans="1:14" x14ac:dyDescent="0.3">
      <c r="A2589" t="s">
        <v>258</v>
      </c>
      <c r="B2589" t="s">
        <v>259</v>
      </c>
      <c r="C2589" t="s">
        <v>34</v>
      </c>
      <c r="D2589" t="s">
        <v>188</v>
      </c>
      <c r="E2589" t="s">
        <v>189</v>
      </c>
      <c r="F2589" t="s">
        <v>299</v>
      </c>
      <c r="G2589" s="4">
        <v>43465</v>
      </c>
      <c r="H2589" s="7">
        <f t="shared" si="40"/>
        <v>2018</v>
      </c>
      <c r="I2589" t="s">
        <v>252</v>
      </c>
      <c r="J2589" t="s">
        <v>122</v>
      </c>
      <c r="K2589" t="s">
        <v>122</v>
      </c>
      <c r="L2589" t="str">
        <f>_xlfn.XLOOKUP(K2589,Sheet1!$A$2:$A$8,Sheet1!$B$2:$B$8)</f>
        <v>F</v>
      </c>
      <c r="M2589" s="5">
        <v>-188541087052</v>
      </c>
      <c r="N2589" s="5">
        <v>10036368802</v>
      </c>
    </row>
    <row r="2590" spans="1:14" x14ac:dyDescent="0.3">
      <c r="A2590" t="s">
        <v>258</v>
      </c>
      <c r="B2590" t="s">
        <v>259</v>
      </c>
      <c r="C2590" t="s">
        <v>34</v>
      </c>
      <c r="D2590" t="s">
        <v>192</v>
      </c>
      <c r="E2590" t="s">
        <v>191</v>
      </c>
      <c r="F2590" t="s">
        <v>299</v>
      </c>
      <c r="G2590" s="4">
        <v>43465</v>
      </c>
      <c r="H2590" s="7">
        <f t="shared" si="40"/>
        <v>2018</v>
      </c>
      <c r="I2590" t="s">
        <v>252</v>
      </c>
      <c r="J2590" t="s">
        <v>260</v>
      </c>
      <c r="K2590" t="s">
        <v>7</v>
      </c>
      <c r="L2590" t="str">
        <f>_xlfn.XLOOKUP(K2590,Sheet1!$A$2:$A$8,Sheet1!$B$2:$B$8)</f>
        <v>D</v>
      </c>
      <c r="M2590" s="5">
        <v>306150808985</v>
      </c>
      <c r="N2590" s="5">
        <v>230634812062</v>
      </c>
    </row>
    <row r="2591" spans="1:14" x14ac:dyDescent="0.3">
      <c r="A2591" t="s">
        <v>258</v>
      </c>
      <c r="B2591" t="s">
        <v>259</v>
      </c>
      <c r="C2591" t="s">
        <v>34</v>
      </c>
      <c r="D2591" t="s">
        <v>192</v>
      </c>
      <c r="E2591" t="s">
        <v>191</v>
      </c>
      <c r="F2591" t="s">
        <v>299</v>
      </c>
      <c r="G2591" s="4">
        <v>43465</v>
      </c>
      <c r="H2591" s="7">
        <f t="shared" si="40"/>
        <v>2018</v>
      </c>
      <c r="I2591" t="s">
        <v>252</v>
      </c>
      <c r="J2591" t="s">
        <v>124</v>
      </c>
      <c r="K2591" t="s">
        <v>124</v>
      </c>
      <c r="L2591" t="str">
        <f>_xlfn.XLOOKUP(K2591,Sheet1!$A$2:$A$8,Sheet1!$B$2:$B$8)</f>
        <v>E</v>
      </c>
      <c r="M2591" s="5">
        <v>10190571935</v>
      </c>
      <c r="N2591" s="5">
        <v>11697915242</v>
      </c>
    </row>
    <row r="2592" spans="1:14" x14ac:dyDescent="0.3">
      <c r="A2592" t="s">
        <v>258</v>
      </c>
      <c r="B2592" t="s">
        <v>259</v>
      </c>
      <c r="C2592" t="s">
        <v>34</v>
      </c>
      <c r="D2592" t="s">
        <v>192</v>
      </c>
      <c r="E2592" t="s">
        <v>191</v>
      </c>
      <c r="F2592" t="s">
        <v>299</v>
      </c>
      <c r="G2592" s="4">
        <v>43465</v>
      </c>
      <c r="H2592" s="7">
        <f t="shared" si="40"/>
        <v>2018</v>
      </c>
      <c r="I2592" t="s">
        <v>252</v>
      </c>
      <c r="J2592" t="s">
        <v>122</v>
      </c>
      <c r="K2592" t="s">
        <v>122</v>
      </c>
      <c r="L2592" t="str">
        <f>_xlfn.XLOOKUP(K2592,Sheet1!$A$2:$A$8,Sheet1!$B$2:$B$8)</f>
        <v>F</v>
      </c>
      <c r="M2592" s="5">
        <v>69198558111</v>
      </c>
      <c r="N2592" s="5">
        <v>12895698937</v>
      </c>
    </row>
    <row r="2593" spans="1:14" x14ac:dyDescent="0.3">
      <c r="A2593" t="s">
        <v>258</v>
      </c>
      <c r="B2593" t="s">
        <v>259</v>
      </c>
      <c r="C2593" t="s">
        <v>34</v>
      </c>
      <c r="D2593" t="s">
        <v>193</v>
      </c>
      <c r="E2593" t="s">
        <v>194</v>
      </c>
      <c r="F2593" t="s">
        <v>299</v>
      </c>
      <c r="G2593" s="4">
        <v>43465</v>
      </c>
      <c r="H2593" s="7">
        <f t="shared" si="40"/>
        <v>2018</v>
      </c>
      <c r="I2593" t="s">
        <v>252</v>
      </c>
      <c r="J2593" t="s">
        <v>7</v>
      </c>
      <c r="K2593" t="s">
        <v>7</v>
      </c>
      <c r="L2593" t="str">
        <f>_xlfn.XLOOKUP(K2593,Sheet1!$A$2:$A$8,Sheet1!$B$2:$B$8)</f>
        <v>D</v>
      </c>
      <c r="M2593" s="5">
        <v>6859163776452</v>
      </c>
      <c r="N2593" s="5">
        <v>6358897429318</v>
      </c>
    </row>
    <row r="2594" spans="1:14" x14ac:dyDescent="0.3">
      <c r="A2594" t="s">
        <v>258</v>
      </c>
      <c r="B2594" t="s">
        <v>259</v>
      </c>
      <c r="C2594" t="s">
        <v>34</v>
      </c>
      <c r="D2594" t="s">
        <v>193</v>
      </c>
      <c r="E2594" t="s">
        <v>194</v>
      </c>
      <c r="F2594" t="s">
        <v>299</v>
      </c>
      <c r="G2594" s="4">
        <v>43465</v>
      </c>
      <c r="H2594" s="7">
        <f t="shared" si="40"/>
        <v>2018</v>
      </c>
      <c r="I2594" t="s">
        <v>252</v>
      </c>
      <c r="J2594" t="s">
        <v>124</v>
      </c>
      <c r="K2594" t="s">
        <v>124</v>
      </c>
      <c r="L2594" t="str">
        <f>_xlfn.XLOOKUP(K2594,Sheet1!$A$2:$A$8,Sheet1!$B$2:$B$8)</f>
        <v>E</v>
      </c>
      <c r="M2594" s="5">
        <v>102999052560</v>
      </c>
      <c r="N2594" s="5">
        <v>97719984190</v>
      </c>
    </row>
    <row r="2595" spans="1:14" x14ac:dyDescent="0.3">
      <c r="A2595" t="s">
        <v>258</v>
      </c>
      <c r="B2595" t="s">
        <v>259</v>
      </c>
      <c r="C2595" t="s">
        <v>34</v>
      </c>
      <c r="D2595" t="s">
        <v>193</v>
      </c>
      <c r="E2595" t="s">
        <v>194</v>
      </c>
      <c r="F2595" t="s">
        <v>299</v>
      </c>
      <c r="G2595" s="4">
        <v>43465</v>
      </c>
      <c r="H2595" s="7">
        <f t="shared" si="40"/>
        <v>2018</v>
      </c>
      <c r="I2595" t="s">
        <v>252</v>
      </c>
      <c r="J2595" t="s">
        <v>122</v>
      </c>
      <c r="K2595" t="s">
        <v>122</v>
      </c>
      <c r="L2595" t="str">
        <f>_xlfn.XLOOKUP(K2595,Sheet1!$A$2:$A$8,Sheet1!$B$2:$B$8)</f>
        <v>F</v>
      </c>
      <c r="M2595" s="5">
        <v>55438443461</v>
      </c>
      <c r="N2595" s="5">
        <v>149899106684</v>
      </c>
    </row>
    <row r="2596" spans="1:14" x14ac:dyDescent="0.3">
      <c r="A2596" t="s">
        <v>258</v>
      </c>
      <c r="B2596" t="s">
        <v>259</v>
      </c>
      <c r="C2596" t="s">
        <v>34</v>
      </c>
      <c r="D2596" t="s">
        <v>195</v>
      </c>
      <c r="E2596" t="s">
        <v>191</v>
      </c>
      <c r="F2596" t="s">
        <v>299</v>
      </c>
      <c r="G2596" s="4">
        <v>43465</v>
      </c>
      <c r="H2596" s="7">
        <f t="shared" si="40"/>
        <v>2018</v>
      </c>
      <c r="I2596" t="s">
        <v>252</v>
      </c>
      <c r="J2596" t="s">
        <v>10</v>
      </c>
      <c r="K2596" t="s">
        <v>124</v>
      </c>
      <c r="L2596" t="str">
        <f>_xlfn.XLOOKUP(K2596,Sheet1!$A$2:$A$8,Sheet1!$B$2:$B$8)</f>
        <v>E</v>
      </c>
      <c r="M2596" s="5">
        <v>764718763710</v>
      </c>
      <c r="N2596" s="5">
        <v>894752364239</v>
      </c>
    </row>
    <row r="2597" spans="1:14" x14ac:dyDescent="0.3">
      <c r="A2597" t="s">
        <v>258</v>
      </c>
      <c r="B2597" t="s">
        <v>259</v>
      </c>
      <c r="C2597" t="s">
        <v>34</v>
      </c>
      <c r="D2597" t="s">
        <v>196</v>
      </c>
      <c r="E2597" t="s">
        <v>194</v>
      </c>
      <c r="F2597" t="s">
        <v>299</v>
      </c>
      <c r="G2597" s="4">
        <v>43465</v>
      </c>
      <c r="H2597" s="7">
        <f t="shared" si="40"/>
        <v>2018</v>
      </c>
      <c r="I2597" t="s">
        <v>252</v>
      </c>
      <c r="J2597" t="s">
        <v>260</v>
      </c>
      <c r="K2597" t="s">
        <v>7</v>
      </c>
      <c r="L2597" t="str">
        <f>_xlfn.XLOOKUP(K2597,Sheet1!$A$2:$A$8,Sheet1!$B$2:$B$8)</f>
        <v>D</v>
      </c>
      <c r="M2597" s="5">
        <v>830880010059</v>
      </c>
      <c r="N2597" s="5">
        <v>490067710866</v>
      </c>
    </row>
    <row r="2598" spans="1:14" x14ac:dyDescent="0.3">
      <c r="A2598" t="s">
        <v>258</v>
      </c>
      <c r="B2598" t="s">
        <v>259</v>
      </c>
      <c r="C2598" t="s">
        <v>34</v>
      </c>
      <c r="D2598" t="s">
        <v>196</v>
      </c>
      <c r="E2598" t="s">
        <v>194</v>
      </c>
      <c r="F2598" t="s">
        <v>299</v>
      </c>
      <c r="G2598" s="4">
        <v>43465</v>
      </c>
      <c r="H2598" s="7">
        <f t="shared" si="40"/>
        <v>2018</v>
      </c>
      <c r="I2598" t="s">
        <v>252</v>
      </c>
      <c r="J2598" t="s">
        <v>124</v>
      </c>
      <c r="K2598" t="s">
        <v>124</v>
      </c>
      <c r="L2598" t="str">
        <f>_xlfn.XLOOKUP(K2598,Sheet1!$A$2:$A$8,Sheet1!$B$2:$B$8)</f>
        <v>E</v>
      </c>
      <c r="M2598" s="5">
        <v>18556595607</v>
      </c>
      <c r="N2598" s="5">
        <v>13604742574</v>
      </c>
    </row>
    <row r="2599" spans="1:14" x14ac:dyDescent="0.3">
      <c r="A2599" t="s">
        <v>258</v>
      </c>
      <c r="B2599" t="s">
        <v>259</v>
      </c>
      <c r="C2599" t="s">
        <v>34</v>
      </c>
      <c r="D2599" t="s">
        <v>196</v>
      </c>
      <c r="E2599" t="s">
        <v>194</v>
      </c>
      <c r="F2599" t="s">
        <v>299</v>
      </c>
      <c r="G2599" s="4">
        <v>43465</v>
      </c>
      <c r="H2599" s="7">
        <f t="shared" si="40"/>
        <v>2018</v>
      </c>
      <c r="I2599" t="s">
        <v>252</v>
      </c>
      <c r="J2599" t="s">
        <v>122</v>
      </c>
      <c r="K2599" t="s">
        <v>122</v>
      </c>
      <c r="L2599" t="str">
        <f>_xlfn.XLOOKUP(K2599,Sheet1!$A$2:$A$8,Sheet1!$B$2:$B$8)</f>
        <v>F</v>
      </c>
      <c r="M2599" s="5">
        <v>16292224722</v>
      </c>
      <c r="N2599" s="5">
        <v>15103873717</v>
      </c>
    </row>
    <row r="2600" spans="1:14" x14ac:dyDescent="0.3">
      <c r="A2600" t="s">
        <v>258</v>
      </c>
      <c r="B2600" t="s">
        <v>259</v>
      </c>
      <c r="C2600" t="s">
        <v>34</v>
      </c>
      <c r="D2600" t="s">
        <v>232</v>
      </c>
      <c r="E2600" t="s">
        <v>191</v>
      </c>
      <c r="F2600" t="s">
        <v>299</v>
      </c>
      <c r="G2600" s="4">
        <v>43465</v>
      </c>
      <c r="H2600" s="7">
        <f t="shared" si="40"/>
        <v>2018</v>
      </c>
      <c r="I2600" t="s">
        <v>252</v>
      </c>
      <c r="J2600" t="s">
        <v>7</v>
      </c>
      <c r="K2600" t="s">
        <v>7</v>
      </c>
      <c r="L2600" t="str">
        <f>_xlfn.XLOOKUP(K2600,Sheet1!$A$2:$A$8,Sheet1!$B$2:$B$8)</f>
        <v>D</v>
      </c>
      <c r="M2600" s="5">
        <v>592072101728</v>
      </c>
      <c r="N2600" s="5">
        <v>512147273125</v>
      </c>
    </row>
    <row r="2601" spans="1:14" x14ac:dyDescent="0.3">
      <c r="A2601" t="s">
        <v>258</v>
      </c>
      <c r="B2601" t="s">
        <v>259</v>
      </c>
      <c r="C2601" t="s">
        <v>34</v>
      </c>
      <c r="D2601" t="s">
        <v>232</v>
      </c>
      <c r="E2601" t="s">
        <v>191</v>
      </c>
      <c r="F2601" t="s">
        <v>299</v>
      </c>
      <c r="G2601" s="4">
        <v>43465</v>
      </c>
      <c r="H2601" s="7">
        <f t="shared" si="40"/>
        <v>2018</v>
      </c>
      <c r="I2601" t="s">
        <v>252</v>
      </c>
      <c r="J2601" t="s">
        <v>124</v>
      </c>
      <c r="K2601" t="s">
        <v>124</v>
      </c>
      <c r="L2601" t="str">
        <f>_xlfn.XLOOKUP(K2601,Sheet1!$A$2:$A$8,Sheet1!$B$2:$B$8)</f>
        <v>E</v>
      </c>
      <c r="M2601" s="5">
        <v>34804635972</v>
      </c>
      <c r="N2601" s="5">
        <v>30578169607</v>
      </c>
    </row>
    <row r="2602" spans="1:14" x14ac:dyDescent="0.3">
      <c r="A2602" t="s">
        <v>258</v>
      </c>
      <c r="B2602" t="s">
        <v>259</v>
      </c>
      <c r="C2602" t="s">
        <v>34</v>
      </c>
      <c r="D2602" t="s">
        <v>232</v>
      </c>
      <c r="E2602" t="s">
        <v>191</v>
      </c>
      <c r="F2602" t="s">
        <v>299</v>
      </c>
      <c r="G2602" s="4">
        <v>43465</v>
      </c>
      <c r="H2602" s="7">
        <f t="shared" si="40"/>
        <v>2018</v>
      </c>
      <c r="I2602" t="s">
        <v>252</v>
      </c>
      <c r="J2602" t="s">
        <v>122</v>
      </c>
      <c r="K2602" t="s">
        <v>122</v>
      </c>
      <c r="L2602" t="str">
        <f>_xlfn.XLOOKUP(K2602,Sheet1!$A$2:$A$8,Sheet1!$B$2:$B$8)</f>
        <v>F</v>
      </c>
      <c r="M2602" s="5">
        <v>264713548233</v>
      </c>
      <c r="N2602" s="5">
        <v>35608233962</v>
      </c>
    </row>
    <row r="2603" spans="1:14" x14ac:dyDescent="0.3">
      <c r="A2603" t="s">
        <v>258</v>
      </c>
      <c r="B2603" t="s">
        <v>259</v>
      </c>
      <c r="C2603" t="s">
        <v>34</v>
      </c>
      <c r="D2603" t="s">
        <v>197</v>
      </c>
      <c r="E2603" t="s">
        <v>198</v>
      </c>
      <c r="F2603" t="s">
        <v>299</v>
      </c>
      <c r="G2603" s="4">
        <v>43465</v>
      </c>
      <c r="H2603" s="7">
        <f t="shared" si="40"/>
        <v>2018</v>
      </c>
      <c r="I2603" t="s">
        <v>252</v>
      </c>
      <c r="J2603" t="s">
        <v>124</v>
      </c>
      <c r="K2603" t="s">
        <v>124</v>
      </c>
      <c r="L2603" t="str">
        <f>_xlfn.XLOOKUP(K2603,Sheet1!$A$2:$A$8,Sheet1!$B$2:$B$8)</f>
        <v>E</v>
      </c>
      <c r="M2603" s="5">
        <v>24566167685</v>
      </c>
      <c r="N2603" s="5">
        <v>38957148643</v>
      </c>
    </row>
    <row r="2604" spans="1:14" x14ac:dyDescent="0.3">
      <c r="A2604" t="s">
        <v>258</v>
      </c>
      <c r="B2604" t="s">
        <v>259</v>
      </c>
      <c r="C2604" t="s">
        <v>34</v>
      </c>
      <c r="D2604" t="s">
        <v>197</v>
      </c>
      <c r="E2604" t="s">
        <v>198</v>
      </c>
      <c r="F2604" t="s">
        <v>299</v>
      </c>
      <c r="G2604" s="4">
        <v>43465</v>
      </c>
      <c r="H2604" s="7">
        <f t="shared" si="40"/>
        <v>2018</v>
      </c>
      <c r="I2604" t="s">
        <v>252</v>
      </c>
      <c r="J2604" t="s">
        <v>122</v>
      </c>
      <c r="K2604" t="s">
        <v>122</v>
      </c>
      <c r="L2604" t="str">
        <f>_xlfn.XLOOKUP(K2604,Sheet1!$A$2:$A$8,Sheet1!$B$2:$B$8)</f>
        <v>F</v>
      </c>
      <c r="M2604" s="5">
        <v>-15417244518</v>
      </c>
      <c r="N2604" s="5">
        <v>35436336840</v>
      </c>
    </row>
    <row r="2605" spans="1:14" x14ac:dyDescent="0.3">
      <c r="A2605" t="s">
        <v>258</v>
      </c>
      <c r="B2605" t="s">
        <v>259</v>
      </c>
      <c r="C2605" t="s">
        <v>34</v>
      </c>
      <c r="D2605" t="s">
        <v>199</v>
      </c>
      <c r="E2605" t="s">
        <v>184</v>
      </c>
      <c r="F2605" t="s">
        <v>299</v>
      </c>
      <c r="G2605" s="4">
        <v>43465</v>
      </c>
      <c r="H2605" s="7">
        <f t="shared" si="40"/>
        <v>2018</v>
      </c>
      <c r="I2605" t="s">
        <v>252</v>
      </c>
      <c r="J2605" t="s">
        <v>7</v>
      </c>
      <c r="K2605" t="s">
        <v>7</v>
      </c>
      <c r="L2605" t="str">
        <f>_xlfn.XLOOKUP(K2605,Sheet1!$A$2:$A$8,Sheet1!$B$2:$B$8)</f>
        <v>D</v>
      </c>
      <c r="M2605" s="5">
        <v>2444610139805</v>
      </c>
      <c r="N2605" s="5">
        <v>2381067231865</v>
      </c>
    </row>
    <row r="2606" spans="1:14" x14ac:dyDescent="0.3">
      <c r="A2606" t="s">
        <v>258</v>
      </c>
      <c r="B2606" t="s">
        <v>259</v>
      </c>
      <c r="C2606" t="s">
        <v>34</v>
      </c>
      <c r="D2606" t="s">
        <v>199</v>
      </c>
      <c r="E2606" t="s">
        <v>184</v>
      </c>
      <c r="F2606" t="s">
        <v>299</v>
      </c>
      <c r="G2606" s="4">
        <v>43465</v>
      </c>
      <c r="H2606" s="7">
        <f t="shared" si="40"/>
        <v>2018</v>
      </c>
      <c r="I2606" t="s">
        <v>252</v>
      </c>
      <c r="J2606" t="s">
        <v>124</v>
      </c>
      <c r="K2606" t="s">
        <v>124</v>
      </c>
      <c r="L2606" t="str">
        <f>_xlfn.XLOOKUP(K2606,Sheet1!$A$2:$A$8,Sheet1!$B$2:$B$8)</f>
        <v>E</v>
      </c>
      <c r="M2606" s="5">
        <v>177682587859</v>
      </c>
      <c r="N2606" s="5">
        <v>224589506938</v>
      </c>
    </row>
    <row r="2607" spans="1:14" x14ac:dyDescent="0.3">
      <c r="A2607" t="s">
        <v>258</v>
      </c>
      <c r="B2607" t="s">
        <v>259</v>
      </c>
      <c r="C2607" t="s">
        <v>34</v>
      </c>
      <c r="D2607" t="s">
        <v>199</v>
      </c>
      <c r="E2607" t="s">
        <v>184</v>
      </c>
      <c r="F2607" t="s">
        <v>299</v>
      </c>
      <c r="G2607" s="4">
        <v>43465</v>
      </c>
      <c r="H2607" s="7">
        <f t="shared" si="40"/>
        <v>2018</v>
      </c>
      <c r="I2607" t="s">
        <v>252</v>
      </c>
      <c r="J2607" t="s">
        <v>122</v>
      </c>
      <c r="K2607" t="s">
        <v>122</v>
      </c>
      <c r="L2607" t="str">
        <f>_xlfn.XLOOKUP(K2607,Sheet1!$A$2:$A$8,Sheet1!$B$2:$B$8)</f>
        <v>F</v>
      </c>
      <c r="M2607" s="5">
        <v>70990988460</v>
      </c>
      <c r="N2607" s="5">
        <v>167843641965</v>
      </c>
    </row>
    <row r="2608" spans="1:14" x14ac:dyDescent="0.3">
      <c r="A2608" t="s">
        <v>267</v>
      </c>
      <c r="B2608" t="s">
        <v>259</v>
      </c>
      <c r="C2608" t="s">
        <v>34</v>
      </c>
      <c r="D2608" t="s">
        <v>200</v>
      </c>
      <c r="E2608" t="s">
        <v>191</v>
      </c>
      <c r="F2608" t="s">
        <v>299</v>
      </c>
      <c r="G2608" s="4">
        <v>43465</v>
      </c>
      <c r="H2608" s="7">
        <f t="shared" si="40"/>
        <v>2018</v>
      </c>
      <c r="I2608" t="s">
        <v>252</v>
      </c>
      <c r="J2608" t="s">
        <v>124</v>
      </c>
      <c r="K2608" t="s">
        <v>124</v>
      </c>
      <c r="L2608" t="str">
        <f>_xlfn.XLOOKUP(K2608,Sheet1!$A$2:$A$8,Sheet1!$B$2:$B$8)</f>
        <v>E</v>
      </c>
      <c r="M2608" s="5">
        <v>1967399409446</v>
      </c>
      <c r="N2608" s="5">
        <v>2929720957827</v>
      </c>
    </row>
    <row r="2609" spans="1:14" x14ac:dyDescent="0.3">
      <c r="A2609" t="s">
        <v>267</v>
      </c>
      <c r="B2609" t="s">
        <v>259</v>
      </c>
      <c r="C2609" t="s">
        <v>34</v>
      </c>
      <c r="D2609" t="s">
        <v>200</v>
      </c>
      <c r="E2609" t="s">
        <v>191</v>
      </c>
      <c r="F2609" t="s">
        <v>299</v>
      </c>
      <c r="G2609" s="4">
        <v>43465</v>
      </c>
      <c r="H2609" s="7">
        <f t="shared" si="40"/>
        <v>2018</v>
      </c>
      <c r="I2609" t="s">
        <v>252</v>
      </c>
      <c r="J2609" t="s">
        <v>122</v>
      </c>
      <c r="K2609" t="s">
        <v>122</v>
      </c>
      <c r="L2609" t="str">
        <f>_xlfn.XLOOKUP(K2609,Sheet1!$A$2:$A$8,Sheet1!$B$2:$B$8)</f>
        <v>F</v>
      </c>
      <c r="M2609" s="5">
        <v>1641934137836</v>
      </c>
      <c r="N2609" s="5">
        <v>2284576938361</v>
      </c>
    </row>
    <row r="2610" spans="1:14" x14ac:dyDescent="0.3">
      <c r="A2610" t="s">
        <v>258</v>
      </c>
      <c r="B2610" t="s">
        <v>259</v>
      </c>
      <c r="C2610" t="s">
        <v>34</v>
      </c>
      <c r="D2610" t="s">
        <v>201</v>
      </c>
      <c r="E2610" t="s">
        <v>184</v>
      </c>
      <c r="F2610" t="s">
        <v>299</v>
      </c>
      <c r="G2610" s="4">
        <v>43465</v>
      </c>
      <c r="H2610" s="7">
        <f t="shared" si="40"/>
        <v>2018</v>
      </c>
      <c r="I2610" t="s">
        <v>252</v>
      </c>
      <c r="J2610" t="s">
        <v>124</v>
      </c>
      <c r="K2610" t="s">
        <v>124</v>
      </c>
      <c r="L2610" t="str">
        <f>_xlfn.XLOOKUP(K2610,Sheet1!$A$2:$A$8,Sheet1!$B$2:$B$8)</f>
        <v>E</v>
      </c>
      <c r="M2610" s="5">
        <v>714970606151</v>
      </c>
      <c r="N2610" s="5">
        <v>116894786518</v>
      </c>
    </row>
    <row r="2611" spans="1:14" x14ac:dyDescent="0.3">
      <c r="A2611" t="s">
        <v>258</v>
      </c>
      <c r="B2611" t="s">
        <v>259</v>
      </c>
      <c r="C2611" t="s">
        <v>34</v>
      </c>
      <c r="D2611" t="s">
        <v>201</v>
      </c>
      <c r="E2611" t="s">
        <v>184</v>
      </c>
      <c r="F2611" t="s">
        <v>299</v>
      </c>
      <c r="G2611" s="4">
        <v>43465</v>
      </c>
      <c r="H2611" s="7">
        <f t="shared" si="40"/>
        <v>2018</v>
      </c>
      <c r="I2611" t="s">
        <v>252</v>
      </c>
      <c r="J2611" t="s">
        <v>122</v>
      </c>
      <c r="K2611" t="s">
        <v>122</v>
      </c>
      <c r="L2611" t="str">
        <f>_xlfn.XLOOKUP(K2611,Sheet1!$A$2:$A$8,Sheet1!$B$2:$B$8)</f>
        <v>F</v>
      </c>
      <c r="M2611" s="5">
        <v>745049185447</v>
      </c>
      <c r="N2611" s="5">
        <v>643193862964</v>
      </c>
    </row>
    <row r="2612" spans="1:14" x14ac:dyDescent="0.3">
      <c r="A2612" t="s">
        <v>258</v>
      </c>
      <c r="B2612" t="s">
        <v>259</v>
      </c>
      <c r="C2612" t="s">
        <v>34</v>
      </c>
      <c r="D2612" t="s">
        <v>202</v>
      </c>
      <c r="E2612" t="s">
        <v>184</v>
      </c>
      <c r="F2612" t="s">
        <v>299</v>
      </c>
      <c r="G2612" s="4">
        <v>43465</v>
      </c>
      <c r="H2612" s="7">
        <f t="shared" si="40"/>
        <v>2018</v>
      </c>
      <c r="I2612" t="s">
        <v>252</v>
      </c>
      <c r="J2612" t="s">
        <v>260</v>
      </c>
      <c r="K2612" t="s">
        <v>7</v>
      </c>
      <c r="L2612" t="str">
        <f>_xlfn.XLOOKUP(K2612,Sheet1!$A$2:$A$8,Sheet1!$B$2:$B$8)</f>
        <v>D</v>
      </c>
      <c r="M2612" s="5">
        <v>912407251362</v>
      </c>
      <c r="N2612" s="5">
        <v>816707303911</v>
      </c>
    </row>
    <row r="2613" spans="1:14" x14ac:dyDescent="0.3">
      <c r="A2613" t="s">
        <v>258</v>
      </c>
      <c r="B2613" t="s">
        <v>259</v>
      </c>
      <c r="C2613" t="s">
        <v>34</v>
      </c>
      <c r="D2613" t="s">
        <v>202</v>
      </c>
      <c r="E2613" t="s">
        <v>184</v>
      </c>
      <c r="F2613" t="s">
        <v>299</v>
      </c>
      <c r="G2613" s="4">
        <v>43465</v>
      </c>
      <c r="H2613" s="7">
        <f t="shared" si="40"/>
        <v>2018</v>
      </c>
      <c r="I2613" t="s">
        <v>252</v>
      </c>
      <c r="J2613" t="s">
        <v>124</v>
      </c>
      <c r="K2613" t="s">
        <v>124</v>
      </c>
      <c r="L2613" t="str">
        <f>_xlfn.XLOOKUP(K2613,Sheet1!$A$2:$A$8,Sheet1!$B$2:$B$8)</f>
        <v>E</v>
      </c>
      <c r="M2613" s="5">
        <v>34785400834</v>
      </c>
      <c r="N2613" s="5">
        <v>54706105320</v>
      </c>
    </row>
    <row r="2614" spans="1:14" x14ac:dyDescent="0.3">
      <c r="A2614" t="s">
        <v>258</v>
      </c>
      <c r="B2614" t="s">
        <v>259</v>
      </c>
      <c r="C2614" t="s">
        <v>34</v>
      </c>
      <c r="D2614" t="s">
        <v>202</v>
      </c>
      <c r="E2614" t="s">
        <v>184</v>
      </c>
      <c r="F2614" t="s">
        <v>299</v>
      </c>
      <c r="G2614" s="4">
        <v>43465</v>
      </c>
      <c r="H2614" s="7">
        <f t="shared" si="40"/>
        <v>2018</v>
      </c>
      <c r="I2614" t="s">
        <v>252</v>
      </c>
      <c r="J2614" t="s">
        <v>122</v>
      </c>
      <c r="K2614" t="s">
        <v>122</v>
      </c>
      <c r="L2614" t="str">
        <f>_xlfn.XLOOKUP(K2614,Sheet1!$A$2:$A$8,Sheet1!$B$2:$B$8)</f>
        <v>F</v>
      </c>
      <c r="M2614" s="5">
        <v>18495997523</v>
      </c>
      <c r="N2614" s="5">
        <v>55644518349</v>
      </c>
    </row>
    <row r="2615" spans="1:14" x14ac:dyDescent="0.3">
      <c r="A2615" t="s">
        <v>258</v>
      </c>
      <c r="B2615" t="s">
        <v>259</v>
      </c>
      <c r="C2615" t="s">
        <v>34</v>
      </c>
      <c r="D2615" t="s">
        <v>203</v>
      </c>
      <c r="E2615" t="s">
        <v>184</v>
      </c>
      <c r="F2615" t="s">
        <v>299</v>
      </c>
      <c r="G2615" s="4">
        <v>43465</v>
      </c>
      <c r="H2615" s="7">
        <f t="shared" si="40"/>
        <v>2018</v>
      </c>
      <c r="I2615" t="s">
        <v>252</v>
      </c>
      <c r="J2615" t="s">
        <v>260</v>
      </c>
      <c r="K2615" t="s">
        <v>7</v>
      </c>
      <c r="L2615" t="str">
        <f>_xlfn.XLOOKUP(K2615,Sheet1!$A$2:$A$8,Sheet1!$B$2:$B$8)</f>
        <v>D</v>
      </c>
      <c r="M2615" s="5">
        <v>1278572163703</v>
      </c>
      <c r="N2615" s="5">
        <v>1207512590908</v>
      </c>
    </row>
    <row r="2616" spans="1:14" x14ac:dyDescent="0.3">
      <c r="A2616" t="s">
        <v>258</v>
      </c>
      <c r="B2616" t="s">
        <v>259</v>
      </c>
      <c r="C2616" t="s">
        <v>34</v>
      </c>
      <c r="D2616" t="s">
        <v>203</v>
      </c>
      <c r="E2616" t="s">
        <v>184</v>
      </c>
      <c r="F2616" t="s">
        <v>299</v>
      </c>
      <c r="G2616" s="4">
        <v>43465</v>
      </c>
      <c r="H2616" s="7">
        <f t="shared" si="40"/>
        <v>2018</v>
      </c>
      <c r="I2616" t="s">
        <v>252</v>
      </c>
      <c r="J2616" t="s">
        <v>124</v>
      </c>
      <c r="K2616" t="s">
        <v>124</v>
      </c>
      <c r="L2616" t="str">
        <f>_xlfn.XLOOKUP(K2616,Sheet1!$A$2:$A$8,Sheet1!$B$2:$B$8)</f>
        <v>E</v>
      </c>
      <c r="M2616" s="5">
        <v>27363843052</v>
      </c>
      <c r="N2616" s="5">
        <v>29817174580</v>
      </c>
    </row>
    <row r="2617" spans="1:14" x14ac:dyDescent="0.3">
      <c r="A2617" t="s">
        <v>258</v>
      </c>
      <c r="B2617" t="s">
        <v>259</v>
      </c>
      <c r="C2617" t="s">
        <v>34</v>
      </c>
      <c r="D2617" t="s">
        <v>203</v>
      </c>
      <c r="E2617" t="s">
        <v>184</v>
      </c>
      <c r="F2617" t="s">
        <v>299</v>
      </c>
      <c r="G2617" s="4">
        <v>43465</v>
      </c>
      <c r="H2617" s="7">
        <f t="shared" si="40"/>
        <v>2018</v>
      </c>
      <c r="I2617" t="s">
        <v>252</v>
      </c>
      <c r="J2617" t="s">
        <v>122</v>
      </c>
      <c r="K2617" t="s">
        <v>122</v>
      </c>
      <c r="L2617" t="str">
        <f>_xlfn.XLOOKUP(K2617,Sheet1!$A$2:$A$8,Sheet1!$B$2:$B$8)</f>
        <v>F</v>
      </c>
      <c r="M2617" s="5">
        <v>8512514779</v>
      </c>
      <c r="N2617" s="5">
        <v>20614501532</v>
      </c>
    </row>
    <row r="2618" spans="1:14" x14ac:dyDescent="0.3">
      <c r="A2618" t="s">
        <v>258</v>
      </c>
      <c r="B2618" t="s">
        <v>259</v>
      </c>
      <c r="C2618" t="s">
        <v>34</v>
      </c>
      <c r="D2618" t="s">
        <v>204</v>
      </c>
      <c r="E2618" t="s">
        <v>191</v>
      </c>
      <c r="F2618" t="s">
        <v>299</v>
      </c>
      <c r="G2618" s="4">
        <v>43465</v>
      </c>
      <c r="H2618" s="7">
        <f t="shared" si="40"/>
        <v>2018</v>
      </c>
      <c r="I2618" t="s">
        <v>252</v>
      </c>
      <c r="J2618" t="s">
        <v>260</v>
      </c>
      <c r="K2618" t="s">
        <v>7</v>
      </c>
      <c r="L2618" t="str">
        <f>_xlfn.XLOOKUP(K2618,Sheet1!$A$2:$A$8,Sheet1!$B$2:$B$8)</f>
        <v>D</v>
      </c>
      <c r="M2618" s="5">
        <v>843763220025</v>
      </c>
      <c r="N2618" s="5">
        <v>461167085734</v>
      </c>
    </row>
    <row r="2619" spans="1:14" x14ac:dyDescent="0.3">
      <c r="A2619" t="s">
        <v>258</v>
      </c>
      <c r="B2619" t="s">
        <v>259</v>
      </c>
      <c r="C2619" t="s">
        <v>34</v>
      </c>
      <c r="D2619" t="s">
        <v>204</v>
      </c>
      <c r="E2619" t="s">
        <v>191</v>
      </c>
      <c r="F2619" t="s">
        <v>299</v>
      </c>
      <c r="G2619" s="4">
        <v>43465</v>
      </c>
      <c r="H2619" s="7">
        <f t="shared" si="40"/>
        <v>2018</v>
      </c>
      <c r="I2619" t="s">
        <v>252</v>
      </c>
      <c r="J2619" t="s">
        <v>124</v>
      </c>
      <c r="K2619" t="s">
        <v>124</v>
      </c>
      <c r="L2619" t="str">
        <f>_xlfn.XLOOKUP(K2619,Sheet1!$A$2:$A$8,Sheet1!$B$2:$B$8)</f>
        <v>E</v>
      </c>
      <c r="M2619" s="5">
        <v>79193662571</v>
      </c>
      <c r="N2619" s="5">
        <v>53220127166</v>
      </c>
    </row>
    <row r="2620" spans="1:14" x14ac:dyDescent="0.3">
      <c r="A2620" t="s">
        <v>258</v>
      </c>
      <c r="B2620" t="s">
        <v>259</v>
      </c>
      <c r="C2620" t="s">
        <v>34</v>
      </c>
      <c r="D2620" t="s">
        <v>204</v>
      </c>
      <c r="E2620" t="s">
        <v>191</v>
      </c>
      <c r="F2620" t="s">
        <v>299</v>
      </c>
      <c r="G2620" s="4">
        <v>43465</v>
      </c>
      <c r="H2620" s="7">
        <f t="shared" si="40"/>
        <v>2018</v>
      </c>
      <c r="I2620" t="s">
        <v>252</v>
      </c>
      <c r="J2620" t="s">
        <v>122</v>
      </c>
      <c r="K2620" t="s">
        <v>122</v>
      </c>
      <c r="L2620" t="str">
        <f>_xlfn.XLOOKUP(K2620,Sheet1!$A$2:$A$8,Sheet1!$B$2:$B$8)</f>
        <v>F</v>
      </c>
      <c r="M2620" s="5">
        <v>17205475369</v>
      </c>
      <c r="N2620" s="5">
        <v>55382010322</v>
      </c>
    </row>
    <row r="2621" spans="1:14" x14ac:dyDescent="0.3">
      <c r="A2621" t="s">
        <v>258</v>
      </c>
      <c r="B2621" t="s">
        <v>259</v>
      </c>
      <c r="C2621" t="s">
        <v>34</v>
      </c>
      <c r="D2621" t="s">
        <v>205</v>
      </c>
      <c r="E2621" t="s">
        <v>189</v>
      </c>
      <c r="F2621" t="s">
        <v>301</v>
      </c>
      <c r="G2621" s="4">
        <v>43465</v>
      </c>
      <c r="H2621" s="7">
        <f t="shared" si="40"/>
        <v>2018</v>
      </c>
      <c r="I2621" t="s">
        <v>252</v>
      </c>
      <c r="J2621" t="s">
        <v>7</v>
      </c>
      <c r="K2621" t="s">
        <v>7</v>
      </c>
      <c r="L2621" t="str">
        <f>_xlfn.XLOOKUP(K2621,Sheet1!$A$2:$A$8,Sheet1!$B$2:$B$8)</f>
        <v>D</v>
      </c>
      <c r="M2621" s="5">
        <v>612227478805</v>
      </c>
      <c r="N2621" s="5">
        <v>365386504380</v>
      </c>
    </row>
    <row r="2622" spans="1:14" x14ac:dyDescent="0.3">
      <c r="A2622" t="s">
        <v>258</v>
      </c>
      <c r="B2622" t="s">
        <v>259</v>
      </c>
      <c r="C2622" t="s">
        <v>34</v>
      </c>
      <c r="D2622" t="s">
        <v>205</v>
      </c>
      <c r="E2622" t="s">
        <v>189</v>
      </c>
      <c r="F2622" t="s">
        <v>301</v>
      </c>
      <c r="G2622" s="4">
        <v>43465</v>
      </c>
      <c r="H2622" s="7">
        <f t="shared" si="40"/>
        <v>2018</v>
      </c>
      <c r="I2622" t="s">
        <v>252</v>
      </c>
      <c r="J2622" t="s">
        <v>10</v>
      </c>
      <c r="K2622" t="s">
        <v>124</v>
      </c>
      <c r="L2622" t="str">
        <f>_xlfn.XLOOKUP(K2622,Sheet1!$A$2:$A$8,Sheet1!$B$2:$B$8)</f>
        <v>E</v>
      </c>
      <c r="M2622" s="5">
        <v>47746036880</v>
      </c>
      <c r="N2622" s="5">
        <v>10941300582</v>
      </c>
    </row>
    <row r="2623" spans="1:14" x14ac:dyDescent="0.3">
      <c r="A2623" t="s">
        <v>258</v>
      </c>
      <c r="B2623" t="s">
        <v>259</v>
      </c>
      <c r="C2623" t="s">
        <v>34</v>
      </c>
      <c r="D2623" t="s">
        <v>205</v>
      </c>
      <c r="E2623" t="s">
        <v>189</v>
      </c>
      <c r="F2623" t="s">
        <v>301</v>
      </c>
      <c r="G2623" s="4">
        <v>43465</v>
      </c>
      <c r="H2623" s="7">
        <f t="shared" si="40"/>
        <v>2018</v>
      </c>
      <c r="I2623" t="s">
        <v>252</v>
      </c>
      <c r="J2623" t="s">
        <v>9</v>
      </c>
      <c r="K2623" t="s">
        <v>122</v>
      </c>
      <c r="L2623" t="str">
        <f>_xlfn.XLOOKUP(K2623,Sheet1!$A$2:$A$8,Sheet1!$B$2:$B$8)</f>
        <v>F</v>
      </c>
      <c r="M2623" s="5">
        <v>23420444781</v>
      </c>
      <c r="N2623" s="5">
        <v>-4709252451</v>
      </c>
    </row>
    <row r="2624" spans="1:14" x14ac:dyDescent="0.3">
      <c r="A2624" t="s">
        <v>258</v>
      </c>
      <c r="B2624" t="s">
        <v>259</v>
      </c>
      <c r="C2624" t="s">
        <v>34</v>
      </c>
      <c r="D2624" t="s">
        <v>206</v>
      </c>
      <c r="E2624" t="s">
        <v>191</v>
      </c>
      <c r="F2624" t="s">
        <v>299</v>
      </c>
      <c r="G2624" s="4">
        <v>43465</v>
      </c>
      <c r="H2624" s="7">
        <f t="shared" si="40"/>
        <v>2018</v>
      </c>
      <c r="I2624" t="s">
        <v>252</v>
      </c>
      <c r="J2624" t="s">
        <v>7</v>
      </c>
      <c r="K2624" t="s">
        <v>7</v>
      </c>
      <c r="L2624" t="str">
        <f>_xlfn.XLOOKUP(K2624,Sheet1!$A$2:$A$8,Sheet1!$B$2:$B$8)</f>
        <v>D</v>
      </c>
      <c r="M2624" s="5">
        <v>345522432029</v>
      </c>
      <c r="N2624" s="5">
        <v>373285260310</v>
      </c>
    </row>
    <row r="2625" spans="1:14" x14ac:dyDescent="0.3">
      <c r="A2625" t="s">
        <v>258</v>
      </c>
      <c r="B2625" t="s">
        <v>259</v>
      </c>
      <c r="C2625" t="s">
        <v>34</v>
      </c>
      <c r="D2625" t="s">
        <v>206</v>
      </c>
      <c r="E2625" t="s">
        <v>191</v>
      </c>
      <c r="F2625" t="s">
        <v>299</v>
      </c>
      <c r="G2625" s="4">
        <v>43465</v>
      </c>
      <c r="H2625" s="7">
        <f t="shared" si="40"/>
        <v>2018</v>
      </c>
      <c r="I2625" t="s">
        <v>252</v>
      </c>
      <c r="J2625" t="s">
        <v>124</v>
      </c>
      <c r="K2625" t="s">
        <v>124</v>
      </c>
      <c r="L2625" t="str">
        <f>_xlfn.XLOOKUP(K2625,Sheet1!$A$2:$A$8,Sheet1!$B$2:$B$8)</f>
        <v>E</v>
      </c>
      <c r="M2625" s="5">
        <v>-18958791479</v>
      </c>
      <c r="N2625" s="5">
        <v>11229560541</v>
      </c>
    </row>
    <row r="2626" spans="1:14" x14ac:dyDescent="0.3">
      <c r="A2626" t="s">
        <v>258</v>
      </c>
      <c r="B2626" t="s">
        <v>259</v>
      </c>
      <c r="C2626" t="s">
        <v>34</v>
      </c>
      <c r="D2626" t="s">
        <v>206</v>
      </c>
      <c r="E2626" t="s">
        <v>191</v>
      </c>
      <c r="F2626" t="s">
        <v>299</v>
      </c>
      <c r="G2626" s="4">
        <v>43465</v>
      </c>
      <c r="H2626" s="7">
        <f t="shared" si="40"/>
        <v>2018</v>
      </c>
      <c r="I2626" t="s">
        <v>252</v>
      </c>
      <c r="J2626" t="s">
        <v>122</v>
      </c>
      <c r="K2626" t="s">
        <v>122</v>
      </c>
      <c r="L2626" t="str">
        <f>_xlfn.XLOOKUP(K2626,Sheet1!$A$2:$A$8,Sheet1!$B$2:$B$8)</f>
        <v>F</v>
      </c>
      <c r="M2626" s="5">
        <v>-11695786527</v>
      </c>
      <c r="N2626" s="5">
        <v>8789611873</v>
      </c>
    </row>
    <row r="2627" spans="1:14" x14ac:dyDescent="0.3">
      <c r="A2627" t="s">
        <v>258</v>
      </c>
      <c r="B2627" t="s">
        <v>259</v>
      </c>
      <c r="C2627" t="s">
        <v>34</v>
      </c>
      <c r="D2627" t="s">
        <v>207</v>
      </c>
      <c r="E2627" t="s">
        <v>191</v>
      </c>
      <c r="F2627" t="s">
        <v>299</v>
      </c>
      <c r="G2627" s="4">
        <v>43465</v>
      </c>
      <c r="H2627" s="7">
        <f t="shared" si="40"/>
        <v>2018</v>
      </c>
      <c r="I2627" t="s">
        <v>252</v>
      </c>
      <c r="J2627" t="s">
        <v>7</v>
      </c>
      <c r="K2627" t="s">
        <v>7</v>
      </c>
      <c r="L2627" t="str">
        <f>_xlfn.XLOOKUP(K2627,Sheet1!$A$2:$A$8,Sheet1!$B$2:$B$8)</f>
        <v>D</v>
      </c>
      <c r="M2627" s="5">
        <v>1531336137799</v>
      </c>
      <c r="N2627" s="5">
        <v>1507752229082</v>
      </c>
    </row>
    <row r="2628" spans="1:14" x14ac:dyDescent="0.3">
      <c r="A2628" t="s">
        <v>258</v>
      </c>
      <c r="B2628" t="s">
        <v>259</v>
      </c>
      <c r="C2628" t="s">
        <v>34</v>
      </c>
      <c r="D2628" t="s">
        <v>207</v>
      </c>
      <c r="E2628" t="s">
        <v>191</v>
      </c>
      <c r="F2628" t="s">
        <v>299</v>
      </c>
      <c r="G2628" s="4">
        <v>43465</v>
      </c>
      <c r="H2628" s="7">
        <f t="shared" si="40"/>
        <v>2018</v>
      </c>
      <c r="I2628" t="s">
        <v>252</v>
      </c>
      <c r="J2628" t="s">
        <v>10</v>
      </c>
      <c r="K2628" t="s">
        <v>124</v>
      </c>
      <c r="L2628" t="str">
        <f>_xlfn.XLOOKUP(K2628,Sheet1!$A$2:$A$8,Sheet1!$B$2:$B$8)</f>
        <v>E</v>
      </c>
      <c r="M2628" s="5">
        <v>6451080508</v>
      </c>
      <c r="N2628" s="5">
        <v>31125853386</v>
      </c>
    </row>
    <row r="2629" spans="1:14" x14ac:dyDescent="0.3">
      <c r="A2629" t="s">
        <v>258</v>
      </c>
      <c r="B2629" t="s">
        <v>259</v>
      </c>
      <c r="C2629" t="s">
        <v>34</v>
      </c>
      <c r="D2629" t="s">
        <v>207</v>
      </c>
      <c r="E2629" t="s">
        <v>191</v>
      </c>
      <c r="F2629" t="s">
        <v>299</v>
      </c>
      <c r="G2629" s="4">
        <v>43465</v>
      </c>
      <c r="H2629" s="7">
        <f t="shared" ref="H2629:H2692" si="41">YEAR(G2629)</f>
        <v>2018</v>
      </c>
      <c r="I2629" t="s">
        <v>252</v>
      </c>
      <c r="J2629" t="s">
        <v>122</v>
      </c>
      <c r="K2629" t="s">
        <v>122</v>
      </c>
      <c r="L2629" t="str">
        <f>_xlfn.XLOOKUP(K2629,Sheet1!$A$2:$A$8,Sheet1!$B$2:$B$8)</f>
        <v>F</v>
      </c>
      <c r="M2629" s="5">
        <v>-1610849752</v>
      </c>
      <c r="N2629" s="5">
        <v>-926816620</v>
      </c>
    </row>
    <row r="2630" spans="1:14" x14ac:dyDescent="0.3">
      <c r="A2630" t="s">
        <v>258</v>
      </c>
      <c r="B2630" t="s">
        <v>259</v>
      </c>
      <c r="C2630" t="s">
        <v>34</v>
      </c>
      <c r="D2630" t="s">
        <v>208</v>
      </c>
      <c r="E2630" t="s">
        <v>209</v>
      </c>
      <c r="F2630" t="s">
        <v>301</v>
      </c>
      <c r="G2630" s="4">
        <v>43465</v>
      </c>
      <c r="H2630" s="7">
        <f t="shared" si="41"/>
        <v>2018</v>
      </c>
      <c r="I2630" t="s">
        <v>252</v>
      </c>
      <c r="J2630" t="s">
        <v>260</v>
      </c>
      <c r="K2630" t="s">
        <v>7</v>
      </c>
      <c r="L2630" t="str">
        <f>_xlfn.XLOOKUP(K2630,Sheet1!$A$2:$A$8,Sheet1!$B$2:$B$8)</f>
        <v>D</v>
      </c>
      <c r="M2630" s="5">
        <v>122037854180</v>
      </c>
      <c r="N2630" s="5">
        <v>119101606884</v>
      </c>
    </row>
    <row r="2631" spans="1:14" x14ac:dyDescent="0.3">
      <c r="A2631" t="s">
        <v>258</v>
      </c>
      <c r="B2631" t="s">
        <v>259</v>
      </c>
      <c r="C2631" t="s">
        <v>34</v>
      </c>
      <c r="D2631" t="s">
        <v>208</v>
      </c>
      <c r="E2631" t="s">
        <v>209</v>
      </c>
      <c r="F2631" t="s">
        <v>301</v>
      </c>
      <c r="G2631" s="4">
        <v>43465</v>
      </c>
      <c r="H2631" s="7">
        <f t="shared" si="41"/>
        <v>2018</v>
      </c>
      <c r="I2631" t="s">
        <v>252</v>
      </c>
      <c r="J2631" t="s">
        <v>124</v>
      </c>
      <c r="K2631" t="s">
        <v>124</v>
      </c>
      <c r="L2631" t="str">
        <f>_xlfn.XLOOKUP(K2631,Sheet1!$A$2:$A$8,Sheet1!$B$2:$B$8)</f>
        <v>E</v>
      </c>
      <c r="M2631" s="5">
        <v>2380162506</v>
      </c>
      <c r="N2631" s="5">
        <v>2539518395</v>
      </c>
    </row>
    <row r="2632" spans="1:14" x14ac:dyDescent="0.3">
      <c r="A2632" t="s">
        <v>258</v>
      </c>
      <c r="B2632" t="s">
        <v>259</v>
      </c>
      <c r="C2632" t="s">
        <v>34</v>
      </c>
      <c r="D2632" t="s">
        <v>208</v>
      </c>
      <c r="E2632" t="s">
        <v>209</v>
      </c>
      <c r="F2632" t="s">
        <v>301</v>
      </c>
      <c r="G2632" s="4">
        <v>43465</v>
      </c>
      <c r="H2632" s="7">
        <f t="shared" si="41"/>
        <v>2018</v>
      </c>
      <c r="I2632" t="s">
        <v>252</v>
      </c>
      <c r="J2632" t="s">
        <v>122</v>
      </c>
      <c r="K2632" t="s">
        <v>122</v>
      </c>
      <c r="L2632" t="str">
        <f>_xlfn.XLOOKUP(K2632,Sheet1!$A$2:$A$8,Sheet1!$B$2:$B$8)</f>
        <v>F</v>
      </c>
      <c r="M2632" s="5">
        <v>3153103959</v>
      </c>
      <c r="N2632" s="5">
        <v>1849547670</v>
      </c>
    </row>
    <row r="2633" spans="1:14" x14ac:dyDescent="0.3">
      <c r="A2633" t="s">
        <v>258</v>
      </c>
      <c r="B2633" t="s">
        <v>259</v>
      </c>
      <c r="C2633" t="s">
        <v>34</v>
      </c>
      <c r="D2633" t="s">
        <v>210</v>
      </c>
      <c r="E2633" t="s">
        <v>198</v>
      </c>
      <c r="F2633" t="s">
        <v>299</v>
      </c>
      <c r="G2633" s="4">
        <v>43465</v>
      </c>
      <c r="H2633" s="7">
        <f t="shared" si="41"/>
        <v>2018</v>
      </c>
      <c r="I2633" t="s">
        <v>252</v>
      </c>
      <c r="J2633" t="s">
        <v>124</v>
      </c>
      <c r="K2633" t="s">
        <v>124</v>
      </c>
      <c r="L2633" t="str">
        <f>_xlfn.XLOOKUP(K2633,Sheet1!$A$2:$A$8,Sheet1!$B$2:$B$8)</f>
        <v>E</v>
      </c>
      <c r="M2633" s="5">
        <v>28343242816</v>
      </c>
      <c r="N2633" s="5">
        <v>25360864265</v>
      </c>
    </row>
    <row r="2634" spans="1:14" x14ac:dyDescent="0.3">
      <c r="A2634" t="s">
        <v>258</v>
      </c>
      <c r="B2634" t="s">
        <v>259</v>
      </c>
      <c r="C2634" t="s">
        <v>34</v>
      </c>
      <c r="D2634" t="s">
        <v>210</v>
      </c>
      <c r="E2634" t="s">
        <v>198</v>
      </c>
      <c r="F2634" t="s">
        <v>299</v>
      </c>
      <c r="G2634" s="4">
        <v>43465</v>
      </c>
      <c r="H2634" s="7">
        <f t="shared" si="41"/>
        <v>2018</v>
      </c>
      <c r="I2634" t="s">
        <v>252</v>
      </c>
      <c r="J2634" t="s">
        <v>122</v>
      </c>
      <c r="K2634" t="s">
        <v>122</v>
      </c>
      <c r="L2634" t="str">
        <f>_xlfn.XLOOKUP(K2634,Sheet1!$A$2:$A$8,Sheet1!$B$2:$B$8)</f>
        <v>F</v>
      </c>
      <c r="M2634" s="5">
        <v>12720690131</v>
      </c>
      <c r="N2634" s="5">
        <v>19841042342</v>
      </c>
    </row>
    <row r="2635" spans="1:14" x14ac:dyDescent="0.3">
      <c r="A2635" t="s">
        <v>258</v>
      </c>
      <c r="B2635" t="s">
        <v>259</v>
      </c>
      <c r="C2635" t="s">
        <v>34</v>
      </c>
      <c r="D2635" t="s">
        <v>211</v>
      </c>
      <c r="E2635" t="s">
        <v>184</v>
      </c>
      <c r="F2635" t="s">
        <v>299</v>
      </c>
      <c r="G2635" s="4">
        <v>43465</v>
      </c>
      <c r="H2635" s="7">
        <f t="shared" si="41"/>
        <v>2018</v>
      </c>
      <c r="I2635" t="s">
        <v>252</v>
      </c>
      <c r="J2635" t="s">
        <v>260</v>
      </c>
      <c r="K2635" t="s">
        <v>7</v>
      </c>
      <c r="L2635" t="str">
        <f>_xlfn.XLOOKUP(K2635,Sheet1!$A$2:$A$8,Sheet1!$B$2:$B$8)</f>
        <v>D</v>
      </c>
      <c r="M2635" s="5">
        <v>241827149551</v>
      </c>
      <c r="N2635" s="5">
        <v>265225266244</v>
      </c>
    </row>
    <row r="2636" spans="1:14" x14ac:dyDescent="0.3">
      <c r="A2636" t="s">
        <v>258</v>
      </c>
      <c r="B2636" t="s">
        <v>259</v>
      </c>
      <c r="C2636" t="s">
        <v>34</v>
      </c>
      <c r="D2636" t="s">
        <v>211</v>
      </c>
      <c r="E2636" t="s">
        <v>184</v>
      </c>
      <c r="F2636" t="s">
        <v>299</v>
      </c>
      <c r="G2636" s="4">
        <v>43465</v>
      </c>
      <c r="H2636" s="7">
        <f t="shared" si="41"/>
        <v>2018</v>
      </c>
      <c r="I2636" t="s">
        <v>252</v>
      </c>
      <c r="J2636" t="s">
        <v>124</v>
      </c>
      <c r="K2636" t="s">
        <v>124</v>
      </c>
      <c r="L2636" t="str">
        <f>_xlfn.XLOOKUP(K2636,Sheet1!$A$2:$A$8,Sheet1!$B$2:$B$8)</f>
        <v>E</v>
      </c>
      <c r="M2636" s="5">
        <v>9302659639</v>
      </c>
      <c r="N2636" s="5">
        <v>15689467876</v>
      </c>
    </row>
    <row r="2637" spans="1:14" x14ac:dyDescent="0.3">
      <c r="A2637" t="s">
        <v>258</v>
      </c>
      <c r="B2637" t="s">
        <v>259</v>
      </c>
      <c r="C2637" t="s">
        <v>34</v>
      </c>
      <c r="D2637" t="s">
        <v>211</v>
      </c>
      <c r="E2637" t="s">
        <v>184</v>
      </c>
      <c r="F2637" t="s">
        <v>299</v>
      </c>
      <c r="G2637" s="4">
        <v>43465</v>
      </c>
      <c r="H2637" s="7">
        <f t="shared" si="41"/>
        <v>2018</v>
      </c>
      <c r="I2637" t="s">
        <v>252</v>
      </c>
      <c r="J2637" t="s">
        <v>122</v>
      </c>
      <c r="K2637" t="s">
        <v>122</v>
      </c>
      <c r="L2637" t="str">
        <f>_xlfn.XLOOKUP(K2637,Sheet1!$A$2:$A$8,Sheet1!$B$2:$B$8)</f>
        <v>F</v>
      </c>
      <c r="M2637" s="5">
        <v>4644023694</v>
      </c>
      <c r="N2637" s="5">
        <v>17435959724</v>
      </c>
    </row>
    <row r="2638" spans="1:14" x14ac:dyDescent="0.3">
      <c r="A2638" t="s">
        <v>258</v>
      </c>
      <c r="B2638" t="s">
        <v>259</v>
      </c>
      <c r="C2638" t="s">
        <v>34</v>
      </c>
      <c r="D2638" t="s">
        <v>212</v>
      </c>
      <c r="E2638" t="s">
        <v>213</v>
      </c>
      <c r="F2638" t="s">
        <v>301</v>
      </c>
      <c r="G2638" s="4">
        <v>43465</v>
      </c>
      <c r="H2638" s="7">
        <f t="shared" si="41"/>
        <v>2018</v>
      </c>
      <c r="I2638" t="s">
        <v>252</v>
      </c>
      <c r="J2638" t="s">
        <v>124</v>
      </c>
      <c r="K2638" t="s">
        <v>124</v>
      </c>
      <c r="L2638" t="str">
        <f>_xlfn.XLOOKUP(K2638,Sheet1!$A$2:$A$8,Sheet1!$B$2:$B$8)</f>
        <v>E</v>
      </c>
      <c r="M2638" s="5">
        <v>72948889927</v>
      </c>
      <c r="N2638" s="5">
        <v>165379527605</v>
      </c>
    </row>
    <row r="2639" spans="1:14" x14ac:dyDescent="0.3">
      <c r="A2639" t="s">
        <v>258</v>
      </c>
      <c r="B2639" t="s">
        <v>259</v>
      </c>
      <c r="C2639" t="s">
        <v>34</v>
      </c>
      <c r="D2639" t="s">
        <v>212</v>
      </c>
      <c r="E2639" t="s">
        <v>213</v>
      </c>
      <c r="F2639" t="s">
        <v>301</v>
      </c>
      <c r="G2639" s="4">
        <v>43465</v>
      </c>
      <c r="H2639" s="7">
        <f t="shared" si="41"/>
        <v>2018</v>
      </c>
      <c r="I2639" t="s">
        <v>252</v>
      </c>
      <c r="J2639" t="s">
        <v>122</v>
      </c>
      <c r="K2639" t="s">
        <v>122</v>
      </c>
      <c r="L2639" t="str">
        <f>_xlfn.XLOOKUP(K2639,Sheet1!$A$2:$A$8,Sheet1!$B$2:$B$8)</f>
        <v>F</v>
      </c>
      <c r="M2639" s="5">
        <v>15888859209</v>
      </c>
      <c r="N2639" s="5">
        <v>125093899312</v>
      </c>
    </row>
    <row r="2640" spans="1:14" x14ac:dyDescent="0.3">
      <c r="A2640" t="s">
        <v>258</v>
      </c>
      <c r="B2640" t="s">
        <v>259</v>
      </c>
      <c r="C2640" t="s">
        <v>34</v>
      </c>
      <c r="D2640" t="s">
        <v>214</v>
      </c>
      <c r="E2640" t="s">
        <v>191</v>
      </c>
      <c r="F2640" t="s">
        <v>299</v>
      </c>
      <c r="G2640" s="4">
        <v>43465</v>
      </c>
      <c r="H2640" s="7">
        <f t="shared" si="41"/>
        <v>2018</v>
      </c>
      <c r="I2640" t="s">
        <v>252</v>
      </c>
      <c r="J2640" t="s">
        <v>7</v>
      </c>
      <c r="K2640" t="s">
        <v>7</v>
      </c>
      <c r="L2640" t="str">
        <f>_xlfn.XLOOKUP(K2640,Sheet1!$A$2:$A$8,Sheet1!$B$2:$B$8)</f>
        <v>D</v>
      </c>
      <c r="M2640" s="5">
        <v>3782162955964</v>
      </c>
      <c r="N2640" s="5">
        <v>3863990044651</v>
      </c>
    </row>
    <row r="2641" spans="1:14" x14ac:dyDescent="0.3">
      <c r="A2641" t="s">
        <v>258</v>
      </c>
      <c r="B2641" t="s">
        <v>259</v>
      </c>
      <c r="C2641" t="s">
        <v>34</v>
      </c>
      <c r="D2641" t="s">
        <v>214</v>
      </c>
      <c r="E2641" t="s">
        <v>191</v>
      </c>
      <c r="F2641" t="s">
        <v>299</v>
      </c>
      <c r="G2641" s="4">
        <v>43465</v>
      </c>
      <c r="H2641" s="7">
        <f t="shared" si="41"/>
        <v>2018</v>
      </c>
      <c r="I2641" t="s">
        <v>252</v>
      </c>
      <c r="J2641" t="s">
        <v>10</v>
      </c>
      <c r="K2641" t="s">
        <v>124</v>
      </c>
      <c r="L2641" t="str">
        <f>_xlfn.XLOOKUP(K2641,Sheet1!$A$2:$A$8,Sheet1!$B$2:$B$8)</f>
        <v>E</v>
      </c>
      <c r="M2641" s="5">
        <v>243524364576</v>
      </c>
      <c r="N2641" s="5">
        <v>329834971200</v>
      </c>
    </row>
    <row r="2642" spans="1:14" x14ac:dyDescent="0.3">
      <c r="A2642" t="s">
        <v>258</v>
      </c>
      <c r="B2642" t="s">
        <v>259</v>
      </c>
      <c r="C2642" t="s">
        <v>34</v>
      </c>
      <c r="D2642" t="s">
        <v>214</v>
      </c>
      <c r="E2642" t="s">
        <v>191</v>
      </c>
      <c r="F2642" t="s">
        <v>299</v>
      </c>
      <c r="G2642" s="4">
        <v>43465</v>
      </c>
      <c r="H2642" s="7">
        <f t="shared" si="41"/>
        <v>2018</v>
      </c>
      <c r="I2642" t="s">
        <v>252</v>
      </c>
      <c r="J2642" t="s">
        <v>122</v>
      </c>
      <c r="K2642" t="s">
        <v>122</v>
      </c>
      <c r="L2642" t="str">
        <f>_xlfn.XLOOKUP(K2642,Sheet1!$A$2:$A$8,Sheet1!$B$2:$B$8)</f>
        <v>F</v>
      </c>
      <c r="M2642" s="5">
        <v>-23103553364</v>
      </c>
      <c r="N2642" s="5">
        <v>42299633566</v>
      </c>
    </row>
    <row r="2643" spans="1:14" x14ac:dyDescent="0.3">
      <c r="A2643" t="s">
        <v>258</v>
      </c>
      <c r="B2643" t="s">
        <v>259</v>
      </c>
      <c r="C2643" t="s">
        <v>34</v>
      </c>
      <c r="D2643" t="s">
        <v>216</v>
      </c>
      <c r="E2643" t="s">
        <v>184</v>
      </c>
      <c r="F2643" t="s">
        <v>299</v>
      </c>
      <c r="G2643" s="4">
        <v>43465</v>
      </c>
      <c r="H2643" s="7">
        <f t="shared" si="41"/>
        <v>2018</v>
      </c>
      <c r="I2643" t="s">
        <v>252</v>
      </c>
      <c r="J2643" t="s">
        <v>260</v>
      </c>
      <c r="K2643" t="s">
        <v>7</v>
      </c>
      <c r="L2643" t="str">
        <f>_xlfn.XLOOKUP(K2643,Sheet1!$A$2:$A$8,Sheet1!$B$2:$B$8)</f>
        <v>D</v>
      </c>
      <c r="M2643" s="5">
        <v>4324491258038</v>
      </c>
      <c r="N2643" s="5">
        <v>4405819010938</v>
      </c>
    </row>
    <row r="2644" spans="1:14" x14ac:dyDescent="0.3">
      <c r="A2644" t="s">
        <v>258</v>
      </c>
      <c r="B2644" t="s">
        <v>259</v>
      </c>
      <c r="C2644" t="s">
        <v>34</v>
      </c>
      <c r="D2644" t="s">
        <v>216</v>
      </c>
      <c r="E2644" t="s">
        <v>184</v>
      </c>
      <c r="F2644" t="s">
        <v>299</v>
      </c>
      <c r="G2644" s="4">
        <v>43465</v>
      </c>
      <c r="H2644" s="7">
        <f t="shared" si="41"/>
        <v>2018</v>
      </c>
      <c r="I2644" t="s">
        <v>252</v>
      </c>
      <c r="J2644" t="s">
        <v>124</v>
      </c>
      <c r="K2644" t="s">
        <v>124</v>
      </c>
      <c r="L2644" t="str">
        <f>_xlfn.XLOOKUP(K2644,Sheet1!$A$2:$A$8,Sheet1!$B$2:$B$8)</f>
        <v>E</v>
      </c>
      <c r="M2644" s="5">
        <v>111461025342</v>
      </c>
      <c r="N2644" s="5">
        <v>108993786964</v>
      </c>
    </row>
    <row r="2645" spans="1:14" x14ac:dyDescent="0.3">
      <c r="A2645" t="s">
        <v>258</v>
      </c>
      <c r="B2645" t="s">
        <v>259</v>
      </c>
      <c r="C2645" t="s">
        <v>34</v>
      </c>
      <c r="D2645" t="s">
        <v>216</v>
      </c>
      <c r="E2645" t="s">
        <v>184</v>
      </c>
      <c r="F2645" t="s">
        <v>299</v>
      </c>
      <c r="G2645" s="4">
        <v>43465</v>
      </c>
      <c r="H2645" s="7">
        <f t="shared" si="41"/>
        <v>2018</v>
      </c>
      <c r="I2645" t="s">
        <v>252</v>
      </c>
      <c r="J2645" t="s">
        <v>122</v>
      </c>
      <c r="K2645" t="s">
        <v>122</v>
      </c>
      <c r="L2645" t="str">
        <f>_xlfn.XLOOKUP(K2645,Sheet1!$A$2:$A$8,Sheet1!$B$2:$B$8)</f>
        <v>F</v>
      </c>
      <c r="M2645" s="5">
        <v>1639081866</v>
      </c>
      <c r="N2645" s="5">
        <v>98520275973</v>
      </c>
    </row>
    <row r="2646" spans="1:14" x14ac:dyDescent="0.3">
      <c r="A2646" t="s">
        <v>258</v>
      </c>
      <c r="B2646" t="s">
        <v>259</v>
      </c>
      <c r="C2646" t="s">
        <v>34</v>
      </c>
      <c r="D2646" t="s">
        <v>217</v>
      </c>
      <c r="E2646" t="s">
        <v>191</v>
      </c>
      <c r="F2646" t="s">
        <v>299</v>
      </c>
      <c r="G2646" s="4">
        <v>43465</v>
      </c>
      <c r="H2646" s="7">
        <f t="shared" si="41"/>
        <v>2018</v>
      </c>
      <c r="I2646" t="s">
        <v>252</v>
      </c>
      <c r="J2646" t="s">
        <v>260</v>
      </c>
      <c r="K2646" t="s">
        <v>7</v>
      </c>
      <c r="L2646" t="str">
        <f>_xlfn.XLOOKUP(K2646,Sheet1!$A$2:$A$8,Sheet1!$B$2:$B$8)</f>
        <v>D</v>
      </c>
      <c r="M2646" s="5">
        <v>321335264695</v>
      </c>
      <c r="N2646" s="5">
        <v>262242096910</v>
      </c>
    </row>
    <row r="2647" spans="1:14" x14ac:dyDescent="0.3">
      <c r="A2647" t="s">
        <v>258</v>
      </c>
      <c r="B2647" t="s">
        <v>259</v>
      </c>
      <c r="C2647" t="s">
        <v>34</v>
      </c>
      <c r="D2647" t="s">
        <v>217</v>
      </c>
      <c r="E2647" t="s">
        <v>191</v>
      </c>
      <c r="F2647" t="s">
        <v>299</v>
      </c>
      <c r="G2647" s="4">
        <v>43465</v>
      </c>
      <c r="H2647" s="7">
        <f t="shared" si="41"/>
        <v>2018</v>
      </c>
      <c r="I2647" t="s">
        <v>252</v>
      </c>
      <c r="J2647" t="s">
        <v>124</v>
      </c>
      <c r="K2647" t="s">
        <v>124</v>
      </c>
      <c r="L2647" t="str">
        <f>_xlfn.XLOOKUP(K2647,Sheet1!$A$2:$A$8,Sheet1!$B$2:$B$8)</f>
        <v>E</v>
      </c>
      <c r="M2647" s="5">
        <v>19372411247</v>
      </c>
      <c r="N2647" s="5">
        <v>19611191984</v>
      </c>
    </row>
    <row r="2648" spans="1:14" x14ac:dyDescent="0.3">
      <c r="A2648" t="s">
        <v>258</v>
      </c>
      <c r="B2648" t="s">
        <v>259</v>
      </c>
      <c r="C2648" t="s">
        <v>34</v>
      </c>
      <c r="D2648" t="s">
        <v>217</v>
      </c>
      <c r="E2648" t="s">
        <v>191</v>
      </c>
      <c r="F2648" t="s">
        <v>299</v>
      </c>
      <c r="G2648" s="4">
        <v>43465</v>
      </c>
      <c r="H2648" s="7">
        <f t="shared" si="41"/>
        <v>2018</v>
      </c>
      <c r="I2648" t="s">
        <v>252</v>
      </c>
      <c r="J2648" t="s">
        <v>122</v>
      </c>
      <c r="K2648" t="s">
        <v>122</v>
      </c>
      <c r="L2648" t="str">
        <f>_xlfn.XLOOKUP(K2648,Sheet1!$A$2:$A$8,Sheet1!$B$2:$B$8)</f>
        <v>F</v>
      </c>
      <c r="M2648" s="5">
        <v>12266307571</v>
      </c>
      <c r="N2648" s="5">
        <v>17521747370</v>
      </c>
    </row>
    <row r="2649" spans="1:14" x14ac:dyDescent="0.3">
      <c r="A2649" t="s">
        <v>258</v>
      </c>
      <c r="B2649" t="s">
        <v>259</v>
      </c>
      <c r="C2649" t="s">
        <v>34</v>
      </c>
      <c r="D2649" t="s">
        <v>218</v>
      </c>
      <c r="E2649" t="s">
        <v>184</v>
      </c>
      <c r="F2649" t="s">
        <v>299</v>
      </c>
      <c r="G2649" s="4">
        <v>43465</v>
      </c>
      <c r="H2649" s="7">
        <f t="shared" si="41"/>
        <v>2018</v>
      </c>
      <c r="I2649" t="s">
        <v>252</v>
      </c>
      <c r="J2649" t="s">
        <v>266</v>
      </c>
      <c r="K2649" t="s">
        <v>7</v>
      </c>
      <c r="L2649" t="str">
        <f>_xlfn.XLOOKUP(K2649,Sheet1!$A$2:$A$8,Sheet1!$B$2:$B$8)</f>
        <v>D</v>
      </c>
      <c r="M2649" s="5">
        <v>1092084363826</v>
      </c>
      <c r="N2649" s="5">
        <v>948941900795</v>
      </c>
    </row>
    <row r="2650" spans="1:14" x14ac:dyDescent="0.3">
      <c r="A2650" t="s">
        <v>258</v>
      </c>
      <c r="B2650" t="s">
        <v>259</v>
      </c>
      <c r="C2650" t="s">
        <v>34</v>
      </c>
      <c r="D2650" t="s">
        <v>218</v>
      </c>
      <c r="E2650" t="s">
        <v>184</v>
      </c>
      <c r="F2650" t="s">
        <v>299</v>
      </c>
      <c r="G2650" s="4">
        <v>43465</v>
      </c>
      <c r="H2650" s="7">
        <f t="shared" si="41"/>
        <v>2018</v>
      </c>
      <c r="I2650" t="s">
        <v>252</v>
      </c>
      <c r="J2650" t="s">
        <v>124</v>
      </c>
      <c r="K2650" t="s">
        <v>124</v>
      </c>
      <c r="L2650" t="str">
        <f>_xlfn.XLOOKUP(K2650,Sheet1!$A$2:$A$8,Sheet1!$B$2:$B$8)</f>
        <v>E</v>
      </c>
      <c r="M2650" s="5">
        <v>41544954339</v>
      </c>
      <c r="N2650" s="5">
        <v>34196284092</v>
      </c>
    </row>
    <row r="2651" spans="1:14" x14ac:dyDescent="0.3">
      <c r="A2651" t="s">
        <v>258</v>
      </c>
      <c r="B2651" t="s">
        <v>259</v>
      </c>
      <c r="C2651" t="s">
        <v>34</v>
      </c>
      <c r="D2651" t="s">
        <v>218</v>
      </c>
      <c r="E2651" t="s">
        <v>184</v>
      </c>
      <c r="F2651" t="s">
        <v>299</v>
      </c>
      <c r="G2651" s="4">
        <v>43465</v>
      </c>
      <c r="H2651" s="7">
        <f t="shared" si="41"/>
        <v>2018</v>
      </c>
      <c r="I2651" t="s">
        <v>252</v>
      </c>
      <c r="J2651" t="s">
        <v>122</v>
      </c>
      <c r="K2651" t="s">
        <v>122</v>
      </c>
      <c r="L2651" t="str">
        <f>_xlfn.XLOOKUP(K2651,Sheet1!$A$2:$A$8,Sheet1!$B$2:$B$8)</f>
        <v>F</v>
      </c>
      <c r="M2651" s="5">
        <v>10819579466</v>
      </c>
      <c r="N2651" s="5">
        <v>175348448570</v>
      </c>
    </row>
    <row r="2652" spans="1:14" x14ac:dyDescent="0.3">
      <c r="A2652" t="s">
        <v>258</v>
      </c>
      <c r="B2652" t="s">
        <v>259</v>
      </c>
      <c r="C2652" t="s">
        <v>34</v>
      </c>
      <c r="D2652" t="s">
        <v>219</v>
      </c>
      <c r="E2652" t="s">
        <v>184</v>
      </c>
      <c r="F2652" t="s">
        <v>299</v>
      </c>
      <c r="G2652" s="4">
        <v>43465</v>
      </c>
      <c r="H2652" s="7">
        <f t="shared" si="41"/>
        <v>2018</v>
      </c>
      <c r="I2652" t="s">
        <v>252</v>
      </c>
      <c r="J2652" t="s">
        <v>260</v>
      </c>
      <c r="K2652" t="s">
        <v>7</v>
      </c>
      <c r="L2652" t="str">
        <f>_xlfn.XLOOKUP(K2652,Sheet1!$A$2:$A$8,Sheet1!$B$2:$B$8)</f>
        <v>D</v>
      </c>
      <c r="M2652" s="5">
        <v>1015667698678</v>
      </c>
      <c r="N2652" s="5">
        <v>1023257514743</v>
      </c>
    </row>
    <row r="2653" spans="1:14" x14ac:dyDescent="0.3">
      <c r="A2653" t="s">
        <v>258</v>
      </c>
      <c r="B2653" t="s">
        <v>259</v>
      </c>
      <c r="C2653" t="s">
        <v>34</v>
      </c>
      <c r="D2653" t="s">
        <v>219</v>
      </c>
      <c r="E2653" t="s">
        <v>184</v>
      </c>
      <c r="F2653" t="s">
        <v>299</v>
      </c>
      <c r="G2653" s="4">
        <v>43465</v>
      </c>
      <c r="H2653" s="7">
        <f t="shared" si="41"/>
        <v>2018</v>
      </c>
      <c r="I2653" t="s">
        <v>252</v>
      </c>
      <c r="J2653" t="s">
        <v>124</v>
      </c>
      <c r="K2653" t="s">
        <v>124</v>
      </c>
      <c r="L2653" t="str">
        <f>_xlfn.XLOOKUP(K2653,Sheet1!$A$2:$A$8,Sheet1!$B$2:$B$8)</f>
        <v>E</v>
      </c>
      <c r="M2653" s="5">
        <v>23720601603</v>
      </c>
      <c r="N2653" s="5">
        <v>41749180678</v>
      </c>
    </row>
    <row r="2654" spans="1:14" x14ac:dyDescent="0.3">
      <c r="A2654" t="s">
        <v>258</v>
      </c>
      <c r="B2654" t="s">
        <v>259</v>
      </c>
      <c r="C2654" t="s">
        <v>34</v>
      </c>
      <c r="D2654" t="s">
        <v>219</v>
      </c>
      <c r="E2654" t="s">
        <v>184</v>
      </c>
      <c r="F2654" t="s">
        <v>299</v>
      </c>
      <c r="G2654" s="4">
        <v>43465</v>
      </c>
      <c r="H2654" s="7">
        <f t="shared" si="41"/>
        <v>2018</v>
      </c>
      <c r="I2654" t="s">
        <v>252</v>
      </c>
      <c r="J2654" t="s">
        <v>122</v>
      </c>
      <c r="K2654" t="s">
        <v>122</v>
      </c>
      <c r="L2654" t="str">
        <f>_xlfn.XLOOKUP(K2654,Sheet1!$A$2:$A$8,Sheet1!$B$2:$B$8)</f>
        <v>F</v>
      </c>
      <c r="M2654" s="5">
        <v>3453458243</v>
      </c>
      <c r="N2654" s="5">
        <v>39363764878</v>
      </c>
    </row>
    <row r="2655" spans="1:14" x14ac:dyDescent="0.3">
      <c r="A2655" t="s">
        <v>258</v>
      </c>
      <c r="B2655" t="s">
        <v>259</v>
      </c>
      <c r="C2655" t="s">
        <v>34</v>
      </c>
      <c r="D2655" t="s">
        <v>221</v>
      </c>
      <c r="E2655" t="s">
        <v>191</v>
      </c>
      <c r="F2655" t="s">
        <v>299</v>
      </c>
      <c r="G2655" s="4">
        <v>43465</v>
      </c>
      <c r="H2655" s="7">
        <f t="shared" si="41"/>
        <v>2018</v>
      </c>
      <c r="I2655" t="s">
        <v>252</v>
      </c>
      <c r="J2655" t="s">
        <v>7</v>
      </c>
      <c r="K2655" t="s">
        <v>7</v>
      </c>
      <c r="L2655" t="str">
        <f>_xlfn.XLOOKUP(K2655,Sheet1!$A$2:$A$8,Sheet1!$B$2:$B$8)</f>
        <v>D</v>
      </c>
      <c r="M2655" s="5">
        <v>64977777434194</v>
      </c>
      <c r="N2655" s="5">
        <v>60655099616772</v>
      </c>
    </row>
    <row r="2656" spans="1:14" x14ac:dyDescent="0.3">
      <c r="A2656" t="s">
        <v>258</v>
      </c>
      <c r="B2656" t="s">
        <v>259</v>
      </c>
      <c r="C2656" t="s">
        <v>34</v>
      </c>
      <c r="D2656" t="s">
        <v>221</v>
      </c>
      <c r="E2656" t="s">
        <v>191</v>
      </c>
      <c r="F2656" t="s">
        <v>299</v>
      </c>
      <c r="G2656" s="4">
        <v>43465</v>
      </c>
      <c r="H2656" s="7">
        <f t="shared" si="41"/>
        <v>2018</v>
      </c>
      <c r="I2656" t="s">
        <v>252</v>
      </c>
      <c r="J2656" t="s">
        <v>10</v>
      </c>
      <c r="K2656" t="s">
        <v>124</v>
      </c>
      <c r="L2656" t="str">
        <f>_xlfn.XLOOKUP(K2656,Sheet1!$A$2:$A$8,Sheet1!$B$2:$B$8)</f>
        <v>E</v>
      </c>
      <c r="M2656" s="5">
        <v>5542599677254</v>
      </c>
      <c r="N2656" s="5">
        <v>4621833653378</v>
      </c>
    </row>
    <row r="2657" spans="1:14" x14ac:dyDescent="0.3">
      <c r="A2657" t="s">
        <v>258</v>
      </c>
      <c r="B2657" t="s">
        <v>259</v>
      </c>
      <c r="C2657" t="s">
        <v>34</v>
      </c>
      <c r="D2657" t="s">
        <v>221</v>
      </c>
      <c r="E2657" t="s">
        <v>191</v>
      </c>
      <c r="F2657" t="s">
        <v>299</v>
      </c>
      <c r="G2657" s="4">
        <v>43465</v>
      </c>
      <c r="H2657" s="7">
        <f t="shared" si="41"/>
        <v>2018</v>
      </c>
      <c r="I2657" t="s">
        <v>252</v>
      </c>
      <c r="J2657" t="s">
        <v>122</v>
      </c>
      <c r="K2657" t="s">
        <v>122</v>
      </c>
      <c r="L2657" t="str">
        <f>_xlfn.XLOOKUP(K2657,Sheet1!$A$2:$A$8,Sheet1!$B$2:$B$8)</f>
        <v>F</v>
      </c>
      <c r="M2657" s="5">
        <v>1892064406279</v>
      </c>
      <c r="N2657" s="5">
        <v>2973469160759</v>
      </c>
    </row>
    <row r="2658" spans="1:14" x14ac:dyDescent="0.3">
      <c r="A2658" t="s">
        <v>258</v>
      </c>
      <c r="B2658" t="s">
        <v>259</v>
      </c>
      <c r="C2658" t="s">
        <v>34</v>
      </c>
      <c r="D2658" t="s">
        <v>222</v>
      </c>
      <c r="E2658" t="s">
        <v>223</v>
      </c>
      <c r="F2658" t="s">
        <v>299</v>
      </c>
      <c r="G2658" s="4">
        <v>43465</v>
      </c>
      <c r="H2658" s="7">
        <f t="shared" si="41"/>
        <v>2018</v>
      </c>
      <c r="I2658" t="s">
        <v>252</v>
      </c>
      <c r="J2658" t="s">
        <v>260</v>
      </c>
      <c r="K2658" t="s">
        <v>7</v>
      </c>
      <c r="L2658" t="str">
        <f>_xlfn.XLOOKUP(K2658,Sheet1!$A$2:$A$8,Sheet1!$B$2:$B$8)</f>
        <v>D</v>
      </c>
      <c r="M2658" s="5">
        <v>2786023511399</v>
      </c>
      <c r="N2658" s="5">
        <v>2072249142312</v>
      </c>
    </row>
    <row r="2659" spans="1:14" x14ac:dyDescent="0.3">
      <c r="A2659" t="s">
        <v>258</v>
      </c>
      <c r="B2659" t="s">
        <v>259</v>
      </c>
      <c r="C2659" t="s">
        <v>34</v>
      </c>
      <c r="D2659" t="s">
        <v>222</v>
      </c>
      <c r="E2659" t="s">
        <v>223</v>
      </c>
      <c r="F2659" t="s">
        <v>299</v>
      </c>
      <c r="G2659" s="4">
        <v>43465</v>
      </c>
      <c r="H2659" s="7">
        <f t="shared" si="41"/>
        <v>2018</v>
      </c>
      <c r="I2659" t="s">
        <v>252</v>
      </c>
      <c r="J2659" t="s">
        <v>124</v>
      </c>
      <c r="K2659" t="s">
        <v>124</v>
      </c>
      <c r="L2659" t="str">
        <f>_xlfn.XLOOKUP(K2659,Sheet1!$A$2:$A$8,Sheet1!$B$2:$B$8)</f>
        <v>E</v>
      </c>
      <c r="M2659" s="5">
        <v>146382520066</v>
      </c>
      <c r="N2659" s="5">
        <v>-208873254329</v>
      </c>
    </row>
    <row r="2660" spans="1:14" x14ac:dyDescent="0.3">
      <c r="A2660" t="s">
        <v>258</v>
      </c>
      <c r="B2660" t="s">
        <v>259</v>
      </c>
      <c r="C2660" t="s">
        <v>34</v>
      </c>
      <c r="D2660" t="s">
        <v>222</v>
      </c>
      <c r="E2660" t="s">
        <v>223</v>
      </c>
      <c r="F2660" t="s">
        <v>299</v>
      </c>
      <c r="G2660" s="4">
        <v>43465</v>
      </c>
      <c r="H2660" s="7">
        <f t="shared" si="41"/>
        <v>2018</v>
      </c>
      <c r="I2660" t="s">
        <v>252</v>
      </c>
      <c r="J2660" t="s">
        <v>122</v>
      </c>
      <c r="K2660" t="s">
        <v>122</v>
      </c>
      <c r="L2660" t="str">
        <f>_xlfn.XLOOKUP(K2660,Sheet1!$A$2:$A$8,Sheet1!$B$2:$B$8)</f>
        <v>F</v>
      </c>
      <c r="M2660" s="5">
        <v>55539464108</v>
      </c>
      <c r="N2660" s="5">
        <v>-235185852776</v>
      </c>
    </row>
    <row r="2661" spans="1:14" x14ac:dyDescent="0.3">
      <c r="A2661" t="s">
        <v>258</v>
      </c>
      <c r="B2661" t="s">
        <v>259</v>
      </c>
      <c r="C2661" t="s">
        <v>34</v>
      </c>
      <c r="D2661" t="s">
        <v>224</v>
      </c>
      <c r="E2661" t="s">
        <v>225</v>
      </c>
      <c r="F2661" t="s">
        <v>299</v>
      </c>
      <c r="G2661" s="4">
        <v>43465</v>
      </c>
      <c r="H2661" s="7">
        <f t="shared" si="41"/>
        <v>2018</v>
      </c>
      <c r="I2661" t="s">
        <v>252</v>
      </c>
      <c r="J2661" t="s">
        <v>260</v>
      </c>
      <c r="K2661" t="s">
        <v>7</v>
      </c>
      <c r="L2661" t="str">
        <f>_xlfn.XLOOKUP(K2661,Sheet1!$A$2:$A$8,Sheet1!$B$2:$B$8)</f>
        <v>D</v>
      </c>
      <c r="M2661" s="5">
        <v>1320997313083</v>
      </c>
      <c r="N2661" s="5">
        <v>1641452593274</v>
      </c>
    </row>
    <row r="2662" spans="1:14" x14ac:dyDescent="0.3">
      <c r="A2662" t="s">
        <v>258</v>
      </c>
      <c r="B2662" t="s">
        <v>259</v>
      </c>
      <c r="C2662" t="s">
        <v>34</v>
      </c>
      <c r="D2662" t="s">
        <v>224</v>
      </c>
      <c r="E2662" t="s">
        <v>225</v>
      </c>
      <c r="F2662" t="s">
        <v>299</v>
      </c>
      <c r="G2662" s="4">
        <v>43465</v>
      </c>
      <c r="H2662" s="7">
        <f t="shared" si="41"/>
        <v>2018</v>
      </c>
      <c r="I2662" t="s">
        <v>252</v>
      </c>
      <c r="J2662" t="s">
        <v>124</v>
      </c>
      <c r="K2662" t="s">
        <v>124</v>
      </c>
      <c r="L2662" t="str">
        <f>_xlfn.XLOOKUP(K2662,Sheet1!$A$2:$A$8,Sheet1!$B$2:$B$8)</f>
        <v>E</v>
      </c>
      <c r="M2662" s="5">
        <v>60157737322</v>
      </c>
      <c r="N2662" s="5">
        <v>149498681419</v>
      </c>
    </row>
    <row r="2663" spans="1:14" x14ac:dyDescent="0.3">
      <c r="A2663" t="s">
        <v>258</v>
      </c>
      <c r="B2663" t="s">
        <v>259</v>
      </c>
      <c r="C2663" t="s">
        <v>34</v>
      </c>
      <c r="D2663" t="s">
        <v>224</v>
      </c>
      <c r="E2663" t="s">
        <v>225</v>
      </c>
      <c r="F2663" t="s">
        <v>299</v>
      </c>
      <c r="G2663" s="4">
        <v>43465</v>
      </c>
      <c r="H2663" s="7">
        <f t="shared" si="41"/>
        <v>2018</v>
      </c>
      <c r="I2663" t="s">
        <v>252</v>
      </c>
      <c r="J2663" t="s">
        <v>122</v>
      </c>
      <c r="K2663" t="s">
        <v>122</v>
      </c>
      <c r="L2663" t="str">
        <f>_xlfn.XLOOKUP(K2663,Sheet1!$A$2:$A$8,Sheet1!$B$2:$B$8)</f>
        <v>F</v>
      </c>
      <c r="M2663" s="5">
        <v>-12072113815</v>
      </c>
      <c r="N2663" s="5">
        <v>46610950033</v>
      </c>
    </row>
    <row r="2664" spans="1:14" x14ac:dyDescent="0.3">
      <c r="A2664" t="s">
        <v>258</v>
      </c>
      <c r="B2664" t="s">
        <v>259</v>
      </c>
      <c r="C2664" t="s">
        <v>34</v>
      </c>
      <c r="D2664" t="s">
        <v>226</v>
      </c>
      <c r="E2664" t="s">
        <v>225</v>
      </c>
      <c r="F2664" t="s">
        <v>299</v>
      </c>
      <c r="G2664" s="4">
        <v>43465</v>
      </c>
      <c r="H2664" s="7">
        <f t="shared" si="41"/>
        <v>2018</v>
      </c>
      <c r="I2664" t="s">
        <v>252</v>
      </c>
      <c r="J2664" t="s">
        <v>7</v>
      </c>
      <c r="K2664" t="s">
        <v>7</v>
      </c>
      <c r="L2664" t="str">
        <f>_xlfn.XLOOKUP(K2664,Sheet1!$A$2:$A$8,Sheet1!$B$2:$B$8)</f>
        <v>D</v>
      </c>
      <c r="M2664" s="5">
        <v>2142182385211</v>
      </c>
      <c r="N2664" s="5">
        <v>1984305657616</v>
      </c>
    </row>
    <row r="2665" spans="1:14" x14ac:dyDescent="0.3">
      <c r="A2665" t="s">
        <v>258</v>
      </c>
      <c r="B2665" t="s">
        <v>259</v>
      </c>
      <c r="C2665" t="s">
        <v>34</v>
      </c>
      <c r="D2665" t="s">
        <v>226</v>
      </c>
      <c r="E2665" t="s">
        <v>225</v>
      </c>
      <c r="F2665" t="s">
        <v>299</v>
      </c>
      <c r="G2665" s="4">
        <v>43465</v>
      </c>
      <c r="H2665" s="7">
        <f t="shared" si="41"/>
        <v>2018</v>
      </c>
      <c r="I2665" t="s">
        <v>252</v>
      </c>
      <c r="J2665" t="s">
        <v>10</v>
      </c>
      <c r="K2665" t="s">
        <v>124</v>
      </c>
      <c r="L2665" t="str">
        <f>_xlfn.XLOOKUP(K2665,Sheet1!$A$2:$A$8,Sheet1!$B$2:$B$8)</f>
        <v>E</v>
      </c>
      <c r="M2665" s="5">
        <v>214467005830</v>
      </c>
      <c r="N2665" s="5">
        <v>133320557881</v>
      </c>
    </row>
    <row r="2666" spans="1:14" x14ac:dyDescent="0.3">
      <c r="A2666" t="s">
        <v>258</v>
      </c>
      <c r="B2666" t="s">
        <v>259</v>
      </c>
      <c r="C2666" t="s">
        <v>34</v>
      </c>
      <c r="D2666" t="s">
        <v>226</v>
      </c>
      <c r="E2666" t="s">
        <v>225</v>
      </c>
      <c r="F2666" t="s">
        <v>299</v>
      </c>
      <c r="G2666" s="4">
        <v>43465</v>
      </c>
      <c r="H2666" s="7">
        <f t="shared" si="41"/>
        <v>2018</v>
      </c>
      <c r="I2666" t="s">
        <v>252</v>
      </c>
      <c r="J2666" t="s">
        <v>9</v>
      </c>
      <c r="K2666" t="s">
        <v>122</v>
      </c>
      <c r="L2666" t="str">
        <f>_xlfn.XLOOKUP(K2666,Sheet1!$A$2:$A$8,Sheet1!$B$2:$B$8)</f>
        <v>F</v>
      </c>
      <c r="M2666" s="5">
        <v>162009163054</v>
      </c>
      <c r="N2666" s="5">
        <v>72457822921</v>
      </c>
    </row>
    <row r="2667" spans="1:14" x14ac:dyDescent="0.3">
      <c r="A2667" t="s">
        <v>258</v>
      </c>
      <c r="B2667" t="s">
        <v>259</v>
      </c>
      <c r="C2667" t="s">
        <v>34</v>
      </c>
      <c r="D2667" t="s">
        <v>227</v>
      </c>
      <c r="E2667" t="s">
        <v>198</v>
      </c>
      <c r="F2667" t="s">
        <v>299</v>
      </c>
      <c r="G2667" s="4">
        <v>43465</v>
      </c>
      <c r="H2667" s="7">
        <f t="shared" si="41"/>
        <v>2018</v>
      </c>
      <c r="I2667" t="s">
        <v>252</v>
      </c>
      <c r="J2667" t="s">
        <v>260</v>
      </c>
      <c r="K2667" t="s">
        <v>7</v>
      </c>
      <c r="L2667" t="str">
        <f>_xlfn.XLOOKUP(K2667,Sheet1!$A$2:$A$8,Sheet1!$B$2:$B$8)</f>
        <v>D</v>
      </c>
      <c r="M2667" s="5">
        <v>91839350940</v>
      </c>
      <c r="N2667" s="5">
        <v>84230756083</v>
      </c>
    </row>
    <row r="2668" spans="1:14" x14ac:dyDescent="0.3">
      <c r="A2668" t="s">
        <v>258</v>
      </c>
      <c r="B2668" t="s">
        <v>259</v>
      </c>
      <c r="C2668" t="s">
        <v>34</v>
      </c>
      <c r="D2668" t="s">
        <v>227</v>
      </c>
      <c r="E2668" t="s">
        <v>198</v>
      </c>
      <c r="F2668" t="s">
        <v>299</v>
      </c>
      <c r="G2668" s="4">
        <v>43465</v>
      </c>
      <c r="H2668" s="7">
        <f t="shared" si="41"/>
        <v>2018</v>
      </c>
      <c r="I2668" t="s">
        <v>252</v>
      </c>
      <c r="J2668" t="s">
        <v>124</v>
      </c>
      <c r="K2668" t="s">
        <v>124</v>
      </c>
      <c r="L2668" t="str">
        <f>_xlfn.XLOOKUP(K2668,Sheet1!$A$2:$A$8,Sheet1!$B$2:$B$8)</f>
        <v>E</v>
      </c>
      <c r="M2668" s="5">
        <v>5473828377</v>
      </c>
      <c r="N2668" s="5">
        <v>3540013299</v>
      </c>
    </row>
    <row r="2669" spans="1:14" x14ac:dyDescent="0.3">
      <c r="A2669" t="s">
        <v>258</v>
      </c>
      <c r="B2669" t="s">
        <v>259</v>
      </c>
      <c r="C2669" t="s">
        <v>34</v>
      </c>
      <c r="D2669" t="s">
        <v>227</v>
      </c>
      <c r="E2669" t="s">
        <v>198</v>
      </c>
      <c r="F2669" t="s">
        <v>299</v>
      </c>
      <c r="G2669" s="4">
        <v>43465</v>
      </c>
      <c r="H2669" s="7">
        <f t="shared" si="41"/>
        <v>2018</v>
      </c>
      <c r="I2669" t="s">
        <v>252</v>
      </c>
      <c r="J2669" t="s">
        <v>122</v>
      </c>
      <c r="K2669" t="s">
        <v>122</v>
      </c>
      <c r="L2669" t="str">
        <f>_xlfn.XLOOKUP(K2669,Sheet1!$A$2:$A$8,Sheet1!$B$2:$B$8)</f>
        <v>F</v>
      </c>
      <c r="M2669" s="5">
        <v>3300102186</v>
      </c>
      <c r="N2669" s="5">
        <v>5813253664</v>
      </c>
    </row>
    <row r="2670" spans="1:14" x14ac:dyDescent="0.3">
      <c r="A2670" t="s">
        <v>258</v>
      </c>
      <c r="B2670" t="s">
        <v>259</v>
      </c>
      <c r="C2670" t="s">
        <v>34</v>
      </c>
      <c r="D2670" t="s">
        <v>228</v>
      </c>
      <c r="E2670" t="s">
        <v>229</v>
      </c>
      <c r="F2670" t="s">
        <v>299</v>
      </c>
      <c r="G2670" s="4">
        <v>43465</v>
      </c>
      <c r="H2670" s="7">
        <f t="shared" si="41"/>
        <v>2018</v>
      </c>
      <c r="I2670" t="s">
        <v>252</v>
      </c>
      <c r="J2670" t="s">
        <v>260</v>
      </c>
      <c r="K2670" t="s">
        <v>7</v>
      </c>
      <c r="L2670" t="str">
        <f>_xlfn.XLOOKUP(K2670,Sheet1!$A$2:$A$8,Sheet1!$B$2:$B$8)</f>
        <v>D</v>
      </c>
      <c r="M2670" s="5">
        <v>1950771933684</v>
      </c>
      <c r="N2670" s="5">
        <v>1812603433661</v>
      </c>
    </row>
    <row r="2671" spans="1:14" x14ac:dyDescent="0.3">
      <c r="A2671" t="s">
        <v>258</v>
      </c>
      <c r="B2671" t="s">
        <v>259</v>
      </c>
      <c r="C2671" t="s">
        <v>34</v>
      </c>
      <c r="D2671" t="s">
        <v>228</v>
      </c>
      <c r="E2671" t="s">
        <v>229</v>
      </c>
      <c r="F2671" t="s">
        <v>299</v>
      </c>
      <c r="G2671" s="4">
        <v>43465</v>
      </c>
      <c r="H2671" s="7">
        <f t="shared" si="41"/>
        <v>2018</v>
      </c>
      <c r="I2671" t="s">
        <v>252</v>
      </c>
      <c r="J2671" t="s">
        <v>124</v>
      </c>
      <c r="K2671" t="s">
        <v>124</v>
      </c>
      <c r="L2671" t="str">
        <f>_xlfn.XLOOKUP(K2671,Sheet1!$A$2:$A$8,Sheet1!$B$2:$B$8)</f>
        <v>E</v>
      </c>
      <c r="M2671" s="5">
        <v>42078552616</v>
      </c>
      <c r="N2671" s="5">
        <v>21584100472</v>
      </c>
    </row>
    <row r="2672" spans="1:14" x14ac:dyDescent="0.3">
      <c r="A2672" t="s">
        <v>258</v>
      </c>
      <c r="B2672" t="s">
        <v>259</v>
      </c>
      <c r="C2672" t="s">
        <v>34</v>
      </c>
      <c r="D2672" t="s">
        <v>228</v>
      </c>
      <c r="E2672" t="s">
        <v>229</v>
      </c>
      <c r="F2672" t="s">
        <v>299</v>
      </c>
      <c r="G2672" s="4">
        <v>43465</v>
      </c>
      <c r="H2672" s="7">
        <f t="shared" si="41"/>
        <v>2018</v>
      </c>
      <c r="I2672" t="s">
        <v>252</v>
      </c>
      <c r="J2672" t="s">
        <v>122</v>
      </c>
      <c r="K2672" t="s">
        <v>122</v>
      </c>
      <c r="L2672" t="str">
        <f>_xlfn.XLOOKUP(K2672,Sheet1!$A$2:$A$8,Sheet1!$B$2:$B$8)</f>
        <v>F</v>
      </c>
      <c r="M2672" s="5">
        <v>45640672819</v>
      </c>
      <c r="N2672" s="5">
        <v>-47007380345</v>
      </c>
    </row>
    <row r="2673" spans="1:14" x14ac:dyDescent="0.3">
      <c r="A2673" t="s">
        <v>258</v>
      </c>
      <c r="B2673" t="s">
        <v>259</v>
      </c>
      <c r="C2673" t="s">
        <v>34</v>
      </c>
      <c r="D2673" t="s">
        <v>230</v>
      </c>
      <c r="E2673" t="s">
        <v>191</v>
      </c>
      <c r="F2673" t="s">
        <v>299</v>
      </c>
      <c r="G2673" s="4">
        <v>43465</v>
      </c>
      <c r="H2673" s="7">
        <f t="shared" si="41"/>
        <v>2018</v>
      </c>
      <c r="I2673" t="s">
        <v>252</v>
      </c>
      <c r="J2673" t="s">
        <v>7</v>
      </c>
      <c r="K2673" t="s">
        <v>7</v>
      </c>
      <c r="L2673" t="str">
        <f>_xlfn.XLOOKUP(K2673,Sheet1!$A$2:$A$8,Sheet1!$B$2:$B$8)</f>
        <v>D</v>
      </c>
      <c r="M2673" s="5">
        <v>13119891213000</v>
      </c>
      <c r="N2673" s="5">
        <v>15468835510000</v>
      </c>
    </row>
    <row r="2674" spans="1:14" x14ac:dyDescent="0.3">
      <c r="A2674" t="s">
        <v>258</v>
      </c>
      <c r="B2674" t="s">
        <v>259</v>
      </c>
      <c r="C2674" t="s">
        <v>34</v>
      </c>
      <c r="D2674" t="s">
        <v>230</v>
      </c>
      <c r="E2674" t="s">
        <v>191</v>
      </c>
      <c r="F2674" t="s">
        <v>299</v>
      </c>
      <c r="G2674" s="4">
        <v>43465</v>
      </c>
      <c r="H2674" s="7">
        <f t="shared" si="41"/>
        <v>2018</v>
      </c>
      <c r="I2674" t="s">
        <v>252</v>
      </c>
      <c r="J2674" t="s">
        <v>124</v>
      </c>
      <c r="K2674" t="s">
        <v>124</v>
      </c>
      <c r="L2674" t="str">
        <f>_xlfn.XLOOKUP(K2674,Sheet1!$A$2:$A$8,Sheet1!$B$2:$B$8)</f>
        <v>E</v>
      </c>
      <c r="M2674" s="5">
        <v>-522520013000</v>
      </c>
      <c r="N2674" s="5">
        <v>14645630000</v>
      </c>
    </row>
    <row r="2675" spans="1:14" x14ac:dyDescent="0.3">
      <c r="A2675" t="s">
        <v>258</v>
      </c>
      <c r="B2675" t="s">
        <v>259</v>
      </c>
      <c r="C2675" t="s">
        <v>34</v>
      </c>
      <c r="D2675" t="s">
        <v>230</v>
      </c>
      <c r="E2675" t="s">
        <v>191</v>
      </c>
      <c r="F2675" t="s">
        <v>299</v>
      </c>
      <c r="G2675" s="4">
        <v>43465</v>
      </c>
      <c r="H2675" s="7">
        <f t="shared" si="41"/>
        <v>2018</v>
      </c>
      <c r="I2675" t="s">
        <v>252</v>
      </c>
      <c r="J2675" t="s">
        <v>122</v>
      </c>
      <c r="K2675" t="s">
        <v>122</v>
      </c>
      <c r="L2675" t="str">
        <f>_xlfn.XLOOKUP(K2675,Sheet1!$A$2:$A$8,Sheet1!$B$2:$B$8)</f>
        <v>F</v>
      </c>
      <c r="M2675" s="5">
        <v>-453610241000</v>
      </c>
      <c r="N2675" s="5">
        <v>2693141932000</v>
      </c>
    </row>
    <row r="2676" spans="1:14" x14ac:dyDescent="0.3">
      <c r="A2676" t="s">
        <v>262</v>
      </c>
      <c r="B2676" t="s">
        <v>259</v>
      </c>
      <c r="C2676" t="s">
        <v>31</v>
      </c>
      <c r="D2676" t="s">
        <v>183</v>
      </c>
      <c r="E2676" t="s">
        <v>184</v>
      </c>
      <c r="F2676" t="s">
        <v>299</v>
      </c>
      <c r="G2676" s="4">
        <v>43465</v>
      </c>
      <c r="H2676" s="7">
        <f t="shared" si="41"/>
        <v>2018</v>
      </c>
      <c r="I2676" t="s">
        <v>252</v>
      </c>
      <c r="J2676" t="s">
        <v>7</v>
      </c>
      <c r="K2676" t="s">
        <v>7</v>
      </c>
      <c r="L2676" t="str">
        <f>_xlfn.XLOOKUP(K2676,Sheet1!$A$2:$A$8,Sheet1!$B$2:$B$8)</f>
        <v>D</v>
      </c>
      <c r="M2676" s="5">
        <v>5774158186105</v>
      </c>
      <c r="N2676" s="5">
        <v>938656966456</v>
      </c>
    </row>
    <row r="2677" spans="1:14" x14ac:dyDescent="0.3">
      <c r="A2677" t="s">
        <v>262</v>
      </c>
      <c r="B2677" t="s">
        <v>259</v>
      </c>
      <c r="C2677" t="s">
        <v>31</v>
      </c>
      <c r="D2677" t="s">
        <v>183</v>
      </c>
      <c r="E2677" t="s">
        <v>184</v>
      </c>
      <c r="F2677" t="s">
        <v>299</v>
      </c>
      <c r="G2677" s="4">
        <v>43465</v>
      </c>
      <c r="H2677" s="7">
        <f t="shared" si="41"/>
        <v>2018</v>
      </c>
      <c r="I2677" t="s">
        <v>252</v>
      </c>
      <c r="J2677" t="s">
        <v>124</v>
      </c>
      <c r="K2677" t="s">
        <v>124</v>
      </c>
      <c r="L2677" t="str">
        <f>_xlfn.XLOOKUP(K2677,Sheet1!$A$2:$A$8,Sheet1!$B$2:$B$8)</f>
        <v>E</v>
      </c>
      <c r="M2677" s="5">
        <v>190268429376</v>
      </c>
      <c r="N2677" s="5">
        <v>26712563375</v>
      </c>
    </row>
    <row r="2678" spans="1:14" x14ac:dyDescent="0.3">
      <c r="A2678" t="s">
        <v>262</v>
      </c>
      <c r="B2678" t="s">
        <v>259</v>
      </c>
      <c r="C2678" t="s">
        <v>31</v>
      </c>
      <c r="D2678" t="s">
        <v>183</v>
      </c>
      <c r="E2678" t="s">
        <v>184</v>
      </c>
      <c r="F2678" t="s">
        <v>299</v>
      </c>
      <c r="G2678" s="4">
        <v>43465</v>
      </c>
      <c r="H2678" s="7">
        <f t="shared" si="41"/>
        <v>2018</v>
      </c>
      <c r="I2678" t="s">
        <v>252</v>
      </c>
      <c r="J2678" t="s">
        <v>122</v>
      </c>
      <c r="K2678" t="s">
        <v>122</v>
      </c>
      <c r="L2678" t="str">
        <f>_xlfn.XLOOKUP(K2678,Sheet1!$A$2:$A$8,Sheet1!$B$2:$B$8)</f>
        <v>F</v>
      </c>
      <c r="M2678" s="5">
        <v>154142275319</v>
      </c>
      <c r="N2678" s="5">
        <v>24755495020</v>
      </c>
    </row>
    <row r="2679" spans="1:14" x14ac:dyDescent="0.3">
      <c r="A2679" t="s">
        <v>262</v>
      </c>
      <c r="B2679" t="s">
        <v>259</v>
      </c>
      <c r="C2679" t="s">
        <v>31</v>
      </c>
      <c r="D2679" t="s">
        <v>188</v>
      </c>
      <c r="E2679" t="s">
        <v>189</v>
      </c>
      <c r="F2679" t="s">
        <v>299</v>
      </c>
      <c r="G2679" s="4">
        <v>43465</v>
      </c>
      <c r="H2679" s="7">
        <f t="shared" si="41"/>
        <v>2018</v>
      </c>
      <c r="I2679" t="s">
        <v>252</v>
      </c>
      <c r="J2679" t="s">
        <v>260</v>
      </c>
      <c r="K2679" t="s">
        <v>7</v>
      </c>
      <c r="L2679" t="str">
        <f>_xlfn.XLOOKUP(K2679,Sheet1!$A$2:$A$8,Sheet1!$B$2:$B$8)</f>
        <v>D</v>
      </c>
      <c r="M2679" s="5">
        <v>974760401941</v>
      </c>
      <c r="N2679" s="5">
        <v>932125702861</v>
      </c>
    </row>
    <row r="2680" spans="1:14" x14ac:dyDescent="0.3">
      <c r="A2680" t="s">
        <v>262</v>
      </c>
      <c r="B2680" t="s">
        <v>259</v>
      </c>
      <c r="C2680" t="s">
        <v>31</v>
      </c>
      <c r="D2680" t="s">
        <v>188</v>
      </c>
      <c r="E2680" t="s">
        <v>189</v>
      </c>
      <c r="F2680" t="s">
        <v>299</v>
      </c>
      <c r="G2680" s="4">
        <v>43465</v>
      </c>
      <c r="H2680" s="7">
        <f t="shared" si="41"/>
        <v>2018</v>
      </c>
      <c r="I2680" t="s">
        <v>252</v>
      </c>
      <c r="J2680" t="s">
        <v>124</v>
      </c>
      <c r="K2680" t="s">
        <v>124</v>
      </c>
      <c r="L2680" t="str">
        <f>_xlfn.XLOOKUP(K2680,Sheet1!$A$2:$A$8,Sheet1!$B$2:$B$8)</f>
        <v>E</v>
      </c>
      <c r="M2680" s="5">
        <v>36116779124</v>
      </c>
      <c r="N2680" s="5">
        <v>43920746581</v>
      </c>
    </row>
    <row r="2681" spans="1:14" x14ac:dyDescent="0.3">
      <c r="A2681" t="s">
        <v>262</v>
      </c>
      <c r="B2681" t="s">
        <v>259</v>
      </c>
      <c r="C2681" t="s">
        <v>31</v>
      </c>
      <c r="D2681" t="s">
        <v>188</v>
      </c>
      <c r="E2681" t="s">
        <v>189</v>
      </c>
      <c r="F2681" t="s">
        <v>299</v>
      </c>
      <c r="G2681" s="4">
        <v>43465</v>
      </c>
      <c r="H2681" s="7">
        <f t="shared" si="41"/>
        <v>2018</v>
      </c>
      <c r="I2681" t="s">
        <v>252</v>
      </c>
      <c r="J2681" t="s">
        <v>122</v>
      </c>
      <c r="K2681" t="s">
        <v>122</v>
      </c>
      <c r="L2681" t="str">
        <f>_xlfn.XLOOKUP(K2681,Sheet1!$A$2:$A$8,Sheet1!$B$2:$B$8)</f>
        <v>F</v>
      </c>
      <c r="M2681" s="5">
        <v>-325092522100</v>
      </c>
      <c r="N2681" s="5">
        <v>-13298604194</v>
      </c>
    </row>
    <row r="2682" spans="1:14" x14ac:dyDescent="0.3">
      <c r="A2682" t="s">
        <v>262</v>
      </c>
      <c r="B2682" t="s">
        <v>259</v>
      </c>
      <c r="C2682" t="s">
        <v>31</v>
      </c>
      <c r="D2682" t="s">
        <v>190</v>
      </c>
      <c r="E2682" t="s">
        <v>191</v>
      </c>
      <c r="F2682" t="s">
        <v>299</v>
      </c>
      <c r="G2682" s="4">
        <v>43465</v>
      </c>
      <c r="H2682" s="7">
        <f t="shared" si="41"/>
        <v>2018</v>
      </c>
      <c r="I2682" t="s">
        <v>252</v>
      </c>
      <c r="J2682" t="s">
        <v>260</v>
      </c>
      <c r="K2682" t="s">
        <v>7</v>
      </c>
      <c r="L2682" t="str">
        <f>_xlfn.XLOOKUP(K2682,Sheet1!$A$2:$A$8,Sheet1!$B$2:$B$8)</f>
        <v>D</v>
      </c>
      <c r="M2682" s="5">
        <v>1477507584978</v>
      </c>
      <c r="N2682" s="5">
        <v>1701985323500</v>
      </c>
    </row>
    <row r="2683" spans="1:14" x14ac:dyDescent="0.3">
      <c r="A2683" t="s">
        <v>262</v>
      </c>
      <c r="B2683" t="s">
        <v>259</v>
      </c>
      <c r="C2683" t="s">
        <v>31</v>
      </c>
      <c r="D2683" t="s">
        <v>190</v>
      </c>
      <c r="E2683" t="s">
        <v>191</v>
      </c>
      <c r="F2683" t="s">
        <v>299</v>
      </c>
      <c r="G2683" s="4">
        <v>43465</v>
      </c>
      <c r="H2683" s="7">
        <f t="shared" si="41"/>
        <v>2018</v>
      </c>
      <c r="I2683" t="s">
        <v>252</v>
      </c>
      <c r="J2683" t="s">
        <v>124</v>
      </c>
      <c r="K2683" t="s">
        <v>124</v>
      </c>
      <c r="L2683" t="str">
        <f>_xlfn.XLOOKUP(K2683,Sheet1!$A$2:$A$8,Sheet1!$B$2:$B$8)</f>
        <v>E</v>
      </c>
      <c r="M2683" s="5">
        <v>24091307603</v>
      </c>
      <c r="N2683" s="5">
        <v>3057450829</v>
      </c>
    </row>
    <row r="2684" spans="1:14" x14ac:dyDescent="0.3">
      <c r="A2684" t="s">
        <v>262</v>
      </c>
      <c r="B2684" t="s">
        <v>259</v>
      </c>
      <c r="C2684" t="s">
        <v>31</v>
      </c>
      <c r="D2684" t="s">
        <v>190</v>
      </c>
      <c r="E2684" t="s">
        <v>191</v>
      </c>
      <c r="F2684" t="s">
        <v>299</v>
      </c>
      <c r="G2684" s="4">
        <v>43465</v>
      </c>
      <c r="H2684" s="7">
        <f t="shared" si="41"/>
        <v>2018</v>
      </c>
      <c r="I2684" t="s">
        <v>252</v>
      </c>
      <c r="J2684" t="s">
        <v>122</v>
      </c>
      <c r="K2684" t="s">
        <v>122</v>
      </c>
      <c r="L2684" t="str">
        <f>_xlfn.XLOOKUP(K2684,Sheet1!$A$2:$A$8,Sheet1!$B$2:$B$8)</f>
        <v>F</v>
      </c>
      <c r="M2684" s="5">
        <v>4458063714</v>
      </c>
      <c r="N2684" s="5">
        <v>-9485624140</v>
      </c>
    </row>
    <row r="2685" spans="1:14" x14ac:dyDescent="0.3">
      <c r="A2685" t="s">
        <v>262</v>
      </c>
      <c r="B2685" t="s">
        <v>259</v>
      </c>
      <c r="C2685" t="s">
        <v>31</v>
      </c>
      <c r="D2685" t="s">
        <v>192</v>
      </c>
      <c r="E2685" t="s">
        <v>191</v>
      </c>
      <c r="F2685" t="s">
        <v>299</v>
      </c>
      <c r="G2685" s="4">
        <v>43465</v>
      </c>
      <c r="H2685" s="7">
        <f t="shared" si="41"/>
        <v>2018</v>
      </c>
      <c r="I2685" t="s">
        <v>252</v>
      </c>
      <c r="J2685" t="s">
        <v>260</v>
      </c>
      <c r="K2685" t="s">
        <v>7</v>
      </c>
      <c r="L2685" t="str">
        <f>_xlfn.XLOOKUP(K2685,Sheet1!$A$2:$A$8,Sheet1!$B$2:$B$8)</f>
        <v>D</v>
      </c>
      <c r="M2685" s="5">
        <v>268863853577</v>
      </c>
      <c r="N2685" s="5">
        <v>203150227957</v>
      </c>
    </row>
    <row r="2686" spans="1:14" x14ac:dyDescent="0.3">
      <c r="A2686" t="s">
        <v>262</v>
      </c>
      <c r="B2686" t="s">
        <v>259</v>
      </c>
      <c r="C2686" t="s">
        <v>31</v>
      </c>
      <c r="D2686" t="s">
        <v>192</v>
      </c>
      <c r="E2686" t="s">
        <v>191</v>
      </c>
      <c r="F2686" t="s">
        <v>299</v>
      </c>
      <c r="G2686" s="4">
        <v>43465</v>
      </c>
      <c r="H2686" s="7">
        <f t="shared" si="41"/>
        <v>2018</v>
      </c>
      <c r="I2686" t="s">
        <v>252</v>
      </c>
      <c r="J2686" t="s">
        <v>124</v>
      </c>
      <c r="K2686" t="s">
        <v>124</v>
      </c>
      <c r="L2686" t="str">
        <f>_xlfn.XLOOKUP(K2686,Sheet1!$A$2:$A$8,Sheet1!$B$2:$B$8)</f>
        <v>E</v>
      </c>
      <c r="M2686" s="5">
        <v>7215888308</v>
      </c>
      <c r="N2686" s="5">
        <v>13971088512</v>
      </c>
    </row>
    <row r="2687" spans="1:14" x14ac:dyDescent="0.3">
      <c r="A2687" t="s">
        <v>262</v>
      </c>
      <c r="B2687" t="s">
        <v>259</v>
      </c>
      <c r="C2687" t="s">
        <v>31</v>
      </c>
      <c r="D2687" t="s">
        <v>192</v>
      </c>
      <c r="E2687" t="s">
        <v>191</v>
      </c>
      <c r="F2687" t="s">
        <v>299</v>
      </c>
      <c r="G2687" s="4">
        <v>43465</v>
      </c>
      <c r="H2687" s="7">
        <f t="shared" si="41"/>
        <v>2018</v>
      </c>
      <c r="I2687" t="s">
        <v>252</v>
      </c>
      <c r="J2687" t="s">
        <v>122</v>
      </c>
      <c r="K2687" t="s">
        <v>122</v>
      </c>
      <c r="L2687" t="str">
        <f>_xlfn.XLOOKUP(K2687,Sheet1!$A$2:$A$8,Sheet1!$B$2:$B$8)</f>
        <v>F</v>
      </c>
      <c r="M2687" s="5">
        <v>62381304010</v>
      </c>
      <c r="N2687" s="5">
        <v>7133939525</v>
      </c>
    </row>
    <row r="2688" spans="1:14" x14ac:dyDescent="0.3">
      <c r="A2688" t="s">
        <v>262</v>
      </c>
      <c r="B2688" t="s">
        <v>259</v>
      </c>
      <c r="C2688" t="s">
        <v>31</v>
      </c>
      <c r="D2688" t="s">
        <v>193</v>
      </c>
      <c r="E2688" t="s">
        <v>194</v>
      </c>
      <c r="F2688" t="s">
        <v>299</v>
      </c>
      <c r="G2688" s="4">
        <v>43465</v>
      </c>
      <c r="H2688" s="7">
        <f t="shared" si="41"/>
        <v>2018</v>
      </c>
      <c r="I2688" t="s">
        <v>252</v>
      </c>
      <c r="J2688" t="s">
        <v>7</v>
      </c>
      <c r="K2688" t="s">
        <v>7</v>
      </c>
      <c r="L2688" t="str">
        <f>_xlfn.XLOOKUP(K2688,Sheet1!$A$2:$A$8,Sheet1!$B$2:$B$8)</f>
        <v>D</v>
      </c>
      <c r="M2688" s="5">
        <v>4808642481162</v>
      </c>
      <c r="N2688" s="5">
        <v>4151828216431</v>
      </c>
    </row>
    <row r="2689" spans="1:14" x14ac:dyDescent="0.3">
      <c r="A2689" t="s">
        <v>262</v>
      </c>
      <c r="B2689" t="s">
        <v>259</v>
      </c>
      <c r="C2689" t="s">
        <v>31</v>
      </c>
      <c r="D2689" t="s">
        <v>193</v>
      </c>
      <c r="E2689" t="s">
        <v>194</v>
      </c>
      <c r="F2689" t="s">
        <v>299</v>
      </c>
      <c r="G2689" s="4">
        <v>43465</v>
      </c>
      <c r="H2689" s="7">
        <f t="shared" si="41"/>
        <v>2018</v>
      </c>
      <c r="I2689" t="s">
        <v>252</v>
      </c>
      <c r="J2689" t="s">
        <v>124</v>
      </c>
      <c r="K2689" t="s">
        <v>124</v>
      </c>
      <c r="L2689" t="str">
        <f>_xlfn.XLOOKUP(K2689,Sheet1!$A$2:$A$8,Sheet1!$B$2:$B$8)</f>
        <v>E</v>
      </c>
      <c r="M2689" s="5">
        <v>72174497229</v>
      </c>
      <c r="N2689" s="5">
        <v>82454905526</v>
      </c>
    </row>
    <row r="2690" spans="1:14" x14ac:dyDescent="0.3">
      <c r="A2690" t="s">
        <v>262</v>
      </c>
      <c r="B2690" t="s">
        <v>259</v>
      </c>
      <c r="C2690" t="s">
        <v>31</v>
      </c>
      <c r="D2690" t="s">
        <v>193</v>
      </c>
      <c r="E2690" t="s">
        <v>194</v>
      </c>
      <c r="F2690" t="s">
        <v>299</v>
      </c>
      <c r="G2690" s="4">
        <v>43465</v>
      </c>
      <c r="H2690" s="7">
        <f t="shared" si="41"/>
        <v>2018</v>
      </c>
      <c r="I2690" t="s">
        <v>252</v>
      </c>
      <c r="J2690" t="s">
        <v>122</v>
      </c>
      <c r="K2690" t="s">
        <v>122</v>
      </c>
      <c r="L2690" t="str">
        <f>_xlfn.XLOOKUP(K2690,Sheet1!$A$2:$A$8,Sheet1!$B$2:$B$8)</f>
        <v>F</v>
      </c>
      <c r="M2690" s="5">
        <v>87766232542</v>
      </c>
      <c r="N2690" s="5">
        <v>83803785841</v>
      </c>
    </row>
    <row r="2691" spans="1:14" x14ac:dyDescent="0.3">
      <c r="A2691" t="s">
        <v>262</v>
      </c>
      <c r="B2691" t="s">
        <v>259</v>
      </c>
      <c r="C2691" t="s">
        <v>31</v>
      </c>
      <c r="D2691" t="s">
        <v>195</v>
      </c>
      <c r="E2691" t="s">
        <v>191</v>
      </c>
      <c r="F2691" t="s">
        <v>299</v>
      </c>
      <c r="G2691" s="4">
        <v>43465</v>
      </c>
      <c r="H2691" s="7">
        <f t="shared" si="41"/>
        <v>2018</v>
      </c>
      <c r="I2691" t="s">
        <v>252</v>
      </c>
      <c r="J2691" t="s">
        <v>10</v>
      </c>
      <c r="K2691" t="s">
        <v>124</v>
      </c>
      <c r="L2691" t="str">
        <f>_xlfn.XLOOKUP(K2691,Sheet1!$A$2:$A$8,Sheet1!$B$2:$B$8)</f>
        <v>E</v>
      </c>
      <c r="M2691" s="5">
        <v>647503324667</v>
      </c>
      <c r="N2691" s="5">
        <v>761189744864</v>
      </c>
    </row>
    <row r="2692" spans="1:14" x14ac:dyDescent="0.3">
      <c r="A2692" t="s">
        <v>262</v>
      </c>
      <c r="B2692" t="s">
        <v>259</v>
      </c>
      <c r="C2692" t="s">
        <v>31</v>
      </c>
      <c r="D2692" t="s">
        <v>196</v>
      </c>
      <c r="E2692" t="s">
        <v>194</v>
      </c>
      <c r="F2692" t="s">
        <v>299</v>
      </c>
      <c r="G2692" s="4">
        <v>43465</v>
      </c>
      <c r="H2692" s="7">
        <f t="shared" si="41"/>
        <v>2018</v>
      </c>
      <c r="I2692" t="s">
        <v>252</v>
      </c>
      <c r="J2692" t="s">
        <v>260</v>
      </c>
      <c r="K2692" t="s">
        <v>7</v>
      </c>
      <c r="L2692" t="str">
        <f>_xlfn.XLOOKUP(K2692,Sheet1!$A$2:$A$8,Sheet1!$B$2:$B$8)</f>
        <v>D</v>
      </c>
      <c r="M2692" s="5">
        <v>829436732504</v>
      </c>
      <c r="N2692" s="5">
        <v>361599601347</v>
      </c>
    </row>
    <row r="2693" spans="1:14" x14ac:dyDescent="0.3">
      <c r="A2693" t="s">
        <v>262</v>
      </c>
      <c r="B2693" t="s">
        <v>259</v>
      </c>
      <c r="C2693" t="s">
        <v>31</v>
      </c>
      <c r="D2693" t="s">
        <v>196</v>
      </c>
      <c r="E2693" t="s">
        <v>194</v>
      </c>
      <c r="F2693" t="s">
        <v>299</v>
      </c>
      <c r="G2693" s="4">
        <v>43465</v>
      </c>
      <c r="H2693" s="7">
        <f t="shared" ref="H2693:H2756" si="42">YEAR(G2693)</f>
        <v>2018</v>
      </c>
      <c r="I2693" t="s">
        <v>252</v>
      </c>
      <c r="J2693" t="s">
        <v>124</v>
      </c>
      <c r="K2693" t="s">
        <v>124</v>
      </c>
      <c r="L2693" t="str">
        <f>_xlfn.XLOOKUP(K2693,Sheet1!$A$2:$A$8,Sheet1!$B$2:$B$8)</f>
        <v>E</v>
      </c>
      <c r="M2693" s="5">
        <v>18998003498</v>
      </c>
      <c r="N2693" s="5">
        <v>12254444837</v>
      </c>
    </row>
    <row r="2694" spans="1:14" x14ac:dyDescent="0.3">
      <c r="A2694" t="s">
        <v>262</v>
      </c>
      <c r="B2694" t="s">
        <v>259</v>
      </c>
      <c r="C2694" t="s">
        <v>31</v>
      </c>
      <c r="D2694" t="s">
        <v>196</v>
      </c>
      <c r="E2694" t="s">
        <v>194</v>
      </c>
      <c r="F2694" t="s">
        <v>299</v>
      </c>
      <c r="G2694" s="4">
        <v>43465</v>
      </c>
      <c r="H2694" s="7">
        <f t="shared" si="42"/>
        <v>2018</v>
      </c>
      <c r="I2694" t="s">
        <v>252</v>
      </c>
      <c r="J2694" t="s">
        <v>122</v>
      </c>
      <c r="K2694" t="s">
        <v>122</v>
      </c>
      <c r="L2694" t="str">
        <f>_xlfn.XLOOKUP(K2694,Sheet1!$A$2:$A$8,Sheet1!$B$2:$B$8)</f>
        <v>F</v>
      </c>
      <c r="M2694" s="5">
        <v>14673644371</v>
      </c>
      <c r="N2694" s="5">
        <v>14513225008</v>
      </c>
    </row>
    <row r="2695" spans="1:14" x14ac:dyDescent="0.3">
      <c r="A2695" t="s">
        <v>262</v>
      </c>
      <c r="B2695" t="s">
        <v>259</v>
      </c>
      <c r="C2695" t="s">
        <v>31</v>
      </c>
      <c r="D2695" t="s">
        <v>232</v>
      </c>
      <c r="E2695" t="s">
        <v>191</v>
      </c>
      <c r="F2695" t="s">
        <v>299</v>
      </c>
      <c r="G2695" s="4">
        <v>43465</v>
      </c>
      <c r="H2695" s="7">
        <f t="shared" si="42"/>
        <v>2018</v>
      </c>
      <c r="I2695" t="s">
        <v>252</v>
      </c>
      <c r="J2695" t="s">
        <v>7</v>
      </c>
      <c r="K2695" t="s">
        <v>7</v>
      </c>
      <c r="L2695" t="str">
        <f>_xlfn.XLOOKUP(K2695,Sheet1!$A$2:$A$8,Sheet1!$B$2:$B$8)</f>
        <v>D</v>
      </c>
      <c r="M2695" s="5">
        <v>590731701545</v>
      </c>
      <c r="N2695" s="5">
        <v>512147273125</v>
      </c>
    </row>
    <row r="2696" spans="1:14" x14ac:dyDescent="0.3">
      <c r="A2696" t="s">
        <v>262</v>
      </c>
      <c r="B2696" t="s">
        <v>259</v>
      </c>
      <c r="C2696" t="s">
        <v>31</v>
      </c>
      <c r="D2696" t="s">
        <v>232</v>
      </c>
      <c r="E2696" t="s">
        <v>191</v>
      </c>
      <c r="F2696" t="s">
        <v>299</v>
      </c>
      <c r="G2696" s="4">
        <v>43465</v>
      </c>
      <c r="H2696" s="7">
        <f t="shared" si="42"/>
        <v>2018</v>
      </c>
      <c r="I2696" t="s">
        <v>252</v>
      </c>
      <c r="J2696" t="s">
        <v>124</v>
      </c>
      <c r="K2696" t="s">
        <v>124</v>
      </c>
      <c r="L2696" t="str">
        <f>_xlfn.XLOOKUP(K2696,Sheet1!$A$2:$A$8,Sheet1!$B$2:$B$8)</f>
        <v>E</v>
      </c>
      <c r="M2696" s="5">
        <v>34916645705</v>
      </c>
      <c r="N2696" s="5">
        <v>30578169607</v>
      </c>
    </row>
    <row r="2697" spans="1:14" x14ac:dyDescent="0.3">
      <c r="A2697" t="s">
        <v>262</v>
      </c>
      <c r="B2697" t="s">
        <v>259</v>
      </c>
      <c r="C2697" t="s">
        <v>31</v>
      </c>
      <c r="D2697" t="s">
        <v>232</v>
      </c>
      <c r="E2697" t="s">
        <v>191</v>
      </c>
      <c r="F2697" t="s">
        <v>299</v>
      </c>
      <c r="G2697" s="4">
        <v>43465</v>
      </c>
      <c r="H2697" s="7">
        <f t="shared" si="42"/>
        <v>2018</v>
      </c>
      <c r="I2697" t="s">
        <v>252</v>
      </c>
      <c r="J2697" t="s">
        <v>122</v>
      </c>
      <c r="K2697" t="s">
        <v>122</v>
      </c>
      <c r="L2697" t="str">
        <f>_xlfn.XLOOKUP(K2697,Sheet1!$A$2:$A$8,Sheet1!$B$2:$B$8)</f>
        <v>F</v>
      </c>
      <c r="M2697" s="5">
        <v>262339311191</v>
      </c>
      <c r="N2697" s="5">
        <v>35608233962</v>
      </c>
    </row>
    <row r="2698" spans="1:14" x14ac:dyDescent="0.3">
      <c r="A2698" t="s">
        <v>262</v>
      </c>
      <c r="B2698" t="s">
        <v>259</v>
      </c>
      <c r="C2698" t="s">
        <v>31</v>
      </c>
      <c r="D2698" t="s">
        <v>197</v>
      </c>
      <c r="E2698" t="s">
        <v>198</v>
      </c>
      <c r="F2698" t="s">
        <v>299</v>
      </c>
      <c r="G2698" s="4">
        <v>43465</v>
      </c>
      <c r="H2698" s="7">
        <f t="shared" si="42"/>
        <v>2018</v>
      </c>
      <c r="I2698" t="s">
        <v>252</v>
      </c>
      <c r="J2698" t="s">
        <v>124</v>
      </c>
      <c r="K2698" t="s">
        <v>124</v>
      </c>
      <c r="L2698" t="str">
        <f>_xlfn.XLOOKUP(K2698,Sheet1!$A$2:$A$8,Sheet1!$B$2:$B$8)</f>
        <v>E</v>
      </c>
      <c r="M2698" s="5">
        <v>30765389217</v>
      </c>
      <c r="N2698" s="5">
        <v>44634789536</v>
      </c>
    </row>
    <row r="2699" spans="1:14" x14ac:dyDescent="0.3">
      <c r="A2699" t="s">
        <v>262</v>
      </c>
      <c r="B2699" t="s">
        <v>259</v>
      </c>
      <c r="C2699" t="s">
        <v>31</v>
      </c>
      <c r="D2699" t="s">
        <v>197</v>
      </c>
      <c r="E2699" t="s">
        <v>198</v>
      </c>
      <c r="F2699" t="s">
        <v>299</v>
      </c>
      <c r="G2699" s="4">
        <v>43465</v>
      </c>
      <c r="H2699" s="7">
        <f t="shared" si="42"/>
        <v>2018</v>
      </c>
      <c r="I2699" t="s">
        <v>252</v>
      </c>
      <c r="J2699" t="s">
        <v>122</v>
      </c>
      <c r="K2699" t="s">
        <v>122</v>
      </c>
      <c r="L2699" t="str">
        <f>_xlfn.XLOOKUP(K2699,Sheet1!$A$2:$A$8,Sheet1!$B$2:$B$8)</f>
        <v>F</v>
      </c>
      <c r="M2699" s="5">
        <v>1481271326</v>
      </c>
      <c r="N2699" s="5">
        <v>36724783247</v>
      </c>
    </row>
    <row r="2700" spans="1:14" x14ac:dyDescent="0.3">
      <c r="A2700" t="s">
        <v>262</v>
      </c>
      <c r="B2700" t="s">
        <v>259</v>
      </c>
      <c r="C2700" t="s">
        <v>31</v>
      </c>
      <c r="D2700" t="s">
        <v>199</v>
      </c>
      <c r="E2700" t="s">
        <v>184</v>
      </c>
      <c r="F2700" t="s">
        <v>299</v>
      </c>
      <c r="G2700" s="4">
        <v>43465</v>
      </c>
      <c r="H2700" s="7">
        <f t="shared" si="42"/>
        <v>2018</v>
      </c>
      <c r="I2700" t="s">
        <v>252</v>
      </c>
      <c r="J2700" t="s">
        <v>7</v>
      </c>
      <c r="K2700" t="s">
        <v>7</v>
      </c>
      <c r="L2700" t="str">
        <f>_xlfn.XLOOKUP(K2700,Sheet1!$A$2:$A$8,Sheet1!$B$2:$B$8)</f>
        <v>D</v>
      </c>
      <c r="M2700" s="5">
        <v>921593613981</v>
      </c>
      <c r="N2700" s="5">
        <v>917357060052</v>
      </c>
    </row>
    <row r="2701" spans="1:14" x14ac:dyDescent="0.3">
      <c r="A2701" t="s">
        <v>262</v>
      </c>
      <c r="B2701" t="s">
        <v>259</v>
      </c>
      <c r="C2701" t="s">
        <v>31</v>
      </c>
      <c r="D2701" t="s">
        <v>199</v>
      </c>
      <c r="E2701" t="s">
        <v>184</v>
      </c>
      <c r="F2701" t="s">
        <v>299</v>
      </c>
      <c r="G2701" s="4">
        <v>43465</v>
      </c>
      <c r="H2701" s="7">
        <f t="shared" si="42"/>
        <v>2018</v>
      </c>
      <c r="I2701" t="s">
        <v>252</v>
      </c>
      <c r="J2701" t="s">
        <v>124</v>
      </c>
      <c r="K2701" t="s">
        <v>124</v>
      </c>
      <c r="L2701" t="str">
        <f>_xlfn.XLOOKUP(K2701,Sheet1!$A$2:$A$8,Sheet1!$B$2:$B$8)</f>
        <v>E</v>
      </c>
      <c r="M2701" s="5">
        <v>43195291469</v>
      </c>
      <c r="N2701" s="5">
        <v>82450320057</v>
      </c>
    </row>
    <row r="2702" spans="1:14" x14ac:dyDescent="0.3">
      <c r="A2702" t="s">
        <v>262</v>
      </c>
      <c r="B2702" t="s">
        <v>259</v>
      </c>
      <c r="C2702" t="s">
        <v>31</v>
      </c>
      <c r="D2702" t="s">
        <v>199</v>
      </c>
      <c r="E2702" t="s">
        <v>184</v>
      </c>
      <c r="F2702" t="s">
        <v>299</v>
      </c>
      <c r="G2702" s="4">
        <v>43465</v>
      </c>
      <c r="H2702" s="7">
        <f t="shared" si="42"/>
        <v>2018</v>
      </c>
      <c r="I2702" t="s">
        <v>252</v>
      </c>
      <c r="J2702" t="s">
        <v>122</v>
      </c>
      <c r="K2702" t="s">
        <v>122</v>
      </c>
      <c r="L2702" t="str">
        <f>_xlfn.XLOOKUP(K2702,Sheet1!$A$2:$A$8,Sheet1!$B$2:$B$8)</f>
        <v>F</v>
      </c>
      <c r="M2702" s="5">
        <v>52740174269</v>
      </c>
      <c r="N2702" s="5">
        <v>63217836678</v>
      </c>
    </row>
    <row r="2703" spans="1:14" x14ac:dyDescent="0.3">
      <c r="A2703" t="s">
        <v>264</v>
      </c>
      <c r="B2703" t="s">
        <v>259</v>
      </c>
      <c r="C2703" t="s">
        <v>31</v>
      </c>
      <c r="D2703" t="s">
        <v>200</v>
      </c>
      <c r="E2703" t="s">
        <v>191</v>
      </c>
      <c r="F2703" t="s">
        <v>299</v>
      </c>
      <c r="G2703" s="4">
        <v>43465</v>
      </c>
      <c r="H2703" s="7">
        <f t="shared" si="42"/>
        <v>2018</v>
      </c>
      <c r="I2703" t="s">
        <v>252</v>
      </c>
      <c r="J2703" t="s">
        <v>124</v>
      </c>
      <c r="K2703" t="s">
        <v>124</v>
      </c>
      <c r="L2703" t="str">
        <f>_xlfn.XLOOKUP(K2703,Sheet1!$A$2:$A$8,Sheet1!$B$2:$B$8)</f>
        <v>E</v>
      </c>
      <c r="M2703" s="5">
        <v>1522808152879</v>
      </c>
      <c r="N2703" s="5">
        <v>2366584342444</v>
      </c>
    </row>
    <row r="2704" spans="1:14" x14ac:dyDescent="0.3">
      <c r="A2704" t="s">
        <v>264</v>
      </c>
      <c r="B2704" t="s">
        <v>259</v>
      </c>
      <c r="C2704" t="s">
        <v>31</v>
      </c>
      <c r="D2704" t="s">
        <v>200</v>
      </c>
      <c r="E2704" t="s">
        <v>191</v>
      </c>
      <c r="F2704" t="s">
        <v>299</v>
      </c>
      <c r="G2704" s="4">
        <v>43465</v>
      </c>
      <c r="H2704" s="7">
        <f t="shared" si="42"/>
        <v>2018</v>
      </c>
      <c r="I2704" t="s">
        <v>252</v>
      </c>
      <c r="J2704" t="s">
        <v>122</v>
      </c>
      <c r="K2704" t="s">
        <v>122</v>
      </c>
      <c r="L2704" t="str">
        <f>_xlfn.XLOOKUP(K2704,Sheet1!$A$2:$A$8,Sheet1!$B$2:$B$8)</f>
        <v>F</v>
      </c>
      <c r="M2704" s="5">
        <v>1426278041229</v>
      </c>
      <c r="N2704" s="5">
        <v>1631224830352</v>
      </c>
    </row>
    <row r="2705" spans="1:14" x14ac:dyDescent="0.3">
      <c r="A2705" t="s">
        <v>262</v>
      </c>
      <c r="B2705" t="s">
        <v>259</v>
      </c>
      <c r="C2705" t="s">
        <v>31</v>
      </c>
      <c r="D2705" t="s">
        <v>233</v>
      </c>
      <c r="E2705" t="s">
        <v>184</v>
      </c>
      <c r="F2705" t="s">
        <v>299</v>
      </c>
      <c r="G2705" s="4">
        <v>43465</v>
      </c>
      <c r="H2705" s="7">
        <f t="shared" si="42"/>
        <v>2018</v>
      </c>
      <c r="I2705" t="s">
        <v>252</v>
      </c>
      <c r="J2705" t="s">
        <v>7</v>
      </c>
      <c r="K2705" t="s">
        <v>7</v>
      </c>
      <c r="L2705" t="str">
        <f>_xlfn.XLOOKUP(K2705,Sheet1!$A$2:$A$8,Sheet1!$B$2:$B$8)</f>
        <v>D</v>
      </c>
      <c r="M2705" s="5">
        <v>296145758880</v>
      </c>
      <c r="N2705" s="5">
        <v>310186761221</v>
      </c>
    </row>
    <row r="2706" spans="1:14" x14ac:dyDescent="0.3">
      <c r="A2706" t="s">
        <v>262</v>
      </c>
      <c r="B2706" t="s">
        <v>259</v>
      </c>
      <c r="C2706" t="s">
        <v>31</v>
      </c>
      <c r="D2706" t="s">
        <v>233</v>
      </c>
      <c r="E2706" t="s">
        <v>184</v>
      </c>
      <c r="F2706" t="s">
        <v>299</v>
      </c>
      <c r="G2706" s="4">
        <v>43465</v>
      </c>
      <c r="H2706" s="7">
        <f t="shared" si="42"/>
        <v>2018</v>
      </c>
      <c r="I2706" t="s">
        <v>252</v>
      </c>
      <c r="J2706" t="s">
        <v>10</v>
      </c>
      <c r="K2706" t="s">
        <v>124</v>
      </c>
      <c r="L2706" t="str">
        <f>_xlfn.XLOOKUP(K2706,Sheet1!$A$2:$A$8,Sheet1!$B$2:$B$8)</f>
        <v>E</v>
      </c>
      <c r="M2706" s="5">
        <v>12485240895</v>
      </c>
      <c r="N2706" s="5">
        <v>24173014248</v>
      </c>
    </row>
    <row r="2707" spans="1:14" x14ac:dyDescent="0.3">
      <c r="A2707" t="s">
        <v>262</v>
      </c>
      <c r="B2707" t="s">
        <v>259</v>
      </c>
      <c r="C2707" t="s">
        <v>31</v>
      </c>
      <c r="D2707" t="s">
        <v>233</v>
      </c>
      <c r="E2707" t="s">
        <v>184</v>
      </c>
      <c r="F2707" t="s">
        <v>299</v>
      </c>
      <c r="G2707" s="4">
        <v>43465</v>
      </c>
      <c r="H2707" s="7">
        <f t="shared" si="42"/>
        <v>2018</v>
      </c>
      <c r="I2707" t="s">
        <v>252</v>
      </c>
      <c r="J2707" t="s">
        <v>9</v>
      </c>
      <c r="K2707" t="s">
        <v>122</v>
      </c>
      <c r="L2707" t="str">
        <f>_xlfn.XLOOKUP(K2707,Sheet1!$A$2:$A$8,Sheet1!$B$2:$B$8)</f>
        <v>F</v>
      </c>
      <c r="M2707" s="5">
        <v>7958452185</v>
      </c>
      <c r="N2707" s="5">
        <v>23987332364</v>
      </c>
    </row>
    <row r="2708" spans="1:14" x14ac:dyDescent="0.3">
      <c r="A2708" t="s">
        <v>262</v>
      </c>
      <c r="B2708" t="s">
        <v>259</v>
      </c>
      <c r="C2708" t="s">
        <v>31</v>
      </c>
      <c r="D2708" t="s">
        <v>201</v>
      </c>
      <c r="E2708" t="s">
        <v>184</v>
      </c>
      <c r="F2708" t="s">
        <v>299</v>
      </c>
      <c r="G2708" s="4">
        <v>43465</v>
      </c>
      <c r="H2708" s="7">
        <f t="shared" si="42"/>
        <v>2018</v>
      </c>
      <c r="I2708" t="s">
        <v>252</v>
      </c>
      <c r="J2708" t="s">
        <v>124</v>
      </c>
      <c r="K2708" t="s">
        <v>124</v>
      </c>
      <c r="L2708" t="str">
        <f>_xlfn.XLOOKUP(K2708,Sheet1!$A$2:$A$8,Sheet1!$B$2:$B$8)</f>
        <v>E</v>
      </c>
      <c r="M2708" s="5">
        <v>549903805585</v>
      </c>
      <c r="N2708" s="5">
        <v>16327287077</v>
      </c>
    </row>
    <row r="2709" spans="1:14" x14ac:dyDescent="0.3">
      <c r="A2709" t="s">
        <v>262</v>
      </c>
      <c r="B2709" t="s">
        <v>259</v>
      </c>
      <c r="C2709" t="s">
        <v>31</v>
      </c>
      <c r="D2709" t="s">
        <v>201</v>
      </c>
      <c r="E2709" t="s">
        <v>184</v>
      </c>
      <c r="F2709" t="s">
        <v>299</v>
      </c>
      <c r="G2709" s="4">
        <v>43465</v>
      </c>
      <c r="H2709" s="7">
        <f t="shared" si="42"/>
        <v>2018</v>
      </c>
      <c r="I2709" t="s">
        <v>252</v>
      </c>
      <c r="J2709" t="s">
        <v>122</v>
      </c>
      <c r="K2709" t="s">
        <v>122</v>
      </c>
      <c r="L2709" t="str">
        <f>_xlfn.XLOOKUP(K2709,Sheet1!$A$2:$A$8,Sheet1!$B$2:$B$8)</f>
        <v>F</v>
      </c>
      <c r="M2709" s="5">
        <v>525836916656</v>
      </c>
      <c r="N2709" s="5">
        <v>99537445309</v>
      </c>
    </row>
    <row r="2710" spans="1:14" x14ac:dyDescent="0.3">
      <c r="A2710" t="s">
        <v>262</v>
      </c>
      <c r="B2710" t="s">
        <v>259</v>
      </c>
      <c r="C2710" t="s">
        <v>31</v>
      </c>
      <c r="D2710" t="s">
        <v>202</v>
      </c>
      <c r="E2710" t="s">
        <v>184</v>
      </c>
      <c r="F2710" t="s">
        <v>299</v>
      </c>
      <c r="G2710" s="4">
        <v>43465</v>
      </c>
      <c r="H2710" s="7">
        <f t="shared" si="42"/>
        <v>2018</v>
      </c>
      <c r="I2710" t="s">
        <v>252</v>
      </c>
      <c r="J2710" t="s">
        <v>260</v>
      </c>
      <c r="K2710" t="s">
        <v>7</v>
      </c>
      <c r="L2710" t="str">
        <f>_xlfn.XLOOKUP(K2710,Sheet1!$A$2:$A$8,Sheet1!$B$2:$B$8)</f>
        <v>D</v>
      </c>
      <c r="M2710" s="5">
        <v>746427049847</v>
      </c>
      <c r="N2710" s="5">
        <v>694134560423</v>
      </c>
    </row>
    <row r="2711" spans="1:14" x14ac:dyDescent="0.3">
      <c r="A2711" t="s">
        <v>262</v>
      </c>
      <c r="B2711" t="s">
        <v>259</v>
      </c>
      <c r="C2711" t="s">
        <v>31</v>
      </c>
      <c r="D2711" t="s">
        <v>202</v>
      </c>
      <c r="E2711" t="s">
        <v>184</v>
      </c>
      <c r="F2711" t="s">
        <v>299</v>
      </c>
      <c r="G2711" s="4">
        <v>43465</v>
      </c>
      <c r="H2711" s="7">
        <f t="shared" si="42"/>
        <v>2018</v>
      </c>
      <c r="I2711" t="s">
        <v>252</v>
      </c>
      <c r="J2711" t="s">
        <v>124</v>
      </c>
      <c r="K2711" t="s">
        <v>124</v>
      </c>
      <c r="L2711" t="str">
        <f>_xlfn.XLOOKUP(K2711,Sheet1!$A$2:$A$8,Sheet1!$B$2:$B$8)</f>
        <v>E</v>
      </c>
      <c r="M2711" s="5">
        <v>23304778305</v>
      </c>
      <c r="N2711" s="5">
        <v>25559830178</v>
      </c>
    </row>
    <row r="2712" spans="1:14" x14ac:dyDescent="0.3">
      <c r="A2712" t="s">
        <v>262</v>
      </c>
      <c r="B2712" t="s">
        <v>259</v>
      </c>
      <c r="C2712" t="s">
        <v>31</v>
      </c>
      <c r="D2712" t="s">
        <v>202</v>
      </c>
      <c r="E2712" t="s">
        <v>184</v>
      </c>
      <c r="F2712" t="s">
        <v>299</v>
      </c>
      <c r="G2712" s="4">
        <v>43465</v>
      </c>
      <c r="H2712" s="7">
        <f t="shared" si="42"/>
        <v>2018</v>
      </c>
      <c r="I2712" t="s">
        <v>252</v>
      </c>
      <c r="J2712" t="s">
        <v>122</v>
      </c>
      <c r="K2712" t="s">
        <v>122</v>
      </c>
      <c r="L2712" t="str">
        <f>_xlfn.XLOOKUP(K2712,Sheet1!$A$2:$A$8,Sheet1!$B$2:$B$8)</f>
        <v>F</v>
      </c>
      <c r="M2712" s="5">
        <v>19384203967</v>
      </c>
      <c r="N2712" s="5">
        <v>34762369624</v>
      </c>
    </row>
    <row r="2713" spans="1:14" x14ac:dyDescent="0.3">
      <c r="A2713" t="s">
        <v>262</v>
      </c>
      <c r="B2713" t="s">
        <v>259</v>
      </c>
      <c r="C2713" t="s">
        <v>31</v>
      </c>
      <c r="D2713" t="s">
        <v>234</v>
      </c>
      <c r="E2713" t="s">
        <v>225</v>
      </c>
      <c r="F2713" t="s">
        <v>299</v>
      </c>
      <c r="G2713" s="4">
        <v>43465</v>
      </c>
      <c r="H2713" s="7">
        <f t="shared" si="42"/>
        <v>2018</v>
      </c>
      <c r="I2713" t="s">
        <v>252</v>
      </c>
      <c r="J2713" t="s">
        <v>7</v>
      </c>
      <c r="K2713" t="s">
        <v>7</v>
      </c>
      <c r="L2713" t="str">
        <f>_xlfn.XLOOKUP(K2713,Sheet1!$A$2:$A$8,Sheet1!$B$2:$B$8)</f>
        <v>D</v>
      </c>
      <c r="M2713" s="5">
        <v>1084268562070</v>
      </c>
      <c r="N2713" s="5">
        <v>1064425414090</v>
      </c>
    </row>
    <row r="2714" spans="1:14" x14ac:dyDescent="0.3">
      <c r="A2714" t="s">
        <v>262</v>
      </c>
      <c r="B2714" t="s">
        <v>259</v>
      </c>
      <c r="C2714" t="s">
        <v>31</v>
      </c>
      <c r="D2714" t="s">
        <v>234</v>
      </c>
      <c r="E2714" t="s">
        <v>225</v>
      </c>
      <c r="F2714" t="s">
        <v>299</v>
      </c>
      <c r="G2714" s="4">
        <v>43465</v>
      </c>
      <c r="H2714" s="7">
        <f t="shared" si="42"/>
        <v>2018</v>
      </c>
      <c r="I2714" t="s">
        <v>252</v>
      </c>
      <c r="J2714" t="s">
        <v>10</v>
      </c>
      <c r="K2714" t="s">
        <v>124</v>
      </c>
      <c r="L2714" t="str">
        <f>_xlfn.XLOOKUP(K2714,Sheet1!$A$2:$A$8,Sheet1!$B$2:$B$8)</f>
        <v>E</v>
      </c>
      <c r="M2714" s="5">
        <v>21849352698</v>
      </c>
      <c r="N2714" s="5">
        <v>24726184727</v>
      </c>
    </row>
    <row r="2715" spans="1:14" x14ac:dyDescent="0.3">
      <c r="A2715" t="s">
        <v>262</v>
      </c>
      <c r="B2715" t="s">
        <v>259</v>
      </c>
      <c r="C2715" t="s">
        <v>31</v>
      </c>
      <c r="D2715" t="s">
        <v>234</v>
      </c>
      <c r="E2715" t="s">
        <v>225</v>
      </c>
      <c r="F2715" t="s">
        <v>299</v>
      </c>
      <c r="G2715" s="4">
        <v>43465</v>
      </c>
      <c r="H2715" s="7">
        <f t="shared" si="42"/>
        <v>2018</v>
      </c>
      <c r="I2715" t="s">
        <v>252</v>
      </c>
      <c r="J2715" t="s">
        <v>9</v>
      </c>
      <c r="K2715" t="s">
        <v>122</v>
      </c>
      <c r="L2715" t="str">
        <f>_xlfn.XLOOKUP(K2715,Sheet1!$A$2:$A$8,Sheet1!$B$2:$B$8)</f>
        <v>F</v>
      </c>
      <c r="M2715" s="5">
        <v>43077882384</v>
      </c>
      <c r="N2715" s="5">
        <v>29022242389</v>
      </c>
    </row>
    <row r="2716" spans="1:14" x14ac:dyDescent="0.3">
      <c r="A2716" t="s">
        <v>262</v>
      </c>
      <c r="B2716" t="s">
        <v>259</v>
      </c>
      <c r="C2716" t="s">
        <v>31</v>
      </c>
      <c r="D2716" t="s">
        <v>203</v>
      </c>
      <c r="E2716" t="s">
        <v>184</v>
      </c>
      <c r="F2716" t="s">
        <v>299</v>
      </c>
      <c r="G2716" s="4">
        <v>43465</v>
      </c>
      <c r="H2716" s="7">
        <f t="shared" si="42"/>
        <v>2018</v>
      </c>
      <c r="I2716" t="s">
        <v>252</v>
      </c>
      <c r="J2716" t="s">
        <v>260</v>
      </c>
      <c r="K2716" t="s">
        <v>7</v>
      </c>
      <c r="L2716" t="str">
        <f>_xlfn.XLOOKUP(K2716,Sheet1!$A$2:$A$8,Sheet1!$B$2:$B$8)</f>
        <v>D</v>
      </c>
      <c r="M2716" s="5">
        <v>1263684652092</v>
      </c>
      <c r="N2716" s="5">
        <v>1185685418865</v>
      </c>
    </row>
    <row r="2717" spans="1:14" x14ac:dyDescent="0.3">
      <c r="A2717" t="s">
        <v>262</v>
      </c>
      <c r="B2717" t="s">
        <v>259</v>
      </c>
      <c r="C2717" t="s">
        <v>31</v>
      </c>
      <c r="D2717" t="s">
        <v>203</v>
      </c>
      <c r="E2717" t="s">
        <v>184</v>
      </c>
      <c r="F2717" t="s">
        <v>299</v>
      </c>
      <c r="G2717" s="4">
        <v>43465</v>
      </c>
      <c r="H2717" s="7">
        <f t="shared" si="42"/>
        <v>2018</v>
      </c>
      <c r="I2717" t="s">
        <v>252</v>
      </c>
      <c r="J2717" t="s">
        <v>124</v>
      </c>
      <c r="K2717" t="s">
        <v>124</v>
      </c>
      <c r="L2717" t="str">
        <f>_xlfn.XLOOKUP(K2717,Sheet1!$A$2:$A$8,Sheet1!$B$2:$B$8)</f>
        <v>E</v>
      </c>
      <c r="M2717" s="5">
        <v>28045554682</v>
      </c>
      <c r="N2717" s="5">
        <v>30783509516</v>
      </c>
    </row>
    <row r="2718" spans="1:14" x14ac:dyDescent="0.3">
      <c r="A2718" t="s">
        <v>262</v>
      </c>
      <c r="B2718" t="s">
        <v>259</v>
      </c>
      <c r="C2718" t="s">
        <v>31</v>
      </c>
      <c r="D2718" t="s">
        <v>203</v>
      </c>
      <c r="E2718" t="s">
        <v>184</v>
      </c>
      <c r="F2718" t="s">
        <v>299</v>
      </c>
      <c r="G2718" s="4">
        <v>43465</v>
      </c>
      <c r="H2718" s="7">
        <f t="shared" si="42"/>
        <v>2018</v>
      </c>
      <c r="I2718" t="s">
        <v>252</v>
      </c>
      <c r="J2718" t="s">
        <v>122</v>
      </c>
      <c r="K2718" t="s">
        <v>122</v>
      </c>
      <c r="L2718" t="str">
        <f>_xlfn.XLOOKUP(K2718,Sheet1!$A$2:$A$8,Sheet1!$B$2:$B$8)</f>
        <v>F</v>
      </c>
      <c r="M2718" s="5">
        <v>7301940982</v>
      </c>
      <c r="N2718" s="5">
        <v>21055756587</v>
      </c>
    </row>
    <row r="2719" spans="1:14" x14ac:dyDescent="0.3">
      <c r="A2719" t="s">
        <v>262</v>
      </c>
      <c r="B2719" t="s">
        <v>259</v>
      </c>
      <c r="C2719" t="s">
        <v>31</v>
      </c>
      <c r="D2719" t="s">
        <v>204</v>
      </c>
      <c r="E2719" t="s">
        <v>191</v>
      </c>
      <c r="F2719" t="s">
        <v>299</v>
      </c>
      <c r="G2719" s="4">
        <v>43465</v>
      </c>
      <c r="H2719" s="7">
        <f t="shared" si="42"/>
        <v>2018</v>
      </c>
      <c r="I2719" t="s">
        <v>252</v>
      </c>
      <c r="J2719" t="s">
        <v>260</v>
      </c>
      <c r="K2719" t="s">
        <v>7</v>
      </c>
      <c r="L2719" t="str">
        <f>_xlfn.XLOOKUP(K2719,Sheet1!$A$2:$A$8,Sheet1!$B$2:$B$8)</f>
        <v>D</v>
      </c>
      <c r="M2719" s="5">
        <v>390702641868</v>
      </c>
      <c r="N2719" s="5">
        <v>439388028660</v>
      </c>
    </row>
    <row r="2720" spans="1:14" x14ac:dyDescent="0.3">
      <c r="A2720" t="s">
        <v>262</v>
      </c>
      <c r="B2720" t="s">
        <v>259</v>
      </c>
      <c r="C2720" t="s">
        <v>31</v>
      </c>
      <c r="D2720" t="s">
        <v>204</v>
      </c>
      <c r="E2720" t="s">
        <v>191</v>
      </c>
      <c r="F2720" t="s">
        <v>299</v>
      </c>
      <c r="G2720" s="4">
        <v>43465</v>
      </c>
      <c r="H2720" s="7">
        <f t="shared" si="42"/>
        <v>2018</v>
      </c>
      <c r="I2720" t="s">
        <v>252</v>
      </c>
      <c r="J2720" t="s">
        <v>124</v>
      </c>
      <c r="K2720" t="s">
        <v>124</v>
      </c>
      <c r="L2720" t="str">
        <f>_xlfn.XLOOKUP(K2720,Sheet1!$A$2:$A$8,Sheet1!$B$2:$B$8)</f>
        <v>E</v>
      </c>
      <c r="M2720" s="5">
        <v>24727397597</v>
      </c>
      <c r="N2720" s="5">
        <v>50079152917</v>
      </c>
    </row>
    <row r="2721" spans="1:14" x14ac:dyDescent="0.3">
      <c r="A2721" t="s">
        <v>262</v>
      </c>
      <c r="B2721" t="s">
        <v>259</v>
      </c>
      <c r="C2721" t="s">
        <v>31</v>
      </c>
      <c r="D2721" t="s">
        <v>204</v>
      </c>
      <c r="E2721" t="s">
        <v>191</v>
      </c>
      <c r="F2721" t="s">
        <v>299</v>
      </c>
      <c r="G2721" s="4">
        <v>43465</v>
      </c>
      <c r="H2721" s="7">
        <f t="shared" si="42"/>
        <v>2018</v>
      </c>
      <c r="I2721" t="s">
        <v>252</v>
      </c>
      <c r="J2721" t="s">
        <v>122</v>
      </c>
      <c r="K2721" t="s">
        <v>122</v>
      </c>
      <c r="L2721" t="str">
        <f>_xlfn.XLOOKUP(K2721,Sheet1!$A$2:$A$8,Sheet1!$B$2:$B$8)</f>
        <v>F</v>
      </c>
      <c r="M2721" s="5">
        <v>7358841895</v>
      </c>
      <c r="N2721" s="5">
        <v>62041045154</v>
      </c>
    </row>
    <row r="2722" spans="1:14" x14ac:dyDescent="0.3">
      <c r="A2722" t="s">
        <v>262</v>
      </c>
      <c r="B2722" t="s">
        <v>259</v>
      </c>
      <c r="C2722" t="s">
        <v>31</v>
      </c>
      <c r="D2722" t="s">
        <v>205</v>
      </c>
      <c r="E2722" t="s">
        <v>189</v>
      </c>
      <c r="F2722" t="s">
        <v>301</v>
      </c>
      <c r="G2722" s="4">
        <v>43465</v>
      </c>
      <c r="H2722" s="7">
        <f t="shared" si="42"/>
        <v>2018</v>
      </c>
      <c r="I2722" t="s">
        <v>252</v>
      </c>
      <c r="J2722" t="s">
        <v>7</v>
      </c>
      <c r="K2722" t="s">
        <v>7</v>
      </c>
      <c r="L2722" t="str">
        <f>_xlfn.XLOOKUP(K2722,Sheet1!$A$2:$A$8,Sheet1!$B$2:$B$8)</f>
        <v>D</v>
      </c>
      <c r="M2722" s="5">
        <v>281638318892</v>
      </c>
      <c r="N2722" s="5">
        <v>216128551450</v>
      </c>
    </row>
    <row r="2723" spans="1:14" x14ac:dyDescent="0.3">
      <c r="A2723" t="s">
        <v>262</v>
      </c>
      <c r="B2723" t="s">
        <v>259</v>
      </c>
      <c r="C2723" t="s">
        <v>31</v>
      </c>
      <c r="D2723" t="s">
        <v>205</v>
      </c>
      <c r="E2723" t="s">
        <v>189</v>
      </c>
      <c r="F2723" t="s">
        <v>301</v>
      </c>
      <c r="G2723" s="4">
        <v>43465</v>
      </c>
      <c r="H2723" s="7">
        <f t="shared" si="42"/>
        <v>2018</v>
      </c>
      <c r="I2723" t="s">
        <v>252</v>
      </c>
      <c r="J2723" t="s">
        <v>10</v>
      </c>
      <c r="K2723" t="s">
        <v>124</v>
      </c>
      <c r="L2723" t="str">
        <f>_xlfn.XLOOKUP(K2723,Sheet1!$A$2:$A$8,Sheet1!$B$2:$B$8)</f>
        <v>E</v>
      </c>
      <c r="M2723" s="5">
        <v>41861075970</v>
      </c>
      <c r="N2723" s="5">
        <v>25606894138</v>
      </c>
    </row>
    <row r="2724" spans="1:14" x14ac:dyDescent="0.3">
      <c r="A2724" t="s">
        <v>262</v>
      </c>
      <c r="B2724" t="s">
        <v>259</v>
      </c>
      <c r="C2724" t="s">
        <v>31</v>
      </c>
      <c r="D2724" t="s">
        <v>205</v>
      </c>
      <c r="E2724" t="s">
        <v>189</v>
      </c>
      <c r="F2724" t="s">
        <v>301</v>
      </c>
      <c r="G2724" s="4">
        <v>43465</v>
      </c>
      <c r="H2724" s="7">
        <f t="shared" si="42"/>
        <v>2018</v>
      </c>
      <c r="I2724" t="s">
        <v>252</v>
      </c>
      <c r="J2724" t="s">
        <v>9</v>
      </c>
      <c r="K2724" t="s">
        <v>122</v>
      </c>
      <c r="L2724" t="str">
        <f>_xlfn.XLOOKUP(K2724,Sheet1!$A$2:$A$8,Sheet1!$B$2:$B$8)</f>
        <v>F</v>
      </c>
      <c r="M2724" s="5">
        <v>12390298990</v>
      </c>
      <c r="N2724" s="5">
        <v>18673267087</v>
      </c>
    </row>
    <row r="2725" spans="1:14" x14ac:dyDescent="0.3">
      <c r="A2725" t="s">
        <v>262</v>
      </c>
      <c r="B2725" t="s">
        <v>259</v>
      </c>
      <c r="C2725" t="s">
        <v>31</v>
      </c>
      <c r="D2725" t="s">
        <v>206</v>
      </c>
      <c r="E2725" t="s">
        <v>191</v>
      </c>
      <c r="F2725" t="s">
        <v>299</v>
      </c>
      <c r="G2725" s="4">
        <v>43465</v>
      </c>
      <c r="H2725" s="7">
        <f t="shared" si="42"/>
        <v>2018</v>
      </c>
      <c r="I2725" t="s">
        <v>252</v>
      </c>
      <c r="J2725" t="s">
        <v>7</v>
      </c>
      <c r="K2725" t="s">
        <v>7</v>
      </c>
      <c r="L2725" t="str">
        <f>_xlfn.XLOOKUP(K2725,Sheet1!$A$2:$A$8,Sheet1!$B$2:$B$8)</f>
        <v>D</v>
      </c>
      <c r="M2725" s="5">
        <v>308390623120</v>
      </c>
      <c r="N2725" s="5">
        <v>332201322559</v>
      </c>
    </row>
    <row r="2726" spans="1:14" x14ac:dyDescent="0.3">
      <c r="A2726" t="s">
        <v>262</v>
      </c>
      <c r="B2726" t="s">
        <v>259</v>
      </c>
      <c r="C2726" t="s">
        <v>31</v>
      </c>
      <c r="D2726" t="s">
        <v>206</v>
      </c>
      <c r="E2726" t="s">
        <v>191</v>
      </c>
      <c r="F2726" t="s">
        <v>299</v>
      </c>
      <c r="G2726" s="4">
        <v>43465</v>
      </c>
      <c r="H2726" s="7">
        <f t="shared" si="42"/>
        <v>2018</v>
      </c>
      <c r="I2726" t="s">
        <v>252</v>
      </c>
      <c r="J2726" t="s">
        <v>124</v>
      </c>
      <c r="K2726" t="s">
        <v>124</v>
      </c>
      <c r="L2726" t="str">
        <f>_xlfn.XLOOKUP(K2726,Sheet1!$A$2:$A$8,Sheet1!$B$2:$B$8)</f>
        <v>E</v>
      </c>
      <c r="M2726" s="5">
        <v>-17019330461</v>
      </c>
      <c r="N2726" s="5">
        <v>7661267513</v>
      </c>
    </row>
    <row r="2727" spans="1:14" x14ac:dyDescent="0.3">
      <c r="A2727" t="s">
        <v>262</v>
      </c>
      <c r="B2727" t="s">
        <v>259</v>
      </c>
      <c r="C2727" t="s">
        <v>31</v>
      </c>
      <c r="D2727" t="s">
        <v>206</v>
      </c>
      <c r="E2727" t="s">
        <v>191</v>
      </c>
      <c r="F2727" t="s">
        <v>299</v>
      </c>
      <c r="G2727" s="4">
        <v>43465</v>
      </c>
      <c r="H2727" s="7">
        <f t="shared" si="42"/>
        <v>2018</v>
      </c>
      <c r="I2727" t="s">
        <v>252</v>
      </c>
      <c r="J2727" t="s">
        <v>122</v>
      </c>
      <c r="K2727" t="s">
        <v>122</v>
      </c>
      <c r="L2727" t="str">
        <f>_xlfn.XLOOKUP(K2727,Sheet1!$A$2:$A$8,Sheet1!$B$2:$B$8)</f>
        <v>F</v>
      </c>
      <c r="M2727" s="5">
        <v>-10439938998</v>
      </c>
      <c r="N2727" s="5">
        <v>4359560604</v>
      </c>
    </row>
    <row r="2728" spans="1:14" x14ac:dyDescent="0.3">
      <c r="A2728" t="s">
        <v>262</v>
      </c>
      <c r="B2728" t="s">
        <v>259</v>
      </c>
      <c r="C2728" t="s">
        <v>31</v>
      </c>
      <c r="D2728" t="s">
        <v>207</v>
      </c>
      <c r="E2728" t="s">
        <v>191</v>
      </c>
      <c r="F2728" t="s">
        <v>299</v>
      </c>
      <c r="G2728" s="4">
        <v>43465</v>
      </c>
      <c r="H2728" s="7">
        <f t="shared" si="42"/>
        <v>2018</v>
      </c>
      <c r="I2728" t="s">
        <v>252</v>
      </c>
      <c r="J2728" t="s">
        <v>7</v>
      </c>
      <c r="K2728" t="s">
        <v>7</v>
      </c>
      <c r="L2728" t="str">
        <f>_xlfn.XLOOKUP(K2728,Sheet1!$A$2:$A$8,Sheet1!$B$2:$B$8)</f>
        <v>D</v>
      </c>
      <c r="M2728" s="5">
        <v>1215893735891</v>
      </c>
      <c r="N2728" s="5">
        <v>1049213930016</v>
      </c>
    </row>
    <row r="2729" spans="1:14" x14ac:dyDescent="0.3">
      <c r="A2729" t="s">
        <v>262</v>
      </c>
      <c r="B2729" t="s">
        <v>259</v>
      </c>
      <c r="C2729" t="s">
        <v>31</v>
      </c>
      <c r="D2729" t="s">
        <v>207</v>
      </c>
      <c r="E2729" t="s">
        <v>191</v>
      </c>
      <c r="F2729" t="s">
        <v>299</v>
      </c>
      <c r="G2729" s="4">
        <v>43465</v>
      </c>
      <c r="H2729" s="7">
        <f t="shared" si="42"/>
        <v>2018</v>
      </c>
      <c r="I2729" t="s">
        <v>252</v>
      </c>
      <c r="J2729" t="s">
        <v>10</v>
      </c>
      <c r="K2729" t="s">
        <v>124</v>
      </c>
      <c r="L2729" t="str">
        <f>_xlfn.XLOOKUP(K2729,Sheet1!$A$2:$A$8,Sheet1!$B$2:$B$8)</f>
        <v>E</v>
      </c>
      <c r="M2729" s="5">
        <v>25942689679</v>
      </c>
      <c r="N2729" s="5">
        <v>25735869962</v>
      </c>
    </row>
    <row r="2730" spans="1:14" x14ac:dyDescent="0.3">
      <c r="A2730" t="s">
        <v>262</v>
      </c>
      <c r="B2730" t="s">
        <v>259</v>
      </c>
      <c r="C2730" t="s">
        <v>31</v>
      </c>
      <c r="D2730" t="s">
        <v>207</v>
      </c>
      <c r="E2730" t="s">
        <v>191</v>
      </c>
      <c r="F2730" t="s">
        <v>299</v>
      </c>
      <c r="G2730" s="4">
        <v>43465</v>
      </c>
      <c r="H2730" s="7">
        <f t="shared" si="42"/>
        <v>2018</v>
      </c>
      <c r="I2730" t="s">
        <v>252</v>
      </c>
      <c r="J2730" t="s">
        <v>122</v>
      </c>
      <c r="K2730" t="s">
        <v>122</v>
      </c>
      <c r="L2730" t="str">
        <f>_xlfn.XLOOKUP(K2730,Sheet1!$A$2:$A$8,Sheet1!$B$2:$B$8)</f>
        <v>F</v>
      </c>
      <c r="M2730" s="5">
        <v>28334323295</v>
      </c>
      <c r="N2730" s="5">
        <v>3271191859</v>
      </c>
    </row>
    <row r="2731" spans="1:14" x14ac:dyDescent="0.3">
      <c r="A2731" t="s">
        <v>262</v>
      </c>
      <c r="B2731" t="s">
        <v>259</v>
      </c>
      <c r="C2731" t="s">
        <v>31</v>
      </c>
      <c r="D2731" t="s">
        <v>208</v>
      </c>
      <c r="E2731" t="s">
        <v>209</v>
      </c>
      <c r="F2731" t="s">
        <v>301</v>
      </c>
      <c r="G2731" s="4">
        <v>43465</v>
      </c>
      <c r="H2731" s="7">
        <f t="shared" si="42"/>
        <v>2018</v>
      </c>
      <c r="I2731" t="s">
        <v>252</v>
      </c>
      <c r="J2731" t="s">
        <v>260</v>
      </c>
      <c r="K2731" t="s">
        <v>7</v>
      </c>
      <c r="L2731" t="str">
        <f>_xlfn.XLOOKUP(K2731,Sheet1!$A$2:$A$8,Sheet1!$B$2:$B$8)</f>
        <v>D</v>
      </c>
      <c r="M2731" s="5">
        <v>76182077759</v>
      </c>
      <c r="N2731" s="5">
        <v>79879471905</v>
      </c>
    </row>
    <row r="2732" spans="1:14" x14ac:dyDescent="0.3">
      <c r="A2732" t="s">
        <v>262</v>
      </c>
      <c r="B2732" t="s">
        <v>259</v>
      </c>
      <c r="C2732" t="s">
        <v>31</v>
      </c>
      <c r="D2732" t="s">
        <v>208</v>
      </c>
      <c r="E2732" t="s">
        <v>209</v>
      </c>
      <c r="F2732" t="s">
        <v>301</v>
      </c>
      <c r="G2732" s="4">
        <v>43465</v>
      </c>
      <c r="H2732" s="7">
        <f t="shared" si="42"/>
        <v>2018</v>
      </c>
      <c r="I2732" t="s">
        <v>252</v>
      </c>
      <c r="J2732" t="s">
        <v>124</v>
      </c>
      <c r="K2732" t="s">
        <v>124</v>
      </c>
      <c r="L2732" t="str">
        <f>_xlfn.XLOOKUP(K2732,Sheet1!$A$2:$A$8,Sheet1!$B$2:$B$8)</f>
        <v>E</v>
      </c>
      <c r="M2732" s="5">
        <v>2141087737</v>
      </c>
      <c r="N2732" s="5">
        <v>2053582408</v>
      </c>
    </row>
    <row r="2733" spans="1:14" x14ac:dyDescent="0.3">
      <c r="A2733" t="s">
        <v>262</v>
      </c>
      <c r="B2733" t="s">
        <v>259</v>
      </c>
      <c r="C2733" t="s">
        <v>31</v>
      </c>
      <c r="D2733" t="s">
        <v>208</v>
      </c>
      <c r="E2733" t="s">
        <v>209</v>
      </c>
      <c r="F2733" t="s">
        <v>301</v>
      </c>
      <c r="G2733" s="4">
        <v>43465</v>
      </c>
      <c r="H2733" s="7">
        <f t="shared" si="42"/>
        <v>2018</v>
      </c>
      <c r="I2733" t="s">
        <v>252</v>
      </c>
      <c r="J2733" t="s">
        <v>122</v>
      </c>
      <c r="K2733" t="s">
        <v>122</v>
      </c>
      <c r="L2733" t="str">
        <f>_xlfn.XLOOKUP(K2733,Sheet1!$A$2:$A$8,Sheet1!$B$2:$B$8)</f>
        <v>F</v>
      </c>
      <c r="M2733" s="5">
        <v>2625423747</v>
      </c>
      <c r="N2733" s="5">
        <v>1480011134</v>
      </c>
    </row>
    <row r="2734" spans="1:14" x14ac:dyDescent="0.3">
      <c r="A2734" t="s">
        <v>262</v>
      </c>
      <c r="B2734" t="s">
        <v>259</v>
      </c>
      <c r="C2734" t="s">
        <v>31</v>
      </c>
      <c r="D2734" t="s">
        <v>210</v>
      </c>
      <c r="E2734" t="s">
        <v>198</v>
      </c>
      <c r="F2734" t="s">
        <v>299</v>
      </c>
      <c r="G2734" s="4">
        <v>43465</v>
      </c>
      <c r="H2734" s="7">
        <f t="shared" si="42"/>
        <v>2018</v>
      </c>
      <c r="I2734" t="s">
        <v>252</v>
      </c>
      <c r="J2734" t="s">
        <v>124</v>
      </c>
      <c r="K2734" t="s">
        <v>124</v>
      </c>
      <c r="L2734" t="str">
        <f>_xlfn.XLOOKUP(K2734,Sheet1!$A$2:$A$8,Sheet1!$B$2:$B$8)</f>
        <v>E</v>
      </c>
      <c r="M2734" s="5">
        <v>27568804603</v>
      </c>
      <c r="N2734" s="5">
        <v>24874881688</v>
      </c>
    </row>
    <row r="2735" spans="1:14" x14ac:dyDescent="0.3">
      <c r="A2735" t="s">
        <v>262</v>
      </c>
      <c r="B2735" t="s">
        <v>259</v>
      </c>
      <c r="C2735" t="s">
        <v>31</v>
      </c>
      <c r="D2735" t="s">
        <v>210</v>
      </c>
      <c r="E2735" t="s">
        <v>198</v>
      </c>
      <c r="F2735" t="s">
        <v>299</v>
      </c>
      <c r="G2735" s="4">
        <v>43465</v>
      </c>
      <c r="H2735" s="7">
        <f t="shared" si="42"/>
        <v>2018</v>
      </c>
      <c r="I2735" t="s">
        <v>252</v>
      </c>
      <c r="J2735" t="s">
        <v>122</v>
      </c>
      <c r="K2735" t="s">
        <v>122</v>
      </c>
      <c r="L2735" t="str">
        <f>_xlfn.XLOOKUP(K2735,Sheet1!$A$2:$A$8,Sheet1!$B$2:$B$8)</f>
        <v>F</v>
      </c>
      <c r="M2735" s="5">
        <v>12116166445</v>
      </c>
      <c r="N2735" s="5">
        <v>19385372071</v>
      </c>
    </row>
    <row r="2736" spans="1:14" x14ac:dyDescent="0.3">
      <c r="A2736" t="s">
        <v>262</v>
      </c>
      <c r="B2736" t="s">
        <v>259</v>
      </c>
      <c r="C2736" t="s">
        <v>31</v>
      </c>
      <c r="D2736" t="s">
        <v>211</v>
      </c>
      <c r="E2736" t="s">
        <v>184</v>
      </c>
      <c r="F2736" t="s">
        <v>299</v>
      </c>
      <c r="G2736" s="4">
        <v>43465</v>
      </c>
      <c r="H2736" s="7">
        <f t="shared" si="42"/>
        <v>2018</v>
      </c>
      <c r="I2736" t="s">
        <v>252</v>
      </c>
      <c r="J2736" t="s">
        <v>260</v>
      </c>
      <c r="K2736" t="s">
        <v>7</v>
      </c>
      <c r="L2736" t="str">
        <f>_xlfn.XLOOKUP(K2736,Sheet1!$A$2:$A$8,Sheet1!$B$2:$B$8)</f>
        <v>D</v>
      </c>
      <c r="M2736" s="5">
        <v>27395153816</v>
      </c>
      <c r="N2736" s="5">
        <v>13058773409</v>
      </c>
    </row>
    <row r="2737" spans="1:14" x14ac:dyDescent="0.3">
      <c r="A2737" t="s">
        <v>262</v>
      </c>
      <c r="B2737" t="s">
        <v>259</v>
      </c>
      <c r="C2737" t="s">
        <v>31</v>
      </c>
      <c r="D2737" t="s">
        <v>211</v>
      </c>
      <c r="E2737" t="s">
        <v>184</v>
      </c>
      <c r="F2737" t="s">
        <v>299</v>
      </c>
      <c r="G2737" s="4">
        <v>43465</v>
      </c>
      <c r="H2737" s="7">
        <f t="shared" si="42"/>
        <v>2018</v>
      </c>
      <c r="I2737" t="s">
        <v>252</v>
      </c>
      <c r="J2737" t="s">
        <v>124</v>
      </c>
      <c r="K2737" t="s">
        <v>124</v>
      </c>
      <c r="L2737" t="str">
        <f>_xlfn.XLOOKUP(K2737,Sheet1!$A$2:$A$8,Sheet1!$B$2:$B$8)</f>
        <v>E</v>
      </c>
      <c r="M2737" s="5">
        <v>22340776514</v>
      </c>
      <c r="N2737" s="5">
        <v>8067341657</v>
      </c>
    </row>
    <row r="2738" spans="1:14" x14ac:dyDescent="0.3">
      <c r="A2738" t="s">
        <v>262</v>
      </c>
      <c r="B2738" t="s">
        <v>259</v>
      </c>
      <c r="C2738" t="s">
        <v>31</v>
      </c>
      <c r="D2738" t="s">
        <v>211</v>
      </c>
      <c r="E2738" t="s">
        <v>184</v>
      </c>
      <c r="F2738" t="s">
        <v>299</v>
      </c>
      <c r="G2738" s="4">
        <v>43465</v>
      </c>
      <c r="H2738" s="7">
        <f t="shared" si="42"/>
        <v>2018</v>
      </c>
      <c r="I2738" t="s">
        <v>252</v>
      </c>
      <c r="J2738" t="s">
        <v>122</v>
      </c>
      <c r="K2738" t="s">
        <v>122</v>
      </c>
      <c r="L2738" t="str">
        <f>_xlfn.XLOOKUP(K2738,Sheet1!$A$2:$A$8,Sheet1!$B$2:$B$8)</f>
        <v>F</v>
      </c>
      <c r="M2738" s="5">
        <v>31506350305</v>
      </c>
      <c r="N2738" s="5">
        <v>10374869954</v>
      </c>
    </row>
    <row r="2739" spans="1:14" x14ac:dyDescent="0.3">
      <c r="A2739" t="s">
        <v>262</v>
      </c>
      <c r="B2739" t="s">
        <v>259</v>
      </c>
      <c r="C2739" t="s">
        <v>31</v>
      </c>
      <c r="D2739" t="s">
        <v>212</v>
      </c>
      <c r="E2739" t="s">
        <v>213</v>
      </c>
      <c r="F2739" t="s">
        <v>301</v>
      </c>
      <c r="G2739" s="4">
        <v>43465</v>
      </c>
      <c r="H2739" s="7">
        <f t="shared" si="42"/>
        <v>2018</v>
      </c>
      <c r="I2739" t="s">
        <v>252</v>
      </c>
      <c r="J2739" t="s">
        <v>124</v>
      </c>
      <c r="K2739" t="s">
        <v>124</v>
      </c>
      <c r="L2739" t="str">
        <f>_xlfn.XLOOKUP(K2739,Sheet1!$A$2:$A$8,Sheet1!$B$2:$B$8)</f>
        <v>E</v>
      </c>
      <c r="M2739" s="5">
        <v>122366055178</v>
      </c>
      <c r="N2739" s="5">
        <v>97550822849</v>
      </c>
    </row>
    <row r="2740" spans="1:14" x14ac:dyDescent="0.3">
      <c r="A2740" t="s">
        <v>262</v>
      </c>
      <c r="B2740" t="s">
        <v>259</v>
      </c>
      <c r="C2740" t="s">
        <v>31</v>
      </c>
      <c r="D2740" t="s">
        <v>212</v>
      </c>
      <c r="E2740" t="s">
        <v>213</v>
      </c>
      <c r="F2740" t="s">
        <v>301</v>
      </c>
      <c r="G2740" s="4">
        <v>43465</v>
      </c>
      <c r="H2740" s="7">
        <f t="shared" si="42"/>
        <v>2018</v>
      </c>
      <c r="I2740" t="s">
        <v>252</v>
      </c>
      <c r="J2740" t="s">
        <v>122</v>
      </c>
      <c r="K2740" t="s">
        <v>122</v>
      </c>
      <c r="L2740" t="str">
        <f>_xlfn.XLOOKUP(K2740,Sheet1!$A$2:$A$8,Sheet1!$B$2:$B$8)</f>
        <v>F</v>
      </c>
      <c r="M2740" s="5">
        <v>90230380212</v>
      </c>
      <c r="N2740" s="5">
        <v>217553834744</v>
      </c>
    </row>
    <row r="2741" spans="1:14" x14ac:dyDescent="0.3">
      <c r="A2741" t="s">
        <v>262</v>
      </c>
      <c r="B2741" t="s">
        <v>259</v>
      </c>
      <c r="C2741" t="s">
        <v>31</v>
      </c>
      <c r="D2741" t="s">
        <v>214</v>
      </c>
      <c r="E2741" t="s">
        <v>191</v>
      </c>
      <c r="F2741" t="s">
        <v>299</v>
      </c>
      <c r="G2741" s="4">
        <v>43465</v>
      </c>
      <c r="H2741" s="7">
        <f t="shared" si="42"/>
        <v>2018</v>
      </c>
      <c r="I2741" t="s">
        <v>252</v>
      </c>
      <c r="J2741" t="s">
        <v>7</v>
      </c>
      <c r="K2741" t="s">
        <v>7</v>
      </c>
      <c r="L2741" t="str">
        <f>_xlfn.XLOOKUP(K2741,Sheet1!$A$2:$A$8,Sheet1!$B$2:$B$8)</f>
        <v>D</v>
      </c>
      <c r="M2741" s="5">
        <v>3347335867897</v>
      </c>
      <c r="N2741" s="5">
        <v>3426493950897</v>
      </c>
    </row>
    <row r="2742" spans="1:14" x14ac:dyDescent="0.3">
      <c r="A2742" t="s">
        <v>262</v>
      </c>
      <c r="B2742" t="s">
        <v>259</v>
      </c>
      <c r="C2742" t="s">
        <v>31</v>
      </c>
      <c r="D2742" t="s">
        <v>214</v>
      </c>
      <c r="E2742" t="s">
        <v>191</v>
      </c>
      <c r="F2742" t="s">
        <v>299</v>
      </c>
      <c r="G2742" s="4">
        <v>43465</v>
      </c>
      <c r="H2742" s="7">
        <f t="shared" si="42"/>
        <v>2018</v>
      </c>
      <c r="I2742" t="s">
        <v>252</v>
      </c>
      <c r="J2742" t="s">
        <v>10</v>
      </c>
      <c r="K2742" t="s">
        <v>124</v>
      </c>
      <c r="L2742" t="str">
        <f>_xlfn.XLOOKUP(K2742,Sheet1!$A$2:$A$8,Sheet1!$B$2:$B$8)</f>
        <v>E</v>
      </c>
      <c r="M2742" s="5">
        <v>228623755203</v>
      </c>
      <c r="N2742" s="5">
        <v>276252492275</v>
      </c>
    </row>
    <row r="2743" spans="1:14" x14ac:dyDescent="0.3">
      <c r="A2743" t="s">
        <v>262</v>
      </c>
      <c r="B2743" t="s">
        <v>259</v>
      </c>
      <c r="C2743" t="s">
        <v>31</v>
      </c>
      <c r="D2743" t="s">
        <v>214</v>
      </c>
      <c r="E2743" t="s">
        <v>191</v>
      </c>
      <c r="F2743" t="s">
        <v>299</v>
      </c>
      <c r="G2743" s="4">
        <v>43465</v>
      </c>
      <c r="H2743" s="7">
        <f t="shared" si="42"/>
        <v>2018</v>
      </c>
      <c r="I2743" t="s">
        <v>252</v>
      </c>
      <c r="J2743" t="s">
        <v>122</v>
      </c>
      <c r="K2743" t="s">
        <v>122</v>
      </c>
      <c r="L2743" t="str">
        <f>_xlfn.XLOOKUP(K2743,Sheet1!$A$2:$A$8,Sheet1!$B$2:$B$8)</f>
        <v>F</v>
      </c>
      <c r="M2743" s="5">
        <v>-21929626963</v>
      </c>
      <c r="N2743" s="5">
        <v>-27029661398</v>
      </c>
    </row>
    <row r="2744" spans="1:14" x14ac:dyDescent="0.3">
      <c r="A2744" t="s">
        <v>262</v>
      </c>
      <c r="B2744" t="s">
        <v>259</v>
      </c>
      <c r="C2744" t="s">
        <v>31</v>
      </c>
      <c r="D2744" t="s">
        <v>215</v>
      </c>
      <c r="E2744" t="s">
        <v>213</v>
      </c>
      <c r="F2744" t="s">
        <v>299</v>
      </c>
      <c r="G2744" s="4">
        <v>43465</v>
      </c>
      <c r="H2744" s="7">
        <f t="shared" si="42"/>
        <v>2018</v>
      </c>
      <c r="I2744" t="s">
        <v>252</v>
      </c>
      <c r="J2744" t="s">
        <v>124</v>
      </c>
      <c r="K2744" t="s">
        <v>124</v>
      </c>
      <c r="L2744" t="str">
        <f>_xlfn.XLOOKUP(K2744,Sheet1!$A$2:$A$8,Sheet1!$B$2:$B$8)</f>
        <v>E</v>
      </c>
      <c r="M2744" s="5">
        <v>67021079392</v>
      </c>
      <c r="N2744" s="5">
        <v>13925618476</v>
      </c>
    </row>
    <row r="2745" spans="1:14" x14ac:dyDescent="0.3">
      <c r="A2745" t="s">
        <v>262</v>
      </c>
      <c r="B2745" t="s">
        <v>259</v>
      </c>
      <c r="C2745" t="s">
        <v>31</v>
      </c>
      <c r="D2745" t="s">
        <v>215</v>
      </c>
      <c r="E2745" t="s">
        <v>213</v>
      </c>
      <c r="F2745" t="s">
        <v>299</v>
      </c>
      <c r="G2745" s="4">
        <v>43465</v>
      </c>
      <c r="H2745" s="7">
        <f t="shared" si="42"/>
        <v>2018</v>
      </c>
      <c r="I2745" t="s">
        <v>252</v>
      </c>
      <c r="J2745" t="s">
        <v>122</v>
      </c>
      <c r="K2745" t="s">
        <v>122</v>
      </c>
      <c r="L2745" t="str">
        <f>_xlfn.XLOOKUP(K2745,Sheet1!$A$2:$A$8,Sheet1!$B$2:$B$8)</f>
        <v>F</v>
      </c>
      <c r="M2745" s="5">
        <v>54373196086</v>
      </c>
      <c r="N2745" s="5">
        <v>11168578237</v>
      </c>
    </row>
    <row r="2746" spans="1:14" x14ac:dyDescent="0.3">
      <c r="A2746" t="s">
        <v>263</v>
      </c>
      <c r="B2746" t="s">
        <v>259</v>
      </c>
      <c r="C2746" t="s">
        <v>31</v>
      </c>
      <c r="D2746" t="s">
        <v>235</v>
      </c>
      <c r="E2746" t="s">
        <v>236</v>
      </c>
      <c r="F2746" t="s">
        <v>299</v>
      </c>
      <c r="G2746" s="4">
        <v>43465</v>
      </c>
      <c r="H2746" s="7">
        <f t="shared" si="42"/>
        <v>2018</v>
      </c>
      <c r="I2746" t="s">
        <v>252</v>
      </c>
      <c r="J2746" t="s">
        <v>10</v>
      </c>
      <c r="K2746" t="s">
        <v>124</v>
      </c>
      <c r="L2746" t="str">
        <f>_xlfn.XLOOKUP(K2746,Sheet1!$A$2:$A$8,Sheet1!$B$2:$B$8)</f>
        <v>E</v>
      </c>
      <c r="M2746" s="5">
        <v>7214854781</v>
      </c>
      <c r="N2746" s="5">
        <v>4969529901</v>
      </c>
    </row>
    <row r="2747" spans="1:14" x14ac:dyDescent="0.3">
      <c r="A2747" t="s">
        <v>263</v>
      </c>
      <c r="B2747" t="s">
        <v>259</v>
      </c>
      <c r="C2747" t="s">
        <v>31</v>
      </c>
      <c r="D2747" t="s">
        <v>235</v>
      </c>
      <c r="E2747" t="s">
        <v>236</v>
      </c>
      <c r="F2747" t="s">
        <v>299</v>
      </c>
      <c r="G2747" s="4">
        <v>43465</v>
      </c>
      <c r="H2747" s="7">
        <f t="shared" si="42"/>
        <v>2018</v>
      </c>
      <c r="I2747" t="s">
        <v>252</v>
      </c>
      <c r="J2747" t="s">
        <v>9</v>
      </c>
      <c r="K2747" t="s">
        <v>122</v>
      </c>
      <c r="L2747" t="str">
        <f>_xlfn.XLOOKUP(K2747,Sheet1!$A$2:$A$8,Sheet1!$B$2:$B$8)</f>
        <v>F</v>
      </c>
      <c r="M2747" s="5">
        <v>3344586451</v>
      </c>
      <c r="N2747" s="5">
        <v>2479301924</v>
      </c>
    </row>
    <row r="2748" spans="1:14" x14ac:dyDescent="0.3">
      <c r="A2748" t="s">
        <v>262</v>
      </c>
      <c r="B2748" t="s">
        <v>259</v>
      </c>
      <c r="C2748" t="s">
        <v>31</v>
      </c>
      <c r="D2748" t="s">
        <v>216</v>
      </c>
      <c r="E2748" t="s">
        <v>184</v>
      </c>
      <c r="F2748" t="s">
        <v>299</v>
      </c>
      <c r="G2748" s="4">
        <v>43465</v>
      </c>
      <c r="H2748" s="7">
        <f t="shared" si="42"/>
        <v>2018</v>
      </c>
      <c r="I2748" t="s">
        <v>252</v>
      </c>
      <c r="J2748" t="s">
        <v>260</v>
      </c>
      <c r="K2748" t="s">
        <v>7</v>
      </c>
      <c r="L2748" t="str">
        <f>_xlfn.XLOOKUP(K2748,Sheet1!$A$2:$A$8,Sheet1!$B$2:$B$8)</f>
        <v>D</v>
      </c>
      <c r="M2748" s="5">
        <v>58173001873</v>
      </c>
      <c r="N2748" s="5">
        <v>60369419055</v>
      </c>
    </row>
    <row r="2749" spans="1:14" x14ac:dyDescent="0.3">
      <c r="A2749" t="s">
        <v>262</v>
      </c>
      <c r="B2749" t="s">
        <v>259</v>
      </c>
      <c r="C2749" t="s">
        <v>31</v>
      </c>
      <c r="D2749" t="s">
        <v>216</v>
      </c>
      <c r="E2749" t="s">
        <v>184</v>
      </c>
      <c r="F2749" t="s">
        <v>299</v>
      </c>
      <c r="G2749" s="4">
        <v>43465</v>
      </c>
      <c r="H2749" s="7">
        <f t="shared" si="42"/>
        <v>2018</v>
      </c>
      <c r="I2749" t="s">
        <v>252</v>
      </c>
      <c r="J2749" t="s">
        <v>124</v>
      </c>
      <c r="K2749" t="s">
        <v>124</v>
      </c>
      <c r="L2749" t="str">
        <f>_xlfn.XLOOKUP(K2749,Sheet1!$A$2:$A$8,Sheet1!$B$2:$B$8)</f>
        <v>E</v>
      </c>
      <c r="M2749" s="5">
        <v>28080982260</v>
      </c>
      <c r="N2749" s="5">
        <v>29551111157</v>
      </c>
    </row>
    <row r="2750" spans="1:14" x14ac:dyDescent="0.3">
      <c r="A2750" t="s">
        <v>262</v>
      </c>
      <c r="B2750" t="s">
        <v>259</v>
      </c>
      <c r="C2750" t="s">
        <v>31</v>
      </c>
      <c r="D2750" t="s">
        <v>216</v>
      </c>
      <c r="E2750" t="s">
        <v>184</v>
      </c>
      <c r="F2750" t="s">
        <v>299</v>
      </c>
      <c r="G2750" s="4">
        <v>43465</v>
      </c>
      <c r="H2750" s="7">
        <f t="shared" si="42"/>
        <v>2018</v>
      </c>
      <c r="I2750" t="s">
        <v>252</v>
      </c>
      <c r="J2750" t="s">
        <v>122</v>
      </c>
      <c r="K2750" t="s">
        <v>122</v>
      </c>
      <c r="L2750" t="str">
        <f>_xlfn.XLOOKUP(K2750,Sheet1!$A$2:$A$8,Sheet1!$B$2:$B$8)</f>
        <v>F</v>
      </c>
      <c r="M2750" s="5">
        <v>-25991175721</v>
      </c>
      <c r="N2750" s="5">
        <v>3285398633</v>
      </c>
    </row>
    <row r="2751" spans="1:14" x14ac:dyDescent="0.3">
      <c r="A2751" t="s">
        <v>262</v>
      </c>
      <c r="B2751" t="s">
        <v>259</v>
      </c>
      <c r="C2751" t="s">
        <v>31</v>
      </c>
      <c r="D2751" t="s">
        <v>217</v>
      </c>
      <c r="E2751" t="s">
        <v>191</v>
      </c>
      <c r="F2751" t="s">
        <v>299</v>
      </c>
      <c r="G2751" s="4">
        <v>43465</v>
      </c>
      <c r="H2751" s="7">
        <f t="shared" si="42"/>
        <v>2018</v>
      </c>
      <c r="I2751" t="s">
        <v>252</v>
      </c>
      <c r="J2751" t="s">
        <v>260</v>
      </c>
      <c r="K2751" t="s">
        <v>7</v>
      </c>
      <c r="L2751" t="str">
        <f>_xlfn.XLOOKUP(K2751,Sheet1!$A$2:$A$8,Sheet1!$B$2:$B$8)</f>
        <v>D</v>
      </c>
      <c r="M2751" s="5">
        <v>318656793082</v>
      </c>
      <c r="N2751" s="5">
        <v>260080696952</v>
      </c>
    </row>
    <row r="2752" spans="1:14" x14ac:dyDescent="0.3">
      <c r="A2752" t="s">
        <v>262</v>
      </c>
      <c r="B2752" t="s">
        <v>259</v>
      </c>
      <c r="C2752" t="s">
        <v>31</v>
      </c>
      <c r="D2752" t="s">
        <v>217</v>
      </c>
      <c r="E2752" t="s">
        <v>191</v>
      </c>
      <c r="F2752" t="s">
        <v>299</v>
      </c>
      <c r="G2752" s="4">
        <v>43465</v>
      </c>
      <c r="H2752" s="7">
        <f t="shared" si="42"/>
        <v>2018</v>
      </c>
      <c r="I2752" t="s">
        <v>252</v>
      </c>
      <c r="J2752" t="s">
        <v>124</v>
      </c>
      <c r="K2752" t="s">
        <v>124</v>
      </c>
      <c r="L2752" t="str">
        <f>_xlfn.XLOOKUP(K2752,Sheet1!$A$2:$A$8,Sheet1!$B$2:$B$8)</f>
        <v>E</v>
      </c>
      <c r="M2752" s="5">
        <v>19715674508</v>
      </c>
      <c r="N2752" s="5">
        <v>19372234944</v>
      </c>
    </row>
    <row r="2753" spans="1:14" x14ac:dyDescent="0.3">
      <c r="A2753" t="s">
        <v>262</v>
      </c>
      <c r="B2753" t="s">
        <v>259</v>
      </c>
      <c r="C2753" t="s">
        <v>31</v>
      </c>
      <c r="D2753" t="s">
        <v>217</v>
      </c>
      <c r="E2753" t="s">
        <v>191</v>
      </c>
      <c r="F2753" t="s">
        <v>299</v>
      </c>
      <c r="G2753" s="4">
        <v>43465</v>
      </c>
      <c r="H2753" s="7">
        <f t="shared" si="42"/>
        <v>2018</v>
      </c>
      <c r="I2753" t="s">
        <v>252</v>
      </c>
      <c r="J2753" t="s">
        <v>122</v>
      </c>
      <c r="K2753" t="s">
        <v>122</v>
      </c>
      <c r="L2753" t="str">
        <f>_xlfn.XLOOKUP(K2753,Sheet1!$A$2:$A$8,Sheet1!$B$2:$B$8)</f>
        <v>F</v>
      </c>
      <c r="M2753" s="5">
        <v>17743632251</v>
      </c>
      <c r="N2753" s="5">
        <v>18999708154</v>
      </c>
    </row>
    <row r="2754" spans="1:14" x14ac:dyDescent="0.3">
      <c r="A2754" t="s">
        <v>262</v>
      </c>
      <c r="B2754" t="s">
        <v>259</v>
      </c>
      <c r="C2754" t="s">
        <v>31</v>
      </c>
      <c r="D2754" t="s">
        <v>237</v>
      </c>
      <c r="E2754" t="s">
        <v>184</v>
      </c>
      <c r="F2754" t="s">
        <v>299</v>
      </c>
      <c r="G2754" s="4">
        <v>43465</v>
      </c>
      <c r="H2754" s="7">
        <f t="shared" si="42"/>
        <v>2018</v>
      </c>
      <c r="I2754" t="s">
        <v>252</v>
      </c>
      <c r="J2754" t="s">
        <v>260</v>
      </c>
      <c r="K2754" t="s">
        <v>7</v>
      </c>
      <c r="L2754" t="str">
        <f>_xlfn.XLOOKUP(K2754,Sheet1!$A$2:$A$8,Sheet1!$B$2:$B$8)</f>
        <v>D</v>
      </c>
      <c r="M2754" s="5">
        <v>388532243284</v>
      </c>
      <c r="N2754" s="5">
        <v>320919738323</v>
      </c>
    </row>
    <row r="2755" spans="1:14" x14ac:dyDescent="0.3">
      <c r="A2755" t="s">
        <v>262</v>
      </c>
      <c r="B2755" t="s">
        <v>259</v>
      </c>
      <c r="C2755" t="s">
        <v>31</v>
      </c>
      <c r="D2755" t="s">
        <v>237</v>
      </c>
      <c r="E2755" t="s">
        <v>184</v>
      </c>
      <c r="F2755" t="s">
        <v>299</v>
      </c>
      <c r="G2755" s="4">
        <v>43465</v>
      </c>
      <c r="H2755" s="7">
        <f t="shared" si="42"/>
        <v>2018</v>
      </c>
      <c r="I2755" t="s">
        <v>252</v>
      </c>
      <c r="J2755" t="s">
        <v>124</v>
      </c>
      <c r="K2755" t="s">
        <v>124</v>
      </c>
      <c r="L2755" t="str">
        <f>_xlfn.XLOOKUP(K2755,Sheet1!$A$2:$A$8,Sheet1!$B$2:$B$8)</f>
        <v>E</v>
      </c>
      <c r="M2755" s="5">
        <v>20255857462</v>
      </c>
      <c r="N2755" s="5">
        <v>21136111186</v>
      </c>
    </row>
    <row r="2756" spans="1:14" x14ac:dyDescent="0.3">
      <c r="A2756" t="s">
        <v>262</v>
      </c>
      <c r="B2756" t="s">
        <v>259</v>
      </c>
      <c r="C2756" t="s">
        <v>31</v>
      </c>
      <c r="D2756" t="s">
        <v>237</v>
      </c>
      <c r="E2756" t="s">
        <v>184</v>
      </c>
      <c r="F2756" t="s">
        <v>299</v>
      </c>
      <c r="G2756" s="4">
        <v>43465</v>
      </c>
      <c r="H2756" s="7">
        <f t="shared" si="42"/>
        <v>2018</v>
      </c>
      <c r="I2756" t="s">
        <v>252</v>
      </c>
      <c r="J2756" t="s">
        <v>122</v>
      </c>
      <c r="K2756" t="s">
        <v>122</v>
      </c>
      <c r="L2756" t="str">
        <f>_xlfn.XLOOKUP(K2756,Sheet1!$A$2:$A$8,Sheet1!$B$2:$B$8)</f>
        <v>F</v>
      </c>
      <c r="M2756" s="5">
        <v>13681175319</v>
      </c>
      <c r="N2756" s="5">
        <v>13667268856</v>
      </c>
    </row>
    <row r="2757" spans="1:14" x14ac:dyDescent="0.3">
      <c r="A2757" t="s">
        <v>262</v>
      </c>
      <c r="B2757" t="s">
        <v>259</v>
      </c>
      <c r="C2757" t="s">
        <v>31</v>
      </c>
      <c r="D2757" t="s">
        <v>218</v>
      </c>
      <c r="E2757" t="s">
        <v>184</v>
      </c>
      <c r="F2757" t="s">
        <v>299</v>
      </c>
      <c r="G2757" s="4">
        <v>43465</v>
      </c>
      <c r="H2757" s="7">
        <f t="shared" ref="H2757:H2820" si="43">YEAR(G2757)</f>
        <v>2018</v>
      </c>
      <c r="I2757" t="s">
        <v>252</v>
      </c>
      <c r="J2757" t="s">
        <v>266</v>
      </c>
      <c r="K2757" t="s">
        <v>7</v>
      </c>
      <c r="L2757" t="str">
        <f>_xlfn.XLOOKUP(K2757,Sheet1!$A$2:$A$8,Sheet1!$B$2:$B$8)</f>
        <v>D</v>
      </c>
      <c r="M2757" s="5">
        <v>18172593653</v>
      </c>
      <c r="N2757" s="5">
        <v>12955222731</v>
      </c>
    </row>
    <row r="2758" spans="1:14" x14ac:dyDescent="0.3">
      <c r="A2758" t="s">
        <v>262</v>
      </c>
      <c r="B2758" t="s">
        <v>259</v>
      </c>
      <c r="C2758" t="s">
        <v>31</v>
      </c>
      <c r="D2758" t="s">
        <v>218</v>
      </c>
      <c r="E2758" t="s">
        <v>184</v>
      </c>
      <c r="F2758" t="s">
        <v>299</v>
      </c>
      <c r="G2758" s="4">
        <v>43465</v>
      </c>
      <c r="H2758" s="7">
        <f t="shared" si="43"/>
        <v>2018</v>
      </c>
      <c r="I2758" t="s">
        <v>252</v>
      </c>
      <c r="J2758" t="s">
        <v>124</v>
      </c>
      <c r="K2758" t="s">
        <v>124</v>
      </c>
      <c r="L2758" t="str">
        <f>_xlfn.XLOOKUP(K2758,Sheet1!$A$2:$A$8,Sheet1!$B$2:$B$8)</f>
        <v>E</v>
      </c>
      <c r="M2758" s="5">
        <v>7649436796</v>
      </c>
      <c r="N2758" s="5">
        <v>2281323291</v>
      </c>
    </row>
    <row r="2759" spans="1:14" x14ac:dyDescent="0.3">
      <c r="A2759" t="s">
        <v>262</v>
      </c>
      <c r="B2759" t="s">
        <v>259</v>
      </c>
      <c r="C2759" t="s">
        <v>31</v>
      </c>
      <c r="D2759" t="s">
        <v>218</v>
      </c>
      <c r="E2759" t="s">
        <v>184</v>
      </c>
      <c r="F2759" t="s">
        <v>299</v>
      </c>
      <c r="G2759" s="4">
        <v>43465</v>
      </c>
      <c r="H2759" s="7">
        <f t="shared" si="43"/>
        <v>2018</v>
      </c>
      <c r="I2759" t="s">
        <v>252</v>
      </c>
      <c r="J2759" t="s">
        <v>122</v>
      </c>
      <c r="K2759" t="s">
        <v>122</v>
      </c>
      <c r="L2759" t="str">
        <f>_xlfn.XLOOKUP(K2759,Sheet1!$A$2:$A$8,Sheet1!$B$2:$B$8)</f>
        <v>F</v>
      </c>
      <c r="M2759" s="5">
        <v>6080749692</v>
      </c>
      <c r="N2759" s="5">
        <v>170816244831</v>
      </c>
    </row>
    <row r="2760" spans="1:14" x14ac:dyDescent="0.3">
      <c r="A2760" t="s">
        <v>262</v>
      </c>
      <c r="B2760" t="s">
        <v>259</v>
      </c>
      <c r="C2760" t="s">
        <v>31</v>
      </c>
      <c r="D2760" t="s">
        <v>219</v>
      </c>
      <c r="E2760" t="s">
        <v>184</v>
      </c>
      <c r="F2760" t="s">
        <v>299</v>
      </c>
      <c r="G2760" s="4">
        <v>43465</v>
      </c>
      <c r="H2760" s="7">
        <f t="shared" si="43"/>
        <v>2018</v>
      </c>
      <c r="I2760" t="s">
        <v>252</v>
      </c>
      <c r="J2760" t="s">
        <v>260</v>
      </c>
      <c r="K2760" t="s">
        <v>7</v>
      </c>
      <c r="L2760" t="str">
        <f>_xlfn.XLOOKUP(K2760,Sheet1!$A$2:$A$8,Sheet1!$B$2:$B$8)</f>
        <v>D</v>
      </c>
      <c r="M2760" s="5">
        <v>933106711261</v>
      </c>
      <c r="N2760" s="5">
        <v>987088647853</v>
      </c>
    </row>
    <row r="2761" spans="1:14" x14ac:dyDescent="0.3">
      <c r="A2761" t="s">
        <v>262</v>
      </c>
      <c r="B2761" t="s">
        <v>259</v>
      </c>
      <c r="C2761" t="s">
        <v>31</v>
      </c>
      <c r="D2761" t="s">
        <v>219</v>
      </c>
      <c r="E2761" t="s">
        <v>184</v>
      </c>
      <c r="F2761" t="s">
        <v>299</v>
      </c>
      <c r="G2761" s="4">
        <v>43465</v>
      </c>
      <c r="H2761" s="7">
        <f t="shared" si="43"/>
        <v>2018</v>
      </c>
      <c r="I2761" t="s">
        <v>252</v>
      </c>
      <c r="J2761" t="s">
        <v>124</v>
      </c>
      <c r="K2761" t="s">
        <v>124</v>
      </c>
      <c r="L2761" t="str">
        <f>_xlfn.XLOOKUP(K2761,Sheet1!$A$2:$A$8,Sheet1!$B$2:$B$8)</f>
        <v>E</v>
      </c>
      <c r="M2761" s="5">
        <v>29424154572</v>
      </c>
      <c r="N2761" s="5">
        <v>31175998023</v>
      </c>
    </row>
    <row r="2762" spans="1:14" x14ac:dyDescent="0.3">
      <c r="A2762" t="s">
        <v>262</v>
      </c>
      <c r="B2762" t="s">
        <v>259</v>
      </c>
      <c r="C2762" t="s">
        <v>31</v>
      </c>
      <c r="D2762" t="s">
        <v>219</v>
      </c>
      <c r="E2762" t="s">
        <v>184</v>
      </c>
      <c r="F2762" t="s">
        <v>299</v>
      </c>
      <c r="G2762" s="4">
        <v>43465</v>
      </c>
      <c r="H2762" s="7">
        <f t="shared" si="43"/>
        <v>2018</v>
      </c>
      <c r="I2762" t="s">
        <v>252</v>
      </c>
      <c r="J2762" t="s">
        <v>122</v>
      </c>
      <c r="K2762" t="s">
        <v>122</v>
      </c>
      <c r="L2762" t="str">
        <f>_xlfn.XLOOKUP(K2762,Sheet1!$A$2:$A$8,Sheet1!$B$2:$B$8)</f>
        <v>F</v>
      </c>
      <c r="M2762" s="5">
        <v>10477759409</v>
      </c>
      <c r="N2762" s="5">
        <v>32389852998</v>
      </c>
    </row>
    <row r="2763" spans="1:14" x14ac:dyDescent="0.3">
      <c r="A2763" t="s">
        <v>262</v>
      </c>
      <c r="B2763" t="s">
        <v>259</v>
      </c>
      <c r="C2763" t="s">
        <v>31</v>
      </c>
      <c r="D2763" t="s">
        <v>220</v>
      </c>
      <c r="E2763" t="s">
        <v>191</v>
      </c>
      <c r="F2763" t="s">
        <v>299</v>
      </c>
      <c r="G2763" s="4">
        <v>43465</v>
      </c>
      <c r="H2763" s="7">
        <f t="shared" si="43"/>
        <v>2018</v>
      </c>
      <c r="I2763" t="s">
        <v>252</v>
      </c>
      <c r="J2763" t="s">
        <v>260</v>
      </c>
      <c r="K2763" t="s">
        <v>7</v>
      </c>
      <c r="L2763" t="str">
        <f>_xlfn.XLOOKUP(K2763,Sheet1!$A$2:$A$8,Sheet1!$B$2:$B$8)</f>
        <v>D</v>
      </c>
      <c r="M2763" s="5">
        <v>131578010225</v>
      </c>
      <c r="N2763" s="5">
        <v>161959019862</v>
      </c>
    </row>
    <row r="2764" spans="1:14" x14ac:dyDescent="0.3">
      <c r="A2764" t="s">
        <v>262</v>
      </c>
      <c r="B2764" t="s">
        <v>259</v>
      </c>
      <c r="C2764" t="s">
        <v>31</v>
      </c>
      <c r="D2764" t="s">
        <v>220</v>
      </c>
      <c r="E2764" t="s">
        <v>191</v>
      </c>
      <c r="F2764" t="s">
        <v>299</v>
      </c>
      <c r="G2764" s="4">
        <v>43465</v>
      </c>
      <c r="H2764" s="7">
        <f t="shared" si="43"/>
        <v>2018</v>
      </c>
      <c r="I2764" t="s">
        <v>252</v>
      </c>
      <c r="J2764" t="s">
        <v>124</v>
      </c>
      <c r="K2764" t="s">
        <v>124</v>
      </c>
      <c r="L2764" t="str">
        <f>_xlfn.XLOOKUP(K2764,Sheet1!$A$2:$A$8,Sheet1!$B$2:$B$8)</f>
        <v>E</v>
      </c>
      <c r="M2764" s="5">
        <v>-22419734314</v>
      </c>
      <c r="N2764" s="5">
        <v>1072093322</v>
      </c>
    </row>
    <row r="2765" spans="1:14" x14ac:dyDescent="0.3">
      <c r="A2765" t="s">
        <v>262</v>
      </c>
      <c r="B2765" t="s">
        <v>259</v>
      </c>
      <c r="C2765" t="s">
        <v>31</v>
      </c>
      <c r="D2765" t="s">
        <v>220</v>
      </c>
      <c r="E2765" t="s">
        <v>191</v>
      </c>
      <c r="F2765" t="s">
        <v>299</v>
      </c>
      <c r="G2765" s="4">
        <v>43465</v>
      </c>
      <c r="H2765" s="7">
        <f t="shared" si="43"/>
        <v>2018</v>
      </c>
      <c r="I2765" t="s">
        <v>252</v>
      </c>
      <c r="J2765" t="s">
        <v>122</v>
      </c>
      <c r="K2765" t="s">
        <v>122</v>
      </c>
      <c r="L2765" t="str">
        <f>_xlfn.XLOOKUP(K2765,Sheet1!$A$2:$A$8,Sheet1!$B$2:$B$8)</f>
        <v>F</v>
      </c>
      <c r="M2765" s="5">
        <v>-35554591084</v>
      </c>
      <c r="N2765" s="5">
        <v>3773446054</v>
      </c>
    </row>
    <row r="2766" spans="1:14" x14ac:dyDescent="0.3">
      <c r="A2766" t="s">
        <v>262</v>
      </c>
      <c r="B2766" t="s">
        <v>259</v>
      </c>
      <c r="C2766" t="s">
        <v>31</v>
      </c>
      <c r="D2766" t="s">
        <v>221</v>
      </c>
      <c r="E2766" t="s">
        <v>191</v>
      </c>
      <c r="F2766" t="s">
        <v>299</v>
      </c>
      <c r="G2766" s="4">
        <v>43465</v>
      </c>
      <c r="H2766" s="7">
        <f t="shared" si="43"/>
        <v>2018</v>
      </c>
      <c r="I2766" t="s">
        <v>252</v>
      </c>
      <c r="J2766" t="s">
        <v>7</v>
      </c>
      <c r="K2766" t="s">
        <v>7</v>
      </c>
      <c r="L2766" t="str">
        <f>_xlfn.XLOOKUP(K2766,Sheet1!$A$2:$A$8,Sheet1!$B$2:$B$8)</f>
        <v>D</v>
      </c>
      <c r="M2766" s="5">
        <v>30659425433515</v>
      </c>
      <c r="N2766" s="5">
        <v>28553814576380</v>
      </c>
    </row>
    <row r="2767" spans="1:14" x14ac:dyDescent="0.3">
      <c r="A2767" t="s">
        <v>262</v>
      </c>
      <c r="B2767" t="s">
        <v>259</v>
      </c>
      <c r="C2767" t="s">
        <v>31</v>
      </c>
      <c r="D2767" t="s">
        <v>221</v>
      </c>
      <c r="E2767" t="s">
        <v>191</v>
      </c>
      <c r="F2767" t="s">
        <v>299</v>
      </c>
      <c r="G2767" s="4">
        <v>43465</v>
      </c>
      <c r="H2767" s="7">
        <f t="shared" si="43"/>
        <v>2018</v>
      </c>
      <c r="I2767" t="s">
        <v>252</v>
      </c>
      <c r="J2767" t="s">
        <v>10</v>
      </c>
      <c r="K2767" t="s">
        <v>124</v>
      </c>
      <c r="L2767" t="str">
        <f>_xlfn.XLOOKUP(K2767,Sheet1!$A$2:$A$8,Sheet1!$B$2:$B$8)</f>
        <v>E</v>
      </c>
      <c r="M2767" s="5">
        <v>3809375812684</v>
      </c>
      <c r="N2767" s="5">
        <v>2902452866692</v>
      </c>
    </row>
    <row r="2768" spans="1:14" x14ac:dyDescent="0.3">
      <c r="A2768" t="s">
        <v>262</v>
      </c>
      <c r="B2768" t="s">
        <v>259</v>
      </c>
      <c r="C2768" t="s">
        <v>31</v>
      </c>
      <c r="D2768" t="s">
        <v>221</v>
      </c>
      <c r="E2768" t="s">
        <v>191</v>
      </c>
      <c r="F2768" t="s">
        <v>299</v>
      </c>
      <c r="G2768" s="4">
        <v>43465</v>
      </c>
      <c r="H2768" s="7">
        <f t="shared" si="43"/>
        <v>2018</v>
      </c>
      <c r="I2768" t="s">
        <v>252</v>
      </c>
      <c r="J2768" t="s">
        <v>122</v>
      </c>
      <c r="K2768" t="s">
        <v>122</v>
      </c>
      <c r="L2768" t="str">
        <f>_xlfn.XLOOKUP(K2768,Sheet1!$A$2:$A$8,Sheet1!$B$2:$B$8)</f>
        <v>F</v>
      </c>
      <c r="M2768" s="5">
        <v>1072591562885</v>
      </c>
      <c r="N2768" s="5">
        <v>2545685288495</v>
      </c>
    </row>
    <row r="2769" spans="1:14" x14ac:dyDescent="0.3">
      <c r="A2769" t="s">
        <v>262</v>
      </c>
      <c r="B2769" t="s">
        <v>259</v>
      </c>
      <c r="C2769" t="s">
        <v>31</v>
      </c>
      <c r="D2769" t="s">
        <v>222</v>
      </c>
      <c r="E2769" t="s">
        <v>223</v>
      </c>
      <c r="F2769" t="s">
        <v>299</v>
      </c>
      <c r="G2769" s="4">
        <v>43465</v>
      </c>
      <c r="H2769" s="7">
        <f t="shared" si="43"/>
        <v>2018</v>
      </c>
      <c r="I2769" t="s">
        <v>252</v>
      </c>
      <c r="J2769" t="s">
        <v>260</v>
      </c>
      <c r="K2769" t="s">
        <v>7</v>
      </c>
      <c r="L2769" t="str">
        <f>_xlfn.XLOOKUP(K2769,Sheet1!$A$2:$A$8,Sheet1!$B$2:$B$8)</f>
        <v>D</v>
      </c>
      <c r="M2769" s="5">
        <v>2786108140062</v>
      </c>
      <c r="N2769" s="5">
        <v>2072249142312</v>
      </c>
    </row>
    <row r="2770" spans="1:14" x14ac:dyDescent="0.3">
      <c r="A2770" t="s">
        <v>262</v>
      </c>
      <c r="B2770" t="s">
        <v>259</v>
      </c>
      <c r="C2770" t="s">
        <v>31</v>
      </c>
      <c r="D2770" t="s">
        <v>222</v>
      </c>
      <c r="E2770" t="s">
        <v>223</v>
      </c>
      <c r="F2770" t="s">
        <v>299</v>
      </c>
      <c r="G2770" s="4">
        <v>43465</v>
      </c>
      <c r="H2770" s="7">
        <f t="shared" si="43"/>
        <v>2018</v>
      </c>
      <c r="I2770" t="s">
        <v>252</v>
      </c>
      <c r="J2770" t="s">
        <v>124</v>
      </c>
      <c r="K2770" t="s">
        <v>124</v>
      </c>
      <c r="L2770" t="str">
        <f>_xlfn.XLOOKUP(K2770,Sheet1!$A$2:$A$8,Sheet1!$B$2:$B$8)</f>
        <v>E</v>
      </c>
      <c r="M2770" s="5">
        <v>150996492838</v>
      </c>
      <c r="N2770" s="5">
        <v>-208940620193</v>
      </c>
    </row>
    <row r="2771" spans="1:14" x14ac:dyDescent="0.3">
      <c r="A2771" t="s">
        <v>262</v>
      </c>
      <c r="B2771" t="s">
        <v>259</v>
      </c>
      <c r="C2771" t="s">
        <v>31</v>
      </c>
      <c r="D2771" t="s">
        <v>222</v>
      </c>
      <c r="E2771" t="s">
        <v>223</v>
      </c>
      <c r="F2771" t="s">
        <v>299</v>
      </c>
      <c r="G2771" s="4">
        <v>43465</v>
      </c>
      <c r="H2771" s="7">
        <f t="shared" si="43"/>
        <v>2018</v>
      </c>
      <c r="I2771" t="s">
        <v>252</v>
      </c>
      <c r="J2771" t="s">
        <v>122</v>
      </c>
      <c r="K2771" t="s">
        <v>122</v>
      </c>
      <c r="L2771" t="str">
        <f>_xlfn.XLOOKUP(K2771,Sheet1!$A$2:$A$8,Sheet1!$B$2:$B$8)</f>
        <v>F</v>
      </c>
      <c r="M2771" s="5">
        <v>75576113997</v>
      </c>
      <c r="N2771" s="5">
        <v>-235471322521</v>
      </c>
    </row>
    <row r="2772" spans="1:14" x14ac:dyDescent="0.3">
      <c r="A2772" t="s">
        <v>262</v>
      </c>
      <c r="B2772" t="s">
        <v>259</v>
      </c>
      <c r="C2772" t="s">
        <v>31</v>
      </c>
      <c r="D2772" t="s">
        <v>224</v>
      </c>
      <c r="E2772" t="s">
        <v>225</v>
      </c>
      <c r="F2772" t="s">
        <v>299</v>
      </c>
      <c r="G2772" s="4">
        <v>43465</v>
      </c>
      <c r="H2772" s="7">
        <f t="shared" si="43"/>
        <v>2018</v>
      </c>
      <c r="I2772" t="s">
        <v>252</v>
      </c>
      <c r="J2772" t="s">
        <v>260</v>
      </c>
      <c r="K2772" t="s">
        <v>7</v>
      </c>
      <c r="L2772" t="str">
        <f>_xlfn.XLOOKUP(K2772,Sheet1!$A$2:$A$8,Sheet1!$B$2:$B$8)</f>
        <v>D</v>
      </c>
      <c r="M2772" s="5">
        <v>1165275544750</v>
      </c>
      <c r="N2772" s="5">
        <v>1454675129017</v>
      </c>
    </row>
    <row r="2773" spans="1:14" x14ac:dyDescent="0.3">
      <c r="A2773" t="s">
        <v>262</v>
      </c>
      <c r="B2773" t="s">
        <v>259</v>
      </c>
      <c r="C2773" t="s">
        <v>31</v>
      </c>
      <c r="D2773" t="s">
        <v>224</v>
      </c>
      <c r="E2773" t="s">
        <v>225</v>
      </c>
      <c r="F2773" t="s">
        <v>299</v>
      </c>
      <c r="G2773" s="4">
        <v>43465</v>
      </c>
      <c r="H2773" s="7">
        <f t="shared" si="43"/>
        <v>2018</v>
      </c>
      <c r="I2773" t="s">
        <v>252</v>
      </c>
      <c r="J2773" t="s">
        <v>124</v>
      </c>
      <c r="K2773" t="s">
        <v>124</v>
      </c>
      <c r="L2773" t="str">
        <f>_xlfn.XLOOKUP(K2773,Sheet1!$A$2:$A$8,Sheet1!$B$2:$B$8)</f>
        <v>E</v>
      </c>
      <c r="M2773" s="5">
        <v>47089723587</v>
      </c>
      <c r="N2773" s="5">
        <v>101376645904</v>
      </c>
    </row>
    <row r="2774" spans="1:14" x14ac:dyDescent="0.3">
      <c r="A2774" t="s">
        <v>262</v>
      </c>
      <c r="B2774" t="s">
        <v>259</v>
      </c>
      <c r="C2774" t="s">
        <v>31</v>
      </c>
      <c r="D2774" t="s">
        <v>224</v>
      </c>
      <c r="E2774" t="s">
        <v>225</v>
      </c>
      <c r="F2774" t="s">
        <v>299</v>
      </c>
      <c r="G2774" s="4">
        <v>43465</v>
      </c>
      <c r="H2774" s="7">
        <f t="shared" si="43"/>
        <v>2018</v>
      </c>
      <c r="I2774" t="s">
        <v>252</v>
      </c>
      <c r="J2774" t="s">
        <v>122</v>
      </c>
      <c r="K2774" t="s">
        <v>122</v>
      </c>
      <c r="L2774" t="str">
        <f>_xlfn.XLOOKUP(K2774,Sheet1!$A$2:$A$8,Sheet1!$B$2:$B$8)</f>
        <v>F</v>
      </c>
      <c r="M2774" s="5">
        <v>-14362064805</v>
      </c>
      <c r="N2774" s="5">
        <v>53751621980</v>
      </c>
    </row>
    <row r="2775" spans="1:14" x14ac:dyDescent="0.3">
      <c r="A2775" t="s">
        <v>262</v>
      </c>
      <c r="B2775" t="s">
        <v>259</v>
      </c>
      <c r="C2775" t="s">
        <v>31</v>
      </c>
      <c r="D2775" t="s">
        <v>226</v>
      </c>
      <c r="E2775" t="s">
        <v>225</v>
      </c>
      <c r="F2775" t="s">
        <v>299</v>
      </c>
      <c r="G2775" s="4">
        <v>43465</v>
      </c>
      <c r="H2775" s="7">
        <f t="shared" si="43"/>
        <v>2018</v>
      </c>
      <c r="I2775" t="s">
        <v>252</v>
      </c>
      <c r="J2775" t="s">
        <v>7</v>
      </c>
      <c r="K2775" t="s">
        <v>7</v>
      </c>
      <c r="L2775" t="str">
        <f>_xlfn.XLOOKUP(K2775,Sheet1!$A$2:$A$8,Sheet1!$B$2:$B$8)</f>
        <v>D</v>
      </c>
      <c r="M2775" s="5">
        <v>2063184916534</v>
      </c>
      <c r="N2775" s="5">
        <v>1967893591255</v>
      </c>
    </row>
    <row r="2776" spans="1:14" x14ac:dyDescent="0.3">
      <c r="A2776" t="s">
        <v>262</v>
      </c>
      <c r="B2776" t="s">
        <v>259</v>
      </c>
      <c r="C2776" t="s">
        <v>31</v>
      </c>
      <c r="D2776" t="s">
        <v>226</v>
      </c>
      <c r="E2776" t="s">
        <v>225</v>
      </c>
      <c r="F2776" t="s">
        <v>299</v>
      </c>
      <c r="G2776" s="4">
        <v>43465</v>
      </c>
      <c r="H2776" s="7">
        <f t="shared" si="43"/>
        <v>2018</v>
      </c>
      <c r="I2776" t="s">
        <v>252</v>
      </c>
      <c r="J2776" t="s">
        <v>10</v>
      </c>
      <c r="K2776" t="s">
        <v>124</v>
      </c>
      <c r="L2776" t="str">
        <f>_xlfn.XLOOKUP(K2776,Sheet1!$A$2:$A$8,Sheet1!$B$2:$B$8)</f>
        <v>E</v>
      </c>
      <c r="M2776" s="5">
        <v>187400119525</v>
      </c>
      <c r="N2776" s="5">
        <v>136454667098</v>
      </c>
    </row>
    <row r="2777" spans="1:14" x14ac:dyDescent="0.3">
      <c r="A2777" t="s">
        <v>262</v>
      </c>
      <c r="B2777" t="s">
        <v>259</v>
      </c>
      <c r="C2777" t="s">
        <v>31</v>
      </c>
      <c r="D2777" t="s">
        <v>226</v>
      </c>
      <c r="E2777" t="s">
        <v>225</v>
      </c>
      <c r="F2777" t="s">
        <v>299</v>
      </c>
      <c r="G2777" s="4">
        <v>43465</v>
      </c>
      <c r="H2777" s="7">
        <f t="shared" si="43"/>
        <v>2018</v>
      </c>
      <c r="I2777" t="s">
        <v>252</v>
      </c>
      <c r="J2777" t="s">
        <v>9</v>
      </c>
      <c r="K2777" t="s">
        <v>122</v>
      </c>
      <c r="L2777" t="str">
        <f>_xlfn.XLOOKUP(K2777,Sheet1!$A$2:$A$8,Sheet1!$B$2:$B$8)</f>
        <v>F</v>
      </c>
      <c r="M2777" s="5">
        <v>138191003964</v>
      </c>
      <c r="N2777" s="5">
        <v>75041374183</v>
      </c>
    </row>
    <row r="2778" spans="1:14" x14ac:dyDescent="0.3">
      <c r="A2778" t="s">
        <v>262</v>
      </c>
      <c r="B2778" t="s">
        <v>259</v>
      </c>
      <c r="C2778" t="s">
        <v>31</v>
      </c>
      <c r="D2778" t="s">
        <v>227</v>
      </c>
      <c r="E2778" t="s">
        <v>198</v>
      </c>
      <c r="F2778" t="s">
        <v>299</v>
      </c>
      <c r="G2778" s="4">
        <v>43465</v>
      </c>
      <c r="H2778" s="7">
        <f t="shared" si="43"/>
        <v>2018</v>
      </c>
      <c r="I2778" t="s">
        <v>252</v>
      </c>
      <c r="J2778" t="s">
        <v>260</v>
      </c>
      <c r="K2778" t="s">
        <v>7</v>
      </c>
      <c r="L2778" t="str">
        <f>_xlfn.XLOOKUP(K2778,Sheet1!$A$2:$A$8,Sheet1!$B$2:$B$8)</f>
        <v>D</v>
      </c>
      <c r="M2778" s="5">
        <v>91839350940</v>
      </c>
      <c r="N2778" s="5">
        <v>84230756083</v>
      </c>
    </row>
    <row r="2779" spans="1:14" x14ac:dyDescent="0.3">
      <c r="A2779" t="s">
        <v>262</v>
      </c>
      <c r="B2779" t="s">
        <v>259</v>
      </c>
      <c r="C2779" t="s">
        <v>31</v>
      </c>
      <c r="D2779" t="s">
        <v>227</v>
      </c>
      <c r="E2779" t="s">
        <v>198</v>
      </c>
      <c r="F2779" t="s">
        <v>299</v>
      </c>
      <c r="G2779" s="4">
        <v>43465</v>
      </c>
      <c r="H2779" s="7">
        <f t="shared" si="43"/>
        <v>2018</v>
      </c>
      <c r="I2779" t="s">
        <v>252</v>
      </c>
      <c r="J2779" t="s">
        <v>124</v>
      </c>
      <c r="K2779" t="s">
        <v>124</v>
      </c>
      <c r="L2779" t="str">
        <f>_xlfn.XLOOKUP(K2779,Sheet1!$A$2:$A$8,Sheet1!$B$2:$B$8)</f>
        <v>E</v>
      </c>
      <c r="M2779" s="5">
        <v>5506386936</v>
      </c>
      <c r="N2779" s="5">
        <v>3480571304</v>
      </c>
    </row>
    <row r="2780" spans="1:14" x14ac:dyDescent="0.3">
      <c r="A2780" t="s">
        <v>262</v>
      </c>
      <c r="B2780" t="s">
        <v>259</v>
      </c>
      <c r="C2780" t="s">
        <v>31</v>
      </c>
      <c r="D2780" t="s">
        <v>227</v>
      </c>
      <c r="E2780" t="s">
        <v>198</v>
      </c>
      <c r="F2780" t="s">
        <v>299</v>
      </c>
      <c r="G2780" s="4">
        <v>43465</v>
      </c>
      <c r="H2780" s="7">
        <f t="shared" si="43"/>
        <v>2018</v>
      </c>
      <c r="I2780" t="s">
        <v>252</v>
      </c>
      <c r="J2780" t="s">
        <v>122</v>
      </c>
      <c r="K2780" t="s">
        <v>122</v>
      </c>
      <c r="L2780" t="str">
        <f>_xlfn.XLOOKUP(K2780,Sheet1!$A$2:$A$8,Sheet1!$B$2:$B$8)</f>
        <v>F</v>
      </c>
      <c r="M2780" s="5">
        <v>3332660745</v>
      </c>
      <c r="N2780" s="5">
        <v>5753811669</v>
      </c>
    </row>
    <row r="2781" spans="1:14" x14ac:dyDescent="0.3">
      <c r="A2781" t="s">
        <v>262</v>
      </c>
      <c r="B2781" t="s">
        <v>259</v>
      </c>
      <c r="C2781" t="s">
        <v>31</v>
      </c>
      <c r="D2781" t="s">
        <v>247</v>
      </c>
      <c r="E2781" t="s">
        <v>191</v>
      </c>
      <c r="F2781" t="s">
        <v>299</v>
      </c>
      <c r="G2781" s="4">
        <v>43465</v>
      </c>
      <c r="H2781" s="7">
        <f t="shared" si="43"/>
        <v>2018</v>
      </c>
      <c r="I2781" t="s">
        <v>252</v>
      </c>
      <c r="J2781" t="s">
        <v>7</v>
      </c>
      <c r="K2781" t="s">
        <v>7</v>
      </c>
      <c r="L2781" t="str">
        <f>_xlfn.XLOOKUP(K2781,Sheet1!$A$2:$A$8,Sheet1!$B$2:$B$8)</f>
        <v>D</v>
      </c>
      <c r="M2781" s="5">
        <v>339613440250</v>
      </c>
      <c r="N2781" s="5">
        <v>348683545590</v>
      </c>
    </row>
    <row r="2782" spans="1:14" x14ac:dyDescent="0.3">
      <c r="A2782" t="s">
        <v>262</v>
      </c>
      <c r="B2782" t="s">
        <v>259</v>
      </c>
      <c r="C2782" t="s">
        <v>31</v>
      </c>
      <c r="D2782" t="s">
        <v>247</v>
      </c>
      <c r="E2782" t="s">
        <v>191</v>
      </c>
      <c r="F2782" t="s">
        <v>299</v>
      </c>
      <c r="G2782" s="4">
        <v>43465</v>
      </c>
      <c r="H2782" s="7">
        <f t="shared" si="43"/>
        <v>2018</v>
      </c>
      <c r="I2782" t="s">
        <v>252</v>
      </c>
      <c r="J2782" t="s">
        <v>124</v>
      </c>
      <c r="K2782" t="s">
        <v>124</v>
      </c>
      <c r="L2782" t="str">
        <f>_xlfn.XLOOKUP(K2782,Sheet1!$A$2:$A$8,Sheet1!$B$2:$B$8)</f>
        <v>E</v>
      </c>
      <c r="M2782" s="5">
        <v>20460005609</v>
      </c>
      <c r="N2782" s="5">
        <v>24897761542</v>
      </c>
    </row>
    <row r="2783" spans="1:14" x14ac:dyDescent="0.3">
      <c r="A2783" t="s">
        <v>262</v>
      </c>
      <c r="B2783" t="s">
        <v>259</v>
      </c>
      <c r="C2783" t="s">
        <v>31</v>
      </c>
      <c r="D2783" t="s">
        <v>247</v>
      </c>
      <c r="E2783" t="s">
        <v>191</v>
      </c>
      <c r="F2783" t="s">
        <v>299</v>
      </c>
      <c r="G2783" s="4">
        <v>43465</v>
      </c>
      <c r="H2783" s="7">
        <f t="shared" si="43"/>
        <v>2018</v>
      </c>
      <c r="I2783" t="s">
        <v>252</v>
      </c>
      <c r="J2783" t="s">
        <v>122</v>
      </c>
      <c r="K2783" t="s">
        <v>122</v>
      </c>
      <c r="L2783" t="str">
        <f>_xlfn.XLOOKUP(K2783,Sheet1!$A$2:$A$8,Sheet1!$B$2:$B$8)</f>
        <v>F</v>
      </c>
      <c r="M2783" s="5">
        <v>-29354118506</v>
      </c>
      <c r="N2783" s="5">
        <v>61500101974</v>
      </c>
    </row>
    <row r="2784" spans="1:14" x14ac:dyDescent="0.3">
      <c r="A2784" t="s">
        <v>262</v>
      </c>
      <c r="B2784" t="s">
        <v>259</v>
      </c>
      <c r="C2784" t="s">
        <v>31</v>
      </c>
      <c r="D2784" t="s">
        <v>228</v>
      </c>
      <c r="E2784" t="s">
        <v>229</v>
      </c>
      <c r="F2784" t="s">
        <v>299</v>
      </c>
      <c r="G2784" s="4">
        <v>43465</v>
      </c>
      <c r="H2784" s="7">
        <f t="shared" si="43"/>
        <v>2018</v>
      </c>
      <c r="I2784" t="s">
        <v>252</v>
      </c>
      <c r="J2784" t="s">
        <v>260</v>
      </c>
      <c r="K2784" t="s">
        <v>7</v>
      </c>
      <c r="L2784" t="str">
        <f>_xlfn.XLOOKUP(K2784,Sheet1!$A$2:$A$8,Sheet1!$B$2:$B$8)</f>
        <v>D</v>
      </c>
      <c r="M2784" s="5">
        <v>1716217906518</v>
      </c>
      <c r="N2784" s="5">
        <v>1611776814837</v>
      </c>
    </row>
    <row r="2785" spans="1:14" x14ac:dyDescent="0.3">
      <c r="A2785" t="s">
        <v>262</v>
      </c>
      <c r="B2785" t="s">
        <v>259</v>
      </c>
      <c r="C2785" t="s">
        <v>31</v>
      </c>
      <c r="D2785" t="s">
        <v>228</v>
      </c>
      <c r="E2785" t="s">
        <v>229</v>
      </c>
      <c r="F2785" t="s">
        <v>299</v>
      </c>
      <c r="G2785" s="4">
        <v>43465</v>
      </c>
      <c r="H2785" s="7">
        <f t="shared" si="43"/>
        <v>2018</v>
      </c>
      <c r="I2785" t="s">
        <v>252</v>
      </c>
      <c r="J2785" t="s">
        <v>124</v>
      </c>
      <c r="K2785" t="s">
        <v>124</v>
      </c>
      <c r="L2785" t="str">
        <f>_xlfn.XLOOKUP(K2785,Sheet1!$A$2:$A$8,Sheet1!$B$2:$B$8)</f>
        <v>E</v>
      </c>
      <c r="M2785" s="5">
        <v>23865683494</v>
      </c>
      <c r="N2785" s="5">
        <v>12074512760</v>
      </c>
    </row>
    <row r="2786" spans="1:14" x14ac:dyDescent="0.3">
      <c r="A2786" t="s">
        <v>262</v>
      </c>
      <c r="B2786" t="s">
        <v>259</v>
      </c>
      <c r="C2786" t="s">
        <v>31</v>
      </c>
      <c r="D2786" t="s">
        <v>228</v>
      </c>
      <c r="E2786" t="s">
        <v>229</v>
      </c>
      <c r="F2786" t="s">
        <v>299</v>
      </c>
      <c r="G2786" s="4">
        <v>43465</v>
      </c>
      <c r="H2786" s="7">
        <f t="shared" si="43"/>
        <v>2018</v>
      </c>
      <c r="I2786" t="s">
        <v>252</v>
      </c>
      <c r="J2786" t="s">
        <v>122</v>
      </c>
      <c r="K2786" t="s">
        <v>122</v>
      </c>
      <c r="L2786" t="str">
        <f>_xlfn.XLOOKUP(K2786,Sheet1!$A$2:$A$8,Sheet1!$B$2:$B$8)</f>
        <v>F</v>
      </c>
      <c r="M2786" s="5">
        <v>53305256022</v>
      </c>
      <c r="N2786" s="5">
        <v>17035677858</v>
      </c>
    </row>
    <row r="2787" spans="1:14" x14ac:dyDescent="0.3">
      <c r="A2787" t="s">
        <v>262</v>
      </c>
      <c r="B2787" t="s">
        <v>259</v>
      </c>
      <c r="C2787" t="s">
        <v>31</v>
      </c>
      <c r="D2787" t="s">
        <v>230</v>
      </c>
      <c r="E2787" t="s">
        <v>191</v>
      </c>
      <c r="F2787" t="s">
        <v>299</v>
      </c>
      <c r="G2787" s="4">
        <v>43465</v>
      </c>
      <c r="H2787" s="7">
        <f t="shared" si="43"/>
        <v>2018</v>
      </c>
      <c r="I2787" t="s">
        <v>252</v>
      </c>
      <c r="J2787" t="s">
        <v>7</v>
      </c>
      <c r="K2787" t="s">
        <v>7</v>
      </c>
      <c r="L2787" t="str">
        <f>_xlfn.XLOOKUP(K2787,Sheet1!$A$2:$A$8,Sheet1!$B$2:$B$8)</f>
        <v>D</v>
      </c>
      <c r="M2787" s="5">
        <v>8066701721000</v>
      </c>
      <c r="N2787" s="5">
        <v>10105838945000</v>
      </c>
    </row>
    <row r="2788" spans="1:14" x14ac:dyDescent="0.3">
      <c r="A2788" t="s">
        <v>262</v>
      </c>
      <c r="B2788" t="s">
        <v>259</v>
      </c>
      <c r="C2788" t="s">
        <v>31</v>
      </c>
      <c r="D2788" t="s">
        <v>230</v>
      </c>
      <c r="E2788" t="s">
        <v>191</v>
      </c>
      <c r="F2788" t="s">
        <v>299</v>
      </c>
      <c r="G2788" s="4">
        <v>43465</v>
      </c>
      <c r="H2788" s="7">
        <f t="shared" si="43"/>
        <v>2018</v>
      </c>
      <c r="I2788" t="s">
        <v>252</v>
      </c>
      <c r="J2788" t="s">
        <v>124</v>
      </c>
      <c r="K2788" t="s">
        <v>124</v>
      </c>
      <c r="L2788" t="str">
        <f>_xlfn.XLOOKUP(K2788,Sheet1!$A$2:$A$8,Sheet1!$B$2:$B$8)</f>
        <v>E</v>
      </c>
      <c r="M2788" s="5">
        <v>-333745522000</v>
      </c>
      <c r="N2788" s="5">
        <v>13865283000</v>
      </c>
    </row>
    <row r="2789" spans="1:14" x14ac:dyDescent="0.3">
      <c r="A2789" t="s">
        <v>262</v>
      </c>
      <c r="B2789" t="s">
        <v>259</v>
      </c>
      <c r="C2789" t="s">
        <v>31</v>
      </c>
      <c r="D2789" t="s">
        <v>230</v>
      </c>
      <c r="E2789" t="s">
        <v>191</v>
      </c>
      <c r="F2789" t="s">
        <v>299</v>
      </c>
      <c r="G2789" s="4">
        <v>43465</v>
      </c>
      <c r="H2789" s="7">
        <f t="shared" si="43"/>
        <v>2018</v>
      </c>
      <c r="I2789" t="s">
        <v>252</v>
      </c>
      <c r="J2789" t="s">
        <v>122</v>
      </c>
      <c r="K2789" t="s">
        <v>122</v>
      </c>
      <c r="L2789" t="str">
        <f>_xlfn.XLOOKUP(K2789,Sheet1!$A$2:$A$8,Sheet1!$B$2:$B$8)</f>
        <v>F</v>
      </c>
      <c r="M2789" s="5">
        <v>-351118911000</v>
      </c>
      <c r="N2789" s="5">
        <v>4092460309000</v>
      </c>
    </row>
    <row r="2790" spans="1:14" x14ac:dyDescent="0.3">
      <c r="A2790" t="s">
        <v>273</v>
      </c>
      <c r="B2790" t="s">
        <v>274</v>
      </c>
      <c r="C2790" t="s">
        <v>31</v>
      </c>
      <c r="D2790" t="s">
        <v>183</v>
      </c>
      <c r="E2790" t="s">
        <v>184</v>
      </c>
      <c r="F2790" t="s">
        <v>299</v>
      </c>
      <c r="G2790" s="4">
        <v>44834</v>
      </c>
      <c r="H2790" s="7">
        <f t="shared" si="43"/>
        <v>2022</v>
      </c>
      <c r="I2790" t="s">
        <v>249</v>
      </c>
      <c r="J2790" t="s">
        <v>11</v>
      </c>
      <c r="K2790" t="s">
        <v>11</v>
      </c>
      <c r="L2790" t="str">
        <f>_xlfn.XLOOKUP(K2790,Sheet1!$A$2:$A$8,Sheet1!$B$2:$B$8)</f>
        <v>G</v>
      </c>
      <c r="M2790" s="5">
        <v>509738117585</v>
      </c>
      <c r="N2790" s="5">
        <v>412915125338</v>
      </c>
    </row>
    <row r="2791" spans="1:14" x14ac:dyDescent="0.3">
      <c r="A2791" t="s">
        <v>273</v>
      </c>
      <c r="B2791" t="s">
        <v>274</v>
      </c>
      <c r="C2791" t="s">
        <v>31</v>
      </c>
      <c r="D2791" t="s">
        <v>188</v>
      </c>
      <c r="E2791" t="s">
        <v>189</v>
      </c>
      <c r="F2791" t="s">
        <v>299</v>
      </c>
      <c r="G2791" s="4">
        <v>44834</v>
      </c>
      <c r="H2791" s="7">
        <f t="shared" si="43"/>
        <v>2022</v>
      </c>
      <c r="I2791" t="s">
        <v>249</v>
      </c>
      <c r="J2791" t="s">
        <v>11</v>
      </c>
      <c r="K2791" t="s">
        <v>11</v>
      </c>
      <c r="L2791" t="str">
        <f>_xlfn.XLOOKUP(K2791,Sheet1!$A$2:$A$8,Sheet1!$B$2:$B$8)</f>
        <v>G</v>
      </c>
      <c r="M2791" s="5">
        <v>63237598471</v>
      </c>
      <c r="N2791" s="5">
        <v>-86463066714</v>
      </c>
    </row>
    <row r="2792" spans="1:14" x14ac:dyDescent="0.3">
      <c r="A2792" t="s">
        <v>273</v>
      </c>
      <c r="B2792" t="s">
        <v>274</v>
      </c>
      <c r="C2792" t="s">
        <v>31</v>
      </c>
      <c r="D2792" t="s">
        <v>239</v>
      </c>
      <c r="E2792" t="s">
        <v>191</v>
      </c>
      <c r="F2792" t="s">
        <v>299</v>
      </c>
      <c r="G2792" s="4">
        <v>44834</v>
      </c>
      <c r="H2792" s="7">
        <f t="shared" si="43"/>
        <v>2022</v>
      </c>
      <c r="I2792" t="s">
        <v>249</v>
      </c>
      <c r="J2792" t="s">
        <v>275</v>
      </c>
      <c r="K2792" t="s">
        <v>11</v>
      </c>
      <c r="L2792" t="str">
        <f>_xlfn.XLOOKUP(K2792,Sheet1!$A$2:$A$8,Sheet1!$B$2:$B$8)</f>
        <v>G</v>
      </c>
      <c r="M2792" s="5">
        <v>251845918000</v>
      </c>
      <c r="N2792" s="5">
        <v>47146557000</v>
      </c>
    </row>
    <row r="2793" spans="1:14" x14ac:dyDescent="0.3">
      <c r="A2793" t="s">
        <v>273</v>
      </c>
      <c r="B2793" t="s">
        <v>274</v>
      </c>
      <c r="C2793" t="s">
        <v>31</v>
      </c>
      <c r="D2793" t="s">
        <v>251</v>
      </c>
      <c r="E2793" t="s">
        <v>242</v>
      </c>
      <c r="F2793" t="s">
        <v>299</v>
      </c>
      <c r="G2793" s="4">
        <v>44834</v>
      </c>
      <c r="H2793" s="7">
        <f t="shared" si="43"/>
        <v>2022</v>
      </c>
      <c r="I2793" t="s">
        <v>249</v>
      </c>
      <c r="J2793" t="s">
        <v>11</v>
      </c>
      <c r="K2793" t="s">
        <v>11</v>
      </c>
      <c r="L2793" t="str">
        <f>_xlfn.XLOOKUP(K2793,Sheet1!$A$2:$A$8,Sheet1!$B$2:$B$8)</f>
        <v>G</v>
      </c>
      <c r="M2793" s="5">
        <v>-4774319670</v>
      </c>
      <c r="N2793" s="5">
        <v>-51668008366</v>
      </c>
    </row>
    <row r="2794" spans="1:14" x14ac:dyDescent="0.3">
      <c r="A2794" t="s">
        <v>273</v>
      </c>
      <c r="B2794" t="s">
        <v>274</v>
      </c>
      <c r="C2794" t="s">
        <v>31</v>
      </c>
      <c r="D2794" t="s">
        <v>190</v>
      </c>
      <c r="E2794" t="s">
        <v>191</v>
      </c>
      <c r="F2794" t="s">
        <v>299</v>
      </c>
      <c r="G2794" s="4">
        <v>44834</v>
      </c>
      <c r="H2794" s="7">
        <f t="shared" si="43"/>
        <v>2022</v>
      </c>
      <c r="I2794" t="s">
        <v>249</v>
      </c>
      <c r="J2794" t="s">
        <v>11</v>
      </c>
      <c r="K2794" t="s">
        <v>11</v>
      </c>
      <c r="L2794" t="str">
        <f>_xlfn.XLOOKUP(K2794,Sheet1!$A$2:$A$8,Sheet1!$B$2:$B$8)</f>
        <v>G</v>
      </c>
      <c r="M2794" s="5">
        <v>101539003105</v>
      </c>
      <c r="N2794" s="5">
        <v>-262739606683</v>
      </c>
    </row>
    <row r="2795" spans="1:14" x14ac:dyDescent="0.3">
      <c r="A2795" t="s">
        <v>273</v>
      </c>
      <c r="B2795" t="s">
        <v>274</v>
      </c>
      <c r="C2795" t="s">
        <v>31</v>
      </c>
      <c r="D2795" t="s">
        <v>192</v>
      </c>
      <c r="E2795" t="s">
        <v>191</v>
      </c>
      <c r="F2795" t="s">
        <v>299</v>
      </c>
      <c r="G2795" s="4">
        <v>44834</v>
      </c>
      <c r="H2795" s="7">
        <f t="shared" si="43"/>
        <v>2022</v>
      </c>
      <c r="I2795" t="s">
        <v>249</v>
      </c>
      <c r="J2795" t="s">
        <v>11</v>
      </c>
      <c r="K2795" t="s">
        <v>11</v>
      </c>
      <c r="L2795" t="str">
        <f>_xlfn.XLOOKUP(K2795,Sheet1!$A$2:$A$8,Sheet1!$B$2:$B$8)</f>
        <v>G</v>
      </c>
      <c r="M2795" s="5">
        <v>44138456636</v>
      </c>
      <c r="N2795" s="5">
        <v>31963604561</v>
      </c>
    </row>
    <row r="2796" spans="1:14" x14ac:dyDescent="0.3">
      <c r="A2796" t="s">
        <v>273</v>
      </c>
      <c r="B2796" t="s">
        <v>274</v>
      </c>
      <c r="C2796" t="s">
        <v>31</v>
      </c>
      <c r="D2796" t="s">
        <v>193</v>
      </c>
      <c r="E2796" t="s">
        <v>194</v>
      </c>
      <c r="F2796" t="s">
        <v>299</v>
      </c>
      <c r="G2796" s="4">
        <v>44834</v>
      </c>
      <c r="H2796" s="7">
        <f t="shared" si="43"/>
        <v>2022</v>
      </c>
      <c r="I2796" t="s">
        <v>249</v>
      </c>
      <c r="J2796" t="s">
        <v>276</v>
      </c>
      <c r="K2796" t="s">
        <v>11</v>
      </c>
      <c r="L2796" t="str">
        <f>_xlfn.XLOOKUP(K2796,Sheet1!$A$2:$A$8,Sheet1!$B$2:$B$8)</f>
        <v>G</v>
      </c>
      <c r="M2796" s="5">
        <v>155329202248</v>
      </c>
      <c r="N2796" s="5">
        <v>-201912732996</v>
      </c>
    </row>
    <row r="2797" spans="1:14" x14ac:dyDescent="0.3">
      <c r="A2797" t="s">
        <v>273</v>
      </c>
      <c r="B2797" t="s">
        <v>274</v>
      </c>
      <c r="C2797" t="s">
        <v>31</v>
      </c>
      <c r="D2797" t="s">
        <v>195</v>
      </c>
      <c r="E2797" t="s">
        <v>191</v>
      </c>
      <c r="F2797" t="s">
        <v>299</v>
      </c>
      <c r="G2797" s="4">
        <v>44834</v>
      </c>
      <c r="H2797" s="7">
        <f t="shared" si="43"/>
        <v>2022</v>
      </c>
      <c r="I2797" t="s">
        <v>249</v>
      </c>
      <c r="J2797" t="s">
        <v>11</v>
      </c>
      <c r="K2797" t="s">
        <v>11</v>
      </c>
      <c r="L2797" t="str">
        <f>_xlfn.XLOOKUP(K2797,Sheet1!$A$2:$A$8,Sheet1!$B$2:$B$8)</f>
        <v>G</v>
      </c>
      <c r="M2797" s="5">
        <v>1188646463870</v>
      </c>
      <c r="N2797" s="5">
        <v>831116046666</v>
      </c>
    </row>
    <row r="2798" spans="1:14" x14ac:dyDescent="0.3">
      <c r="A2798" t="s">
        <v>273</v>
      </c>
      <c r="B2798" t="s">
        <v>274</v>
      </c>
      <c r="C2798" t="s">
        <v>31</v>
      </c>
      <c r="D2798" t="s">
        <v>196</v>
      </c>
      <c r="E2798" t="s">
        <v>194</v>
      </c>
      <c r="F2798" t="s">
        <v>299</v>
      </c>
      <c r="G2798" s="4">
        <v>44834</v>
      </c>
      <c r="H2798" s="7">
        <f t="shared" si="43"/>
        <v>2022</v>
      </c>
      <c r="I2798" t="s">
        <v>249</v>
      </c>
      <c r="J2798" t="s">
        <v>11</v>
      </c>
      <c r="K2798" t="s">
        <v>11</v>
      </c>
      <c r="L2798" t="str">
        <f>_xlfn.XLOOKUP(K2798,Sheet1!$A$2:$A$8,Sheet1!$B$2:$B$8)</f>
        <v>G</v>
      </c>
      <c r="M2798" s="5">
        <v>-10263408698</v>
      </c>
      <c r="N2798" s="5">
        <v>-19871516419</v>
      </c>
    </row>
    <row r="2799" spans="1:14" x14ac:dyDescent="0.3">
      <c r="A2799" t="s">
        <v>273</v>
      </c>
      <c r="B2799" t="s">
        <v>274</v>
      </c>
      <c r="C2799" t="s">
        <v>31</v>
      </c>
      <c r="D2799" t="s">
        <v>240</v>
      </c>
      <c r="E2799" t="s">
        <v>191</v>
      </c>
      <c r="F2799" t="s">
        <v>299</v>
      </c>
      <c r="G2799" s="4">
        <v>44834</v>
      </c>
      <c r="H2799" s="7">
        <f t="shared" si="43"/>
        <v>2022</v>
      </c>
      <c r="I2799" t="s">
        <v>249</v>
      </c>
      <c r="J2799" t="s">
        <v>11</v>
      </c>
      <c r="K2799" t="s">
        <v>11</v>
      </c>
      <c r="L2799" t="str">
        <f>_xlfn.XLOOKUP(K2799,Sheet1!$A$2:$A$8,Sheet1!$B$2:$B$8)</f>
        <v>G</v>
      </c>
      <c r="M2799" s="5">
        <v>10791654830</v>
      </c>
      <c r="N2799" s="5">
        <v>7612716581</v>
      </c>
    </row>
    <row r="2800" spans="1:14" x14ac:dyDescent="0.3">
      <c r="A2800" t="s">
        <v>273</v>
      </c>
      <c r="B2800" t="s">
        <v>274</v>
      </c>
      <c r="C2800" t="s">
        <v>31</v>
      </c>
      <c r="D2800" t="s">
        <v>232</v>
      </c>
      <c r="E2800" t="s">
        <v>191</v>
      </c>
      <c r="F2800" t="s">
        <v>299</v>
      </c>
      <c r="G2800" s="4">
        <v>44834</v>
      </c>
      <c r="H2800" s="7">
        <f t="shared" si="43"/>
        <v>2022</v>
      </c>
      <c r="I2800" t="s">
        <v>249</v>
      </c>
      <c r="J2800" t="s">
        <v>11</v>
      </c>
      <c r="K2800" t="s">
        <v>11</v>
      </c>
      <c r="L2800" t="str">
        <f>_xlfn.XLOOKUP(K2800,Sheet1!$A$2:$A$8,Sheet1!$B$2:$B$8)</f>
        <v>G</v>
      </c>
      <c r="M2800" s="5">
        <v>230130781070</v>
      </c>
      <c r="N2800" s="5">
        <v>74852366383</v>
      </c>
    </row>
    <row r="2801" spans="1:14" x14ac:dyDescent="0.3">
      <c r="A2801" t="s">
        <v>273</v>
      </c>
      <c r="B2801" t="s">
        <v>274</v>
      </c>
      <c r="C2801" t="s">
        <v>31</v>
      </c>
      <c r="D2801" t="s">
        <v>197</v>
      </c>
      <c r="E2801" t="s">
        <v>198</v>
      </c>
      <c r="F2801" t="s">
        <v>299</v>
      </c>
      <c r="G2801" s="4">
        <v>44834</v>
      </c>
      <c r="H2801" s="7">
        <f t="shared" si="43"/>
        <v>2022</v>
      </c>
      <c r="I2801" t="s">
        <v>249</v>
      </c>
      <c r="J2801" t="s">
        <v>11</v>
      </c>
      <c r="K2801" t="s">
        <v>11</v>
      </c>
      <c r="L2801" t="str">
        <f>_xlfn.XLOOKUP(K2801,Sheet1!$A$2:$A$8,Sheet1!$B$2:$B$8)</f>
        <v>G</v>
      </c>
      <c r="M2801" s="5">
        <v>73278147236</v>
      </c>
      <c r="N2801" s="5">
        <v>25782684970</v>
      </c>
    </row>
    <row r="2802" spans="1:14" x14ac:dyDescent="0.3">
      <c r="A2802" t="s">
        <v>273</v>
      </c>
      <c r="B2802" t="s">
        <v>274</v>
      </c>
      <c r="C2802" t="s">
        <v>31</v>
      </c>
      <c r="D2802" t="s">
        <v>199</v>
      </c>
      <c r="E2802" t="s">
        <v>184</v>
      </c>
      <c r="F2802" t="s">
        <v>299</v>
      </c>
      <c r="G2802" s="4">
        <v>44834</v>
      </c>
      <c r="H2802" s="7">
        <f t="shared" si="43"/>
        <v>2022</v>
      </c>
      <c r="I2802" t="s">
        <v>249</v>
      </c>
      <c r="J2802" t="s">
        <v>275</v>
      </c>
      <c r="K2802" t="s">
        <v>11</v>
      </c>
      <c r="L2802" t="str">
        <f>_xlfn.XLOOKUP(K2802,Sheet1!$A$2:$A$8,Sheet1!$B$2:$B$8)</f>
        <v>G</v>
      </c>
      <c r="M2802" s="5">
        <v>100694071731</v>
      </c>
      <c r="N2802" s="5">
        <v>111072500323</v>
      </c>
    </row>
    <row r="2803" spans="1:14" x14ac:dyDescent="0.3">
      <c r="A2803" t="s">
        <v>273</v>
      </c>
      <c r="B2803" t="s">
        <v>274</v>
      </c>
      <c r="C2803" t="s">
        <v>31</v>
      </c>
      <c r="D2803" t="s">
        <v>200</v>
      </c>
      <c r="E2803" t="s">
        <v>191</v>
      </c>
      <c r="F2803" t="s">
        <v>299</v>
      </c>
      <c r="G2803" s="4">
        <v>44834</v>
      </c>
      <c r="H2803" s="7">
        <f t="shared" si="43"/>
        <v>2022</v>
      </c>
      <c r="I2803" t="s">
        <v>249</v>
      </c>
      <c r="J2803" t="s">
        <v>11</v>
      </c>
      <c r="K2803" t="s">
        <v>11</v>
      </c>
      <c r="L2803" t="str">
        <f>_xlfn.XLOOKUP(K2803,Sheet1!$A$2:$A$8,Sheet1!$B$2:$B$8)</f>
        <v>G</v>
      </c>
      <c r="M2803" s="5">
        <v>-393398016282</v>
      </c>
      <c r="N2803" s="5">
        <v>419520445818</v>
      </c>
    </row>
    <row r="2804" spans="1:14" x14ac:dyDescent="0.3">
      <c r="A2804" t="s">
        <v>273</v>
      </c>
      <c r="B2804" t="s">
        <v>274</v>
      </c>
      <c r="C2804" t="s">
        <v>31</v>
      </c>
      <c r="D2804" t="s">
        <v>241</v>
      </c>
      <c r="E2804" t="s">
        <v>242</v>
      </c>
      <c r="F2804" t="s">
        <v>299</v>
      </c>
      <c r="G2804" s="4">
        <v>44834</v>
      </c>
      <c r="H2804" s="7">
        <f t="shared" si="43"/>
        <v>2022</v>
      </c>
      <c r="I2804" t="s">
        <v>249</v>
      </c>
      <c r="J2804" t="s">
        <v>11</v>
      </c>
      <c r="K2804" t="s">
        <v>11</v>
      </c>
      <c r="L2804" t="str">
        <f>_xlfn.XLOOKUP(K2804,Sheet1!$A$2:$A$8,Sheet1!$B$2:$B$8)</f>
        <v>G</v>
      </c>
      <c r="M2804" s="5">
        <v>-2484062395</v>
      </c>
      <c r="N2804" s="5">
        <v>14359477460</v>
      </c>
    </row>
    <row r="2805" spans="1:14" x14ac:dyDescent="0.3">
      <c r="A2805" t="s">
        <v>273</v>
      </c>
      <c r="B2805" t="s">
        <v>274</v>
      </c>
      <c r="C2805" t="s">
        <v>31</v>
      </c>
      <c r="D2805" t="s">
        <v>233</v>
      </c>
      <c r="E2805" t="s">
        <v>184</v>
      </c>
      <c r="F2805" t="s">
        <v>299</v>
      </c>
      <c r="G2805" s="4">
        <v>44834</v>
      </c>
      <c r="H2805" s="7">
        <f t="shared" si="43"/>
        <v>2022</v>
      </c>
      <c r="I2805" t="s">
        <v>249</v>
      </c>
      <c r="J2805" t="s">
        <v>11</v>
      </c>
      <c r="K2805" t="s">
        <v>11</v>
      </c>
      <c r="L2805" t="str">
        <f>_xlfn.XLOOKUP(K2805,Sheet1!$A$2:$A$8,Sheet1!$B$2:$B$8)</f>
        <v>G</v>
      </c>
      <c r="M2805" s="5">
        <v>-5674486109</v>
      </c>
      <c r="N2805" s="5">
        <v>13555832942</v>
      </c>
    </row>
    <row r="2806" spans="1:14" x14ac:dyDescent="0.3">
      <c r="A2806" t="s">
        <v>273</v>
      </c>
      <c r="B2806" t="s">
        <v>274</v>
      </c>
      <c r="C2806" t="s">
        <v>31</v>
      </c>
      <c r="D2806" t="s">
        <v>201</v>
      </c>
      <c r="E2806" t="s">
        <v>184</v>
      </c>
      <c r="F2806" t="s">
        <v>299</v>
      </c>
      <c r="G2806" s="4">
        <v>44834</v>
      </c>
      <c r="H2806" s="7">
        <f t="shared" si="43"/>
        <v>2022</v>
      </c>
      <c r="I2806" t="s">
        <v>249</v>
      </c>
      <c r="J2806" t="s">
        <v>11</v>
      </c>
      <c r="K2806" t="s">
        <v>11</v>
      </c>
      <c r="L2806" t="str">
        <f>_xlfn.XLOOKUP(K2806,Sheet1!$A$2:$A$8,Sheet1!$B$2:$B$8)</f>
        <v>G</v>
      </c>
      <c r="M2806" s="5">
        <v>1130921080977</v>
      </c>
      <c r="N2806" s="5">
        <v>1011813086867</v>
      </c>
    </row>
    <row r="2807" spans="1:14" x14ac:dyDescent="0.3">
      <c r="A2807" t="s">
        <v>273</v>
      </c>
      <c r="B2807" t="s">
        <v>274</v>
      </c>
      <c r="C2807" t="s">
        <v>31</v>
      </c>
      <c r="D2807" t="s">
        <v>202</v>
      </c>
      <c r="E2807" t="s">
        <v>184</v>
      </c>
      <c r="F2807" t="s">
        <v>299</v>
      </c>
      <c r="G2807" s="4">
        <v>44834</v>
      </c>
      <c r="H2807" s="7">
        <f t="shared" si="43"/>
        <v>2022</v>
      </c>
      <c r="I2807" t="s">
        <v>249</v>
      </c>
      <c r="J2807" t="s">
        <v>11</v>
      </c>
      <c r="K2807" t="s">
        <v>11</v>
      </c>
      <c r="L2807" t="str">
        <f>_xlfn.XLOOKUP(K2807,Sheet1!$A$2:$A$8,Sheet1!$B$2:$B$8)</f>
        <v>G</v>
      </c>
      <c r="M2807" s="5">
        <v>26526661308</v>
      </c>
      <c r="N2807" s="5">
        <v>36635915019</v>
      </c>
    </row>
    <row r="2808" spans="1:14" x14ac:dyDescent="0.3">
      <c r="A2808" t="s">
        <v>273</v>
      </c>
      <c r="B2808" t="s">
        <v>274</v>
      </c>
      <c r="C2808" t="s">
        <v>31</v>
      </c>
      <c r="D2808" t="s">
        <v>234</v>
      </c>
      <c r="E2808" t="s">
        <v>225</v>
      </c>
      <c r="F2808" t="s">
        <v>299</v>
      </c>
      <c r="G2808" s="4">
        <v>44834</v>
      </c>
      <c r="H2808" s="7">
        <f t="shared" si="43"/>
        <v>2022</v>
      </c>
      <c r="I2808" t="s">
        <v>249</v>
      </c>
      <c r="J2808" t="s">
        <v>11</v>
      </c>
      <c r="K2808" t="s">
        <v>11</v>
      </c>
      <c r="L2808" t="str">
        <f>_xlfn.XLOOKUP(K2808,Sheet1!$A$2:$A$8,Sheet1!$B$2:$B$8)</f>
        <v>G</v>
      </c>
      <c r="M2808" s="5">
        <v>32928457447</v>
      </c>
      <c r="N2808" s="5">
        <v>155110273395</v>
      </c>
    </row>
    <row r="2809" spans="1:14" x14ac:dyDescent="0.3">
      <c r="A2809" t="s">
        <v>273</v>
      </c>
      <c r="B2809" t="s">
        <v>274</v>
      </c>
      <c r="C2809" t="s">
        <v>31</v>
      </c>
      <c r="D2809" t="s">
        <v>203</v>
      </c>
      <c r="E2809" t="s">
        <v>184</v>
      </c>
      <c r="F2809" t="s">
        <v>299</v>
      </c>
      <c r="G2809" s="4">
        <v>44834</v>
      </c>
      <c r="H2809" s="7">
        <f t="shared" si="43"/>
        <v>2022</v>
      </c>
      <c r="I2809" t="s">
        <v>249</v>
      </c>
      <c r="J2809" t="s">
        <v>11</v>
      </c>
      <c r="K2809" t="s">
        <v>11</v>
      </c>
      <c r="L2809" t="str">
        <f>_xlfn.XLOOKUP(K2809,Sheet1!$A$2:$A$8,Sheet1!$B$2:$B$8)</f>
        <v>G</v>
      </c>
      <c r="M2809" s="5">
        <v>1488535325</v>
      </c>
      <c r="N2809" s="5">
        <v>80095049036</v>
      </c>
    </row>
    <row r="2810" spans="1:14" x14ac:dyDescent="0.3">
      <c r="A2810" t="s">
        <v>273</v>
      </c>
      <c r="B2810" t="s">
        <v>274</v>
      </c>
      <c r="C2810" t="s">
        <v>31</v>
      </c>
      <c r="D2810" t="s">
        <v>243</v>
      </c>
      <c r="E2810" t="s">
        <v>213</v>
      </c>
      <c r="F2810" t="s">
        <v>301</v>
      </c>
      <c r="G2810" s="4">
        <v>44834</v>
      </c>
      <c r="H2810" s="7">
        <f t="shared" si="43"/>
        <v>2022</v>
      </c>
      <c r="I2810" t="s">
        <v>249</v>
      </c>
      <c r="J2810" t="s">
        <v>11</v>
      </c>
      <c r="K2810" t="s">
        <v>11</v>
      </c>
      <c r="L2810" t="str">
        <f>_xlfn.XLOOKUP(K2810,Sheet1!$A$2:$A$8,Sheet1!$B$2:$B$8)</f>
        <v>G</v>
      </c>
      <c r="M2810" s="5">
        <v>-5962129389</v>
      </c>
      <c r="N2810" s="5">
        <v>-4022907874</v>
      </c>
    </row>
    <row r="2811" spans="1:14" x14ac:dyDescent="0.3">
      <c r="A2811" t="s">
        <v>273</v>
      </c>
      <c r="B2811" t="s">
        <v>274</v>
      </c>
      <c r="C2811" t="s">
        <v>31</v>
      </c>
      <c r="D2811" t="s">
        <v>204</v>
      </c>
      <c r="E2811" t="s">
        <v>191</v>
      </c>
      <c r="F2811" t="s">
        <v>299</v>
      </c>
      <c r="G2811" s="4">
        <v>44834</v>
      </c>
      <c r="H2811" s="7">
        <f t="shared" si="43"/>
        <v>2022</v>
      </c>
      <c r="I2811" t="s">
        <v>249</v>
      </c>
      <c r="J2811" t="s">
        <v>11</v>
      </c>
      <c r="K2811" t="s">
        <v>11</v>
      </c>
      <c r="L2811" t="str">
        <f>_xlfn.XLOOKUP(K2811,Sheet1!$A$2:$A$8,Sheet1!$B$2:$B$8)</f>
        <v>G</v>
      </c>
      <c r="M2811" s="5">
        <v>55157431397</v>
      </c>
      <c r="N2811" s="5">
        <v>64747801945</v>
      </c>
    </row>
    <row r="2812" spans="1:14" x14ac:dyDescent="0.3">
      <c r="A2812" t="s">
        <v>273</v>
      </c>
      <c r="B2812" t="s">
        <v>274</v>
      </c>
      <c r="C2812" t="s">
        <v>31</v>
      </c>
      <c r="D2812" t="s">
        <v>244</v>
      </c>
      <c r="E2812" t="s">
        <v>198</v>
      </c>
      <c r="F2812" t="s">
        <v>299</v>
      </c>
      <c r="G2812" s="4">
        <v>44834</v>
      </c>
      <c r="H2812" s="7">
        <f t="shared" si="43"/>
        <v>2022</v>
      </c>
      <c r="I2812" t="s">
        <v>249</v>
      </c>
      <c r="J2812" t="s">
        <v>11</v>
      </c>
      <c r="K2812" t="s">
        <v>11</v>
      </c>
      <c r="L2812" t="str">
        <f>_xlfn.XLOOKUP(K2812,Sheet1!$A$2:$A$8,Sheet1!$B$2:$B$8)</f>
        <v>G</v>
      </c>
      <c r="M2812" s="5">
        <v>599311028961</v>
      </c>
      <c r="N2812" s="5">
        <v>1081537233776</v>
      </c>
    </row>
    <row r="2813" spans="1:14" x14ac:dyDescent="0.3">
      <c r="A2813" t="s">
        <v>273</v>
      </c>
      <c r="B2813" t="s">
        <v>274</v>
      </c>
      <c r="C2813" t="s">
        <v>31</v>
      </c>
      <c r="D2813" t="s">
        <v>205</v>
      </c>
      <c r="E2813" t="s">
        <v>189</v>
      </c>
      <c r="F2813" t="s">
        <v>301</v>
      </c>
      <c r="G2813" s="4">
        <v>44834</v>
      </c>
      <c r="H2813" s="7">
        <f t="shared" si="43"/>
        <v>2022</v>
      </c>
      <c r="I2813" t="s">
        <v>249</v>
      </c>
      <c r="J2813" t="s">
        <v>11</v>
      </c>
      <c r="K2813" t="s">
        <v>11</v>
      </c>
      <c r="L2813" t="str">
        <f>_xlfn.XLOOKUP(K2813,Sheet1!$A$2:$A$8,Sheet1!$B$2:$B$8)</f>
        <v>G</v>
      </c>
      <c r="M2813" s="5">
        <v>40565489861</v>
      </c>
      <c r="N2813" s="5">
        <v>57283566800</v>
      </c>
    </row>
    <row r="2814" spans="1:14" x14ac:dyDescent="0.3">
      <c r="A2814" t="s">
        <v>273</v>
      </c>
      <c r="B2814" t="s">
        <v>274</v>
      </c>
      <c r="C2814" t="s">
        <v>31</v>
      </c>
      <c r="D2814" t="s">
        <v>206</v>
      </c>
      <c r="E2814" t="s">
        <v>191</v>
      </c>
      <c r="F2814" t="s">
        <v>299</v>
      </c>
      <c r="G2814" s="4">
        <v>44834</v>
      </c>
      <c r="H2814" s="7">
        <f t="shared" si="43"/>
        <v>2022</v>
      </c>
      <c r="I2814" t="s">
        <v>249</v>
      </c>
      <c r="J2814" t="s">
        <v>11</v>
      </c>
      <c r="K2814" t="s">
        <v>11</v>
      </c>
      <c r="L2814" t="str">
        <f>_xlfn.XLOOKUP(K2814,Sheet1!$A$2:$A$8,Sheet1!$B$2:$B$8)</f>
        <v>G</v>
      </c>
      <c r="M2814" s="5">
        <v>18237402482</v>
      </c>
      <c r="N2814" s="5">
        <v>-3634745782</v>
      </c>
    </row>
    <row r="2815" spans="1:14" x14ac:dyDescent="0.3">
      <c r="A2815" t="s">
        <v>273</v>
      </c>
      <c r="B2815" t="s">
        <v>274</v>
      </c>
      <c r="C2815" t="s">
        <v>31</v>
      </c>
      <c r="D2815" t="s">
        <v>245</v>
      </c>
      <c r="E2815" t="s">
        <v>213</v>
      </c>
      <c r="F2815" t="s">
        <v>299</v>
      </c>
      <c r="G2815" s="4">
        <v>44834</v>
      </c>
      <c r="H2815" s="7">
        <f t="shared" si="43"/>
        <v>2022</v>
      </c>
      <c r="I2815" t="s">
        <v>249</v>
      </c>
      <c r="J2815" t="s">
        <v>277</v>
      </c>
      <c r="K2815" t="s">
        <v>11</v>
      </c>
      <c r="L2815" t="str">
        <f>_xlfn.XLOOKUP(K2815,Sheet1!$A$2:$A$8,Sheet1!$B$2:$B$8)</f>
        <v>G</v>
      </c>
      <c r="M2815" s="5">
        <v>41712688765</v>
      </c>
      <c r="N2815" s="5">
        <v>91861222576</v>
      </c>
    </row>
    <row r="2816" spans="1:14" x14ac:dyDescent="0.3">
      <c r="A2816" t="s">
        <v>273</v>
      </c>
      <c r="B2816" t="s">
        <v>274</v>
      </c>
      <c r="C2816" t="s">
        <v>31</v>
      </c>
      <c r="D2816" t="s">
        <v>207</v>
      </c>
      <c r="E2816" t="s">
        <v>191</v>
      </c>
      <c r="F2816" t="s">
        <v>299</v>
      </c>
      <c r="G2816" s="4">
        <v>44834</v>
      </c>
      <c r="H2816" s="7">
        <f t="shared" si="43"/>
        <v>2022</v>
      </c>
      <c r="I2816" t="s">
        <v>249</v>
      </c>
      <c r="J2816" t="s">
        <v>11</v>
      </c>
      <c r="K2816" t="s">
        <v>11</v>
      </c>
      <c r="L2816" t="str">
        <f>_xlfn.XLOOKUP(K2816,Sheet1!$A$2:$A$8,Sheet1!$B$2:$B$8)</f>
        <v>G</v>
      </c>
      <c r="M2816" s="5">
        <v>-63281854232</v>
      </c>
      <c r="N2816" s="5">
        <v>50000571335</v>
      </c>
    </row>
    <row r="2817" spans="1:14" x14ac:dyDescent="0.3">
      <c r="A2817" t="s">
        <v>273</v>
      </c>
      <c r="B2817" t="s">
        <v>274</v>
      </c>
      <c r="C2817" t="s">
        <v>31</v>
      </c>
      <c r="D2817" t="s">
        <v>208</v>
      </c>
      <c r="E2817" t="s">
        <v>209</v>
      </c>
      <c r="F2817" t="s">
        <v>301</v>
      </c>
      <c r="G2817" s="4">
        <v>44834</v>
      </c>
      <c r="H2817" s="7">
        <f t="shared" si="43"/>
        <v>2022</v>
      </c>
      <c r="I2817" t="s">
        <v>249</v>
      </c>
      <c r="J2817" t="s">
        <v>11</v>
      </c>
      <c r="K2817" t="s">
        <v>11</v>
      </c>
      <c r="L2817" t="str">
        <f>_xlfn.XLOOKUP(K2817,Sheet1!$A$2:$A$8,Sheet1!$B$2:$B$8)</f>
        <v>G</v>
      </c>
      <c r="M2817" s="5">
        <v>-3652184732</v>
      </c>
      <c r="N2817" s="5">
        <v>5354871631</v>
      </c>
    </row>
    <row r="2818" spans="1:14" x14ac:dyDescent="0.3">
      <c r="A2818" t="s">
        <v>273</v>
      </c>
      <c r="B2818" t="s">
        <v>274</v>
      </c>
      <c r="C2818" t="s">
        <v>31</v>
      </c>
      <c r="D2818" t="s">
        <v>210</v>
      </c>
      <c r="E2818" t="s">
        <v>198</v>
      </c>
      <c r="F2818" t="s">
        <v>299</v>
      </c>
      <c r="G2818" s="4">
        <v>44834</v>
      </c>
      <c r="H2818" s="7">
        <f t="shared" si="43"/>
        <v>2022</v>
      </c>
      <c r="I2818" t="s">
        <v>249</v>
      </c>
      <c r="J2818" t="s">
        <v>11</v>
      </c>
      <c r="K2818" t="s">
        <v>11</v>
      </c>
      <c r="L2818" t="str">
        <f>_xlfn.XLOOKUP(K2818,Sheet1!$A$2:$A$8,Sheet1!$B$2:$B$8)</f>
        <v>G</v>
      </c>
      <c r="M2818" s="5">
        <v>-40982654987</v>
      </c>
      <c r="N2818" s="5">
        <v>-5117719160</v>
      </c>
    </row>
    <row r="2819" spans="1:14" x14ac:dyDescent="0.3">
      <c r="A2819" t="s">
        <v>273</v>
      </c>
      <c r="B2819" t="s">
        <v>274</v>
      </c>
      <c r="C2819" t="s">
        <v>31</v>
      </c>
      <c r="D2819" t="s">
        <v>211</v>
      </c>
      <c r="E2819" t="s">
        <v>184</v>
      </c>
      <c r="F2819" t="s">
        <v>299</v>
      </c>
      <c r="G2819" s="4">
        <v>44834</v>
      </c>
      <c r="H2819" s="7">
        <f t="shared" si="43"/>
        <v>2022</v>
      </c>
      <c r="I2819" t="s">
        <v>249</v>
      </c>
      <c r="J2819" t="s">
        <v>11</v>
      </c>
      <c r="K2819" t="s">
        <v>11</v>
      </c>
      <c r="L2819" t="str">
        <f>_xlfn.XLOOKUP(K2819,Sheet1!$A$2:$A$8,Sheet1!$B$2:$B$8)</f>
        <v>G</v>
      </c>
      <c r="M2819" s="5">
        <v>7851305133</v>
      </c>
      <c r="N2819" s="5">
        <v>21035336828</v>
      </c>
    </row>
    <row r="2820" spans="1:14" x14ac:dyDescent="0.3">
      <c r="A2820" t="s">
        <v>273</v>
      </c>
      <c r="B2820" t="s">
        <v>274</v>
      </c>
      <c r="C2820" t="s">
        <v>31</v>
      </c>
      <c r="D2820" t="s">
        <v>212</v>
      </c>
      <c r="E2820" t="s">
        <v>213</v>
      </c>
      <c r="F2820" t="s">
        <v>301</v>
      </c>
      <c r="G2820" s="4">
        <v>44834</v>
      </c>
      <c r="H2820" s="7">
        <f t="shared" si="43"/>
        <v>2022</v>
      </c>
      <c r="I2820" t="s">
        <v>249</v>
      </c>
      <c r="J2820" t="s">
        <v>11</v>
      </c>
      <c r="K2820" t="s">
        <v>11</v>
      </c>
      <c r="L2820" t="str">
        <f>_xlfn.XLOOKUP(K2820,Sheet1!$A$2:$A$8,Sheet1!$B$2:$B$8)</f>
        <v>G</v>
      </c>
      <c r="M2820" s="5">
        <v>581469179913</v>
      </c>
      <c r="N2820" s="5">
        <v>513072540067</v>
      </c>
    </row>
    <row r="2821" spans="1:14" x14ac:dyDescent="0.3">
      <c r="A2821" t="s">
        <v>273</v>
      </c>
      <c r="B2821" t="s">
        <v>274</v>
      </c>
      <c r="C2821" t="s">
        <v>31</v>
      </c>
      <c r="D2821" t="s">
        <v>214</v>
      </c>
      <c r="E2821" t="s">
        <v>191</v>
      </c>
      <c r="F2821" t="s">
        <v>299</v>
      </c>
      <c r="G2821" s="4">
        <v>44834</v>
      </c>
      <c r="H2821" s="7">
        <f t="shared" ref="H2821:H2884" si="44">YEAR(G2821)</f>
        <v>2022</v>
      </c>
      <c r="I2821" t="s">
        <v>249</v>
      </c>
      <c r="J2821" t="s">
        <v>276</v>
      </c>
      <c r="K2821" t="s">
        <v>11</v>
      </c>
      <c r="L2821" t="str">
        <f>_xlfn.XLOOKUP(K2821,Sheet1!$A$2:$A$8,Sheet1!$B$2:$B$8)</f>
        <v>G</v>
      </c>
      <c r="M2821" s="5">
        <v>148336505732</v>
      </c>
      <c r="N2821" s="5">
        <v>50309062474</v>
      </c>
    </row>
    <row r="2822" spans="1:14" x14ac:dyDescent="0.3">
      <c r="A2822" t="s">
        <v>273</v>
      </c>
      <c r="B2822" t="s">
        <v>274</v>
      </c>
      <c r="C2822" t="s">
        <v>31</v>
      </c>
      <c r="D2822" t="s">
        <v>215</v>
      </c>
      <c r="E2822" t="s">
        <v>213</v>
      </c>
      <c r="F2822" t="s">
        <v>299</v>
      </c>
      <c r="G2822" s="4">
        <v>44834</v>
      </c>
      <c r="H2822" s="7">
        <f t="shared" si="44"/>
        <v>2022</v>
      </c>
      <c r="I2822" t="s">
        <v>249</v>
      </c>
      <c r="J2822" t="s">
        <v>11</v>
      </c>
      <c r="K2822" t="s">
        <v>11</v>
      </c>
      <c r="L2822" t="str">
        <f>_xlfn.XLOOKUP(K2822,Sheet1!$A$2:$A$8,Sheet1!$B$2:$B$8)</f>
        <v>G</v>
      </c>
      <c r="M2822" s="5">
        <v>34775963035</v>
      </c>
      <c r="N2822" s="5">
        <v>27108920931</v>
      </c>
    </row>
    <row r="2823" spans="1:14" x14ac:dyDescent="0.3">
      <c r="A2823" t="s">
        <v>273</v>
      </c>
      <c r="B2823" t="s">
        <v>274</v>
      </c>
      <c r="C2823" t="s">
        <v>31</v>
      </c>
      <c r="D2823" t="s">
        <v>235</v>
      </c>
      <c r="E2823" t="s">
        <v>236</v>
      </c>
      <c r="F2823" t="s">
        <v>299</v>
      </c>
      <c r="G2823" s="4">
        <v>44834</v>
      </c>
      <c r="H2823" s="7">
        <f t="shared" si="44"/>
        <v>2022</v>
      </c>
      <c r="I2823" t="s">
        <v>249</v>
      </c>
      <c r="J2823" t="s">
        <v>11</v>
      </c>
      <c r="K2823" t="s">
        <v>11</v>
      </c>
      <c r="L2823" t="str">
        <f>_xlfn.XLOOKUP(K2823,Sheet1!$A$2:$A$8,Sheet1!$B$2:$B$8)</f>
        <v>G</v>
      </c>
      <c r="M2823" s="5">
        <v>3097393441</v>
      </c>
      <c r="N2823" s="5">
        <v>2544762346</v>
      </c>
    </row>
    <row r="2824" spans="1:14" x14ac:dyDescent="0.3">
      <c r="A2824" t="s">
        <v>273</v>
      </c>
      <c r="B2824" t="s">
        <v>274</v>
      </c>
      <c r="C2824" t="s">
        <v>31</v>
      </c>
      <c r="D2824" t="s">
        <v>216</v>
      </c>
      <c r="E2824" t="s">
        <v>184</v>
      </c>
      <c r="F2824" t="s">
        <v>299</v>
      </c>
      <c r="G2824" s="4">
        <v>44834</v>
      </c>
      <c r="H2824" s="7">
        <f t="shared" si="44"/>
        <v>2022</v>
      </c>
      <c r="I2824" t="s">
        <v>249</v>
      </c>
      <c r="J2824" t="s">
        <v>11</v>
      </c>
      <c r="K2824" t="s">
        <v>11</v>
      </c>
      <c r="L2824" t="str">
        <f>_xlfn.XLOOKUP(K2824,Sheet1!$A$2:$A$8,Sheet1!$B$2:$B$8)</f>
        <v>G</v>
      </c>
      <c r="M2824" s="5">
        <v>15920550401</v>
      </c>
      <c r="N2824" s="5">
        <v>11503024770</v>
      </c>
    </row>
    <row r="2825" spans="1:14" x14ac:dyDescent="0.3">
      <c r="A2825" t="s">
        <v>273</v>
      </c>
      <c r="B2825" t="s">
        <v>274</v>
      </c>
      <c r="C2825" t="s">
        <v>31</v>
      </c>
      <c r="D2825" t="s">
        <v>217</v>
      </c>
      <c r="E2825" t="s">
        <v>191</v>
      </c>
      <c r="F2825" t="s">
        <v>299</v>
      </c>
      <c r="G2825" s="4">
        <v>44834</v>
      </c>
      <c r="H2825" s="7">
        <f t="shared" si="44"/>
        <v>2022</v>
      </c>
      <c r="I2825" t="s">
        <v>249</v>
      </c>
      <c r="J2825" t="s">
        <v>11</v>
      </c>
      <c r="K2825" t="s">
        <v>11</v>
      </c>
      <c r="L2825" t="str">
        <f>_xlfn.XLOOKUP(K2825,Sheet1!$A$2:$A$8,Sheet1!$B$2:$B$8)</f>
        <v>G</v>
      </c>
      <c r="M2825" s="5">
        <v>19032009345</v>
      </c>
      <c r="N2825" s="5">
        <v>11754886176</v>
      </c>
    </row>
    <row r="2826" spans="1:14" x14ac:dyDescent="0.3">
      <c r="A2826" t="s">
        <v>273</v>
      </c>
      <c r="B2826" t="s">
        <v>274</v>
      </c>
      <c r="C2826" t="s">
        <v>31</v>
      </c>
      <c r="D2826" t="s">
        <v>237</v>
      </c>
      <c r="E2826" t="s">
        <v>184</v>
      </c>
      <c r="F2826" t="s">
        <v>299</v>
      </c>
      <c r="G2826" s="4">
        <v>44834</v>
      </c>
      <c r="H2826" s="7">
        <f t="shared" si="44"/>
        <v>2022</v>
      </c>
      <c r="I2826" t="s">
        <v>249</v>
      </c>
      <c r="J2826" t="s">
        <v>11</v>
      </c>
      <c r="K2826" t="s">
        <v>11</v>
      </c>
      <c r="L2826" t="str">
        <f>_xlfn.XLOOKUP(K2826,Sheet1!$A$2:$A$8,Sheet1!$B$2:$B$8)</f>
        <v>G</v>
      </c>
      <c r="M2826" s="5">
        <v>14594675490</v>
      </c>
      <c r="N2826" s="5">
        <v>19497380638</v>
      </c>
    </row>
    <row r="2827" spans="1:14" x14ac:dyDescent="0.3">
      <c r="A2827" t="s">
        <v>273</v>
      </c>
      <c r="B2827" t="s">
        <v>274</v>
      </c>
      <c r="C2827" t="s">
        <v>31</v>
      </c>
      <c r="D2827" t="s">
        <v>218</v>
      </c>
      <c r="E2827" t="s">
        <v>184</v>
      </c>
      <c r="F2827" t="s">
        <v>299</v>
      </c>
      <c r="G2827" s="4">
        <v>44834</v>
      </c>
      <c r="H2827" s="7">
        <f t="shared" si="44"/>
        <v>2022</v>
      </c>
      <c r="I2827" t="s">
        <v>249</v>
      </c>
      <c r="J2827" t="s">
        <v>11</v>
      </c>
      <c r="K2827" t="s">
        <v>11</v>
      </c>
      <c r="L2827" t="str">
        <f>_xlfn.XLOOKUP(K2827,Sheet1!$A$2:$A$8,Sheet1!$B$2:$B$8)</f>
        <v>G</v>
      </c>
      <c r="M2827" s="5">
        <v>6497723521</v>
      </c>
      <c r="N2827" s="5">
        <v>5879609897</v>
      </c>
    </row>
    <row r="2828" spans="1:14" x14ac:dyDescent="0.3">
      <c r="A2828" t="s">
        <v>273</v>
      </c>
      <c r="B2828" t="s">
        <v>274</v>
      </c>
      <c r="C2828" t="s">
        <v>31</v>
      </c>
      <c r="D2828" t="s">
        <v>246</v>
      </c>
      <c r="E2828" t="s">
        <v>213</v>
      </c>
      <c r="F2828" t="s">
        <v>299</v>
      </c>
      <c r="G2828" s="4">
        <v>44834</v>
      </c>
      <c r="H2828" s="7">
        <f t="shared" si="44"/>
        <v>2022</v>
      </c>
      <c r="I2828" t="s">
        <v>249</v>
      </c>
      <c r="J2828" t="s">
        <v>276</v>
      </c>
      <c r="K2828" t="s">
        <v>11</v>
      </c>
      <c r="L2828" t="str">
        <f>_xlfn.XLOOKUP(K2828,Sheet1!$A$2:$A$8,Sheet1!$B$2:$B$8)</f>
        <v>G</v>
      </c>
      <c r="M2828" s="5">
        <v>418933831828</v>
      </c>
      <c r="N2828" s="5">
        <v>390525944562</v>
      </c>
    </row>
    <row r="2829" spans="1:14" x14ac:dyDescent="0.3">
      <c r="A2829" t="s">
        <v>273</v>
      </c>
      <c r="B2829" t="s">
        <v>274</v>
      </c>
      <c r="C2829" t="s">
        <v>31</v>
      </c>
      <c r="D2829" t="s">
        <v>219</v>
      </c>
      <c r="E2829" t="s">
        <v>184</v>
      </c>
      <c r="F2829" t="s">
        <v>299</v>
      </c>
      <c r="G2829" s="4">
        <v>44834</v>
      </c>
      <c r="H2829" s="7">
        <f t="shared" si="44"/>
        <v>2022</v>
      </c>
      <c r="I2829" t="s">
        <v>249</v>
      </c>
      <c r="J2829" t="s">
        <v>11</v>
      </c>
      <c r="K2829" t="s">
        <v>11</v>
      </c>
      <c r="L2829" t="str">
        <f>_xlfn.XLOOKUP(K2829,Sheet1!$A$2:$A$8,Sheet1!$B$2:$B$8)</f>
        <v>G</v>
      </c>
      <c r="M2829" s="5">
        <v>10236143790</v>
      </c>
      <c r="N2829" s="5">
        <v>48237700829</v>
      </c>
    </row>
    <row r="2830" spans="1:14" x14ac:dyDescent="0.3">
      <c r="A2830" t="s">
        <v>273</v>
      </c>
      <c r="B2830" t="s">
        <v>274</v>
      </c>
      <c r="C2830" t="s">
        <v>31</v>
      </c>
      <c r="D2830" t="s">
        <v>220</v>
      </c>
      <c r="E2830" t="s">
        <v>191</v>
      </c>
      <c r="F2830" t="s">
        <v>299</v>
      </c>
      <c r="G2830" s="4">
        <v>44834</v>
      </c>
      <c r="H2830" s="7">
        <f t="shared" si="44"/>
        <v>2022</v>
      </c>
      <c r="I2830" t="s">
        <v>249</v>
      </c>
      <c r="J2830" t="s">
        <v>11</v>
      </c>
      <c r="K2830" t="s">
        <v>11</v>
      </c>
      <c r="L2830" t="str">
        <f>_xlfn.XLOOKUP(K2830,Sheet1!$A$2:$A$8,Sheet1!$B$2:$B$8)</f>
        <v>G</v>
      </c>
      <c r="M2830" s="5">
        <v>-10298107456</v>
      </c>
      <c r="N2830" s="5">
        <v>840184569</v>
      </c>
    </row>
    <row r="2831" spans="1:14" x14ac:dyDescent="0.3">
      <c r="A2831" t="s">
        <v>273</v>
      </c>
      <c r="B2831" t="s">
        <v>274</v>
      </c>
      <c r="C2831" t="s">
        <v>31</v>
      </c>
      <c r="D2831" t="s">
        <v>222</v>
      </c>
      <c r="E2831" t="s">
        <v>223</v>
      </c>
      <c r="F2831" t="s">
        <v>299</v>
      </c>
      <c r="G2831" s="4">
        <v>44834</v>
      </c>
      <c r="H2831" s="7">
        <f t="shared" si="44"/>
        <v>2022</v>
      </c>
      <c r="I2831" t="s">
        <v>249</v>
      </c>
      <c r="J2831" t="s">
        <v>11</v>
      </c>
      <c r="K2831" t="s">
        <v>11</v>
      </c>
      <c r="L2831" t="str">
        <f>_xlfn.XLOOKUP(K2831,Sheet1!$A$2:$A$8,Sheet1!$B$2:$B$8)</f>
        <v>G</v>
      </c>
      <c r="M2831" s="5">
        <v>-181060657221</v>
      </c>
      <c r="N2831" s="5">
        <v>46373908324</v>
      </c>
    </row>
    <row r="2832" spans="1:14" x14ac:dyDescent="0.3">
      <c r="A2832" t="s">
        <v>273</v>
      </c>
      <c r="B2832" t="s">
        <v>274</v>
      </c>
      <c r="C2832" t="s">
        <v>31</v>
      </c>
      <c r="D2832" t="s">
        <v>226</v>
      </c>
      <c r="E2832" t="s">
        <v>225</v>
      </c>
      <c r="F2832" t="s">
        <v>299</v>
      </c>
      <c r="G2832" s="4">
        <v>44834</v>
      </c>
      <c r="H2832" s="7">
        <f t="shared" si="44"/>
        <v>2022</v>
      </c>
      <c r="I2832" t="s">
        <v>249</v>
      </c>
      <c r="J2832" t="s">
        <v>11</v>
      </c>
      <c r="K2832" t="s">
        <v>11</v>
      </c>
      <c r="L2832" t="str">
        <f>_xlfn.XLOOKUP(K2832,Sheet1!$A$2:$A$8,Sheet1!$B$2:$B$8)</f>
        <v>G</v>
      </c>
      <c r="M2832" s="5">
        <v>45843277602</v>
      </c>
      <c r="N2832" s="5">
        <v>-71280504966</v>
      </c>
    </row>
    <row r="2833" spans="1:14" x14ac:dyDescent="0.3">
      <c r="A2833" t="s">
        <v>273</v>
      </c>
      <c r="B2833" t="s">
        <v>274</v>
      </c>
      <c r="C2833" t="s">
        <v>31</v>
      </c>
      <c r="D2833" t="s">
        <v>227</v>
      </c>
      <c r="E2833" t="s">
        <v>198</v>
      </c>
      <c r="F2833" t="s">
        <v>299</v>
      </c>
      <c r="G2833" s="4">
        <v>44834</v>
      </c>
      <c r="H2833" s="7">
        <f t="shared" si="44"/>
        <v>2022</v>
      </c>
      <c r="I2833" t="s">
        <v>249</v>
      </c>
      <c r="J2833" t="s">
        <v>11</v>
      </c>
      <c r="K2833" t="s">
        <v>11</v>
      </c>
      <c r="L2833" t="str">
        <f>_xlfn.XLOOKUP(K2833,Sheet1!$A$2:$A$8,Sheet1!$B$2:$B$8)</f>
        <v>G</v>
      </c>
      <c r="M2833" s="5">
        <v>2879067220</v>
      </c>
      <c r="N2833" s="5">
        <v>2317715500</v>
      </c>
    </row>
    <row r="2834" spans="1:14" x14ac:dyDescent="0.3">
      <c r="A2834" t="s">
        <v>273</v>
      </c>
      <c r="B2834" t="s">
        <v>274</v>
      </c>
      <c r="C2834" t="s">
        <v>31</v>
      </c>
      <c r="D2834" t="s">
        <v>247</v>
      </c>
      <c r="E2834" t="s">
        <v>191</v>
      </c>
      <c r="F2834" t="s">
        <v>299</v>
      </c>
      <c r="G2834" s="4">
        <v>44834</v>
      </c>
      <c r="H2834" s="7">
        <f t="shared" si="44"/>
        <v>2022</v>
      </c>
      <c r="I2834" t="s">
        <v>249</v>
      </c>
      <c r="J2834" t="s">
        <v>11</v>
      </c>
      <c r="K2834" t="s">
        <v>11</v>
      </c>
      <c r="L2834" t="str">
        <f>_xlfn.XLOOKUP(K2834,Sheet1!$A$2:$A$8,Sheet1!$B$2:$B$8)</f>
        <v>G</v>
      </c>
      <c r="M2834" s="5">
        <v>-21213797259</v>
      </c>
      <c r="N2834" s="5">
        <v>29729291819</v>
      </c>
    </row>
    <row r="2835" spans="1:14" x14ac:dyDescent="0.3">
      <c r="A2835" t="s">
        <v>273</v>
      </c>
      <c r="B2835" t="s">
        <v>274</v>
      </c>
      <c r="C2835" t="s">
        <v>31</v>
      </c>
      <c r="D2835" t="s">
        <v>228</v>
      </c>
      <c r="E2835" t="s">
        <v>229</v>
      </c>
      <c r="F2835" t="s">
        <v>299</v>
      </c>
      <c r="G2835" s="4">
        <v>44834</v>
      </c>
      <c r="H2835" s="7">
        <f t="shared" si="44"/>
        <v>2022</v>
      </c>
      <c r="I2835" t="s">
        <v>249</v>
      </c>
      <c r="J2835" t="s">
        <v>11</v>
      </c>
      <c r="K2835" t="s">
        <v>11</v>
      </c>
      <c r="L2835" t="str">
        <f>_xlfn.XLOOKUP(K2835,Sheet1!$A$2:$A$8,Sheet1!$B$2:$B$8)</f>
        <v>G</v>
      </c>
      <c r="M2835" s="5">
        <v>27163282191</v>
      </c>
      <c r="N2835" s="5">
        <v>52687520343</v>
      </c>
    </row>
    <row r="2836" spans="1:14" x14ac:dyDescent="0.3">
      <c r="A2836" t="s">
        <v>273</v>
      </c>
      <c r="B2836" t="s">
        <v>274</v>
      </c>
      <c r="C2836" t="s">
        <v>31</v>
      </c>
      <c r="D2836" t="s">
        <v>248</v>
      </c>
      <c r="E2836" t="s">
        <v>191</v>
      </c>
      <c r="F2836" t="s">
        <v>299</v>
      </c>
      <c r="G2836" s="4">
        <v>44834</v>
      </c>
      <c r="H2836" s="7">
        <f t="shared" si="44"/>
        <v>2022</v>
      </c>
      <c r="I2836" t="s">
        <v>249</v>
      </c>
      <c r="J2836" t="s">
        <v>276</v>
      </c>
      <c r="K2836" t="s">
        <v>11</v>
      </c>
      <c r="L2836" t="str">
        <f>_xlfn.XLOOKUP(K2836,Sheet1!$A$2:$A$8,Sheet1!$B$2:$B$8)</f>
        <v>G</v>
      </c>
      <c r="M2836" s="5">
        <v>-236601840477</v>
      </c>
      <c r="N2836" s="5">
        <v>168610364826</v>
      </c>
    </row>
    <row r="2837" spans="1:14" x14ac:dyDescent="0.3">
      <c r="A2837" t="s">
        <v>273</v>
      </c>
      <c r="B2837" t="s">
        <v>274</v>
      </c>
      <c r="C2837" t="s">
        <v>31</v>
      </c>
      <c r="D2837" t="s">
        <v>230</v>
      </c>
      <c r="E2837" t="s">
        <v>191</v>
      </c>
      <c r="F2837" t="s">
        <v>299</v>
      </c>
      <c r="G2837" s="4">
        <v>44834</v>
      </c>
      <c r="H2837" s="7">
        <f t="shared" si="44"/>
        <v>2022</v>
      </c>
      <c r="I2837" t="s">
        <v>249</v>
      </c>
      <c r="J2837" t="s">
        <v>275</v>
      </c>
      <c r="K2837" t="s">
        <v>11</v>
      </c>
      <c r="L2837" t="str">
        <f>_xlfn.XLOOKUP(K2837,Sheet1!$A$2:$A$8,Sheet1!$B$2:$B$8)</f>
        <v>G</v>
      </c>
      <c r="M2837" s="5">
        <v>131905012000</v>
      </c>
      <c r="N2837" s="5">
        <v>760342456000</v>
      </c>
    </row>
    <row r="2838" spans="1:14" x14ac:dyDescent="0.3">
      <c r="A2838" t="s">
        <v>278</v>
      </c>
      <c r="B2838" t="s">
        <v>274</v>
      </c>
      <c r="C2838" t="s">
        <v>34</v>
      </c>
      <c r="D2838" t="s">
        <v>183</v>
      </c>
      <c r="E2838" t="s">
        <v>184</v>
      </c>
      <c r="F2838" t="s">
        <v>299</v>
      </c>
      <c r="G2838" s="4">
        <v>44834</v>
      </c>
      <c r="H2838" s="7">
        <f t="shared" si="44"/>
        <v>2022</v>
      </c>
      <c r="I2838" t="s">
        <v>249</v>
      </c>
      <c r="J2838" t="s">
        <v>11</v>
      </c>
      <c r="K2838" t="s">
        <v>11</v>
      </c>
      <c r="L2838" t="str">
        <f>_xlfn.XLOOKUP(K2838,Sheet1!$A$2:$A$8,Sheet1!$B$2:$B$8)</f>
        <v>G</v>
      </c>
      <c r="M2838" s="5">
        <v>516649195450</v>
      </c>
      <c r="N2838" s="5">
        <v>421820188274</v>
      </c>
    </row>
    <row r="2839" spans="1:14" x14ac:dyDescent="0.3">
      <c r="A2839" t="s">
        <v>278</v>
      </c>
      <c r="B2839" t="s">
        <v>274</v>
      </c>
      <c r="C2839" t="s">
        <v>34</v>
      </c>
      <c r="D2839" t="s">
        <v>188</v>
      </c>
      <c r="E2839" t="s">
        <v>189</v>
      </c>
      <c r="F2839" t="s">
        <v>299</v>
      </c>
      <c r="G2839" s="4">
        <v>44834</v>
      </c>
      <c r="H2839" s="7">
        <f t="shared" si="44"/>
        <v>2022</v>
      </c>
      <c r="I2839" t="s">
        <v>249</v>
      </c>
      <c r="J2839" t="s">
        <v>11</v>
      </c>
      <c r="K2839" t="s">
        <v>11</v>
      </c>
      <c r="L2839" t="str">
        <f>_xlfn.XLOOKUP(K2839,Sheet1!$A$2:$A$8,Sheet1!$B$2:$B$8)</f>
        <v>G</v>
      </c>
      <c r="M2839" s="5">
        <v>101773070245</v>
      </c>
      <c r="N2839" s="5">
        <v>-169321388438</v>
      </c>
    </row>
    <row r="2840" spans="1:14" x14ac:dyDescent="0.3">
      <c r="A2840" t="s">
        <v>278</v>
      </c>
      <c r="B2840" t="s">
        <v>274</v>
      </c>
      <c r="C2840" t="s">
        <v>34</v>
      </c>
      <c r="D2840" t="s">
        <v>239</v>
      </c>
      <c r="E2840" t="s">
        <v>191</v>
      </c>
      <c r="F2840" t="s">
        <v>299</v>
      </c>
      <c r="G2840" s="4">
        <v>44834</v>
      </c>
      <c r="H2840" s="7">
        <f t="shared" si="44"/>
        <v>2022</v>
      </c>
      <c r="I2840" t="s">
        <v>249</v>
      </c>
      <c r="J2840" t="s">
        <v>275</v>
      </c>
      <c r="K2840" t="s">
        <v>11</v>
      </c>
      <c r="L2840" t="str">
        <f>_xlfn.XLOOKUP(K2840,Sheet1!$A$2:$A$8,Sheet1!$B$2:$B$8)</f>
        <v>G</v>
      </c>
      <c r="M2840" s="5">
        <v>1546224161000</v>
      </c>
      <c r="N2840" s="5">
        <v>-444820365000</v>
      </c>
    </row>
    <row r="2841" spans="1:14" x14ac:dyDescent="0.3">
      <c r="A2841" t="s">
        <v>278</v>
      </c>
      <c r="B2841" t="s">
        <v>274</v>
      </c>
      <c r="C2841" t="s">
        <v>34</v>
      </c>
      <c r="D2841" t="s">
        <v>251</v>
      </c>
      <c r="E2841" t="s">
        <v>242</v>
      </c>
      <c r="F2841" t="s">
        <v>299</v>
      </c>
      <c r="G2841" s="4">
        <v>44834</v>
      </c>
      <c r="H2841" s="7">
        <f t="shared" si="44"/>
        <v>2022</v>
      </c>
      <c r="I2841" t="s">
        <v>249</v>
      </c>
      <c r="J2841" t="s">
        <v>11</v>
      </c>
      <c r="K2841" t="s">
        <v>11</v>
      </c>
      <c r="L2841" t="str">
        <f>_xlfn.XLOOKUP(K2841,Sheet1!$A$2:$A$8,Sheet1!$B$2:$B$8)</f>
        <v>G</v>
      </c>
      <c r="M2841" s="5">
        <v>161050129639</v>
      </c>
      <c r="N2841" s="5">
        <v>183028380614</v>
      </c>
    </row>
    <row r="2842" spans="1:14" x14ac:dyDescent="0.3">
      <c r="A2842" t="s">
        <v>278</v>
      </c>
      <c r="B2842" t="s">
        <v>274</v>
      </c>
      <c r="C2842" t="s">
        <v>34</v>
      </c>
      <c r="D2842" t="s">
        <v>190</v>
      </c>
      <c r="E2842" t="s">
        <v>191</v>
      </c>
      <c r="F2842" t="s">
        <v>299</v>
      </c>
      <c r="G2842" s="4">
        <v>44834</v>
      </c>
      <c r="H2842" s="7">
        <f t="shared" si="44"/>
        <v>2022</v>
      </c>
      <c r="I2842" t="s">
        <v>249</v>
      </c>
      <c r="J2842" t="s">
        <v>11</v>
      </c>
      <c r="K2842" t="s">
        <v>11</v>
      </c>
      <c r="L2842" t="str">
        <f>_xlfn.XLOOKUP(K2842,Sheet1!$A$2:$A$8,Sheet1!$B$2:$B$8)</f>
        <v>G</v>
      </c>
      <c r="M2842" s="5">
        <v>104671051537</v>
      </c>
      <c r="N2842" s="5">
        <v>-263584584344</v>
      </c>
    </row>
    <row r="2843" spans="1:14" x14ac:dyDescent="0.3">
      <c r="A2843" t="s">
        <v>278</v>
      </c>
      <c r="B2843" t="s">
        <v>274</v>
      </c>
      <c r="C2843" t="s">
        <v>34</v>
      </c>
      <c r="D2843" t="s">
        <v>192</v>
      </c>
      <c r="E2843" t="s">
        <v>191</v>
      </c>
      <c r="F2843" t="s">
        <v>299</v>
      </c>
      <c r="G2843" s="4">
        <v>44834</v>
      </c>
      <c r="H2843" s="7">
        <f t="shared" si="44"/>
        <v>2022</v>
      </c>
      <c r="I2843" t="s">
        <v>249</v>
      </c>
      <c r="J2843" t="s">
        <v>11</v>
      </c>
      <c r="K2843" t="s">
        <v>11</v>
      </c>
      <c r="L2843" t="str">
        <f>_xlfn.XLOOKUP(K2843,Sheet1!$A$2:$A$8,Sheet1!$B$2:$B$8)</f>
        <v>G</v>
      </c>
      <c r="M2843" s="5">
        <v>56908716349</v>
      </c>
      <c r="N2843" s="5">
        <v>34158623438</v>
      </c>
    </row>
    <row r="2844" spans="1:14" x14ac:dyDescent="0.3">
      <c r="A2844" t="s">
        <v>278</v>
      </c>
      <c r="B2844" t="s">
        <v>274</v>
      </c>
      <c r="C2844" t="s">
        <v>34</v>
      </c>
      <c r="D2844" t="s">
        <v>193</v>
      </c>
      <c r="E2844" t="s">
        <v>194</v>
      </c>
      <c r="F2844" t="s">
        <v>299</v>
      </c>
      <c r="G2844" s="4">
        <v>44834</v>
      </c>
      <c r="H2844" s="7">
        <f t="shared" si="44"/>
        <v>2022</v>
      </c>
      <c r="I2844" t="s">
        <v>249</v>
      </c>
      <c r="J2844" t="s">
        <v>276</v>
      </c>
      <c r="K2844" t="s">
        <v>11</v>
      </c>
      <c r="L2844" t="str">
        <f>_xlfn.XLOOKUP(K2844,Sheet1!$A$2:$A$8,Sheet1!$B$2:$B$8)</f>
        <v>G</v>
      </c>
      <c r="M2844" s="5">
        <v>119285280068</v>
      </c>
      <c r="N2844" s="5">
        <v>-168225887054</v>
      </c>
    </row>
    <row r="2845" spans="1:14" x14ac:dyDescent="0.3">
      <c r="A2845" t="s">
        <v>278</v>
      </c>
      <c r="B2845" t="s">
        <v>274</v>
      </c>
      <c r="C2845" t="s">
        <v>34</v>
      </c>
      <c r="D2845" t="s">
        <v>195</v>
      </c>
      <c r="E2845" t="s">
        <v>191</v>
      </c>
      <c r="F2845" t="s">
        <v>299</v>
      </c>
      <c r="G2845" s="4">
        <v>44834</v>
      </c>
      <c r="H2845" s="7">
        <f t="shared" si="44"/>
        <v>2022</v>
      </c>
      <c r="I2845" t="s">
        <v>249</v>
      </c>
      <c r="J2845" t="s">
        <v>11</v>
      </c>
      <c r="K2845" t="s">
        <v>11</v>
      </c>
      <c r="L2845" t="str">
        <f>_xlfn.XLOOKUP(K2845,Sheet1!$A$2:$A$8,Sheet1!$B$2:$B$8)</f>
        <v>G</v>
      </c>
      <c r="M2845" s="5">
        <v>1051194011443</v>
      </c>
      <c r="N2845" s="5">
        <v>692079696512</v>
      </c>
    </row>
    <row r="2846" spans="1:14" x14ac:dyDescent="0.3">
      <c r="A2846" t="s">
        <v>278</v>
      </c>
      <c r="B2846" t="s">
        <v>274</v>
      </c>
      <c r="C2846" t="s">
        <v>34</v>
      </c>
      <c r="D2846" t="s">
        <v>196</v>
      </c>
      <c r="E2846" t="s">
        <v>194</v>
      </c>
      <c r="F2846" t="s">
        <v>299</v>
      </c>
      <c r="G2846" s="4">
        <v>44834</v>
      </c>
      <c r="H2846" s="7">
        <f t="shared" si="44"/>
        <v>2022</v>
      </c>
      <c r="I2846" t="s">
        <v>249</v>
      </c>
      <c r="J2846" t="s">
        <v>11</v>
      </c>
      <c r="K2846" t="s">
        <v>11</v>
      </c>
      <c r="L2846" t="str">
        <f>_xlfn.XLOOKUP(K2846,Sheet1!$A$2:$A$8,Sheet1!$B$2:$B$8)</f>
        <v>G</v>
      </c>
      <c r="M2846" s="5">
        <v>-9732732285</v>
      </c>
      <c r="N2846" s="5">
        <v>-19882969005</v>
      </c>
    </row>
    <row r="2847" spans="1:14" x14ac:dyDescent="0.3">
      <c r="A2847" t="s">
        <v>278</v>
      </c>
      <c r="B2847" t="s">
        <v>274</v>
      </c>
      <c r="C2847" t="s">
        <v>34</v>
      </c>
      <c r="D2847" t="s">
        <v>240</v>
      </c>
      <c r="E2847" t="s">
        <v>191</v>
      </c>
      <c r="F2847" t="s">
        <v>299</v>
      </c>
      <c r="G2847" s="4">
        <v>44834</v>
      </c>
      <c r="H2847" s="7">
        <f t="shared" si="44"/>
        <v>2022</v>
      </c>
      <c r="I2847" t="s">
        <v>249</v>
      </c>
      <c r="J2847" t="s">
        <v>280</v>
      </c>
      <c r="K2847" t="s">
        <v>11</v>
      </c>
      <c r="L2847" t="str">
        <f>_xlfn.XLOOKUP(K2847,Sheet1!$A$2:$A$8,Sheet1!$B$2:$B$8)</f>
        <v>G</v>
      </c>
      <c r="M2847" s="5">
        <v>254356794704</v>
      </c>
      <c r="N2847" s="5">
        <v>107183096786</v>
      </c>
    </row>
    <row r="2848" spans="1:14" x14ac:dyDescent="0.3">
      <c r="A2848" t="s">
        <v>278</v>
      </c>
      <c r="B2848" t="s">
        <v>274</v>
      </c>
      <c r="C2848" t="s">
        <v>34</v>
      </c>
      <c r="D2848" t="s">
        <v>232</v>
      </c>
      <c r="E2848" t="s">
        <v>191</v>
      </c>
      <c r="F2848" t="s">
        <v>299</v>
      </c>
      <c r="G2848" s="4">
        <v>44834</v>
      </c>
      <c r="H2848" s="7">
        <f t="shared" si="44"/>
        <v>2022</v>
      </c>
      <c r="I2848" t="s">
        <v>249</v>
      </c>
      <c r="J2848" t="s">
        <v>11</v>
      </c>
      <c r="K2848" t="s">
        <v>11</v>
      </c>
      <c r="L2848" t="str">
        <f>_xlfn.XLOOKUP(K2848,Sheet1!$A$2:$A$8,Sheet1!$B$2:$B$8)</f>
        <v>G</v>
      </c>
      <c r="M2848" s="5">
        <v>237034910893</v>
      </c>
      <c r="N2848" s="5">
        <v>76891007432</v>
      </c>
    </row>
    <row r="2849" spans="1:14" x14ac:dyDescent="0.3">
      <c r="A2849" t="s">
        <v>278</v>
      </c>
      <c r="B2849" t="s">
        <v>274</v>
      </c>
      <c r="C2849" t="s">
        <v>34</v>
      </c>
      <c r="D2849" t="s">
        <v>197</v>
      </c>
      <c r="E2849" t="s">
        <v>198</v>
      </c>
      <c r="F2849" t="s">
        <v>299</v>
      </c>
      <c r="G2849" s="4">
        <v>44834</v>
      </c>
      <c r="H2849" s="7">
        <f t="shared" si="44"/>
        <v>2022</v>
      </c>
      <c r="I2849" t="s">
        <v>249</v>
      </c>
      <c r="J2849" t="s">
        <v>11</v>
      </c>
      <c r="K2849" t="s">
        <v>11</v>
      </c>
      <c r="L2849" t="str">
        <f>_xlfn.XLOOKUP(K2849,Sheet1!$A$2:$A$8,Sheet1!$B$2:$B$8)</f>
        <v>G</v>
      </c>
      <c r="M2849" s="5">
        <v>70621507317</v>
      </c>
      <c r="N2849" s="5">
        <v>22915071291</v>
      </c>
    </row>
    <row r="2850" spans="1:14" x14ac:dyDescent="0.3">
      <c r="A2850" t="s">
        <v>278</v>
      </c>
      <c r="B2850" t="s">
        <v>274</v>
      </c>
      <c r="C2850" t="s">
        <v>34</v>
      </c>
      <c r="D2850" t="s">
        <v>199</v>
      </c>
      <c r="E2850" t="s">
        <v>184</v>
      </c>
      <c r="F2850" t="s">
        <v>299</v>
      </c>
      <c r="G2850" s="4">
        <v>44834</v>
      </c>
      <c r="H2850" s="7">
        <f t="shared" si="44"/>
        <v>2022</v>
      </c>
      <c r="I2850" t="s">
        <v>249</v>
      </c>
      <c r="J2850" t="s">
        <v>275</v>
      </c>
      <c r="K2850" t="s">
        <v>11</v>
      </c>
      <c r="L2850" t="str">
        <f>_xlfn.XLOOKUP(K2850,Sheet1!$A$2:$A$8,Sheet1!$B$2:$B$8)</f>
        <v>G</v>
      </c>
      <c r="M2850" s="5">
        <v>231146271315</v>
      </c>
      <c r="N2850" s="5">
        <v>329874973043</v>
      </c>
    </row>
    <row r="2851" spans="1:14" x14ac:dyDescent="0.3">
      <c r="A2851" t="s">
        <v>278</v>
      </c>
      <c r="B2851" t="s">
        <v>274</v>
      </c>
      <c r="C2851" t="s">
        <v>34</v>
      </c>
      <c r="D2851" t="s">
        <v>200</v>
      </c>
      <c r="E2851" t="s">
        <v>191</v>
      </c>
      <c r="F2851" t="s">
        <v>299</v>
      </c>
      <c r="G2851" s="4">
        <v>44834</v>
      </c>
      <c r="H2851" s="7">
        <f t="shared" si="44"/>
        <v>2022</v>
      </c>
      <c r="I2851" t="s">
        <v>249</v>
      </c>
      <c r="J2851" t="s">
        <v>11</v>
      </c>
      <c r="K2851" t="s">
        <v>11</v>
      </c>
      <c r="L2851" t="str">
        <f>_xlfn.XLOOKUP(K2851,Sheet1!$A$2:$A$8,Sheet1!$B$2:$B$8)</f>
        <v>G</v>
      </c>
      <c r="M2851" s="5">
        <v>-350304824946</v>
      </c>
      <c r="N2851" s="5">
        <v>1052963187300</v>
      </c>
    </row>
    <row r="2852" spans="1:14" x14ac:dyDescent="0.3">
      <c r="A2852" t="s">
        <v>278</v>
      </c>
      <c r="B2852" t="s">
        <v>274</v>
      </c>
      <c r="C2852" t="s">
        <v>34</v>
      </c>
      <c r="D2852" t="s">
        <v>241</v>
      </c>
      <c r="E2852" t="s">
        <v>242</v>
      </c>
      <c r="F2852" t="s">
        <v>299</v>
      </c>
      <c r="G2852" s="4">
        <v>44834</v>
      </c>
      <c r="H2852" s="7">
        <f t="shared" si="44"/>
        <v>2022</v>
      </c>
      <c r="I2852" t="s">
        <v>249</v>
      </c>
      <c r="J2852" t="s">
        <v>11</v>
      </c>
      <c r="K2852" t="s">
        <v>11</v>
      </c>
      <c r="L2852" t="str">
        <f>_xlfn.XLOOKUP(K2852,Sheet1!$A$2:$A$8,Sheet1!$B$2:$B$8)</f>
        <v>G</v>
      </c>
      <c r="M2852" s="5">
        <v>29771445373</v>
      </c>
      <c r="N2852" s="5">
        <v>11270352087</v>
      </c>
    </row>
    <row r="2853" spans="1:14" x14ac:dyDescent="0.3">
      <c r="A2853" t="s">
        <v>278</v>
      </c>
      <c r="B2853" t="s">
        <v>274</v>
      </c>
      <c r="C2853" t="s">
        <v>34</v>
      </c>
      <c r="D2853" t="s">
        <v>201</v>
      </c>
      <c r="E2853" t="s">
        <v>184</v>
      </c>
      <c r="F2853" t="s">
        <v>299</v>
      </c>
      <c r="G2853" s="4">
        <v>44834</v>
      </c>
      <c r="H2853" s="7">
        <f t="shared" si="44"/>
        <v>2022</v>
      </c>
      <c r="I2853" t="s">
        <v>249</v>
      </c>
      <c r="J2853" t="s">
        <v>11</v>
      </c>
      <c r="K2853" t="s">
        <v>11</v>
      </c>
      <c r="L2853" t="str">
        <f>_xlfn.XLOOKUP(K2853,Sheet1!$A$2:$A$8,Sheet1!$B$2:$B$8)</f>
        <v>G</v>
      </c>
      <c r="M2853" s="5">
        <v>1977532431864</v>
      </c>
      <c r="N2853" s="5">
        <v>1595668235192</v>
      </c>
    </row>
    <row r="2854" spans="1:14" x14ac:dyDescent="0.3">
      <c r="A2854" t="s">
        <v>278</v>
      </c>
      <c r="B2854" t="s">
        <v>274</v>
      </c>
      <c r="C2854" t="s">
        <v>34</v>
      </c>
      <c r="D2854" t="s">
        <v>202</v>
      </c>
      <c r="E2854" t="s">
        <v>184</v>
      </c>
      <c r="F2854" t="s">
        <v>299</v>
      </c>
      <c r="G2854" s="4">
        <v>44834</v>
      </c>
      <c r="H2854" s="7">
        <f t="shared" si="44"/>
        <v>2022</v>
      </c>
      <c r="I2854" t="s">
        <v>249</v>
      </c>
      <c r="J2854" t="s">
        <v>11</v>
      </c>
      <c r="K2854" t="s">
        <v>11</v>
      </c>
      <c r="L2854" t="str">
        <f>_xlfn.XLOOKUP(K2854,Sheet1!$A$2:$A$8,Sheet1!$B$2:$B$8)</f>
        <v>G</v>
      </c>
      <c r="M2854" s="5">
        <v>42381288098</v>
      </c>
      <c r="N2854" s="5">
        <v>63496196462</v>
      </c>
    </row>
    <row r="2855" spans="1:14" x14ac:dyDescent="0.3">
      <c r="A2855" t="s">
        <v>278</v>
      </c>
      <c r="B2855" t="s">
        <v>274</v>
      </c>
      <c r="C2855" t="s">
        <v>34</v>
      </c>
      <c r="D2855" t="s">
        <v>203</v>
      </c>
      <c r="E2855" t="s">
        <v>184</v>
      </c>
      <c r="F2855" t="s">
        <v>299</v>
      </c>
      <c r="G2855" s="4">
        <v>44834</v>
      </c>
      <c r="H2855" s="7">
        <f t="shared" si="44"/>
        <v>2022</v>
      </c>
      <c r="I2855" t="s">
        <v>249</v>
      </c>
      <c r="J2855" t="s">
        <v>11</v>
      </c>
      <c r="K2855" t="s">
        <v>11</v>
      </c>
      <c r="L2855" t="str">
        <f>_xlfn.XLOOKUP(K2855,Sheet1!$A$2:$A$8,Sheet1!$B$2:$B$8)</f>
        <v>G</v>
      </c>
      <c r="M2855" s="5">
        <v>2566887145</v>
      </c>
      <c r="N2855" s="5">
        <v>79955682980</v>
      </c>
    </row>
    <row r="2856" spans="1:14" x14ac:dyDescent="0.3">
      <c r="A2856" t="s">
        <v>278</v>
      </c>
      <c r="B2856" t="s">
        <v>274</v>
      </c>
      <c r="C2856" t="s">
        <v>34</v>
      </c>
      <c r="D2856" t="s">
        <v>243</v>
      </c>
      <c r="E2856" t="s">
        <v>213</v>
      </c>
      <c r="F2856" t="s">
        <v>301</v>
      </c>
      <c r="G2856" s="4">
        <v>44834</v>
      </c>
      <c r="H2856" s="7">
        <f t="shared" si="44"/>
        <v>2022</v>
      </c>
      <c r="I2856" t="s">
        <v>249</v>
      </c>
      <c r="J2856" t="s">
        <v>11</v>
      </c>
      <c r="K2856" t="s">
        <v>11</v>
      </c>
      <c r="L2856" t="str">
        <f>_xlfn.XLOOKUP(K2856,Sheet1!$A$2:$A$8,Sheet1!$B$2:$B$8)</f>
        <v>G</v>
      </c>
      <c r="M2856" s="5">
        <v>-6425791199</v>
      </c>
      <c r="N2856" s="5">
        <v>-4022907874</v>
      </c>
    </row>
    <row r="2857" spans="1:14" x14ac:dyDescent="0.3">
      <c r="A2857" t="s">
        <v>278</v>
      </c>
      <c r="B2857" t="s">
        <v>274</v>
      </c>
      <c r="C2857" t="s">
        <v>34</v>
      </c>
      <c r="D2857" t="s">
        <v>204</v>
      </c>
      <c r="E2857" t="s">
        <v>191</v>
      </c>
      <c r="F2857" t="s">
        <v>299</v>
      </c>
      <c r="G2857" s="4">
        <v>44834</v>
      </c>
      <c r="H2857" s="7">
        <f t="shared" si="44"/>
        <v>2022</v>
      </c>
      <c r="I2857" t="s">
        <v>249</v>
      </c>
      <c r="J2857" t="s">
        <v>11</v>
      </c>
      <c r="K2857" t="s">
        <v>11</v>
      </c>
      <c r="L2857" t="str">
        <f>_xlfn.XLOOKUP(K2857,Sheet1!$A$2:$A$8,Sheet1!$B$2:$B$8)</f>
        <v>G</v>
      </c>
      <c r="M2857" s="5">
        <v>80721602639</v>
      </c>
      <c r="N2857" s="5">
        <v>66667629152</v>
      </c>
    </row>
    <row r="2858" spans="1:14" x14ac:dyDescent="0.3">
      <c r="A2858" t="s">
        <v>278</v>
      </c>
      <c r="B2858" t="s">
        <v>274</v>
      </c>
      <c r="C2858" t="s">
        <v>34</v>
      </c>
      <c r="D2858" t="s">
        <v>244</v>
      </c>
      <c r="E2858" t="s">
        <v>198</v>
      </c>
      <c r="F2858" t="s">
        <v>299</v>
      </c>
      <c r="G2858" s="4">
        <v>44834</v>
      </c>
      <c r="H2858" s="7">
        <f t="shared" si="44"/>
        <v>2022</v>
      </c>
      <c r="I2858" t="s">
        <v>249</v>
      </c>
      <c r="J2858" t="s">
        <v>11</v>
      </c>
      <c r="K2858" t="s">
        <v>11</v>
      </c>
      <c r="L2858" t="str">
        <f>_xlfn.XLOOKUP(K2858,Sheet1!$A$2:$A$8,Sheet1!$B$2:$B$8)</f>
        <v>G</v>
      </c>
      <c r="M2858" s="5">
        <v>619008822887</v>
      </c>
      <c r="N2858" s="5">
        <v>1080903239219</v>
      </c>
    </row>
    <row r="2859" spans="1:14" x14ac:dyDescent="0.3">
      <c r="A2859" t="s">
        <v>278</v>
      </c>
      <c r="B2859" t="s">
        <v>274</v>
      </c>
      <c r="C2859" t="s">
        <v>34</v>
      </c>
      <c r="D2859" t="s">
        <v>205</v>
      </c>
      <c r="E2859" t="s">
        <v>189</v>
      </c>
      <c r="F2859" t="s">
        <v>301</v>
      </c>
      <c r="G2859" s="4">
        <v>44834</v>
      </c>
      <c r="H2859" s="7">
        <f t="shared" si="44"/>
        <v>2022</v>
      </c>
      <c r="I2859" t="s">
        <v>249</v>
      </c>
      <c r="J2859" t="s">
        <v>11</v>
      </c>
      <c r="K2859" t="s">
        <v>11</v>
      </c>
      <c r="L2859" t="str">
        <f>_xlfn.XLOOKUP(K2859,Sheet1!$A$2:$A$8,Sheet1!$B$2:$B$8)</f>
        <v>G</v>
      </c>
      <c r="M2859" s="5">
        <v>52409222346</v>
      </c>
      <c r="N2859" s="5">
        <v>60720450212</v>
      </c>
    </row>
    <row r="2860" spans="1:14" x14ac:dyDescent="0.3">
      <c r="A2860" t="s">
        <v>278</v>
      </c>
      <c r="B2860" t="s">
        <v>274</v>
      </c>
      <c r="C2860" t="s">
        <v>34</v>
      </c>
      <c r="D2860" t="s">
        <v>206</v>
      </c>
      <c r="E2860" t="s">
        <v>191</v>
      </c>
      <c r="F2860" t="s">
        <v>299</v>
      </c>
      <c r="G2860" s="4">
        <v>44834</v>
      </c>
      <c r="H2860" s="7">
        <f t="shared" si="44"/>
        <v>2022</v>
      </c>
      <c r="I2860" t="s">
        <v>249</v>
      </c>
      <c r="J2860" t="s">
        <v>11</v>
      </c>
      <c r="K2860" t="s">
        <v>11</v>
      </c>
      <c r="L2860" t="str">
        <f>_xlfn.XLOOKUP(K2860,Sheet1!$A$2:$A$8,Sheet1!$B$2:$B$8)</f>
        <v>G</v>
      </c>
      <c r="M2860" s="5">
        <v>18222703192</v>
      </c>
      <c r="N2860" s="5">
        <v>-6327564073</v>
      </c>
    </row>
    <row r="2861" spans="1:14" x14ac:dyDescent="0.3">
      <c r="A2861" t="s">
        <v>278</v>
      </c>
      <c r="B2861" t="s">
        <v>274</v>
      </c>
      <c r="C2861" t="s">
        <v>34</v>
      </c>
      <c r="D2861" t="s">
        <v>245</v>
      </c>
      <c r="E2861" t="s">
        <v>213</v>
      </c>
      <c r="F2861" t="s">
        <v>299</v>
      </c>
      <c r="G2861" s="4">
        <v>44834</v>
      </c>
      <c r="H2861" s="7">
        <f t="shared" si="44"/>
        <v>2022</v>
      </c>
      <c r="I2861" t="s">
        <v>249</v>
      </c>
      <c r="J2861" t="s">
        <v>277</v>
      </c>
      <c r="K2861" t="s">
        <v>11</v>
      </c>
      <c r="L2861" t="str">
        <f>_xlfn.XLOOKUP(K2861,Sheet1!$A$2:$A$8,Sheet1!$B$2:$B$8)</f>
        <v>G</v>
      </c>
      <c r="M2861" s="5">
        <v>-48522810523</v>
      </c>
      <c r="N2861" s="5">
        <v>192257557274</v>
      </c>
    </row>
    <row r="2862" spans="1:14" x14ac:dyDescent="0.3">
      <c r="A2862" t="s">
        <v>278</v>
      </c>
      <c r="B2862" t="s">
        <v>274</v>
      </c>
      <c r="C2862" t="s">
        <v>34</v>
      </c>
      <c r="D2862" t="s">
        <v>207</v>
      </c>
      <c r="E2862" t="s">
        <v>191</v>
      </c>
      <c r="F2862" t="s">
        <v>299</v>
      </c>
      <c r="G2862" s="4">
        <v>44834</v>
      </c>
      <c r="H2862" s="7">
        <f t="shared" si="44"/>
        <v>2022</v>
      </c>
      <c r="I2862" t="s">
        <v>249</v>
      </c>
      <c r="J2862" t="s">
        <v>11</v>
      </c>
      <c r="K2862" t="s">
        <v>11</v>
      </c>
      <c r="L2862" t="str">
        <f>_xlfn.XLOOKUP(K2862,Sheet1!$A$2:$A$8,Sheet1!$B$2:$B$8)</f>
        <v>G</v>
      </c>
      <c r="M2862" s="5">
        <v>-55724781478</v>
      </c>
      <c r="N2862" s="5">
        <v>10571837761</v>
      </c>
    </row>
    <row r="2863" spans="1:14" x14ac:dyDescent="0.3">
      <c r="A2863" t="s">
        <v>278</v>
      </c>
      <c r="B2863" t="s">
        <v>274</v>
      </c>
      <c r="C2863" t="s">
        <v>34</v>
      </c>
      <c r="D2863" t="s">
        <v>208</v>
      </c>
      <c r="E2863" t="s">
        <v>209</v>
      </c>
      <c r="F2863" t="s">
        <v>301</v>
      </c>
      <c r="G2863" s="4">
        <v>44834</v>
      </c>
      <c r="H2863" s="7">
        <f t="shared" si="44"/>
        <v>2022</v>
      </c>
      <c r="I2863" t="s">
        <v>249</v>
      </c>
      <c r="J2863" t="s">
        <v>11</v>
      </c>
      <c r="K2863" t="s">
        <v>11</v>
      </c>
      <c r="L2863" t="str">
        <f>_xlfn.XLOOKUP(K2863,Sheet1!$A$2:$A$8,Sheet1!$B$2:$B$8)</f>
        <v>G</v>
      </c>
      <c r="M2863" s="5">
        <v>-3832038832</v>
      </c>
      <c r="N2863" s="5">
        <v>6059793339</v>
      </c>
    </row>
    <row r="2864" spans="1:14" x14ac:dyDescent="0.3">
      <c r="A2864" t="s">
        <v>278</v>
      </c>
      <c r="B2864" t="s">
        <v>274</v>
      </c>
      <c r="C2864" t="s">
        <v>34</v>
      </c>
      <c r="D2864" t="s">
        <v>210</v>
      </c>
      <c r="E2864" t="s">
        <v>198</v>
      </c>
      <c r="F2864" t="s">
        <v>299</v>
      </c>
      <c r="G2864" s="4">
        <v>44834</v>
      </c>
      <c r="H2864" s="7">
        <f t="shared" si="44"/>
        <v>2022</v>
      </c>
      <c r="I2864" t="s">
        <v>249</v>
      </c>
      <c r="J2864" t="s">
        <v>11</v>
      </c>
      <c r="K2864" t="s">
        <v>11</v>
      </c>
      <c r="L2864" t="str">
        <f>_xlfn.XLOOKUP(K2864,Sheet1!$A$2:$A$8,Sheet1!$B$2:$B$8)</f>
        <v>G</v>
      </c>
      <c r="M2864" s="5">
        <v>-39161084963</v>
      </c>
      <c r="N2864" s="5">
        <v>-2325378352</v>
      </c>
    </row>
    <row r="2865" spans="1:14" x14ac:dyDescent="0.3">
      <c r="A2865" t="s">
        <v>278</v>
      </c>
      <c r="B2865" t="s">
        <v>274</v>
      </c>
      <c r="C2865" t="s">
        <v>34</v>
      </c>
      <c r="D2865" t="s">
        <v>211</v>
      </c>
      <c r="E2865" t="s">
        <v>184</v>
      </c>
      <c r="F2865" t="s">
        <v>299</v>
      </c>
      <c r="G2865" s="4">
        <v>44834</v>
      </c>
      <c r="H2865" s="7">
        <f t="shared" si="44"/>
        <v>2022</v>
      </c>
      <c r="I2865" t="s">
        <v>249</v>
      </c>
      <c r="J2865" t="s">
        <v>11</v>
      </c>
      <c r="K2865" t="s">
        <v>11</v>
      </c>
      <c r="L2865" t="str">
        <f>_xlfn.XLOOKUP(K2865,Sheet1!$A$2:$A$8,Sheet1!$B$2:$B$8)</f>
        <v>G</v>
      </c>
      <c r="M2865" s="5">
        <v>21352533778</v>
      </c>
      <c r="N2865" s="5">
        <v>24908182111</v>
      </c>
    </row>
    <row r="2866" spans="1:14" x14ac:dyDescent="0.3">
      <c r="A2866" t="s">
        <v>278</v>
      </c>
      <c r="B2866" t="s">
        <v>274</v>
      </c>
      <c r="C2866" t="s">
        <v>34</v>
      </c>
      <c r="D2866" t="s">
        <v>212</v>
      </c>
      <c r="E2866" t="s">
        <v>213</v>
      </c>
      <c r="F2866" t="s">
        <v>301</v>
      </c>
      <c r="G2866" s="4">
        <v>44834</v>
      </c>
      <c r="H2866" s="7">
        <f t="shared" si="44"/>
        <v>2022</v>
      </c>
      <c r="I2866" t="s">
        <v>249</v>
      </c>
      <c r="J2866" t="s">
        <v>11</v>
      </c>
      <c r="K2866" t="s">
        <v>11</v>
      </c>
      <c r="L2866" t="str">
        <f>_xlfn.XLOOKUP(K2866,Sheet1!$A$2:$A$8,Sheet1!$B$2:$B$8)</f>
        <v>G</v>
      </c>
      <c r="M2866" s="5">
        <v>474503375856</v>
      </c>
      <c r="N2866" s="5">
        <v>764660102240</v>
      </c>
    </row>
    <row r="2867" spans="1:14" x14ac:dyDescent="0.3">
      <c r="A2867" t="s">
        <v>278</v>
      </c>
      <c r="B2867" t="s">
        <v>274</v>
      </c>
      <c r="C2867" t="s">
        <v>34</v>
      </c>
      <c r="D2867" t="s">
        <v>214</v>
      </c>
      <c r="E2867" t="s">
        <v>191</v>
      </c>
      <c r="F2867" t="s">
        <v>299</v>
      </c>
      <c r="G2867" s="4">
        <v>44834</v>
      </c>
      <c r="H2867" s="7">
        <f t="shared" si="44"/>
        <v>2022</v>
      </c>
      <c r="I2867" t="s">
        <v>249</v>
      </c>
      <c r="J2867" t="s">
        <v>276</v>
      </c>
      <c r="K2867" t="s">
        <v>11</v>
      </c>
      <c r="L2867" t="str">
        <f>_xlfn.XLOOKUP(K2867,Sheet1!$A$2:$A$8,Sheet1!$B$2:$B$8)</f>
        <v>G</v>
      </c>
      <c r="M2867" s="5">
        <v>166891856843</v>
      </c>
      <c r="N2867" s="5">
        <v>234275920029</v>
      </c>
    </row>
    <row r="2868" spans="1:14" x14ac:dyDescent="0.3">
      <c r="A2868" t="s">
        <v>278</v>
      </c>
      <c r="B2868" t="s">
        <v>274</v>
      </c>
      <c r="C2868" t="s">
        <v>34</v>
      </c>
      <c r="D2868" t="s">
        <v>235</v>
      </c>
      <c r="E2868" t="s">
        <v>236</v>
      </c>
      <c r="F2868" t="s">
        <v>299</v>
      </c>
      <c r="G2868" s="4">
        <v>44834</v>
      </c>
      <c r="H2868" s="7">
        <f t="shared" si="44"/>
        <v>2022</v>
      </c>
      <c r="I2868" t="s">
        <v>249</v>
      </c>
      <c r="J2868" t="s">
        <v>11</v>
      </c>
      <c r="K2868" t="s">
        <v>11</v>
      </c>
      <c r="L2868" t="str">
        <f>_xlfn.XLOOKUP(K2868,Sheet1!$A$2:$A$8,Sheet1!$B$2:$B$8)</f>
        <v>G</v>
      </c>
      <c r="M2868" s="5">
        <v>3229049091</v>
      </c>
      <c r="N2868" s="5">
        <v>2593297786</v>
      </c>
    </row>
    <row r="2869" spans="1:14" x14ac:dyDescent="0.3">
      <c r="A2869" t="s">
        <v>278</v>
      </c>
      <c r="B2869" t="s">
        <v>274</v>
      </c>
      <c r="C2869" t="s">
        <v>34</v>
      </c>
      <c r="D2869" t="s">
        <v>216</v>
      </c>
      <c r="E2869" t="s">
        <v>184</v>
      </c>
      <c r="F2869" t="s">
        <v>299</v>
      </c>
      <c r="G2869" s="4">
        <v>44834</v>
      </c>
      <c r="H2869" s="7">
        <f t="shared" si="44"/>
        <v>2022</v>
      </c>
      <c r="I2869" t="s">
        <v>249</v>
      </c>
      <c r="J2869" t="s">
        <v>11</v>
      </c>
      <c r="K2869" t="s">
        <v>11</v>
      </c>
      <c r="L2869" t="str">
        <f>_xlfn.XLOOKUP(K2869,Sheet1!$A$2:$A$8,Sheet1!$B$2:$B$8)</f>
        <v>G</v>
      </c>
      <c r="M2869" s="5">
        <v>142864907923</v>
      </c>
      <c r="N2869" s="5">
        <v>135835839629</v>
      </c>
    </row>
    <row r="2870" spans="1:14" x14ac:dyDescent="0.3">
      <c r="A2870" t="s">
        <v>278</v>
      </c>
      <c r="B2870" t="s">
        <v>274</v>
      </c>
      <c r="C2870" t="s">
        <v>34</v>
      </c>
      <c r="D2870" t="s">
        <v>217</v>
      </c>
      <c r="E2870" t="s">
        <v>191</v>
      </c>
      <c r="F2870" t="s">
        <v>299</v>
      </c>
      <c r="G2870" s="4">
        <v>44834</v>
      </c>
      <c r="H2870" s="7">
        <f t="shared" si="44"/>
        <v>2022</v>
      </c>
      <c r="I2870" t="s">
        <v>249</v>
      </c>
      <c r="J2870" t="s">
        <v>11</v>
      </c>
      <c r="K2870" t="s">
        <v>11</v>
      </c>
      <c r="L2870" t="str">
        <f>_xlfn.XLOOKUP(K2870,Sheet1!$A$2:$A$8,Sheet1!$B$2:$B$8)</f>
        <v>G</v>
      </c>
      <c r="M2870" s="5">
        <v>16773190547</v>
      </c>
      <c r="N2870" s="5">
        <v>13483065740</v>
      </c>
    </row>
    <row r="2871" spans="1:14" x14ac:dyDescent="0.3">
      <c r="A2871" t="s">
        <v>278</v>
      </c>
      <c r="B2871" t="s">
        <v>274</v>
      </c>
      <c r="C2871" t="s">
        <v>34</v>
      </c>
      <c r="D2871" t="s">
        <v>218</v>
      </c>
      <c r="E2871" t="s">
        <v>184</v>
      </c>
      <c r="F2871" t="s">
        <v>299</v>
      </c>
      <c r="G2871" s="4">
        <v>44834</v>
      </c>
      <c r="H2871" s="7">
        <f t="shared" si="44"/>
        <v>2022</v>
      </c>
      <c r="I2871" t="s">
        <v>249</v>
      </c>
      <c r="J2871" t="s">
        <v>11</v>
      </c>
      <c r="K2871" t="s">
        <v>11</v>
      </c>
      <c r="L2871" t="str">
        <f>_xlfn.XLOOKUP(K2871,Sheet1!$A$2:$A$8,Sheet1!$B$2:$B$8)</f>
        <v>G</v>
      </c>
      <c r="M2871" s="5">
        <v>23396688170</v>
      </c>
      <c r="N2871" s="5">
        <v>58626460919</v>
      </c>
    </row>
    <row r="2872" spans="1:14" x14ac:dyDescent="0.3">
      <c r="A2872" t="s">
        <v>278</v>
      </c>
      <c r="B2872" t="s">
        <v>274</v>
      </c>
      <c r="C2872" t="s">
        <v>34</v>
      </c>
      <c r="D2872" t="s">
        <v>246</v>
      </c>
      <c r="E2872" t="s">
        <v>213</v>
      </c>
      <c r="F2872" t="s">
        <v>299</v>
      </c>
      <c r="G2872" s="4">
        <v>44834</v>
      </c>
      <c r="H2872" s="7">
        <f t="shared" si="44"/>
        <v>2022</v>
      </c>
      <c r="I2872" t="s">
        <v>249</v>
      </c>
      <c r="J2872" t="s">
        <v>276</v>
      </c>
      <c r="K2872" t="s">
        <v>11</v>
      </c>
      <c r="L2872" t="str">
        <f>_xlfn.XLOOKUP(K2872,Sheet1!$A$2:$A$8,Sheet1!$B$2:$B$8)</f>
        <v>G</v>
      </c>
      <c r="M2872" s="5">
        <v>437532553628</v>
      </c>
      <c r="N2872" s="5">
        <v>393509433072</v>
      </c>
    </row>
    <row r="2873" spans="1:14" x14ac:dyDescent="0.3">
      <c r="A2873" t="s">
        <v>278</v>
      </c>
      <c r="B2873" t="s">
        <v>274</v>
      </c>
      <c r="C2873" t="s">
        <v>34</v>
      </c>
      <c r="D2873" t="s">
        <v>219</v>
      </c>
      <c r="E2873" t="s">
        <v>184</v>
      </c>
      <c r="F2873" t="s">
        <v>299</v>
      </c>
      <c r="G2873" s="4">
        <v>44834</v>
      </c>
      <c r="H2873" s="7">
        <f t="shared" si="44"/>
        <v>2022</v>
      </c>
      <c r="I2873" t="s">
        <v>249</v>
      </c>
      <c r="J2873" t="s">
        <v>11</v>
      </c>
      <c r="K2873" t="s">
        <v>11</v>
      </c>
      <c r="L2873" t="str">
        <f>_xlfn.XLOOKUP(K2873,Sheet1!$A$2:$A$8,Sheet1!$B$2:$B$8)</f>
        <v>G</v>
      </c>
      <c r="M2873" s="5">
        <v>9174944808</v>
      </c>
      <c r="N2873" s="5">
        <v>45783675777</v>
      </c>
    </row>
    <row r="2874" spans="1:14" x14ac:dyDescent="0.3">
      <c r="A2874" t="s">
        <v>278</v>
      </c>
      <c r="B2874" t="s">
        <v>274</v>
      </c>
      <c r="C2874" t="s">
        <v>34</v>
      </c>
      <c r="D2874" t="s">
        <v>222</v>
      </c>
      <c r="E2874" t="s">
        <v>223</v>
      </c>
      <c r="F2874" t="s">
        <v>299</v>
      </c>
      <c r="G2874" s="4">
        <v>44834</v>
      </c>
      <c r="H2874" s="7">
        <f t="shared" si="44"/>
        <v>2022</v>
      </c>
      <c r="I2874" t="s">
        <v>249</v>
      </c>
      <c r="J2874" t="s">
        <v>11</v>
      </c>
      <c r="K2874" t="s">
        <v>11</v>
      </c>
      <c r="L2874" t="str">
        <f>_xlfn.XLOOKUP(K2874,Sheet1!$A$2:$A$8,Sheet1!$B$2:$B$8)</f>
        <v>G</v>
      </c>
      <c r="M2874" s="5">
        <v>-188019443436</v>
      </c>
      <c r="N2874" s="5">
        <v>41406143489</v>
      </c>
    </row>
    <row r="2875" spans="1:14" x14ac:dyDescent="0.3">
      <c r="A2875" t="s">
        <v>278</v>
      </c>
      <c r="B2875" t="s">
        <v>274</v>
      </c>
      <c r="C2875" t="s">
        <v>34</v>
      </c>
      <c r="D2875" t="s">
        <v>226</v>
      </c>
      <c r="E2875" t="s">
        <v>225</v>
      </c>
      <c r="F2875" t="s">
        <v>299</v>
      </c>
      <c r="G2875" s="4">
        <v>44834</v>
      </c>
      <c r="H2875" s="7">
        <f t="shared" si="44"/>
        <v>2022</v>
      </c>
      <c r="I2875" t="s">
        <v>249</v>
      </c>
      <c r="J2875" t="s">
        <v>11</v>
      </c>
      <c r="K2875" t="s">
        <v>11</v>
      </c>
      <c r="L2875" t="str">
        <f>_xlfn.XLOOKUP(K2875,Sheet1!$A$2:$A$8,Sheet1!$B$2:$B$8)</f>
        <v>G</v>
      </c>
      <c r="M2875" s="5">
        <v>-98190173908</v>
      </c>
      <c r="N2875" s="5">
        <v>-189527712598</v>
      </c>
    </row>
    <row r="2876" spans="1:14" x14ac:dyDescent="0.3">
      <c r="A2876" t="s">
        <v>278</v>
      </c>
      <c r="B2876" t="s">
        <v>274</v>
      </c>
      <c r="C2876" t="s">
        <v>34</v>
      </c>
      <c r="D2876" t="s">
        <v>227</v>
      </c>
      <c r="E2876" t="s">
        <v>198</v>
      </c>
      <c r="F2876" t="s">
        <v>299</v>
      </c>
      <c r="G2876" s="4">
        <v>44834</v>
      </c>
      <c r="H2876" s="7">
        <f t="shared" si="44"/>
        <v>2022</v>
      </c>
      <c r="I2876" t="s">
        <v>249</v>
      </c>
      <c r="J2876" t="s">
        <v>11</v>
      </c>
      <c r="K2876" t="s">
        <v>11</v>
      </c>
      <c r="L2876" t="str">
        <f>_xlfn.XLOOKUP(K2876,Sheet1!$A$2:$A$8,Sheet1!$B$2:$B$8)</f>
        <v>G</v>
      </c>
      <c r="M2876" s="5">
        <v>3095231363</v>
      </c>
      <c r="N2876" s="5">
        <v>2624861939</v>
      </c>
    </row>
    <row r="2877" spans="1:14" x14ac:dyDescent="0.3">
      <c r="A2877" t="s">
        <v>278</v>
      </c>
      <c r="B2877" t="s">
        <v>274</v>
      </c>
      <c r="C2877" t="s">
        <v>34</v>
      </c>
      <c r="D2877" t="s">
        <v>228</v>
      </c>
      <c r="E2877" t="s">
        <v>229</v>
      </c>
      <c r="F2877" t="s">
        <v>299</v>
      </c>
      <c r="G2877" s="4">
        <v>44834</v>
      </c>
      <c r="H2877" s="7">
        <f t="shared" si="44"/>
        <v>2022</v>
      </c>
      <c r="I2877" t="s">
        <v>249</v>
      </c>
      <c r="J2877" t="s">
        <v>11</v>
      </c>
      <c r="K2877" t="s">
        <v>11</v>
      </c>
      <c r="L2877" t="str">
        <f>_xlfn.XLOOKUP(K2877,Sheet1!$A$2:$A$8,Sheet1!$B$2:$B$8)</f>
        <v>G</v>
      </c>
      <c r="M2877" s="5">
        <v>130652436829</v>
      </c>
      <c r="N2877" s="5">
        <v>152225346708</v>
      </c>
    </row>
    <row r="2878" spans="1:14" x14ac:dyDescent="0.3">
      <c r="A2878" t="s">
        <v>278</v>
      </c>
      <c r="B2878" t="s">
        <v>274</v>
      </c>
      <c r="C2878" t="s">
        <v>34</v>
      </c>
      <c r="D2878" t="s">
        <v>248</v>
      </c>
      <c r="E2878" t="s">
        <v>191</v>
      </c>
      <c r="F2878" t="s">
        <v>299</v>
      </c>
      <c r="G2878" s="4">
        <v>44834</v>
      </c>
      <c r="H2878" s="7">
        <f t="shared" si="44"/>
        <v>2022</v>
      </c>
      <c r="I2878" t="s">
        <v>249</v>
      </c>
      <c r="J2878" t="s">
        <v>276</v>
      </c>
      <c r="K2878" t="s">
        <v>11</v>
      </c>
      <c r="L2878" t="str">
        <f>_xlfn.XLOOKUP(K2878,Sheet1!$A$2:$A$8,Sheet1!$B$2:$B$8)</f>
        <v>G</v>
      </c>
      <c r="M2878" s="5">
        <v>-180703882076</v>
      </c>
      <c r="N2878" s="5">
        <v>392072436449</v>
      </c>
    </row>
    <row r="2879" spans="1:14" x14ac:dyDescent="0.3">
      <c r="A2879" t="s">
        <v>278</v>
      </c>
      <c r="B2879" t="s">
        <v>274</v>
      </c>
      <c r="C2879" t="s">
        <v>34</v>
      </c>
      <c r="D2879" t="s">
        <v>230</v>
      </c>
      <c r="E2879" t="s">
        <v>191</v>
      </c>
      <c r="F2879" t="s">
        <v>299</v>
      </c>
      <c r="G2879" s="4">
        <v>44834</v>
      </c>
      <c r="H2879" s="7">
        <f t="shared" si="44"/>
        <v>2022</v>
      </c>
      <c r="I2879" t="s">
        <v>249</v>
      </c>
      <c r="J2879" t="s">
        <v>275</v>
      </c>
      <c r="K2879" t="s">
        <v>11</v>
      </c>
      <c r="L2879" t="str">
        <f>_xlfn.XLOOKUP(K2879,Sheet1!$A$2:$A$8,Sheet1!$B$2:$B$8)</f>
        <v>G</v>
      </c>
      <c r="M2879" s="5">
        <v>129402504000</v>
      </c>
      <c r="N2879" s="5">
        <v>761303743000</v>
      </c>
    </row>
    <row r="2880" spans="1:14" x14ac:dyDescent="0.3">
      <c r="A2880" t="s">
        <v>273</v>
      </c>
      <c r="B2880" t="s">
        <v>274</v>
      </c>
      <c r="C2880" t="s">
        <v>31</v>
      </c>
      <c r="D2880" t="s">
        <v>183</v>
      </c>
      <c r="E2880" t="s">
        <v>184</v>
      </c>
      <c r="F2880" t="s">
        <v>299</v>
      </c>
      <c r="G2880" s="4">
        <v>43100</v>
      </c>
      <c r="H2880" s="7">
        <f t="shared" si="44"/>
        <v>2017</v>
      </c>
      <c r="I2880" t="s">
        <v>252</v>
      </c>
      <c r="J2880" t="s">
        <v>11</v>
      </c>
      <c r="K2880" t="s">
        <v>11</v>
      </c>
      <c r="L2880" t="str">
        <f>_xlfn.XLOOKUP(K2880,Sheet1!$A$2:$A$8,Sheet1!$B$2:$B$8)</f>
        <v>G</v>
      </c>
      <c r="M2880" s="5">
        <v>-20814276674</v>
      </c>
      <c r="N2880" s="5"/>
    </row>
    <row r="2881" spans="1:14" x14ac:dyDescent="0.3">
      <c r="A2881" t="s">
        <v>273</v>
      </c>
      <c r="B2881" t="s">
        <v>274</v>
      </c>
      <c r="C2881" t="s">
        <v>31</v>
      </c>
      <c r="D2881" t="s">
        <v>188</v>
      </c>
      <c r="E2881" t="s">
        <v>189</v>
      </c>
      <c r="F2881" t="s">
        <v>299</v>
      </c>
      <c r="G2881" s="4">
        <v>43100</v>
      </c>
      <c r="H2881" s="7">
        <f t="shared" si="44"/>
        <v>2017</v>
      </c>
      <c r="I2881" t="s">
        <v>252</v>
      </c>
      <c r="J2881" t="s">
        <v>11</v>
      </c>
      <c r="K2881" t="s">
        <v>11</v>
      </c>
      <c r="L2881" t="str">
        <f>_xlfn.XLOOKUP(K2881,Sheet1!$A$2:$A$8,Sheet1!$B$2:$B$8)</f>
        <v>G</v>
      </c>
      <c r="M2881" s="5">
        <v>92421613132</v>
      </c>
      <c r="N2881" s="5">
        <v>141915838037</v>
      </c>
    </row>
    <row r="2882" spans="1:14" x14ac:dyDescent="0.3">
      <c r="A2882" t="s">
        <v>273</v>
      </c>
      <c r="B2882" t="s">
        <v>274</v>
      </c>
      <c r="C2882" t="s">
        <v>31</v>
      </c>
      <c r="D2882" t="s">
        <v>190</v>
      </c>
      <c r="E2882" t="s">
        <v>191</v>
      </c>
      <c r="F2882" t="s">
        <v>299</v>
      </c>
      <c r="G2882" s="4">
        <v>43100</v>
      </c>
      <c r="H2882" s="7">
        <f t="shared" si="44"/>
        <v>2017</v>
      </c>
      <c r="I2882" t="s">
        <v>252</v>
      </c>
      <c r="J2882" t="s">
        <v>11</v>
      </c>
      <c r="K2882" t="s">
        <v>11</v>
      </c>
      <c r="L2882" t="str">
        <f>_xlfn.XLOOKUP(K2882,Sheet1!$A$2:$A$8,Sheet1!$B$2:$B$8)</f>
        <v>G</v>
      </c>
      <c r="M2882" s="5">
        <v>-35598936640</v>
      </c>
      <c r="N2882" s="5">
        <v>-108017009361</v>
      </c>
    </row>
    <row r="2883" spans="1:14" x14ac:dyDescent="0.3">
      <c r="A2883" t="s">
        <v>273</v>
      </c>
      <c r="B2883" t="s">
        <v>274</v>
      </c>
      <c r="C2883" t="s">
        <v>31</v>
      </c>
      <c r="D2883" t="s">
        <v>192</v>
      </c>
      <c r="E2883" t="s">
        <v>191</v>
      </c>
      <c r="F2883" t="s">
        <v>299</v>
      </c>
      <c r="G2883" s="4">
        <v>43100</v>
      </c>
      <c r="H2883" s="7">
        <f t="shared" si="44"/>
        <v>2017</v>
      </c>
      <c r="I2883" t="s">
        <v>252</v>
      </c>
      <c r="J2883" t="s">
        <v>11</v>
      </c>
      <c r="K2883" t="s">
        <v>11</v>
      </c>
      <c r="L2883" t="str">
        <f>_xlfn.XLOOKUP(K2883,Sheet1!$A$2:$A$8,Sheet1!$B$2:$B$8)</f>
        <v>G</v>
      </c>
      <c r="M2883" s="5">
        <v>-13628627961</v>
      </c>
      <c r="N2883" s="5">
        <v>30470575007</v>
      </c>
    </row>
    <row r="2884" spans="1:14" x14ac:dyDescent="0.3">
      <c r="A2884" t="s">
        <v>273</v>
      </c>
      <c r="B2884" t="s">
        <v>274</v>
      </c>
      <c r="C2884" t="s">
        <v>31</v>
      </c>
      <c r="D2884" t="s">
        <v>193</v>
      </c>
      <c r="E2884" t="s">
        <v>194</v>
      </c>
      <c r="F2884" t="s">
        <v>299</v>
      </c>
      <c r="G2884" s="4">
        <v>43100</v>
      </c>
      <c r="H2884" s="7">
        <f t="shared" si="44"/>
        <v>2017</v>
      </c>
      <c r="I2884" t="s">
        <v>252</v>
      </c>
      <c r="J2884" t="s">
        <v>276</v>
      </c>
      <c r="K2884" t="s">
        <v>11</v>
      </c>
      <c r="L2884" t="str">
        <f>_xlfn.XLOOKUP(K2884,Sheet1!$A$2:$A$8,Sheet1!$B$2:$B$8)</f>
        <v>G</v>
      </c>
      <c r="M2884" s="5">
        <v>77709711361</v>
      </c>
      <c r="N2884" s="5">
        <v>-17643375819</v>
      </c>
    </row>
    <row r="2885" spans="1:14" x14ac:dyDescent="0.3">
      <c r="A2885" t="s">
        <v>273</v>
      </c>
      <c r="B2885" t="s">
        <v>274</v>
      </c>
      <c r="C2885" t="s">
        <v>31</v>
      </c>
      <c r="D2885" t="s">
        <v>195</v>
      </c>
      <c r="E2885" t="s">
        <v>191</v>
      </c>
      <c r="F2885" t="s">
        <v>299</v>
      </c>
      <c r="G2885" s="4">
        <v>43100</v>
      </c>
      <c r="H2885" s="7">
        <f t="shared" ref="H2885:H2948" si="45">YEAR(G2885)</f>
        <v>2017</v>
      </c>
      <c r="I2885" t="s">
        <v>252</v>
      </c>
      <c r="J2885" t="s">
        <v>11</v>
      </c>
      <c r="K2885" t="s">
        <v>11</v>
      </c>
      <c r="L2885" t="str">
        <f>_xlfn.XLOOKUP(K2885,Sheet1!$A$2:$A$8,Sheet1!$B$2:$B$8)</f>
        <v>G</v>
      </c>
      <c r="M2885" s="5">
        <v>676572777707</v>
      </c>
      <c r="N2885" s="5">
        <v>649825706715</v>
      </c>
    </row>
    <row r="2886" spans="1:14" x14ac:dyDescent="0.3">
      <c r="A2886" t="s">
        <v>273</v>
      </c>
      <c r="B2886" t="s">
        <v>274</v>
      </c>
      <c r="C2886" t="s">
        <v>31</v>
      </c>
      <c r="D2886" t="s">
        <v>196</v>
      </c>
      <c r="E2886" t="s">
        <v>194</v>
      </c>
      <c r="F2886" t="s">
        <v>299</v>
      </c>
      <c r="G2886" s="4">
        <v>43100</v>
      </c>
      <c r="H2886" s="7">
        <f t="shared" si="45"/>
        <v>2017</v>
      </c>
      <c r="I2886" t="s">
        <v>252</v>
      </c>
      <c r="J2886" t="s">
        <v>11</v>
      </c>
      <c r="K2886" t="s">
        <v>11</v>
      </c>
      <c r="L2886" t="str">
        <f>_xlfn.XLOOKUP(K2886,Sheet1!$A$2:$A$8,Sheet1!$B$2:$B$8)</f>
        <v>G</v>
      </c>
      <c r="M2886" s="5">
        <v>3499596956</v>
      </c>
      <c r="N2886" s="5">
        <v>29748717144</v>
      </c>
    </row>
    <row r="2887" spans="1:14" x14ac:dyDescent="0.3">
      <c r="A2887" t="s">
        <v>273</v>
      </c>
      <c r="B2887" t="s">
        <v>274</v>
      </c>
      <c r="C2887" t="s">
        <v>31</v>
      </c>
      <c r="D2887" t="s">
        <v>232</v>
      </c>
      <c r="E2887" t="s">
        <v>191</v>
      </c>
      <c r="F2887" t="s">
        <v>299</v>
      </c>
      <c r="G2887" s="4">
        <v>43100</v>
      </c>
      <c r="H2887" s="7">
        <f t="shared" si="45"/>
        <v>2017</v>
      </c>
      <c r="I2887" t="s">
        <v>252</v>
      </c>
      <c r="J2887" t="s">
        <v>11</v>
      </c>
      <c r="K2887" t="s">
        <v>11</v>
      </c>
      <c r="L2887" t="str">
        <f>_xlfn.XLOOKUP(K2887,Sheet1!$A$2:$A$8,Sheet1!$B$2:$B$8)</f>
        <v>G</v>
      </c>
      <c r="M2887" s="5">
        <v>68947879424</v>
      </c>
      <c r="N2887" s="5">
        <v>46090282369</v>
      </c>
    </row>
    <row r="2888" spans="1:14" x14ac:dyDescent="0.3">
      <c r="A2888" t="s">
        <v>273</v>
      </c>
      <c r="B2888" t="s">
        <v>274</v>
      </c>
      <c r="C2888" t="s">
        <v>31</v>
      </c>
      <c r="D2888" t="s">
        <v>197</v>
      </c>
      <c r="E2888" t="s">
        <v>198</v>
      </c>
      <c r="F2888" t="s">
        <v>299</v>
      </c>
      <c r="G2888" s="4">
        <v>43100</v>
      </c>
      <c r="H2888" s="7">
        <f t="shared" si="45"/>
        <v>2017</v>
      </c>
      <c r="I2888" t="s">
        <v>252</v>
      </c>
      <c r="J2888" t="s">
        <v>11</v>
      </c>
      <c r="K2888" t="s">
        <v>11</v>
      </c>
      <c r="L2888" t="str">
        <f>_xlfn.XLOOKUP(K2888,Sheet1!$A$2:$A$8,Sheet1!$B$2:$B$8)</f>
        <v>G</v>
      </c>
      <c r="M2888" s="5">
        <v>63297189973</v>
      </c>
      <c r="N2888" s="5">
        <v>13710904112</v>
      </c>
    </row>
    <row r="2889" spans="1:14" x14ac:dyDescent="0.3">
      <c r="A2889" t="s">
        <v>273</v>
      </c>
      <c r="B2889" t="s">
        <v>274</v>
      </c>
      <c r="C2889" t="s">
        <v>31</v>
      </c>
      <c r="D2889" t="s">
        <v>199</v>
      </c>
      <c r="E2889" t="s">
        <v>184</v>
      </c>
      <c r="F2889" t="s">
        <v>299</v>
      </c>
      <c r="G2889" s="4">
        <v>43100</v>
      </c>
      <c r="H2889" s="7">
        <f t="shared" si="45"/>
        <v>2017</v>
      </c>
      <c r="I2889" t="s">
        <v>252</v>
      </c>
      <c r="J2889" t="s">
        <v>275</v>
      </c>
      <c r="K2889" t="s">
        <v>11</v>
      </c>
      <c r="L2889" t="str">
        <f>_xlfn.XLOOKUP(K2889,Sheet1!$A$2:$A$8,Sheet1!$B$2:$B$8)</f>
        <v>G</v>
      </c>
      <c r="M2889" s="5">
        <v>102741264318</v>
      </c>
      <c r="N2889" s="5">
        <v>93527838957</v>
      </c>
    </row>
    <row r="2890" spans="1:14" x14ac:dyDescent="0.3">
      <c r="A2890" t="s">
        <v>273</v>
      </c>
      <c r="B2890" t="s">
        <v>274</v>
      </c>
      <c r="C2890" t="s">
        <v>31</v>
      </c>
      <c r="D2890" t="s">
        <v>200</v>
      </c>
      <c r="E2890" t="s">
        <v>191</v>
      </c>
      <c r="F2890" t="s">
        <v>299</v>
      </c>
      <c r="G2890" s="4">
        <v>43100</v>
      </c>
      <c r="H2890" s="7">
        <f t="shared" si="45"/>
        <v>2017</v>
      </c>
      <c r="I2890" t="s">
        <v>252</v>
      </c>
      <c r="J2890" t="s">
        <v>11</v>
      </c>
      <c r="K2890" t="s">
        <v>11</v>
      </c>
      <c r="L2890" t="str">
        <f>_xlfn.XLOOKUP(K2890,Sheet1!$A$2:$A$8,Sheet1!$B$2:$B$8)</f>
        <v>G</v>
      </c>
      <c r="M2890" s="5">
        <v>2331524130017</v>
      </c>
      <c r="N2890" s="5">
        <v>1850223638386</v>
      </c>
    </row>
    <row r="2891" spans="1:14" x14ac:dyDescent="0.3">
      <c r="A2891" t="s">
        <v>273</v>
      </c>
      <c r="B2891" t="s">
        <v>274</v>
      </c>
      <c r="C2891" t="s">
        <v>31</v>
      </c>
      <c r="D2891" t="s">
        <v>233</v>
      </c>
      <c r="E2891" t="s">
        <v>184</v>
      </c>
      <c r="F2891" t="s">
        <v>299</v>
      </c>
      <c r="G2891" s="4">
        <v>43100</v>
      </c>
      <c r="H2891" s="7">
        <f t="shared" si="45"/>
        <v>2017</v>
      </c>
      <c r="I2891" t="s">
        <v>252</v>
      </c>
      <c r="J2891" t="s">
        <v>11</v>
      </c>
      <c r="K2891" t="s">
        <v>11</v>
      </c>
      <c r="L2891" t="str">
        <f>_xlfn.XLOOKUP(K2891,Sheet1!$A$2:$A$8,Sheet1!$B$2:$B$8)</f>
        <v>G</v>
      </c>
      <c r="M2891" s="5">
        <v>25979205493</v>
      </c>
      <c r="N2891" s="5">
        <v>27068155516</v>
      </c>
    </row>
    <row r="2892" spans="1:14" x14ac:dyDescent="0.3">
      <c r="A2892" t="s">
        <v>273</v>
      </c>
      <c r="B2892" t="s">
        <v>274</v>
      </c>
      <c r="C2892" t="s">
        <v>31</v>
      </c>
      <c r="D2892" t="s">
        <v>201</v>
      </c>
      <c r="E2892" t="s">
        <v>184</v>
      </c>
      <c r="F2892" t="s">
        <v>299</v>
      </c>
      <c r="G2892" s="4">
        <v>43100</v>
      </c>
      <c r="H2892" s="7">
        <f t="shared" si="45"/>
        <v>2017</v>
      </c>
      <c r="I2892" t="s">
        <v>252</v>
      </c>
      <c r="J2892" t="s">
        <v>11</v>
      </c>
      <c r="K2892" t="s">
        <v>11</v>
      </c>
      <c r="L2892" t="str">
        <f>_xlfn.XLOOKUP(K2892,Sheet1!$A$2:$A$8,Sheet1!$B$2:$B$8)</f>
        <v>G</v>
      </c>
      <c r="M2892" s="5">
        <v>-311943824425</v>
      </c>
      <c r="N2892" s="5">
        <v>-967356381323</v>
      </c>
    </row>
    <row r="2893" spans="1:14" x14ac:dyDescent="0.3">
      <c r="A2893" t="s">
        <v>273</v>
      </c>
      <c r="B2893" t="s">
        <v>274</v>
      </c>
      <c r="C2893" t="s">
        <v>31</v>
      </c>
      <c r="D2893" t="s">
        <v>202</v>
      </c>
      <c r="E2893" t="s">
        <v>184</v>
      </c>
      <c r="F2893" t="s">
        <v>299</v>
      </c>
      <c r="G2893" s="4">
        <v>43100</v>
      </c>
      <c r="H2893" s="7">
        <f t="shared" si="45"/>
        <v>2017</v>
      </c>
      <c r="I2893" t="s">
        <v>252</v>
      </c>
      <c r="J2893" t="s">
        <v>11</v>
      </c>
      <c r="K2893" t="s">
        <v>11</v>
      </c>
      <c r="L2893" t="str">
        <f>_xlfn.XLOOKUP(K2893,Sheet1!$A$2:$A$8,Sheet1!$B$2:$B$8)</f>
        <v>G</v>
      </c>
      <c r="M2893" s="5">
        <v>47631217342</v>
      </c>
      <c r="N2893" s="5">
        <v>40829898715</v>
      </c>
    </row>
    <row r="2894" spans="1:14" x14ac:dyDescent="0.3">
      <c r="A2894" t="s">
        <v>273</v>
      </c>
      <c r="B2894" t="s">
        <v>274</v>
      </c>
      <c r="C2894" t="s">
        <v>31</v>
      </c>
      <c r="D2894" t="s">
        <v>234</v>
      </c>
      <c r="E2894" t="s">
        <v>225</v>
      </c>
      <c r="F2894" t="s">
        <v>299</v>
      </c>
      <c r="G2894" s="4">
        <v>43100</v>
      </c>
      <c r="H2894" s="7">
        <f t="shared" si="45"/>
        <v>2017</v>
      </c>
      <c r="I2894" t="s">
        <v>252</v>
      </c>
      <c r="J2894" t="s">
        <v>11</v>
      </c>
      <c r="K2894" t="s">
        <v>11</v>
      </c>
      <c r="L2894" t="str">
        <f>_xlfn.XLOOKUP(K2894,Sheet1!$A$2:$A$8,Sheet1!$B$2:$B$8)</f>
        <v>G</v>
      </c>
      <c r="M2894" s="5">
        <v>-62261829506</v>
      </c>
      <c r="N2894" s="5">
        <v>20570799795</v>
      </c>
    </row>
    <row r="2895" spans="1:14" x14ac:dyDescent="0.3">
      <c r="A2895" t="s">
        <v>273</v>
      </c>
      <c r="B2895" t="s">
        <v>274</v>
      </c>
      <c r="C2895" t="s">
        <v>31</v>
      </c>
      <c r="D2895" t="s">
        <v>203</v>
      </c>
      <c r="E2895" t="s">
        <v>184</v>
      </c>
      <c r="F2895" t="s">
        <v>299</v>
      </c>
      <c r="G2895" s="4">
        <v>43100</v>
      </c>
      <c r="H2895" s="7">
        <f t="shared" si="45"/>
        <v>2017</v>
      </c>
      <c r="I2895" t="s">
        <v>252</v>
      </c>
      <c r="J2895" t="s">
        <v>11</v>
      </c>
      <c r="K2895" t="s">
        <v>11</v>
      </c>
      <c r="L2895" t="str">
        <f>_xlfn.XLOOKUP(K2895,Sheet1!$A$2:$A$8,Sheet1!$B$2:$B$8)</f>
        <v>G</v>
      </c>
      <c r="M2895" s="5">
        <v>83884094282</v>
      </c>
      <c r="N2895" s="5">
        <v>20674655047</v>
      </c>
    </row>
    <row r="2896" spans="1:14" x14ac:dyDescent="0.3">
      <c r="A2896" t="s">
        <v>273</v>
      </c>
      <c r="B2896" t="s">
        <v>274</v>
      </c>
      <c r="C2896" t="s">
        <v>31</v>
      </c>
      <c r="D2896" t="s">
        <v>204</v>
      </c>
      <c r="E2896" t="s">
        <v>191</v>
      </c>
      <c r="F2896" t="s">
        <v>299</v>
      </c>
      <c r="G2896" s="4">
        <v>43100</v>
      </c>
      <c r="H2896" s="7">
        <f t="shared" si="45"/>
        <v>2017</v>
      </c>
      <c r="I2896" t="s">
        <v>252</v>
      </c>
      <c r="J2896" t="s">
        <v>11</v>
      </c>
      <c r="K2896" t="s">
        <v>11</v>
      </c>
      <c r="L2896" t="str">
        <f>_xlfn.XLOOKUP(K2896,Sheet1!$A$2:$A$8,Sheet1!$B$2:$B$8)</f>
        <v>G</v>
      </c>
      <c r="M2896" s="5">
        <v>68311387507</v>
      </c>
      <c r="N2896" s="5">
        <v>61683553652</v>
      </c>
    </row>
    <row r="2897" spans="1:14" x14ac:dyDescent="0.3">
      <c r="A2897" t="s">
        <v>273</v>
      </c>
      <c r="B2897" t="s">
        <v>274</v>
      </c>
      <c r="C2897" t="s">
        <v>31</v>
      </c>
      <c r="D2897" t="s">
        <v>205</v>
      </c>
      <c r="E2897" t="s">
        <v>189</v>
      </c>
      <c r="F2897" t="s">
        <v>301</v>
      </c>
      <c r="G2897" s="4">
        <v>43100</v>
      </c>
      <c r="H2897" s="7">
        <f t="shared" si="45"/>
        <v>2017</v>
      </c>
      <c r="I2897" t="s">
        <v>252</v>
      </c>
      <c r="J2897" t="s">
        <v>281</v>
      </c>
      <c r="K2897" t="s">
        <v>11</v>
      </c>
      <c r="L2897" t="str">
        <f>_xlfn.XLOOKUP(K2897,Sheet1!$A$2:$A$8,Sheet1!$B$2:$B$8)</f>
        <v>G</v>
      </c>
      <c r="M2897" s="5">
        <v>39344844974</v>
      </c>
      <c r="N2897" s="5">
        <v>43229327619</v>
      </c>
    </row>
    <row r="2898" spans="1:14" x14ac:dyDescent="0.3">
      <c r="A2898" t="s">
        <v>273</v>
      </c>
      <c r="B2898" t="s">
        <v>274</v>
      </c>
      <c r="C2898" t="s">
        <v>31</v>
      </c>
      <c r="D2898" t="s">
        <v>206</v>
      </c>
      <c r="E2898" t="s">
        <v>191</v>
      </c>
      <c r="F2898" t="s">
        <v>299</v>
      </c>
      <c r="G2898" s="4">
        <v>43100</v>
      </c>
      <c r="H2898" s="7">
        <f t="shared" si="45"/>
        <v>2017</v>
      </c>
      <c r="I2898" t="s">
        <v>252</v>
      </c>
      <c r="J2898" t="s">
        <v>11</v>
      </c>
      <c r="K2898" t="s">
        <v>11</v>
      </c>
      <c r="L2898" t="str">
        <f>_xlfn.XLOOKUP(K2898,Sheet1!$A$2:$A$8,Sheet1!$B$2:$B$8)</f>
        <v>G</v>
      </c>
      <c r="M2898" s="5">
        <v>6574395138</v>
      </c>
      <c r="N2898" s="5">
        <v>27258820605</v>
      </c>
    </row>
    <row r="2899" spans="1:14" x14ac:dyDescent="0.3">
      <c r="A2899" t="s">
        <v>273</v>
      </c>
      <c r="B2899" t="s">
        <v>274</v>
      </c>
      <c r="C2899" t="s">
        <v>31</v>
      </c>
      <c r="D2899" t="s">
        <v>207</v>
      </c>
      <c r="E2899" t="s">
        <v>191</v>
      </c>
      <c r="F2899" t="s">
        <v>299</v>
      </c>
      <c r="G2899" s="4">
        <v>43100</v>
      </c>
      <c r="H2899" s="7">
        <f t="shared" si="45"/>
        <v>2017</v>
      </c>
      <c r="I2899" t="s">
        <v>252</v>
      </c>
      <c r="J2899" t="s">
        <v>11</v>
      </c>
      <c r="K2899" t="s">
        <v>11</v>
      </c>
      <c r="L2899" t="str">
        <f>_xlfn.XLOOKUP(K2899,Sheet1!$A$2:$A$8,Sheet1!$B$2:$B$8)</f>
        <v>G</v>
      </c>
      <c r="M2899" s="5">
        <v>27543447013</v>
      </c>
      <c r="N2899" s="5">
        <v>44640667268</v>
      </c>
    </row>
    <row r="2900" spans="1:14" x14ac:dyDescent="0.3">
      <c r="A2900" t="s">
        <v>273</v>
      </c>
      <c r="B2900" t="s">
        <v>274</v>
      </c>
      <c r="C2900" t="s">
        <v>31</v>
      </c>
      <c r="D2900" t="s">
        <v>208</v>
      </c>
      <c r="E2900" t="s">
        <v>209</v>
      </c>
      <c r="F2900" t="s">
        <v>301</v>
      </c>
      <c r="G2900" s="4">
        <v>43100</v>
      </c>
      <c r="H2900" s="7">
        <f t="shared" si="45"/>
        <v>2017</v>
      </c>
      <c r="I2900" t="s">
        <v>252</v>
      </c>
      <c r="J2900" t="s">
        <v>11</v>
      </c>
      <c r="K2900" t="s">
        <v>11</v>
      </c>
      <c r="L2900" t="str">
        <f>_xlfn.XLOOKUP(K2900,Sheet1!$A$2:$A$8,Sheet1!$B$2:$B$8)</f>
        <v>G</v>
      </c>
      <c r="M2900" s="5">
        <v>2409340069</v>
      </c>
      <c r="N2900" s="5">
        <v>6302940096</v>
      </c>
    </row>
    <row r="2901" spans="1:14" x14ac:dyDescent="0.3">
      <c r="A2901" t="s">
        <v>273</v>
      </c>
      <c r="B2901" t="s">
        <v>274</v>
      </c>
      <c r="C2901" t="s">
        <v>31</v>
      </c>
      <c r="D2901" t="s">
        <v>210</v>
      </c>
      <c r="E2901" t="s">
        <v>198</v>
      </c>
      <c r="F2901" t="s">
        <v>299</v>
      </c>
      <c r="G2901" s="4">
        <v>43100</v>
      </c>
      <c r="H2901" s="7">
        <f t="shared" si="45"/>
        <v>2017</v>
      </c>
      <c r="I2901" t="s">
        <v>252</v>
      </c>
      <c r="J2901" t="s">
        <v>11</v>
      </c>
      <c r="K2901" t="s">
        <v>11</v>
      </c>
      <c r="L2901" t="str">
        <f>_xlfn.XLOOKUP(K2901,Sheet1!$A$2:$A$8,Sheet1!$B$2:$B$8)</f>
        <v>G</v>
      </c>
      <c r="M2901" s="5">
        <v>72287520344</v>
      </c>
      <c r="N2901" s="5">
        <v>19175859808</v>
      </c>
    </row>
    <row r="2902" spans="1:14" x14ac:dyDescent="0.3">
      <c r="A2902" t="s">
        <v>273</v>
      </c>
      <c r="B2902" t="s">
        <v>274</v>
      </c>
      <c r="C2902" t="s">
        <v>31</v>
      </c>
      <c r="D2902" t="s">
        <v>211</v>
      </c>
      <c r="E2902" t="s">
        <v>184</v>
      </c>
      <c r="F2902" t="s">
        <v>299</v>
      </c>
      <c r="G2902" s="4">
        <v>43100</v>
      </c>
      <c r="H2902" s="7">
        <f t="shared" si="45"/>
        <v>2017</v>
      </c>
      <c r="I2902" t="s">
        <v>252</v>
      </c>
      <c r="J2902" t="s">
        <v>11</v>
      </c>
      <c r="K2902" t="s">
        <v>11</v>
      </c>
      <c r="L2902" t="str">
        <f>_xlfn.XLOOKUP(K2902,Sheet1!$A$2:$A$8,Sheet1!$B$2:$B$8)</f>
        <v>G</v>
      </c>
      <c r="M2902" s="5">
        <v>9663932866</v>
      </c>
      <c r="N2902" s="5">
        <v>6057267370</v>
      </c>
    </row>
    <row r="2903" spans="1:14" x14ac:dyDescent="0.3">
      <c r="A2903" t="s">
        <v>273</v>
      </c>
      <c r="B2903" t="s">
        <v>274</v>
      </c>
      <c r="C2903" t="s">
        <v>31</v>
      </c>
      <c r="D2903" t="s">
        <v>212</v>
      </c>
      <c r="E2903" t="s">
        <v>213</v>
      </c>
      <c r="F2903" t="s">
        <v>301</v>
      </c>
      <c r="G2903" s="4">
        <v>43100</v>
      </c>
      <c r="H2903" s="7">
        <f t="shared" si="45"/>
        <v>2017</v>
      </c>
      <c r="I2903" t="s">
        <v>252</v>
      </c>
      <c r="J2903" t="s">
        <v>11</v>
      </c>
      <c r="K2903" t="s">
        <v>11</v>
      </c>
      <c r="L2903" t="str">
        <f>_xlfn.XLOOKUP(K2903,Sheet1!$A$2:$A$8,Sheet1!$B$2:$B$8)</f>
        <v>G</v>
      </c>
      <c r="M2903" s="5">
        <v>246581751578</v>
      </c>
      <c r="N2903" s="5">
        <v>221890978910</v>
      </c>
    </row>
    <row r="2904" spans="1:14" x14ac:dyDescent="0.3">
      <c r="A2904" t="s">
        <v>273</v>
      </c>
      <c r="B2904" t="s">
        <v>274</v>
      </c>
      <c r="C2904" t="s">
        <v>31</v>
      </c>
      <c r="D2904" t="s">
        <v>214</v>
      </c>
      <c r="E2904" t="s">
        <v>191</v>
      </c>
      <c r="F2904" t="s">
        <v>299</v>
      </c>
      <c r="G2904" s="4">
        <v>43100</v>
      </c>
      <c r="H2904" s="7">
        <f t="shared" si="45"/>
        <v>2017</v>
      </c>
      <c r="I2904" t="s">
        <v>252</v>
      </c>
      <c r="J2904" t="s">
        <v>11</v>
      </c>
      <c r="K2904" t="s">
        <v>11</v>
      </c>
      <c r="L2904" t="str">
        <f>_xlfn.XLOOKUP(K2904,Sheet1!$A$2:$A$8,Sheet1!$B$2:$B$8)</f>
        <v>G</v>
      </c>
      <c r="M2904" s="5">
        <v>382837517750</v>
      </c>
      <c r="N2904" s="5">
        <v>384355124280</v>
      </c>
    </row>
    <row r="2905" spans="1:14" x14ac:dyDescent="0.3">
      <c r="A2905" t="s">
        <v>273</v>
      </c>
      <c r="B2905" t="s">
        <v>274</v>
      </c>
      <c r="C2905" t="s">
        <v>31</v>
      </c>
      <c r="D2905" t="s">
        <v>215</v>
      </c>
      <c r="E2905" t="s">
        <v>213</v>
      </c>
      <c r="F2905" t="s">
        <v>299</v>
      </c>
      <c r="G2905" s="4">
        <v>43100</v>
      </c>
      <c r="H2905" s="7">
        <f t="shared" si="45"/>
        <v>2017</v>
      </c>
      <c r="I2905" t="s">
        <v>252</v>
      </c>
      <c r="J2905" t="s">
        <v>11</v>
      </c>
      <c r="K2905" t="s">
        <v>11</v>
      </c>
      <c r="L2905" t="str">
        <f>_xlfn.XLOOKUP(K2905,Sheet1!$A$2:$A$8,Sheet1!$B$2:$B$8)</f>
        <v>G</v>
      </c>
      <c r="M2905" s="5">
        <v>7095600382</v>
      </c>
      <c r="N2905" s="5"/>
    </row>
    <row r="2906" spans="1:14" x14ac:dyDescent="0.3">
      <c r="A2906" t="s">
        <v>273</v>
      </c>
      <c r="B2906" t="s">
        <v>274</v>
      </c>
      <c r="C2906" t="s">
        <v>31</v>
      </c>
      <c r="D2906" t="s">
        <v>235</v>
      </c>
      <c r="E2906" t="s">
        <v>236</v>
      </c>
      <c r="F2906" t="s">
        <v>299</v>
      </c>
      <c r="G2906" s="4">
        <v>43100</v>
      </c>
      <c r="H2906" s="7">
        <f t="shared" si="45"/>
        <v>2017</v>
      </c>
      <c r="I2906" t="s">
        <v>252</v>
      </c>
      <c r="J2906" t="s">
        <v>11</v>
      </c>
      <c r="K2906" t="s">
        <v>11</v>
      </c>
      <c r="L2906" t="str">
        <f>_xlfn.XLOOKUP(K2906,Sheet1!$A$2:$A$8,Sheet1!$B$2:$B$8)</f>
        <v>G</v>
      </c>
      <c r="M2906" s="5">
        <v>-9799622709</v>
      </c>
      <c r="N2906" s="5">
        <v>1542623514</v>
      </c>
    </row>
    <row r="2907" spans="1:14" x14ac:dyDescent="0.3">
      <c r="A2907" t="s">
        <v>273</v>
      </c>
      <c r="B2907" t="s">
        <v>274</v>
      </c>
      <c r="C2907" t="s">
        <v>31</v>
      </c>
      <c r="D2907" t="s">
        <v>216</v>
      </c>
      <c r="E2907" t="s">
        <v>184</v>
      </c>
      <c r="F2907" t="s">
        <v>299</v>
      </c>
      <c r="G2907" s="4">
        <v>43100</v>
      </c>
      <c r="H2907" s="7">
        <f t="shared" si="45"/>
        <v>2017</v>
      </c>
      <c r="I2907" t="s">
        <v>252</v>
      </c>
      <c r="J2907" t="s">
        <v>11</v>
      </c>
      <c r="K2907" t="s">
        <v>11</v>
      </c>
      <c r="L2907" t="str">
        <f>_xlfn.XLOOKUP(K2907,Sheet1!$A$2:$A$8,Sheet1!$B$2:$B$8)</f>
        <v>G</v>
      </c>
      <c r="M2907" s="5">
        <v>-1423524768</v>
      </c>
      <c r="N2907" s="5">
        <v>-2095679741</v>
      </c>
    </row>
    <row r="2908" spans="1:14" x14ac:dyDescent="0.3">
      <c r="A2908" t="s">
        <v>273</v>
      </c>
      <c r="B2908" t="s">
        <v>274</v>
      </c>
      <c r="C2908" t="s">
        <v>31</v>
      </c>
      <c r="D2908" t="s">
        <v>217</v>
      </c>
      <c r="E2908" t="s">
        <v>191</v>
      </c>
      <c r="F2908" t="s">
        <v>299</v>
      </c>
      <c r="G2908" s="4">
        <v>43100</v>
      </c>
      <c r="H2908" s="7">
        <f t="shared" si="45"/>
        <v>2017</v>
      </c>
      <c r="I2908" t="s">
        <v>252</v>
      </c>
      <c r="J2908" t="s">
        <v>11</v>
      </c>
      <c r="K2908" t="s">
        <v>11</v>
      </c>
      <c r="L2908" t="str">
        <f>_xlfn.XLOOKUP(K2908,Sheet1!$A$2:$A$8,Sheet1!$B$2:$B$8)</f>
        <v>G</v>
      </c>
      <c r="M2908" s="5">
        <v>43833453075</v>
      </c>
      <c r="N2908" s="5">
        <v>38284641091</v>
      </c>
    </row>
    <row r="2909" spans="1:14" x14ac:dyDescent="0.3">
      <c r="A2909" t="s">
        <v>273</v>
      </c>
      <c r="B2909" t="s">
        <v>274</v>
      </c>
      <c r="C2909" t="s">
        <v>31</v>
      </c>
      <c r="D2909" t="s">
        <v>237</v>
      </c>
      <c r="E2909" t="s">
        <v>184</v>
      </c>
      <c r="F2909" t="s">
        <v>299</v>
      </c>
      <c r="G2909" s="4">
        <v>43100</v>
      </c>
      <c r="H2909" s="7">
        <f t="shared" si="45"/>
        <v>2017</v>
      </c>
      <c r="I2909" t="s">
        <v>252</v>
      </c>
      <c r="J2909" t="s">
        <v>11</v>
      </c>
      <c r="K2909" t="s">
        <v>11</v>
      </c>
      <c r="L2909" t="str">
        <f>_xlfn.XLOOKUP(K2909,Sheet1!$A$2:$A$8,Sheet1!$B$2:$B$8)</f>
        <v>G</v>
      </c>
      <c r="M2909" s="5">
        <v>43410607547</v>
      </c>
      <c r="N2909" s="5"/>
    </row>
    <row r="2910" spans="1:14" x14ac:dyDescent="0.3">
      <c r="A2910" t="s">
        <v>273</v>
      </c>
      <c r="B2910" t="s">
        <v>274</v>
      </c>
      <c r="C2910" t="s">
        <v>31</v>
      </c>
      <c r="D2910" t="s">
        <v>218</v>
      </c>
      <c r="E2910" t="s">
        <v>184</v>
      </c>
      <c r="F2910" t="s">
        <v>299</v>
      </c>
      <c r="G2910" s="4">
        <v>43100</v>
      </c>
      <c r="H2910" s="7">
        <f t="shared" si="45"/>
        <v>2017</v>
      </c>
      <c r="I2910" t="s">
        <v>252</v>
      </c>
      <c r="J2910" t="s">
        <v>11</v>
      </c>
      <c r="K2910" t="s">
        <v>11</v>
      </c>
      <c r="L2910" t="str">
        <f>_xlfn.XLOOKUP(K2910,Sheet1!$A$2:$A$8,Sheet1!$B$2:$B$8)</f>
        <v>G</v>
      </c>
      <c r="M2910" s="5">
        <v>-23770859240</v>
      </c>
      <c r="N2910" s="5">
        <v>44686511043</v>
      </c>
    </row>
    <row r="2911" spans="1:14" x14ac:dyDescent="0.3">
      <c r="A2911" t="s">
        <v>273</v>
      </c>
      <c r="B2911" t="s">
        <v>274</v>
      </c>
      <c r="C2911" t="s">
        <v>31</v>
      </c>
      <c r="D2911" t="s">
        <v>219</v>
      </c>
      <c r="E2911" t="s">
        <v>184</v>
      </c>
      <c r="F2911" t="s">
        <v>299</v>
      </c>
      <c r="G2911" s="4">
        <v>43100</v>
      </c>
      <c r="H2911" s="7">
        <f t="shared" si="45"/>
        <v>2017</v>
      </c>
      <c r="I2911" t="s">
        <v>252</v>
      </c>
      <c r="J2911" t="s">
        <v>11</v>
      </c>
      <c r="K2911" t="s">
        <v>11</v>
      </c>
      <c r="L2911" t="str">
        <f>_xlfn.XLOOKUP(K2911,Sheet1!$A$2:$A$8,Sheet1!$B$2:$B$8)</f>
        <v>G</v>
      </c>
      <c r="M2911" s="5">
        <v>45445088190</v>
      </c>
      <c r="N2911" s="5">
        <v>12129477665</v>
      </c>
    </row>
    <row r="2912" spans="1:14" x14ac:dyDescent="0.3">
      <c r="A2912" t="s">
        <v>273</v>
      </c>
      <c r="B2912" t="s">
        <v>274</v>
      </c>
      <c r="C2912" t="s">
        <v>31</v>
      </c>
      <c r="D2912" t="s">
        <v>220</v>
      </c>
      <c r="E2912" t="s">
        <v>191</v>
      </c>
      <c r="F2912" t="s">
        <v>299</v>
      </c>
      <c r="G2912" s="4">
        <v>43100</v>
      </c>
      <c r="H2912" s="7">
        <f t="shared" si="45"/>
        <v>2017</v>
      </c>
      <c r="I2912" t="s">
        <v>252</v>
      </c>
      <c r="J2912" t="s">
        <v>11</v>
      </c>
      <c r="K2912" t="s">
        <v>11</v>
      </c>
      <c r="L2912" t="str">
        <f>_xlfn.XLOOKUP(K2912,Sheet1!$A$2:$A$8,Sheet1!$B$2:$B$8)</f>
        <v>G</v>
      </c>
      <c r="M2912" s="5">
        <v>10454894058</v>
      </c>
      <c r="N2912" s="5">
        <v>-824624158</v>
      </c>
    </row>
    <row r="2913" spans="1:14" x14ac:dyDescent="0.3">
      <c r="A2913" t="s">
        <v>273</v>
      </c>
      <c r="B2913" t="s">
        <v>274</v>
      </c>
      <c r="C2913" t="s">
        <v>31</v>
      </c>
      <c r="D2913" t="s">
        <v>221</v>
      </c>
      <c r="E2913" t="s">
        <v>191</v>
      </c>
      <c r="F2913" t="s">
        <v>299</v>
      </c>
      <c r="G2913" s="4">
        <v>43100</v>
      </c>
      <c r="H2913" s="7">
        <f t="shared" si="45"/>
        <v>2017</v>
      </c>
      <c r="I2913" t="s">
        <v>252</v>
      </c>
      <c r="J2913" t="s">
        <v>11</v>
      </c>
      <c r="K2913" t="s">
        <v>11</v>
      </c>
      <c r="L2913" t="str">
        <f>_xlfn.XLOOKUP(K2913,Sheet1!$A$2:$A$8,Sheet1!$B$2:$B$8)</f>
        <v>G</v>
      </c>
      <c r="M2913" s="5">
        <v>3553963551388</v>
      </c>
      <c r="N2913" s="5">
        <v>3839108585341</v>
      </c>
    </row>
    <row r="2914" spans="1:14" x14ac:dyDescent="0.3">
      <c r="A2914" t="s">
        <v>273</v>
      </c>
      <c r="B2914" t="s">
        <v>274</v>
      </c>
      <c r="C2914" t="s">
        <v>31</v>
      </c>
      <c r="D2914" t="s">
        <v>222</v>
      </c>
      <c r="E2914" t="s">
        <v>223</v>
      </c>
      <c r="F2914" t="s">
        <v>299</v>
      </c>
      <c r="G2914" s="4">
        <v>43100</v>
      </c>
      <c r="H2914" s="7">
        <f t="shared" si="45"/>
        <v>2017</v>
      </c>
      <c r="I2914" t="s">
        <v>252</v>
      </c>
      <c r="J2914" t="s">
        <v>11</v>
      </c>
      <c r="K2914" t="s">
        <v>11</v>
      </c>
      <c r="L2914" t="str">
        <f>_xlfn.XLOOKUP(K2914,Sheet1!$A$2:$A$8,Sheet1!$B$2:$B$8)</f>
        <v>G</v>
      </c>
      <c r="M2914" s="5">
        <v>104616986768</v>
      </c>
      <c r="N2914" s="5">
        <v>145253853496</v>
      </c>
    </row>
    <row r="2915" spans="1:14" x14ac:dyDescent="0.3">
      <c r="A2915" t="s">
        <v>273</v>
      </c>
      <c r="B2915" t="s">
        <v>274</v>
      </c>
      <c r="C2915" t="s">
        <v>31</v>
      </c>
      <c r="D2915" t="s">
        <v>224</v>
      </c>
      <c r="E2915" t="s">
        <v>225</v>
      </c>
      <c r="F2915" t="s">
        <v>299</v>
      </c>
      <c r="G2915" s="4">
        <v>43100</v>
      </c>
      <c r="H2915" s="7">
        <f t="shared" si="45"/>
        <v>2017</v>
      </c>
      <c r="I2915" t="s">
        <v>252</v>
      </c>
      <c r="J2915" t="s">
        <v>11</v>
      </c>
      <c r="K2915" t="s">
        <v>11</v>
      </c>
      <c r="L2915" t="str">
        <f>_xlfn.XLOOKUP(K2915,Sheet1!$A$2:$A$8,Sheet1!$B$2:$B$8)</f>
        <v>G</v>
      </c>
      <c r="M2915" s="5">
        <v>21965679556</v>
      </c>
      <c r="N2915" s="5">
        <v>93512634782</v>
      </c>
    </row>
    <row r="2916" spans="1:14" x14ac:dyDescent="0.3">
      <c r="A2916" t="s">
        <v>273</v>
      </c>
      <c r="B2916" t="s">
        <v>274</v>
      </c>
      <c r="C2916" t="s">
        <v>31</v>
      </c>
      <c r="D2916" t="s">
        <v>226</v>
      </c>
      <c r="E2916" t="s">
        <v>225</v>
      </c>
      <c r="F2916" t="s">
        <v>299</v>
      </c>
      <c r="G2916" s="4">
        <v>43100</v>
      </c>
      <c r="H2916" s="7">
        <f t="shared" si="45"/>
        <v>2017</v>
      </c>
      <c r="I2916" t="s">
        <v>252</v>
      </c>
      <c r="J2916" t="s">
        <v>11</v>
      </c>
      <c r="K2916" t="s">
        <v>11</v>
      </c>
      <c r="L2916" t="str">
        <f>_xlfn.XLOOKUP(K2916,Sheet1!$A$2:$A$8,Sheet1!$B$2:$B$8)</f>
        <v>G</v>
      </c>
      <c r="M2916" s="5">
        <v>-124956190322</v>
      </c>
      <c r="N2916" s="5">
        <v>103436495702</v>
      </c>
    </row>
    <row r="2917" spans="1:14" x14ac:dyDescent="0.3">
      <c r="A2917" t="s">
        <v>273</v>
      </c>
      <c r="B2917" t="s">
        <v>274</v>
      </c>
      <c r="C2917" t="s">
        <v>31</v>
      </c>
      <c r="D2917" t="s">
        <v>227</v>
      </c>
      <c r="E2917" t="s">
        <v>198</v>
      </c>
      <c r="F2917" t="s">
        <v>299</v>
      </c>
      <c r="G2917" s="4">
        <v>43100</v>
      </c>
      <c r="H2917" s="7">
        <f t="shared" si="45"/>
        <v>2017</v>
      </c>
      <c r="I2917" t="s">
        <v>252</v>
      </c>
      <c r="J2917" t="s">
        <v>11</v>
      </c>
      <c r="K2917" t="s">
        <v>11</v>
      </c>
      <c r="L2917" t="str">
        <f>_xlfn.XLOOKUP(K2917,Sheet1!$A$2:$A$8,Sheet1!$B$2:$B$8)</f>
        <v>G</v>
      </c>
      <c r="M2917" s="5">
        <v>42079244362</v>
      </c>
      <c r="N2917" s="5">
        <v>4147087141</v>
      </c>
    </row>
    <row r="2918" spans="1:14" x14ac:dyDescent="0.3">
      <c r="A2918" t="s">
        <v>273</v>
      </c>
      <c r="B2918" t="s">
        <v>274</v>
      </c>
      <c r="C2918" t="s">
        <v>31</v>
      </c>
      <c r="D2918" t="s">
        <v>228</v>
      </c>
      <c r="E2918" t="s">
        <v>229</v>
      </c>
      <c r="F2918" t="s">
        <v>299</v>
      </c>
      <c r="G2918" s="4">
        <v>43100</v>
      </c>
      <c r="H2918" s="7">
        <f t="shared" si="45"/>
        <v>2017</v>
      </c>
      <c r="I2918" t="s">
        <v>252</v>
      </c>
      <c r="J2918" t="s">
        <v>11</v>
      </c>
      <c r="K2918" t="s">
        <v>11</v>
      </c>
      <c r="L2918" t="str">
        <f>_xlfn.XLOOKUP(K2918,Sheet1!$A$2:$A$8,Sheet1!$B$2:$B$8)</f>
        <v>G</v>
      </c>
      <c r="M2918" s="5">
        <v>33497989586</v>
      </c>
      <c r="N2918" s="5">
        <v>-20680757393</v>
      </c>
    </row>
    <row r="2919" spans="1:14" x14ac:dyDescent="0.3">
      <c r="A2919" t="s">
        <v>273</v>
      </c>
      <c r="B2919" t="s">
        <v>274</v>
      </c>
      <c r="C2919" t="s">
        <v>31</v>
      </c>
      <c r="D2919" t="s">
        <v>230</v>
      </c>
      <c r="E2919" t="s">
        <v>191</v>
      </c>
      <c r="F2919" t="s">
        <v>299</v>
      </c>
      <c r="G2919" s="4">
        <v>43100</v>
      </c>
      <c r="H2919" s="7">
        <f t="shared" si="45"/>
        <v>2017</v>
      </c>
      <c r="I2919" t="s">
        <v>252</v>
      </c>
      <c r="J2919" t="s">
        <v>275</v>
      </c>
      <c r="K2919" t="s">
        <v>11</v>
      </c>
      <c r="L2919" t="str">
        <f>_xlfn.XLOOKUP(K2919,Sheet1!$A$2:$A$8,Sheet1!$B$2:$B$8)</f>
        <v>G</v>
      </c>
      <c r="M2919" s="5">
        <v>745328036000</v>
      </c>
      <c r="N2919" s="5">
        <v>1504871216000</v>
      </c>
    </row>
    <row r="2920" spans="1:14" x14ac:dyDescent="0.3">
      <c r="A2920" t="s">
        <v>278</v>
      </c>
      <c r="B2920" t="s">
        <v>274</v>
      </c>
      <c r="C2920" t="s">
        <v>34</v>
      </c>
      <c r="D2920" t="s">
        <v>183</v>
      </c>
      <c r="E2920" t="s">
        <v>184</v>
      </c>
      <c r="F2920" t="s">
        <v>299</v>
      </c>
      <c r="G2920" s="4">
        <v>43100</v>
      </c>
      <c r="H2920" s="7">
        <f t="shared" si="45"/>
        <v>2017</v>
      </c>
      <c r="I2920" t="s">
        <v>252</v>
      </c>
      <c r="J2920" t="s">
        <v>11</v>
      </c>
      <c r="K2920" t="s">
        <v>11</v>
      </c>
      <c r="L2920" t="str">
        <f>_xlfn.XLOOKUP(K2920,Sheet1!$A$2:$A$8,Sheet1!$B$2:$B$8)</f>
        <v>G</v>
      </c>
      <c r="M2920" s="5">
        <v>-24964281856</v>
      </c>
      <c r="N2920" s="5"/>
    </row>
    <row r="2921" spans="1:14" x14ac:dyDescent="0.3">
      <c r="A2921" t="s">
        <v>278</v>
      </c>
      <c r="B2921" t="s">
        <v>274</v>
      </c>
      <c r="C2921" t="s">
        <v>34</v>
      </c>
      <c r="D2921" t="s">
        <v>188</v>
      </c>
      <c r="E2921" t="s">
        <v>189</v>
      </c>
      <c r="F2921" t="s">
        <v>299</v>
      </c>
      <c r="G2921" s="4">
        <v>43100</v>
      </c>
      <c r="H2921" s="7">
        <f t="shared" si="45"/>
        <v>2017</v>
      </c>
      <c r="I2921" t="s">
        <v>252</v>
      </c>
      <c r="J2921" t="s">
        <v>11</v>
      </c>
      <c r="K2921" t="s">
        <v>11</v>
      </c>
      <c r="L2921" t="str">
        <f>_xlfn.XLOOKUP(K2921,Sheet1!$A$2:$A$8,Sheet1!$B$2:$B$8)</f>
        <v>G</v>
      </c>
      <c r="M2921" s="5">
        <v>194342876963</v>
      </c>
      <c r="N2921" s="5">
        <v>187811328056</v>
      </c>
    </row>
    <row r="2922" spans="1:14" x14ac:dyDescent="0.3">
      <c r="A2922" t="s">
        <v>278</v>
      </c>
      <c r="B2922" t="s">
        <v>274</v>
      </c>
      <c r="C2922" t="s">
        <v>34</v>
      </c>
      <c r="D2922" t="s">
        <v>190</v>
      </c>
      <c r="E2922" t="s">
        <v>191</v>
      </c>
      <c r="F2922" t="s">
        <v>299</v>
      </c>
      <c r="G2922" s="4">
        <v>43100</v>
      </c>
      <c r="H2922" s="7">
        <f t="shared" si="45"/>
        <v>2017</v>
      </c>
      <c r="I2922" t="s">
        <v>252</v>
      </c>
      <c r="J2922" t="s">
        <v>11</v>
      </c>
      <c r="K2922" t="s">
        <v>11</v>
      </c>
      <c r="L2922" t="str">
        <f>_xlfn.XLOOKUP(K2922,Sheet1!$A$2:$A$8,Sheet1!$B$2:$B$8)</f>
        <v>G</v>
      </c>
      <c r="M2922" s="5">
        <v>-36377777918</v>
      </c>
      <c r="N2922" s="5">
        <v>-107674119838</v>
      </c>
    </row>
    <row r="2923" spans="1:14" x14ac:dyDescent="0.3">
      <c r="A2923" t="s">
        <v>278</v>
      </c>
      <c r="B2923" t="s">
        <v>274</v>
      </c>
      <c r="C2923" t="s">
        <v>34</v>
      </c>
      <c r="D2923" t="s">
        <v>192</v>
      </c>
      <c r="E2923" t="s">
        <v>191</v>
      </c>
      <c r="F2923" t="s">
        <v>299</v>
      </c>
      <c r="G2923" s="4">
        <v>43100</v>
      </c>
      <c r="H2923" s="7">
        <f t="shared" si="45"/>
        <v>2017</v>
      </c>
      <c r="I2923" t="s">
        <v>252</v>
      </c>
      <c r="J2923" t="s">
        <v>11</v>
      </c>
      <c r="K2923" t="s">
        <v>11</v>
      </c>
      <c r="L2923" t="str">
        <f>_xlfn.XLOOKUP(K2923,Sheet1!$A$2:$A$8,Sheet1!$B$2:$B$8)</f>
        <v>G</v>
      </c>
      <c r="M2923" s="5">
        <v>-9543549217</v>
      </c>
      <c r="N2923" s="5">
        <v>35245661729</v>
      </c>
    </row>
    <row r="2924" spans="1:14" x14ac:dyDescent="0.3">
      <c r="A2924" t="s">
        <v>278</v>
      </c>
      <c r="B2924" t="s">
        <v>274</v>
      </c>
      <c r="C2924" t="s">
        <v>34</v>
      </c>
      <c r="D2924" t="s">
        <v>193</v>
      </c>
      <c r="E2924" t="s">
        <v>194</v>
      </c>
      <c r="F2924" t="s">
        <v>299</v>
      </c>
      <c r="G2924" s="4">
        <v>43100</v>
      </c>
      <c r="H2924" s="7">
        <f t="shared" si="45"/>
        <v>2017</v>
      </c>
      <c r="I2924" t="s">
        <v>252</v>
      </c>
      <c r="J2924" t="s">
        <v>276</v>
      </c>
      <c r="K2924" t="s">
        <v>11</v>
      </c>
      <c r="L2924" t="str">
        <f>_xlfn.XLOOKUP(K2924,Sheet1!$A$2:$A$8,Sheet1!$B$2:$B$8)</f>
        <v>G</v>
      </c>
      <c r="M2924" s="5">
        <v>-108168160059</v>
      </c>
      <c r="N2924" s="5">
        <v>-107692809174</v>
      </c>
    </row>
    <row r="2925" spans="1:14" x14ac:dyDescent="0.3">
      <c r="A2925" t="s">
        <v>278</v>
      </c>
      <c r="B2925" t="s">
        <v>274</v>
      </c>
      <c r="C2925" t="s">
        <v>34</v>
      </c>
      <c r="D2925" t="s">
        <v>195</v>
      </c>
      <c r="E2925" t="s">
        <v>191</v>
      </c>
      <c r="F2925" t="s">
        <v>299</v>
      </c>
      <c r="G2925" s="4">
        <v>43100</v>
      </c>
      <c r="H2925" s="7">
        <f t="shared" si="45"/>
        <v>2017</v>
      </c>
      <c r="I2925" t="s">
        <v>252</v>
      </c>
      <c r="J2925" t="s">
        <v>11</v>
      </c>
      <c r="K2925" t="s">
        <v>11</v>
      </c>
      <c r="L2925" t="str">
        <f>_xlfn.XLOOKUP(K2925,Sheet1!$A$2:$A$8,Sheet1!$B$2:$B$8)</f>
        <v>G</v>
      </c>
      <c r="M2925" s="5">
        <v>796812343465</v>
      </c>
      <c r="N2925" s="5">
        <v>680703744719</v>
      </c>
    </row>
    <row r="2926" spans="1:14" x14ac:dyDescent="0.3">
      <c r="A2926" t="s">
        <v>278</v>
      </c>
      <c r="B2926" t="s">
        <v>274</v>
      </c>
      <c r="C2926" t="s">
        <v>34</v>
      </c>
      <c r="D2926" t="s">
        <v>196</v>
      </c>
      <c r="E2926" t="s">
        <v>194</v>
      </c>
      <c r="F2926" t="s">
        <v>299</v>
      </c>
      <c r="G2926" s="4">
        <v>43100</v>
      </c>
      <c r="H2926" s="7">
        <f t="shared" si="45"/>
        <v>2017</v>
      </c>
      <c r="I2926" t="s">
        <v>252</v>
      </c>
      <c r="J2926" t="s">
        <v>11</v>
      </c>
      <c r="K2926" t="s">
        <v>11</v>
      </c>
      <c r="L2926" t="str">
        <f>_xlfn.XLOOKUP(K2926,Sheet1!$A$2:$A$8,Sheet1!$B$2:$B$8)</f>
        <v>G</v>
      </c>
      <c r="M2926" s="5">
        <v>4141149931</v>
      </c>
      <c r="N2926" s="5">
        <v>29597280525</v>
      </c>
    </row>
    <row r="2927" spans="1:14" x14ac:dyDescent="0.3">
      <c r="A2927" t="s">
        <v>278</v>
      </c>
      <c r="B2927" t="s">
        <v>274</v>
      </c>
      <c r="C2927" t="s">
        <v>34</v>
      </c>
      <c r="D2927" t="s">
        <v>197</v>
      </c>
      <c r="E2927" t="s">
        <v>198</v>
      </c>
      <c r="F2927" t="s">
        <v>299</v>
      </c>
      <c r="G2927" s="4">
        <v>43100</v>
      </c>
      <c r="H2927" s="7">
        <f t="shared" si="45"/>
        <v>2017</v>
      </c>
      <c r="I2927" t="s">
        <v>252</v>
      </c>
      <c r="J2927" t="s">
        <v>11</v>
      </c>
      <c r="K2927" t="s">
        <v>11</v>
      </c>
      <c r="L2927" t="str">
        <f>_xlfn.XLOOKUP(K2927,Sheet1!$A$2:$A$8,Sheet1!$B$2:$B$8)</f>
        <v>G</v>
      </c>
      <c r="M2927" s="5">
        <v>103938172740</v>
      </c>
      <c r="N2927" s="5">
        <v>15377371367</v>
      </c>
    </row>
    <row r="2928" spans="1:14" x14ac:dyDescent="0.3">
      <c r="A2928" t="s">
        <v>278</v>
      </c>
      <c r="B2928" t="s">
        <v>274</v>
      </c>
      <c r="C2928" t="s">
        <v>34</v>
      </c>
      <c r="D2928" t="s">
        <v>199</v>
      </c>
      <c r="E2928" t="s">
        <v>184</v>
      </c>
      <c r="F2928" t="s">
        <v>299</v>
      </c>
      <c r="G2928" s="4">
        <v>43100</v>
      </c>
      <c r="H2928" s="7">
        <f t="shared" si="45"/>
        <v>2017</v>
      </c>
      <c r="I2928" t="s">
        <v>252</v>
      </c>
      <c r="J2928" t="s">
        <v>275</v>
      </c>
      <c r="K2928" t="s">
        <v>11</v>
      </c>
      <c r="L2928" t="str">
        <f>_xlfn.XLOOKUP(K2928,Sheet1!$A$2:$A$8,Sheet1!$B$2:$B$8)</f>
        <v>G</v>
      </c>
      <c r="M2928" s="5">
        <v>281097654904</v>
      </c>
      <c r="N2928" s="5">
        <v>210147426913</v>
      </c>
    </row>
    <row r="2929" spans="1:14" x14ac:dyDescent="0.3">
      <c r="A2929" t="s">
        <v>278</v>
      </c>
      <c r="B2929" t="s">
        <v>274</v>
      </c>
      <c r="C2929" t="s">
        <v>34</v>
      </c>
      <c r="D2929" t="s">
        <v>200</v>
      </c>
      <c r="E2929" t="s">
        <v>191</v>
      </c>
      <c r="F2929" t="s">
        <v>299</v>
      </c>
      <c r="G2929" s="4">
        <v>43100</v>
      </c>
      <c r="H2929" s="7">
        <f t="shared" si="45"/>
        <v>2017</v>
      </c>
      <c r="I2929" t="s">
        <v>252</v>
      </c>
      <c r="J2929" t="s">
        <v>11</v>
      </c>
      <c r="K2929" t="s">
        <v>11</v>
      </c>
      <c r="L2929" t="str">
        <f>_xlfn.XLOOKUP(K2929,Sheet1!$A$2:$A$8,Sheet1!$B$2:$B$8)</f>
        <v>G</v>
      </c>
      <c r="M2929" s="5">
        <v>3129011398101</v>
      </c>
      <c r="N2929" s="5">
        <v>2700639428999</v>
      </c>
    </row>
    <row r="2930" spans="1:14" x14ac:dyDescent="0.3">
      <c r="A2930" t="s">
        <v>278</v>
      </c>
      <c r="B2930" t="s">
        <v>274</v>
      </c>
      <c r="C2930" t="s">
        <v>34</v>
      </c>
      <c r="D2930" t="s">
        <v>201</v>
      </c>
      <c r="E2930" t="s">
        <v>184</v>
      </c>
      <c r="F2930" t="s">
        <v>299</v>
      </c>
      <c r="G2930" s="4">
        <v>43100</v>
      </c>
      <c r="H2930" s="7">
        <f t="shared" si="45"/>
        <v>2017</v>
      </c>
      <c r="I2930" t="s">
        <v>252</v>
      </c>
      <c r="J2930" t="s">
        <v>11</v>
      </c>
      <c r="K2930" t="s">
        <v>11</v>
      </c>
      <c r="L2930" t="str">
        <f>_xlfn.XLOOKUP(K2930,Sheet1!$A$2:$A$8,Sheet1!$B$2:$B$8)</f>
        <v>G</v>
      </c>
      <c r="M2930" s="5">
        <v>-250114337079</v>
      </c>
      <c r="N2930" s="5">
        <v>-1309519499261</v>
      </c>
    </row>
    <row r="2931" spans="1:14" x14ac:dyDescent="0.3">
      <c r="A2931" t="s">
        <v>278</v>
      </c>
      <c r="B2931" t="s">
        <v>274</v>
      </c>
      <c r="C2931" t="s">
        <v>34</v>
      </c>
      <c r="D2931" t="s">
        <v>202</v>
      </c>
      <c r="E2931" t="s">
        <v>184</v>
      </c>
      <c r="F2931" t="s">
        <v>299</v>
      </c>
      <c r="G2931" s="4">
        <v>43100</v>
      </c>
      <c r="H2931" s="7">
        <f t="shared" si="45"/>
        <v>2017</v>
      </c>
      <c r="I2931" t="s">
        <v>252</v>
      </c>
      <c r="J2931" t="s">
        <v>11</v>
      </c>
      <c r="K2931" t="s">
        <v>11</v>
      </c>
      <c r="L2931" t="str">
        <f>_xlfn.XLOOKUP(K2931,Sheet1!$A$2:$A$8,Sheet1!$B$2:$B$8)</f>
        <v>G</v>
      </c>
      <c r="M2931" s="5">
        <v>64587453612</v>
      </c>
      <c r="N2931" s="5">
        <v>49778047726</v>
      </c>
    </row>
    <row r="2932" spans="1:14" x14ac:dyDescent="0.3">
      <c r="A2932" t="s">
        <v>278</v>
      </c>
      <c r="B2932" t="s">
        <v>274</v>
      </c>
      <c r="C2932" t="s">
        <v>34</v>
      </c>
      <c r="D2932" t="s">
        <v>203</v>
      </c>
      <c r="E2932" t="s">
        <v>184</v>
      </c>
      <c r="F2932" t="s">
        <v>299</v>
      </c>
      <c r="G2932" s="4">
        <v>43100</v>
      </c>
      <c r="H2932" s="7">
        <f t="shared" si="45"/>
        <v>2017</v>
      </c>
      <c r="I2932" t="s">
        <v>252</v>
      </c>
      <c r="J2932" t="s">
        <v>11</v>
      </c>
      <c r="K2932" t="s">
        <v>11</v>
      </c>
      <c r="L2932" t="str">
        <f>_xlfn.XLOOKUP(K2932,Sheet1!$A$2:$A$8,Sheet1!$B$2:$B$8)</f>
        <v>G</v>
      </c>
      <c r="M2932" s="5">
        <v>83584851924</v>
      </c>
      <c r="N2932" s="5">
        <v>21299633743</v>
      </c>
    </row>
    <row r="2933" spans="1:14" x14ac:dyDescent="0.3">
      <c r="A2933" t="s">
        <v>278</v>
      </c>
      <c r="B2933" t="s">
        <v>274</v>
      </c>
      <c r="C2933" t="s">
        <v>34</v>
      </c>
      <c r="D2933" t="s">
        <v>204</v>
      </c>
      <c r="E2933" t="s">
        <v>191</v>
      </c>
      <c r="F2933" t="s">
        <v>299</v>
      </c>
      <c r="G2933" s="4">
        <v>43100</v>
      </c>
      <c r="H2933" s="7">
        <f t="shared" si="45"/>
        <v>2017</v>
      </c>
      <c r="I2933" t="s">
        <v>252</v>
      </c>
      <c r="J2933" t="s">
        <v>11</v>
      </c>
      <c r="K2933" t="s">
        <v>11</v>
      </c>
      <c r="L2933" t="str">
        <f>_xlfn.XLOOKUP(K2933,Sheet1!$A$2:$A$8,Sheet1!$B$2:$B$8)</f>
        <v>G</v>
      </c>
      <c r="M2933" s="5">
        <v>56811390054</v>
      </c>
      <c r="N2933" s="5">
        <v>72374961329</v>
      </c>
    </row>
    <row r="2934" spans="1:14" x14ac:dyDescent="0.3">
      <c r="A2934" t="s">
        <v>278</v>
      </c>
      <c r="B2934" t="s">
        <v>274</v>
      </c>
      <c r="C2934" t="s">
        <v>34</v>
      </c>
      <c r="D2934" t="s">
        <v>205</v>
      </c>
      <c r="E2934" t="s">
        <v>189</v>
      </c>
      <c r="F2934" t="s">
        <v>301</v>
      </c>
      <c r="G2934" s="4">
        <v>43100</v>
      </c>
      <c r="H2934" s="7">
        <f t="shared" si="45"/>
        <v>2017</v>
      </c>
      <c r="I2934" t="s">
        <v>252</v>
      </c>
      <c r="J2934" t="s">
        <v>281</v>
      </c>
      <c r="K2934" t="s">
        <v>11</v>
      </c>
      <c r="L2934" t="str">
        <f>_xlfn.XLOOKUP(K2934,Sheet1!$A$2:$A$8,Sheet1!$B$2:$B$8)</f>
        <v>G</v>
      </c>
      <c r="M2934" s="5">
        <v>77473172321</v>
      </c>
      <c r="N2934" s="5">
        <v>21151119745</v>
      </c>
    </row>
    <row r="2935" spans="1:14" x14ac:dyDescent="0.3">
      <c r="A2935" t="s">
        <v>278</v>
      </c>
      <c r="B2935" t="s">
        <v>274</v>
      </c>
      <c r="C2935" t="s">
        <v>34</v>
      </c>
      <c r="D2935" t="s">
        <v>206</v>
      </c>
      <c r="E2935" t="s">
        <v>191</v>
      </c>
      <c r="F2935" t="s">
        <v>299</v>
      </c>
      <c r="G2935" s="4">
        <v>43100</v>
      </c>
      <c r="H2935" s="7">
        <f t="shared" si="45"/>
        <v>2017</v>
      </c>
      <c r="I2935" t="s">
        <v>252</v>
      </c>
      <c r="J2935" t="s">
        <v>11</v>
      </c>
      <c r="K2935" t="s">
        <v>11</v>
      </c>
      <c r="L2935" t="str">
        <f>_xlfn.XLOOKUP(K2935,Sheet1!$A$2:$A$8,Sheet1!$B$2:$B$8)</f>
        <v>G</v>
      </c>
      <c r="M2935" s="5">
        <v>4029972957</v>
      </c>
      <c r="N2935" s="5">
        <v>27184362767</v>
      </c>
    </row>
    <row r="2936" spans="1:14" x14ac:dyDescent="0.3">
      <c r="A2936" t="s">
        <v>278</v>
      </c>
      <c r="B2936" t="s">
        <v>274</v>
      </c>
      <c r="C2936" t="s">
        <v>34</v>
      </c>
      <c r="D2936" t="s">
        <v>207</v>
      </c>
      <c r="E2936" t="s">
        <v>191</v>
      </c>
      <c r="F2936" t="s">
        <v>299</v>
      </c>
      <c r="G2936" s="4">
        <v>43100</v>
      </c>
      <c r="H2936" s="7">
        <f t="shared" si="45"/>
        <v>2017</v>
      </c>
      <c r="I2936" t="s">
        <v>252</v>
      </c>
      <c r="J2936" t="s">
        <v>11</v>
      </c>
      <c r="K2936" t="s">
        <v>11</v>
      </c>
      <c r="L2936" t="str">
        <f>_xlfn.XLOOKUP(K2936,Sheet1!$A$2:$A$8,Sheet1!$B$2:$B$8)</f>
        <v>G</v>
      </c>
      <c r="M2936" s="5">
        <v>10201112180</v>
      </c>
      <c r="N2936" s="5">
        <v>82449731786</v>
      </c>
    </row>
    <row r="2937" spans="1:14" x14ac:dyDescent="0.3">
      <c r="A2937" t="s">
        <v>278</v>
      </c>
      <c r="B2937" t="s">
        <v>274</v>
      </c>
      <c r="C2937" t="s">
        <v>34</v>
      </c>
      <c r="D2937" t="s">
        <v>208</v>
      </c>
      <c r="E2937" t="s">
        <v>209</v>
      </c>
      <c r="F2937" t="s">
        <v>301</v>
      </c>
      <c r="G2937" s="4">
        <v>43100</v>
      </c>
      <c r="H2937" s="7">
        <f t="shared" si="45"/>
        <v>2017</v>
      </c>
      <c r="I2937" t="s">
        <v>252</v>
      </c>
      <c r="J2937" t="s">
        <v>11</v>
      </c>
      <c r="K2937" t="s">
        <v>11</v>
      </c>
      <c r="L2937" t="str">
        <f>_xlfn.XLOOKUP(K2937,Sheet1!$A$2:$A$8,Sheet1!$B$2:$B$8)</f>
        <v>G</v>
      </c>
      <c r="M2937" s="5">
        <v>1943042234</v>
      </c>
      <c r="N2937" s="5">
        <v>7667418068</v>
      </c>
    </row>
    <row r="2938" spans="1:14" x14ac:dyDescent="0.3">
      <c r="A2938" t="s">
        <v>278</v>
      </c>
      <c r="B2938" t="s">
        <v>274</v>
      </c>
      <c r="C2938" t="s">
        <v>34</v>
      </c>
      <c r="D2938" t="s">
        <v>210</v>
      </c>
      <c r="E2938" t="s">
        <v>198</v>
      </c>
      <c r="F2938" t="s">
        <v>299</v>
      </c>
      <c r="G2938" s="4">
        <v>43100</v>
      </c>
      <c r="H2938" s="7">
        <f t="shared" si="45"/>
        <v>2017</v>
      </c>
      <c r="I2938" t="s">
        <v>252</v>
      </c>
      <c r="J2938" t="s">
        <v>11</v>
      </c>
      <c r="K2938" t="s">
        <v>11</v>
      </c>
      <c r="L2938" t="str">
        <f>_xlfn.XLOOKUP(K2938,Sheet1!$A$2:$A$8,Sheet1!$B$2:$B$8)</f>
        <v>G</v>
      </c>
      <c r="M2938" s="5">
        <v>73724186541</v>
      </c>
      <c r="N2938" s="5">
        <v>19156880408</v>
      </c>
    </row>
    <row r="2939" spans="1:14" x14ac:dyDescent="0.3">
      <c r="A2939" t="s">
        <v>278</v>
      </c>
      <c r="B2939" t="s">
        <v>274</v>
      </c>
      <c r="C2939" t="s">
        <v>34</v>
      </c>
      <c r="D2939" t="s">
        <v>211</v>
      </c>
      <c r="E2939" t="s">
        <v>184</v>
      </c>
      <c r="F2939" t="s">
        <v>299</v>
      </c>
      <c r="G2939" s="4">
        <v>43100</v>
      </c>
      <c r="H2939" s="7">
        <f t="shared" si="45"/>
        <v>2017</v>
      </c>
      <c r="I2939" t="s">
        <v>252</v>
      </c>
      <c r="J2939" t="s">
        <v>11</v>
      </c>
      <c r="K2939" t="s">
        <v>11</v>
      </c>
      <c r="L2939" t="str">
        <f>_xlfn.XLOOKUP(K2939,Sheet1!$A$2:$A$8,Sheet1!$B$2:$B$8)</f>
        <v>G</v>
      </c>
      <c r="M2939" s="5">
        <v>29705520412</v>
      </c>
      <c r="N2939" s="5">
        <v>19938707685</v>
      </c>
    </row>
    <row r="2940" spans="1:14" x14ac:dyDescent="0.3">
      <c r="A2940" t="s">
        <v>278</v>
      </c>
      <c r="B2940" t="s">
        <v>274</v>
      </c>
      <c r="C2940" t="s">
        <v>34</v>
      </c>
      <c r="D2940" t="s">
        <v>212</v>
      </c>
      <c r="E2940" t="s">
        <v>213</v>
      </c>
      <c r="F2940" t="s">
        <v>301</v>
      </c>
      <c r="G2940" s="4">
        <v>43100</v>
      </c>
      <c r="H2940" s="7">
        <f t="shared" si="45"/>
        <v>2017</v>
      </c>
      <c r="I2940" t="s">
        <v>252</v>
      </c>
      <c r="J2940" t="s">
        <v>11</v>
      </c>
      <c r="K2940" t="s">
        <v>11</v>
      </c>
      <c r="L2940" t="str">
        <f>_xlfn.XLOOKUP(K2940,Sheet1!$A$2:$A$8,Sheet1!$B$2:$B$8)</f>
        <v>G</v>
      </c>
      <c r="M2940" s="5">
        <v>371927059524</v>
      </c>
      <c r="N2940" s="5">
        <v>317259108666</v>
      </c>
    </row>
    <row r="2941" spans="1:14" x14ac:dyDescent="0.3">
      <c r="A2941" t="s">
        <v>278</v>
      </c>
      <c r="B2941" t="s">
        <v>274</v>
      </c>
      <c r="C2941" t="s">
        <v>34</v>
      </c>
      <c r="D2941" t="s">
        <v>214</v>
      </c>
      <c r="E2941" t="s">
        <v>191</v>
      </c>
      <c r="F2941" t="s">
        <v>299</v>
      </c>
      <c r="G2941" s="4">
        <v>43100</v>
      </c>
      <c r="H2941" s="7">
        <f t="shared" si="45"/>
        <v>2017</v>
      </c>
      <c r="I2941" t="s">
        <v>252</v>
      </c>
      <c r="J2941" t="s">
        <v>11</v>
      </c>
      <c r="K2941" t="s">
        <v>11</v>
      </c>
      <c r="L2941" t="str">
        <f>_xlfn.XLOOKUP(K2941,Sheet1!$A$2:$A$8,Sheet1!$B$2:$B$8)</f>
        <v>G</v>
      </c>
      <c r="M2941" s="5">
        <v>332894207480</v>
      </c>
      <c r="N2941" s="5">
        <v>431135088290</v>
      </c>
    </row>
    <row r="2942" spans="1:14" x14ac:dyDescent="0.3">
      <c r="A2942" t="s">
        <v>278</v>
      </c>
      <c r="B2942" t="s">
        <v>274</v>
      </c>
      <c r="C2942" t="s">
        <v>34</v>
      </c>
      <c r="D2942" t="s">
        <v>216</v>
      </c>
      <c r="E2942" t="s">
        <v>184</v>
      </c>
      <c r="F2942" t="s">
        <v>299</v>
      </c>
      <c r="G2942" s="4">
        <v>43100</v>
      </c>
      <c r="H2942" s="7">
        <f t="shared" si="45"/>
        <v>2017</v>
      </c>
      <c r="I2942" t="s">
        <v>252</v>
      </c>
      <c r="J2942" t="s">
        <v>11</v>
      </c>
      <c r="K2942" t="s">
        <v>11</v>
      </c>
      <c r="L2942" t="str">
        <f>_xlfn.XLOOKUP(K2942,Sheet1!$A$2:$A$8,Sheet1!$B$2:$B$8)</f>
        <v>G</v>
      </c>
      <c r="M2942" s="5">
        <v>56209880239</v>
      </c>
      <c r="N2942" s="5">
        <v>136822455591</v>
      </c>
    </row>
    <row r="2943" spans="1:14" x14ac:dyDescent="0.3">
      <c r="A2943" t="s">
        <v>278</v>
      </c>
      <c r="B2943" t="s">
        <v>274</v>
      </c>
      <c r="C2943" t="s">
        <v>34</v>
      </c>
      <c r="D2943" t="s">
        <v>217</v>
      </c>
      <c r="E2943" t="s">
        <v>191</v>
      </c>
      <c r="F2943" t="s">
        <v>299</v>
      </c>
      <c r="G2943" s="4">
        <v>43100</v>
      </c>
      <c r="H2943" s="7">
        <f t="shared" si="45"/>
        <v>2017</v>
      </c>
      <c r="I2943" t="s">
        <v>252</v>
      </c>
      <c r="J2943" t="s">
        <v>11</v>
      </c>
      <c r="K2943" t="s">
        <v>11</v>
      </c>
      <c r="L2943" t="str">
        <f>_xlfn.XLOOKUP(K2943,Sheet1!$A$2:$A$8,Sheet1!$B$2:$B$8)</f>
        <v>G</v>
      </c>
      <c r="M2943" s="5">
        <v>42932726929</v>
      </c>
      <c r="N2943" s="5">
        <v>38240934366</v>
      </c>
    </row>
    <row r="2944" spans="1:14" x14ac:dyDescent="0.3">
      <c r="A2944" t="s">
        <v>278</v>
      </c>
      <c r="B2944" t="s">
        <v>274</v>
      </c>
      <c r="C2944" t="s">
        <v>34</v>
      </c>
      <c r="D2944" t="s">
        <v>218</v>
      </c>
      <c r="E2944" t="s">
        <v>184</v>
      </c>
      <c r="F2944" t="s">
        <v>299</v>
      </c>
      <c r="G2944" s="4">
        <v>43100</v>
      </c>
      <c r="H2944" s="7">
        <f t="shared" si="45"/>
        <v>2017</v>
      </c>
      <c r="I2944" t="s">
        <v>252</v>
      </c>
      <c r="J2944" t="s">
        <v>11</v>
      </c>
      <c r="K2944" t="s">
        <v>11</v>
      </c>
      <c r="L2944" t="str">
        <f>_xlfn.XLOOKUP(K2944,Sheet1!$A$2:$A$8,Sheet1!$B$2:$B$8)</f>
        <v>G</v>
      </c>
      <c r="M2944" s="5">
        <v>43171044138</v>
      </c>
      <c r="N2944" s="5">
        <v>82091916217</v>
      </c>
    </row>
    <row r="2945" spans="1:14" x14ac:dyDescent="0.3">
      <c r="A2945" t="s">
        <v>278</v>
      </c>
      <c r="B2945" t="s">
        <v>274</v>
      </c>
      <c r="C2945" t="s">
        <v>34</v>
      </c>
      <c r="D2945" t="s">
        <v>219</v>
      </c>
      <c r="E2945" t="s">
        <v>184</v>
      </c>
      <c r="F2945" t="s">
        <v>299</v>
      </c>
      <c r="G2945" s="4">
        <v>43100</v>
      </c>
      <c r="H2945" s="7">
        <f t="shared" si="45"/>
        <v>2017</v>
      </c>
      <c r="I2945" t="s">
        <v>252</v>
      </c>
      <c r="J2945" t="s">
        <v>11</v>
      </c>
      <c r="K2945" t="s">
        <v>11</v>
      </c>
      <c r="L2945" t="str">
        <f>_xlfn.XLOOKUP(K2945,Sheet1!$A$2:$A$8,Sheet1!$B$2:$B$8)</f>
        <v>G</v>
      </c>
      <c r="M2945" s="5">
        <v>41582878820</v>
      </c>
      <c r="N2945" s="5">
        <v>33213509908</v>
      </c>
    </row>
    <row r="2946" spans="1:14" x14ac:dyDescent="0.3">
      <c r="A2946" t="s">
        <v>278</v>
      </c>
      <c r="B2946" t="s">
        <v>274</v>
      </c>
      <c r="C2946" t="s">
        <v>34</v>
      </c>
      <c r="D2946" t="s">
        <v>220</v>
      </c>
      <c r="E2946" t="s">
        <v>191</v>
      </c>
      <c r="F2946" t="s">
        <v>299</v>
      </c>
      <c r="G2946" s="4">
        <v>43100</v>
      </c>
      <c r="H2946" s="7">
        <f t="shared" si="45"/>
        <v>2017</v>
      </c>
      <c r="I2946" t="s">
        <v>252</v>
      </c>
      <c r="J2946" t="s">
        <v>11</v>
      </c>
      <c r="K2946" t="s">
        <v>11</v>
      </c>
      <c r="L2946" t="str">
        <f>_xlfn.XLOOKUP(K2946,Sheet1!$A$2:$A$8,Sheet1!$B$2:$B$8)</f>
        <v>G</v>
      </c>
      <c r="M2946" s="5">
        <v>14879281537</v>
      </c>
      <c r="N2946" s="5">
        <v>5443332431</v>
      </c>
    </row>
    <row r="2947" spans="1:14" x14ac:dyDescent="0.3">
      <c r="A2947" t="s">
        <v>278</v>
      </c>
      <c r="B2947" t="s">
        <v>274</v>
      </c>
      <c r="C2947" t="s">
        <v>34</v>
      </c>
      <c r="D2947" t="s">
        <v>221</v>
      </c>
      <c r="E2947" t="s">
        <v>191</v>
      </c>
      <c r="F2947" t="s">
        <v>299</v>
      </c>
      <c r="G2947" s="4">
        <v>43100</v>
      </c>
      <c r="H2947" s="7">
        <f t="shared" si="45"/>
        <v>2017</v>
      </c>
      <c r="I2947" t="s">
        <v>252</v>
      </c>
      <c r="J2947" t="s">
        <v>11</v>
      </c>
      <c r="K2947" t="s">
        <v>11</v>
      </c>
      <c r="L2947" t="str">
        <f>_xlfn.XLOOKUP(K2947,Sheet1!$A$2:$A$8,Sheet1!$B$2:$B$8)</f>
        <v>G</v>
      </c>
      <c r="M2947" s="5">
        <v>5607310243858</v>
      </c>
      <c r="N2947" s="5">
        <v>5269417624166</v>
      </c>
    </row>
    <row r="2948" spans="1:14" x14ac:dyDescent="0.3">
      <c r="A2948" t="s">
        <v>278</v>
      </c>
      <c r="B2948" t="s">
        <v>274</v>
      </c>
      <c r="C2948" t="s">
        <v>34</v>
      </c>
      <c r="D2948" t="s">
        <v>222</v>
      </c>
      <c r="E2948" t="s">
        <v>223</v>
      </c>
      <c r="F2948" t="s">
        <v>299</v>
      </c>
      <c r="G2948" s="4">
        <v>43100</v>
      </c>
      <c r="H2948" s="7">
        <f t="shared" si="45"/>
        <v>2017</v>
      </c>
      <c r="I2948" t="s">
        <v>252</v>
      </c>
      <c r="J2948" t="s">
        <v>11</v>
      </c>
      <c r="K2948" t="s">
        <v>11</v>
      </c>
      <c r="L2948" t="str">
        <f>_xlfn.XLOOKUP(K2948,Sheet1!$A$2:$A$8,Sheet1!$B$2:$B$8)</f>
        <v>G</v>
      </c>
      <c r="M2948" s="5">
        <v>104641673897</v>
      </c>
      <c r="N2948" s="5">
        <v>145284892780</v>
      </c>
    </row>
    <row r="2949" spans="1:14" x14ac:dyDescent="0.3">
      <c r="A2949" t="s">
        <v>278</v>
      </c>
      <c r="B2949" t="s">
        <v>274</v>
      </c>
      <c r="C2949" t="s">
        <v>34</v>
      </c>
      <c r="D2949" t="s">
        <v>224</v>
      </c>
      <c r="E2949" t="s">
        <v>225</v>
      </c>
      <c r="F2949" t="s">
        <v>299</v>
      </c>
      <c r="G2949" s="4">
        <v>43100</v>
      </c>
      <c r="H2949" s="7">
        <f t="shared" ref="H2949:H3012" si="46">YEAR(G2949)</f>
        <v>2017</v>
      </c>
      <c r="I2949" t="s">
        <v>252</v>
      </c>
      <c r="J2949" t="s">
        <v>11</v>
      </c>
      <c r="K2949" t="s">
        <v>11</v>
      </c>
      <c r="L2949" t="str">
        <f>_xlfn.XLOOKUP(K2949,Sheet1!$A$2:$A$8,Sheet1!$B$2:$B$8)</f>
        <v>G</v>
      </c>
      <c r="M2949" s="5">
        <v>76980269548</v>
      </c>
      <c r="N2949" s="5">
        <v>207991456468</v>
      </c>
    </row>
    <row r="2950" spans="1:14" x14ac:dyDescent="0.3">
      <c r="A2950" t="s">
        <v>278</v>
      </c>
      <c r="B2950" t="s">
        <v>274</v>
      </c>
      <c r="C2950" t="s">
        <v>34</v>
      </c>
      <c r="D2950" t="s">
        <v>226</v>
      </c>
      <c r="E2950" t="s">
        <v>225</v>
      </c>
      <c r="F2950" t="s">
        <v>299</v>
      </c>
      <c r="G2950" s="4">
        <v>43100</v>
      </c>
      <c r="H2950" s="7">
        <f t="shared" si="46"/>
        <v>2017</v>
      </c>
      <c r="I2950" t="s">
        <v>252</v>
      </c>
      <c r="J2950" t="s">
        <v>11</v>
      </c>
      <c r="K2950" t="s">
        <v>11</v>
      </c>
      <c r="L2950" t="str">
        <f>_xlfn.XLOOKUP(K2950,Sheet1!$A$2:$A$8,Sheet1!$B$2:$B$8)</f>
        <v>G</v>
      </c>
      <c r="M2950" s="5">
        <v>-202750088003</v>
      </c>
      <c r="N2950" s="5">
        <v>73702147824</v>
      </c>
    </row>
    <row r="2951" spans="1:14" x14ac:dyDescent="0.3">
      <c r="A2951" t="s">
        <v>278</v>
      </c>
      <c r="B2951" t="s">
        <v>274</v>
      </c>
      <c r="C2951" t="s">
        <v>34</v>
      </c>
      <c r="D2951" t="s">
        <v>227</v>
      </c>
      <c r="E2951" t="s">
        <v>198</v>
      </c>
      <c r="F2951" t="s">
        <v>299</v>
      </c>
      <c r="G2951" s="4">
        <v>43100</v>
      </c>
      <c r="H2951" s="7">
        <f t="shared" si="46"/>
        <v>2017</v>
      </c>
      <c r="I2951" t="s">
        <v>252</v>
      </c>
      <c r="J2951" t="s">
        <v>11</v>
      </c>
      <c r="K2951" t="s">
        <v>11</v>
      </c>
      <c r="L2951" t="str">
        <f>_xlfn.XLOOKUP(K2951,Sheet1!$A$2:$A$8,Sheet1!$B$2:$B$8)</f>
        <v>G</v>
      </c>
      <c r="M2951" s="5">
        <v>42138652265</v>
      </c>
      <c r="N2951" s="5">
        <v>3950368121</v>
      </c>
    </row>
    <row r="2952" spans="1:14" x14ac:dyDescent="0.3">
      <c r="A2952" t="s">
        <v>278</v>
      </c>
      <c r="B2952" t="s">
        <v>274</v>
      </c>
      <c r="C2952" t="s">
        <v>34</v>
      </c>
      <c r="D2952" t="s">
        <v>228</v>
      </c>
      <c r="E2952" t="s">
        <v>229</v>
      </c>
      <c r="F2952" t="s">
        <v>299</v>
      </c>
      <c r="G2952" s="4">
        <v>43100</v>
      </c>
      <c r="H2952" s="7">
        <f t="shared" si="46"/>
        <v>2017</v>
      </c>
      <c r="I2952" t="s">
        <v>252</v>
      </c>
      <c r="J2952" t="s">
        <v>11</v>
      </c>
      <c r="K2952" t="s">
        <v>11</v>
      </c>
      <c r="L2952" t="str">
        <f>_xlfn.XLOOKUP(K2952,Sheet1!$A$2:$A$8,Sheet1!$B$2:$B$8)</f>
        <v>G</v>
      </c>
      <c r="M2952" s="5">
        <v>31888841250</v>
      </c>
      <c r="N2952" s="5">
        <v>40919293005</v>
      </c>
    </row>
    <row r="2953" spans="1:14" x14ac:dyDescent="0.3">
      <c r="A2953" t="s">
        <v>278</v>
      </c>
      <c r="B2953" t="s">
        <v>274</v>
      </c>
      <c r="C2953" t="s">
        <v>34</v>
      </c>
      <c r="D2953" t="s">
        <v>230</v>
      </c>
      <c r="E2953" t="s">
        <v>191</v>
      </c>
      <c r="F2953" t="s">
        <v>299</v>
      </c>
      <c r="G2953" s="4">
        <v>43100</v>
      </c>
      <c r="H2953" s="7">
        <f t="shared" si="46"/>
        <v>2017</v>
      </c>
      <c r="I2953" t="s">
        <v>252</v>
      </c>
      <c r="J2953" t="s">
        <v>275</v>
      </c>
      <c r="K2953" t="s">
        <v>11</v>
      </c>
      <c r="L2953" t="str">
        <f>_xlfn.XLOOKUP(K2953,Sheet1!$A$2:$A$8,Sheet1!$B$2:$B$8)</f>
        <v>G</v>
      </c>
      <c r="M2953" s="5">
        <v>593314273000</v>
      </c>
      <c r="N2953" s="5">
        <v>2649202768000</v>
      </c>
    </row>
    <row r="2954" spans="1:14" x14ac:dyDescent="0.3">
      <c r="A2954" t="s">
        <v>273</v>
      </c>
      <c r="B2954" t="s">
        <v>274</v>
      </c>
      <c r="C2954" t="s">
        <v>31</v>
      </c>
      <c r="D2954" t="s">
        <v>183</v>
      </c>
      <c r="E2954" t="s">
        <v>184</v>
      </c>
      <c r="F2954" t="s">
        <v>299</v>
      </c>
      <c r="G2954" s="4">
        <v>43830</v>
      </c>
      <c r="H2954" s="7">
        <f t="shared" si="46"/>
        <v>2019</v>
      </c>
      <c r="I2954" t="s">
        <v>252</v>
      </c>
      <c r="J2954" t="s">
        <v>11</v>
      </c>
      <c r="K2954" t="s">
        <v>11</v>
      </c>
      <c r="L2954" t="str">
        <f>_xlfn.XLOOKUP(K2954,Sheet1!$A$2:$A$8,Sheet1!$B$2:$B$8)</f>
        <v>G</v>
      </c>
      <c r="M2954" s="5">
        <v>531212666609</v>
      </c>
      <c r="N2954" s="5">
        <v>345926371547</v>
      </c>
    </row>
    <row r="2955" spans="1:14" x14ac:dyDescent="0.3">
      <c r="A2955" t="s">
        <v>273</v>
      </c>
      <c r="B2955" t="s">
        <v>274</v>
      </c>
      <c r="C2955" t="s">
        <v>31</v>
      </c>
      <c r="D2955" t="s">
        <v>188</v>
      </c>
      <c r="E2955" t="s">
        <v>189</v>
      </c>
      <c r="F2955" t="s">
        <v>299</v>
      </c>
      <c r="G2955" s="4">
        <v>43830</v>
      </c>
      <c r="H2955" s="7">
        <f t="shared" si="46"/>
        <v>2019</v>
      </c>
      <c r="I2955" t="s">
        <v>252</v>
      </c>
      <c r="J2955" t="s">
        <v>11</v>
      </c>
      <c r="K2955" t="s">
        <v>11</v>
      </c>
      <c r="L2955" t="str">
        <f>_xlfn.XLOOKUP(K2955,Sheet1!$A$2:$A$8,Sheet1!$B$2:$B$8)</f>
        <v>G</v>
      </c>
      <c r="M2955" s="5">
        <v>225801111651</v>
      </c>
      <c r="N2955" s="5">
        <v>18116842285</v>
      </c>
    </row>
    <row r="2956" spans="1:14" x14ac:dyDescent="0.3">
      <c r="A2956" t="s">
        <v>273</v>
      </c>
      <c r="B2956" t="s">
        <v>274</v>
      </c>
      <c r="C2956" t="s">
        <v>31</v>
      </c>
      <c r="D2956" t="s">
        <v>190</v>
      </c>
      <c r="E2956" t="s">
        <v>191</v>
      </c>
      <c r="F2956" t="s">
        <v>299</v>
      </c>
      <c r="G2956" s="4">
        <v>43830</v>
      </c>
      <c r="H2956" s="7">
        <f t="shared" si="46"/>
        <v>2019</v>
      </c>
      <c r="I2956" t="s">
        <v>252</v>
      </c>
      <c r="J2956" t="s">
        <v>11</v>
      </c>
      <c r="K2956" t="s">
        <v>11</v>
      </c>
      <c r="L2956" t="str">
        <f>_xlfn.XLOOKUP(K2956,Sheet1!$A$2:$A$8,Sheet1!$B$2:$B$8)</f>
        <v>G</v>
      </c>
      <c r="M2956" s="5">
        <v>150401627711</v>
      </c>
      <c r="N2956" s="5">
        <v>-113837717134</v>
      </c>
    </row>
    <row r="2957" spans="1:14" x14ac:dyDescent="0.3">
      <c r="A2957" t="s">
        <v>273</v>
      </c>
      <c r="B2957" t="s">
        <v>274</v>
      </c>
      <c r="C2957" t="s">
        <v>31</v>
      </c>
      <c r="D2957" t="s">
        <v>192</v>
      </c>
      <c r="E2957" t="s">
        <v>191</v>
      </c>
      <c r="F2957" t="s">
        <v>299</v>
      </c>
      <c r="G2957" s="4">
        <v>43830</v>
      </c>
      <c r="H2957" s="7">
        <f t="shared" si="46"/>
        <v>2019</v>
      </c>
      <c r="I2957" t="s">
        <v>252</v>
      </c>
      <c r="J2957" t="s">
        <v>11</v>
      </c>
      <c r="K2957" t="s">
        <v>11</v>
      </c>
      <c r="L2957" t="str">
        <f>_xlfn.XLOOKUP(K2957,Sheet1!$A$2:$A$8,Sheet1!$B$2:$B$8)</f>
        <v>G</v>
      </c>
      <c r="M2957" s="5">
        <v>45146571092</v>
      </c>
      <c r="N2957" s="5">
        <v>36290247580</v>
      </c>
    </row>
    <row r="2958" spans="1:14" x14ac:dyDescent="0.3">
      <c r="A2958" t="s">
        <v>273</v>
      </c>
      <c r="B2958" t="s">
        <v>274</v>
      </c>
      <c r="C2958" t="s">
        <v>31</v>
      </c>
      <c r="D2958" t="s">
        <v>193</v>
      </c>
      <c r="E2958" t="s">
        <v>194</v>
      </c>
      <c r="F2958" t="s">
        <v>299</v>
      </c>
      <c r="G2958" s="4">
        <v>43830</v>
      </c>
      <c r="H2958" s="7">
        <f t="shared" si="46"/>
        <v>2019</v>
      </c>
      <c r="I2958" t="s">
        <v>252</v>
      </c>
      <c r="J2958" t="s">
        <v>276</v>
      </c>
      <c r="K2958" t="s">
        <v>11</v>
      </c>
      <c r="L2958" t="str">
        <f>_xlfn.XLOOKUP(K2958,Sheet1!$A$2:$A$8,Sheet1!$B$2:$B$8)</f>
        <v>G</v>
      </c>
      <c r="M2958" s="5">
        <v>218448887291</v>
      </c>
      <c r="N2958" s="5">
        <v>-29867438984</v>
      </c>
    </row>
    <row r="2959" spans="1:14" x14ac:dyDescent="0.3">
      <c r="A2959" t="s">
        <v>273</v>
      </c>
      <c r="B2959" t="s">
        <v>274</v>
      </c>
      <c r="C2959" t="s">
        <v>31</v>
      </c>
      <c r="D2959" t="s">
        <v>195</v>
      </c>
      <c r="E2959" t="s">
        <v>191</v>
      </c>
      <c r="F2959" t="s">
        <v>299</v>
      </c>
      <c r="G2959" s="4">
        <v>43830</v>
      </c>
      <c r="H2959" s="7">
        <f t="shared" si="46"/>
        <v>2019</v>
      </c>
      <c r="I2959" t="s">
        <v>252</v>
      </c>
      <c r="J2959" t="s">
        <v>11</v>
      </c>
      <c r="K2959" t="s">
        <v>11</v>
      </c>
      <c r="L2959" t="str">
        <f>_xlfn.XLOOKUP(K2959,Sheet1!$A$2:$A$8,Sheet1!$B$2:$B$8)</f>
        <v>G</v>
      </c>
      <c r="M2959" s="5">
        <v>636838137827</v>
      </c>
      <c r="N2959" s="5">
        <v>716599428883</v>
      </c>
    </row>
    <row r="2960" spans="1:14" x14ac:dyDescent="0.3">
      <c r="A2960" t="s">
        <v>273</v>
      </c>
      <c r="B2960" t="s">
        <v>274</v>
      </c>
      <c r="C2960" t="s">
        <v>31</v>
      </c>
      <c r="D2960" t="s">
        <v>196</v>
      </c>
      <c r="E2960" t="s">
        <v>194</v>
      </c>
      <c r="F2960" t="s">
        <v>299</v>
      </c>
      <c r="G2960" s="4">
        <v>43830</v>
      </c>
      <c r="H2960" s="7">
        <f t="shared" si="46"/>
        <v>2019</v>
      </c>
      <c r="I2960" t="s">
        <v>252</v>
      </c>
      <c r="J2960" t="s">
        <v>11</v>
      </c>
      <c r="K2960" t="s">
        <v>11</v>
      </c>
      <c r="L2960" t="str">
        <f>_xlfn.XLOOKUP(K2960,Sheet1!$A$2:$A$8,Sheet1!$B$2:$B$8)</f>
        <v>G</v>
      </c>
      <c r="M2960" s="5">
        <v>3957262366</v>
      </c>
      <c r="N2960" s="5">
        <v>12439783452</v>
      </c>
    </row>
    <row r="2961" spans="1:14" x14ac:dyDescent="0.3">
      <c r="A2961" t="s">
        <v>273</v>
      </c>
      <c r="B2961" t="s">
        <v>274</v>
      </c>
      <c r="C2961" t="s">
        <v>31</v>
      </c>
      <c r="D2961" t="s">
        <v>232</v>
      </c>
      <c r="E2961" t="s">
        <v>191</v>
      </c>
      <c r="F2961" t="s">
        <v>299</v>
      </c>
      <c r="G2961" s="4">
        <v>43830</v>
      </c>
      <c r="H2961" s="7">
        <f t="shared" si="46"/>
        <v>2019</v>
      </c>
      <c r="I2961" t="s">
        <v>252</v>
      </c>
      <c r="J2961" t="s">
        <v>11</v>
      </c>
      <c r="K2961" t="s">
        <v>11</v>
      </c>
      <c r="L2961" t="str">
        <f>_xlfn.XLOOKUP(K2961,Sheet1!$A$2:$A$8,Sheet1!$B$2:$B$8)</f>
        <v>G</v>
      </c>
      <c r="M2961" s="5">
        <v>175118073604</v>
      </c>
      <c r="N2961" s="5">
        <v>33831033375</v>
      </c>
    </row>
    <row r="2962" spans="1:14" x14ac:dyDescent="0.3">
      <c r="A2962" t="s">
        <v>273</v>
      </c>
      <c r="B2962" t="s">
        <v>274</v>
      </c>
      <c r="C2962" t="s">
        <v>31</v>
      </c>
      <c r="D2962" t="s">
        <v>197</v>
      </c>
      <c r="E2962" t="s">
        <v>198</v>
      </c>
      <c r="F2962" t="s">
        <v>299</v>
      </c>
      <c r="G2962" s="4">
        <v>43830</v>
      </c>
      <c r="H2962" s="7">
        <f t="shared" si="46"/>
        <v>2019</v>
      </c>
      <c r="I2962" t="s">
        <v>252</v>
      </c>
      <c r="J2962" t="s">
        <v>279</v>
      </c>
      <c r="K2962" t="s">
        <v>11</v>
      </c>
      <c r="L2962" t="str">
        <f>_xlfn.XLOOKUP(K2962,Sheet1!$A$2:$A$8,Sheet1!$B$2:$B$8)</f>
        <v>G</v>
      </c>
      <c r="M2962" s="5">
        <v>37986056546</v>
      </c>
      <c r="N2962" s="5">
        <v>53761450987</v>
      </c>
    </row>
    <row r="2963" spans="1:14" x14ac:dyDescent="0.3">
      <c r="A2963" t="s">
        <v>273</v>
      </c>
      <c r="B2963" t="s">
        <v>274</v>
      </c>
      <c r="C2963" t="s">
        <v>31</v>
      </c>
      <c r="D2963" t="s">
        <v>199</v>
      </c>
      <c r="E2963" t="s">
        <v>184</v>
      </c>
      <c r="F2963" t="s">
        <v>299</v>
      </c>
      <c r="G2963" s="4">
        <v>43830</v>
      </c>
      <c r="H2963" s="7">
        <f t="shared" si="46"/>
        <v>2019</v>
      </c>
      <c r="I2963" t="s">
        <v>252</v>
      </c>
      <c r="J2963" t="s">
        <v>275</v>
      </c>
      <c r="K2963" t="s">
        <v>11</v>
      </c>
      <c r="L2963" t="str">
        <f>_xlfn.XLOOKUP(K2963,Sheet1!$A$2:$A$8,Sheet1!$B$2:$B$8)</f>
        <v>G</v>
      </c>
      <c r="M2963" s="5">
        <v>61122945137</v>
      </c>
      <c r="N2963" s="5">
        <v>20482859024</v>
      </c>
    </row>
    <row r="2964" spans="1:14" x14ac:dyDescent="0.3">
      <c r="A2964" t="s">
        <v>273</v>
      </c>
      <c r="B2964" t="s">
        <v>274</v>
      </c>
      <c r="C2964" t="s">
        <v>31</v>
      </c>
      <c r="D2964" t="s">
        <v>200</v>
      </c>
      <c r="E2964" t="s">
        <v>191</v>
      </c>
      <c r="F2964" t="s">
        <v>299</v>
      </c>
      <c r="G2964" s="4">
        <v>43830</v>
      </c>
      <c r="H2964" s="7">
        <f t="shared" si="46"/>
        <v>2019</v>
      </c>
      <c r="I2964" t="s">
        <v>252</v>
      </c>
      <c r="J2964" t="s">
        <v>11</v>
      </c>
      <c r="K2964" t="s">
        <v>11</v>
      </c>
      <c r="L2964" t="str">
        <f>_xlfn.XLOOKUP(K2964,Sheet1!$A$2:$A$8,Sheet1!$B$2:$B$8)</f>
        <v>G</v>
      </c>
      <c r="M2964" s="5">
        <v>521557562363</v>
      </c>
      <c r="N2964" s="5">
        <v>1074455204941</v>
      </c>
    </row>
    <row r="2965" spans="1:14" x14ac:dyDescent="0.3">
      <c r="A2965" t="s">
        <v>273</v>
      </c>
      <c r="B2965" t="s">
        <v>274</v>
      </c>
      <c r="C2965" t="s">
        <v>31</v>
      </c>
      <c r="D2965" t="s">
        <v>233</v>
      </c>
      <c r="E2965" t="s">
        <v>184</v>
      </c>
      <c r="F2965" t="s">
        <v>299</v>
      </c>
      <c r="G2965" s="4">
        <v>43830</v>
      </c>
      <c r="H2965" s="7">
        <f t="shared" si="46"/>
        <v>2019</v>
      </c>
      <c r="I2965" t="s">
        <v>252</v>
      </c>
      <c r="J2965" t="s">
        <v>11</v>
      </c>
      <c r="K2965" t="s">
        <v>11</v>
      </c>
      <c r="L2965" t="str">
        <f>_xlfn.XLOOKUP(K2965,Sheet1!$A$2:$A$8,Sheet1!$B$2:$B$8)</f>
        <v>G</v>
      </c>
      <c r="M2965" s="5">
        <v>27900743999</v>
      </c>
      <c r="N2965" s="5">
        <v>8054203449</v>
      </c>
    </row>
    <row r="2966" spans="1:14" x14ac:dyDescent="0.3">
      <c r="A2966" t="s">
        <v>273</v>
      </c>
      <c r="B2966" t="s">
        <v>274</v>
      </c>
      <c r="C2966" t="s">
        <v>31</v>
      </c>
      <c r="D2966" t="s">
        <v>201</v>
      </c>
      <c r="E2966" t="s">
        <v>184</v>
      </c>
      <c r="F2966" t="s">
        <v>299</v>
      </c>
      <c r="G2966" s="4">
        <v>43830</v>
      </c>
      <c r="H2966" s="7">
        <f t="shared" si="46"/>
        <v>2019</v>
      </c>
      <c r="I2966" t="s">
        <v>252</v>
      </c>
      <c r="J2966" t="s">
        <v>11</v>
      </c>
      <c r="K2966" t="s">
        <v>11</v>
      </c>
      <c r="L2966" t="str">
        <f>_xlfn.XLOOKUP(K2966,Sheet1!$A$2:$A$8,Sheet1!$B$2:$B$8)</f>
        <v>G</v>
      </c>
      <c r="M2966" s="5">
        <v>839679148734</v>
      </c>
      <c r="N2966" s="5">
        <v>-37327165573</v>
      </c>
    </row>
    <row r="2967" spans="1:14" x14ac:dyDescent="0.3">
      <c r="A2967" t="s">
        <v>273</v>
      </c>
      <c r="B2967" t="s">
        <v>274</v>
      </c>
      <c r="C2967" t="s">
        <v>31</v>
      </c>
      <c r="D2967" t="s">
        <v>202</v>
      </c>
      <c r="E2967" t="s">
        <v>184</v>
      </c>
      <c r="F2967" t="s">
        <v>299</v>
      </c>
      <c r="G2967" s="4">
        <v>43830</v>
      </c>
      <c r="H2967" s="7">
        <f t="shared" si="46"/>
        <v>2019</v>
      </c>
      <c r="I2967" t="s">
        <v>252</v>
      </c>
      <c r="J2967" t="s">
        <v>11</v>
      </c>
      <c r="K2967" t="s">
        <v>11</v>
      </c>
      <c r="L2967" t="str">
        <f>_xlfn.XLOOKUP(K2967,Sheet1!$A$2:$A$8,Sheet1!$B$2:$B$8)</f>
        <v>G</v>
      </c>
      <c r="M2967" s="5">
        <v>-7530361126</v>
      </c>
      <c r="N2967" s="5">
        <v>-22085178922</v>
      </c>
    </row>
    <row r="2968" spans="1:14" x14ac:dyDescent="0.3">
      <c r="A2968" t="s">
        <v>273</v>
      </c>
      <c r="B2968" t="s">
        <v>274</v>
      </c>
      <c r="C2968" t="s">
        <v>31</v>
      </c>
      <c r="D2968" t="s">
        <v>234</v>
      </c>
      <c r="E2968" t="s">
        <v>225</v>
      </c>
      <c r="F2968" t="s">
        <v>299</v>
      </c>
      <c r="G2968" s="4">
        <v>43830</v>
      </c>
      <c r="H2968" s="7">
        <f t="shared" si="46"/>
        <v>2019</v>
      </c>
      <c r="I2968" t="s">
        <v>252</v>
      </c>
      <c r="J2968" t="s">
        <v>11</v>
      </c>
      <c r="K2968" t="s">
        <v>11</v>
      </c>
      <c r="L2968" t="str">
        <f>_xlfn.XLOOKUP(K2968,Sheet1!$A$2:$A$8,Sheet1!$B$2:$B$8)</f>
        <v>G</v>
      </c>
      <c r="M2968" s="5">
        <v>60218373918</v>
      </c>
      <c r="N2968" s="5">
        <v>63627432228</v>
      </c>
    </row>
    <row r="2969" spans="1:14" x14ac:dyDescent="0.3">
      <c r="A2969" t="s">
        <v>273</v>
      </c>
      <c r="B2969" t="s">
        <v>274</v>
      </c>
      <c r="C2969" t="s">
        <v>31</v>
      </c>
      <c r="D2969" t="s">
        <v>203</v>
      </c>
      <c r="E2969" t="s">
        <v>184</v>
      </c>
      <c r="F2969" t="s">
        <v>299</v>
      </c>
      <c r="G2969" s="4">
        <v>43830</v>
      </c>
      <c r="H2969" s="7">
        <f t="shared" si="46"/>
        <v>2019</v>
      </c>
      <c r="I2969" t="s">
        <v>252</v>
      </c>
      <c r="J2969" t="s">
        <v>11</v>
      </c>
      <c r="K2969" t="s">
        <v>11</v>
      </c>
      <c r="L2969" t="str">
        <f>_xlfn.XLOOKUP(K2969,Sheet1!$A$2:$A$8,Sheet1!$B$2:$B$8)</f>
        <v>G</v>
      </c>
      <c r="M2969" s="5">
        <v>27246123510</v>
      </c>
      <c r="N2969" s="5">
        <v>28984792239</v>
      </c>
    </row>
    <row r="2970" spans="1:14" x14ac:dyDescent="0.3">
      <c r="A2970" t="s">
        <v>273</v>
      </c>
      <c r="B2970" t="s">
        <v>274</v>
      </c>
      <c r="C2970" t="s">
        <v>31</v>
      </c>
      <c r="D2970" t="s">
        <v>243</v>
      </c>
      <c r="E2970" t="s">
        <v>213</v>
      </c>
      <c r="F2970" t="s">
        <v>301</v>
      </c>
      <c r="G2970" s="4">
        <v>43830</v>
      </c>
      <c r="H2970" s="7">
        <f t="shared" si="46"/>
        <v>2019</v>
      </c>
      <c r="I2970" t="s">
        <v>252</v>
      </c>
      <c r="J2970" t="s">
        <v>11</v>
      </c>
      <c r="K2970" t="s">
        <v>11</v>
      </c>
      <c r="L2970" t="str">
        <f>_xlfn.XLOOKUP(K2970,Sheet1!$A$2:$A$8,Sheet1!$B$2:$B$8)</f>
        <v>G</v>
      </c>
      <c r="M2970" s="5">
        <v>13521902677</v>
      </c>
      <c r="N2970" s="5">
        <v>10807885862</v>
      </c>
    </row>
    <row r="2971" spans="1:14" x14ac:dyDescent="0.3">
      <c r="A2971" t="s">
        <v>273</v>
      </c>
      <c r="B2971" t="s">
        <v>274</v>
      </c>
      <c r="C2971" t="s">
        <v>31</v>
      </c>
      <c r="D2971" t="s">
        <v>204</v>
      </c>
      <c r="E2971" t="s">
        <v>191</v>
      </c>
      <c r="F2971" t="s">
        <v>299</v>
      </c>
      <c r="G2971" s="4">
        <v>43830</v>
      </c>
      <c r="H2971" s="7">
        <f t="shared" si="46"/>
        <v>2019</v>
      </c>
      <c r="I2971" t="s">
        <v>252</v>
      </c>
      <c r="J2971" t="s">
        <v>11</v>
      </c>
      <c r="K2971" t="s">
        <v>11</v>
      </c>
      <c r="L2971" t="str">
        <f>_xlfn.XLOOKUP(K2971,Sheet1!$A$2:$A$8,Sheet1!$B$2:$B$8)</f>
        <v>G</v>
      </c>
      <c r="M2971" s="5">
        <v>35539265085</v>
      </c>
      <c r="N2971" s="5">
        <v>33924514976</v>
      </c>
    </row>
    <row r="2972" spans="1:14" x14ac:dyDescent="0.3">
      <c r="A2972" t="s">
        <v>273</v>
      </c>
      <c r="B2972" t="s">
        <v>274</v>
      </c>
      <c r="C2972" t="s">
        <v>31</v>
      </c>
      <c r="D2972" t="s">
        <v>205</v>
      </c>
      <c r="E2972" t="s">
        <v>189</v>
      </c>
      <c r="F2972" t="s">
        <v>301</v>
      </c>
      <c r="G2972" s="4">
        <v>43830</v>
      </c>
      <c r="H2972" s="7">
        <f t="shared" si="46"/>
        <v>2019</v>
      </c>
      <c r="I2972" t="s">
        <v>252</v>
      </c>
      <c r="J2972" t="s">
        <v>11</v>
      </c>
      <c r="K2972" t="s">
        <v>11</v>
      </c>
      <c r="L2972" t="str">
        <f>_xlfn.XLOOKUP(K2972,Sheet1!$A$2:$A$8,Sheet1!$B$2:$B$8)</f>
        <v>G</v>
      </c>
      <c r="M2972" s="5">
        <v>16370490586</v>
      </c>
      <c r="N2972" s="5">
        <v>70465879655</v>
      </c>
    </row>
    <row r="2973" spans="1:14" x14ac:dyDescent="0.3">
      <c r="A2973" t="s">
        <v>273</v>
      </c>
      <c r="B2973" t="s">
        <v>274</v>
      </c>
      <c r="C2973" t="s">
        <v>31</v>
      </c>
      <c r="D2973" t="s">
        <v>206</v>
      </c>
      <c r="E2973" t="s">
        <v>191</v>
      </c>
      <c r="F2973" t="s">
        <v>299</v>
      </c>
      <c r="G2973" s="4">
        <v>43830</v>
      </c>
      <c r="H2973" s="7">
        <f t="shared" si="46"/>
        <v>2019</v>
      </c>
      <c r="I2973" t="s">
        <v>252</v>
      </c>
      <c r="J2973" t="s">
        <v>11</v>
      </c>
      <c r="K2973" t="s">
        <v>11</v>
      </c>
      <c r="L2973" t="str">
        <f>_xlfn.XLOOKUP(K2973,Sheet1!$A$2:$A$8,Sheet1!$B$2:$B$8)</f>
        <v>G</v>
      </c>
      <c r="M2973" s="5">
        <v>15829564487</v>
      </c>
      <c r="N2973" s="5">
        <v>-35664780556</v>
      </c>
    </row>
    <row r="2974" spans="1:14" x14ac:dyDescent="0.3">
      <c r="A2974" t="s">
        <v>273</v>
      </c>
      <c r="B2974" t="s">
        <v>274</v>
      </c>
      <c r="C2974" t="s">
        <v>31</v>
      </c>
      <c r="D2974" t="s">
        <v>245</v>
      </c>
      <c r="E2974" t="s">
        <v>213</v>
      </c>
      <c r="F2974" t="s">
        <v>299</v>
      </c>
      <c r="G2974" s="4">
        <v>43830</v>
      </c>
      <c r="H2974" s="7">
        <f t="shared" si="46"/>
        <v>2019</v>
      </c>
      <c r="I2974" t="s">
        <v>252</v>
      </c>
      <c r="J2974" t="s">
        <v>277</v>
      </c>
      <c r="K2974" t="s">
        <v>11</v>
      </c>
      <c r="L2974" t="str">
        <f>_xlfn.XLOOKUP(K2974,Sheet1!$A$2:$A$8,Sheet1!$B$2:$B$8)</f>
        <v>G</v>
      </c>
      <c r="M2974" s="5">
        <v>39554025896</v>
      </c>
      <c r="N2974" s="5">
        <v>55671404997</v>
      </c>
    </row>
    <row r="2975" spans="1:14" x14ac:dyDescent="0.3">
      <c r="A2975" t="s">
        <v>273</v>
      </c>
      <c r="B2975" t="s">
        <v>274</v>
      </c>
      <c r="C2975" t="s">
        <v>31</v>
      </c>
      <c r="D2975" t="s">
        <v>207</v>
      </c>
      <c r="E2975" t="s">
        <v>191</v>
      </c>
      <c r="F2975" t="s">
        <v>299</v>
      </c>
      <c r="G2975" s="4">
        <v>43830</v>
      </c>
      <c r="H2975" s="7">
        <f t="shared" si="46"/>
        <v>2019</v>
      </c>
      <c r="I2975" t="s">
        <v>252</v>
      </c>
      <c r="J2975" t="s">
        <v>11</v>
      </c>
      <c r="K2975" t="s">
        <v>11</v>
      </c>
      <c r="L2975" t="str">
        <f>_xlfn.XLOOKUP(K2975,Sheet1!$A$2:$A$8,Sheet1!$B$2:$B$8)</f>
        <v>G</v>
      </c>
      <c r="M2975" s="5">
        <v>37049661336</v>
      </c>
      <c r="N2975" s="5">
        <v>7235712</v>
      </c>
    </row>
    <row r="2976" spans="1:14" x14ac:dyDescent="0.3">
      <c r="A2976" t="s">
        <v>273</v>
      </c>
      <c r="B2976" t="s">
        <v>274</v>
      </c>
      <c r="C2976" t="s">
        <v>31</v>
      </c>
      <c r="D2976" t="s">
        <v>208</v>
      </c>
      <c r="E2976" t="s">
        <v>209</v>
      </c>
      <c r="F2976" t="s">
        <v>301</v>
      </c>
      <c r="G2976" s="4">
        <v>43830</v>
      </c>
      <c r="H2976" s="7">
        <f t="shared" si="46"/>
        <v>2019</v>
      </c>
      <c r="I2976" t="s">
        <v>252</v>
      </c>
      <c r="J2976" t="s">
        <v>11</v>
      </c>
      <c r="K2976" t="s">
        <v>11</v>
      </c>
      <c r="L2976" t="str">
        <f>_xlfn.XLOOKUP(K2976,Sheet1!$A$2:$A$8,Sheet1!$B$2:$B$8)</f>
        <v>G</v>
      </c>
      <c r="M2976" s="5">
        <v>2371728430</v>
      </c>
      <c r="N2976" s="5">
        <v>2875942463</v>
      </c>
    </row>
    <row r="2977" spans="1:14" x14ac:dyDescent="0.3">
      <c r="A2977" t="s">
        <v>273</v>
      </c>
      <c r="B2977" t="s">
        <v>274</v>
      </c>
      <c r="C2977" t="s">
        <v>31</v>
      </c>
      <c r="D2977" t="s">
        <v>210</v>
      </c>
      <c r="E2977" t="s">
        <v>198</v>
      </c>
      <c r="F2977" t="s">
        <v>299</v>
      </c>
      <c r="G2977" s="4">
        <v>43830</v>
      </c>
      <c r="H2977" s="7">
        <f t="shared" si="46"/>
        <v>2019</v>
      </c>
      <c r="I2977" t="s">
        <v>252</v>
      </c>
      <c r="J2977" t="s">
        <v>11</v>
      </c>
      <c r="K2977" t="s">
        <v>11</v>
      </c>
      <c r="L2977" t="str">
        <f>_xlfn.XLOOKUP(K2977,Sheet1!$A$2:$A$8,Sheet1!$B$2:$B$8)</f>
        <v>G</v>
      </c>
      <c r="M2977" s="5">
        <v>40405984393</v>
      </c>
      <c r="N2977" s="5">
        <v>65403188796</v>
      </c>
    </row>
    <row r="2978" spans="1:14" x14ac:dyDescent="0.3">
      <c r="A2978" t="s">
        <v>273</v>
      </c>
      <c r="B2978" t="s">
        <v>274</v>
      </c>
      <c r="C2978" t="s">
        <v>31</v>
      </c>
      <c r="D2978" t="s">
        <v>211</v>
      </c>
      <c r="E2978" t="s">
        <v>184</v>
      </c>
      <c r="F2978" t="s">
        <v>299</v>
      </c>
      <c r="G2978" s="4">
        <v>43830</v>
      </c>
      <c r="H2978" s="7">
        <f t="shared" si="46"/>
        <v>2019</v>
      </c>
      <c r="I2978" t="s">
        <v>252</v>
      </c>
      <c r="J2978" t="s">
        <v>11</v>
      </c>
      <c r="K2978" t="s">
        <v>11</v>
      </c>
      <c r="L2978" t="str">
        <f>_xlfn.XLOOKUP(K2978,Sheet1!$A$2:$A$8,Sheet1!$B$2:$B$8)</f>
        <v>G</v>
      </c>
      <c r="M2978" s="5">
        <v>4793699223</v>
      </c>
      <c r="N2978" s="5">
        <v>22747965022</v>
      </c>
    </row>
    <row r="2979" spans="1:14" x14ac:dyDescent="0.3">
      <c r="A2979" t="s">
        <v>273</v>
      </c>
      <c r="B2979" t="s">
        <v>274</v>
      </c>
      <c r="C2979" t="s">
        <v>31</v>
      </c>
      <c r="D2979" t="s">
        <v>212</v>
      </c>
      <c r="E2979" t="s">
        <v>213</v>
      </c>
      <c r="F2979" t="s">
        <v>301</v>
      </c>
      <c r="G2979" s="4">
        <v>43830</v>
      </c>
      <c r="H2979" s="7">
        <f t="shared" si="46"/>
        <v>2019</v>
      </c>
      <c r="I2979" t="s">
        <v>252</v>
      </c>
      <c r="J2979" t="s">
        <v>11</v>
      </c>
      <c r="K2979" t="s">
        <v>11</v>
      </c>
      <c r="L2979" t="str">
        <f>_xlfn.XLOOKUP(K2979,Sheet1!$A$2:$A$8,Sheet1!$B$2:$B$8)</f>
        <v>G</v>
      </c>
      <c r="M2979" s="5">
        <v>533407163996</v>
      </c>
      <c r="N2979" s="5">
        <v>450074679996</v>
      </c>
    </row>
    <row r="2980" spans="1:14" x14ac:dyDescent="0.3">
      <c r="A2980" t="s">
        <v>273</v>
      </c>
      <c r="B2980" t="s">
        <v>274</v>
      </c>
      <c r="C2980" t="s">
        <v>31</v>
      </c>
      <c r="D2980" t="s">
        <v>214</v>
      </c>
      <c r="E2980" t="s">
        <v>191</v>
      </c>
      <c r="F2980" t="s">
        <v>299</v>
      </c>
      <c r="G2980" s="4">
        <v>43830</v>
      </c>
      <c r="H2980" s="7">
        <f t="shared" si="46"/>
        <v>2019</v>
      </c>
      <c r="I2980" t="s">
        <v>252</v>
      </c>
      <c r="J2980" t="s">
        <v>276</v>
      </c>
      <c r="K2980" t="s">
        <v>11</v>
      </c>
      <c r="L2980" t="str">
        <f>_xlfn.XLOOKUP(K2980,Sheet1!$A$2:$A$8,Sheet1!$B$2:$B$8)</f>
        <v>G</v>
      </c>
      <c r="M2980" s="5">
        <v>252627367059</v>
      </c>
      <c r="N2980" s="5">
        <v>496759973440</v>
      </c>
    </row>
    <row r="2981" spans="1:14" x14ac:dyDescent="0.3">
      <c r="A2981" t="s">
        <v>273</v>
      </c>
      <c r="B2981" t="s">
        <v>274</v>
      </c>
      <c r="C2981" t="s">
        <v>31</v>
      </c>
      <c r="D2981" t="s">
        <v>215</v>
      </c>
      <c r="E2981" t="s">
        <v>213</v>
      </c>
      <c r="F2981" t="s">
        <v>299</v>
      </c>
      <c r="G2981" s="4">
        <v>43830</v>
      </c>
      <c r="H2981" s="7">
        <f t="shared" si="46"/>
        <v>2019</v>
      </c>
      <c r="I2981" t="s">
        <v>252</v>
      </c>
      <c r="J2981" t="s">
        <v>11</v>
      </c>
      <c r="K2981" t="s">
        <v>11</v>
      </c>
      <c r="L2981" t="str">
        <f>_xlfn.XLOOKUP(K2981,Sheet1!$A$2:$A$8,Sheet1!$B$2:$B$8)</f>
        <v>G</v>
      </c>
      <c r="M2981" s="5">
        <v>40462409381</v>
      </c>
      <c r="N2981" s="5">
        <v>56549589868</v>
      </c>
    </row>
    <row r="2982" spans="1:14" x14ac:dyDescent="0.3">
      <c r="A2982" t="s">
        <v>273</v>
      </c>
      <c r="B2982" t="s">
        <v>274</v>
      </c>
      <c r="C2982" t="s">
        <v>31</v>
      </c>
      <c r="D2982" t="s">
        <v>235</v>
      </c>
      <c r="E2982" t="s">
        <v>236</v>
      </c>
      <c r="F2982" t="s">
        <v>299</v>
      </c>
      <c r="G2982" s="4">
        <v>43830</v>
      </c>
      <c r="H2982" s="7">
        <f t="shared" si="46"/>
        <v>2019</v>
      </c>
      <c r="I2982" t="s">
        <v>252</v>
      </c>
      <c r="J2982" t="s">
        <v>11</v>
      </c>
      <c r="K2982" t="s">
        <v>11</v>
      </c>
      <c r="L2982" t="str">
        <f>_xlfn.XLOOKUP(K2982,Sheet1!$A$2:$A$8,Sheet1!$B$2:$B$8)</f>
        <v>G</v>
      </c>
      <c r="M2982" s="5">
        <v>-1302594915</v>
      </c>
      <c r="N2982" s="5">
        <v>-47450912950</v>
      </c>
    </row>
    <row r="2983" spans="1:14" x14ac:dyDescent="0.3">
      <c r="A2983" t="s">
        <v>273</v>
      </c>
      <c r="B2983" t="s">
        <v>274</v>
      </c>
      <c r="C2983" t="s">
        <v>31</v>
      </c>
      <c r="D2983" t="s">
        <v>216</v>
      </c>
      <c r="E2983" t="s">
        <v>184</v>
      </c>
      <c r="F2983" t="s">
        <v>299</v>
      </c>
      <c r="G2983" s="4">
        <v>43830</v>
      </c>
      <c r="H2983" s="7">
        <f t="shared" si="46"/>
        <v>2019</v>
      </c>
      <c r="I2983" t="s">
        <v>252</v>
      </c>
      <c r="J2983" t="s">
        <v>11</v>
      </c>
      <c r="K2983" t="s">
        <v>11</v>
      </c>
      <c r="L2983" t="str">
        <f>_xlfn.XLOOKUP(K2983,Sheet1!$A$2:$A$8,Sheet1!$B$2:$B$8)</f>
        <v>G</v>
      </c>
      <c r="M2983" s="5">
        <v>2172441020</v>
      </c>
      <c r="N2983" s="5">
        <v>-5460560074</v>
      </c>
    </row>
    <row r="2984" spans="1:14" x14ac:dyDescent="0.3">
      <c r="A2984" t="s">
        <v>273</v>
      </c>
      <c r="B2984" t="s">
        <v>274</v>
      </c>
      <c r="C2984" t="s">
        <v>31</v>
      </c>
      <c r="D2984" t="s">
        <v>217</v>
      </c>
      <c r="E2984" t="s">
        <v>191</v>
      </c>
      <c r="F2984" t="s">
        <v>299</v>
      </c>
      <c r="G2984" s="4">
        <v>43830</v>
      </c>
      <c r="H2984" s="7">
        <f t="shared" si="46"/>
        <v>2019</v>
      </c>
      <c r="I2984" t="s">
        <v>252</v>
      </c>
      <c r="J2984" t="s">
        <v>11</v>
      </c>
      <c r="K2984" t="s">
        <v>11</v>
      </c>
      <c r="L2984" t="str">
        <f>_xlfn.XLOOKUP(K2984,Sheet1!$A$2:$A$8,Sheet1!$B$2:$B$8)</f>
        <v>G</v>
      </c>
      <c r="M2984" s="5">
        <v>-1630189603</v>
      </c>
      <c r="N2984" s="5">
        <v>33040061043</v>
      </c>
    </row>
    <row r="2985" spans="1:14" x14ac:dyDescent="0.3">
      <c r="A2985" t="s">
        <v>273</v>
      </c>
      <c r="B2985" t="s">
        <v>274</v>
      </c>
      <c r="C2985" t="s">
        <v>31</v>
      </c>
      <c r="D2985" t="s">
        <v>237</v>
      </c>
      <c r="E2985" t="s">
        <v>184</v>
      </c>
      <c r="F2985" t="s">
        <v>299</v>
      </c>
      <c r="G2985" s="4">
        <v>43830</v>
      </c>
      <c r="H2985" s="7">
        <f t="shared" si="46"/>
        <v>2019</v>
      </c>
      <c r="I2985" t="s">
        <v>252</v>
      </c>
      <c r="J2985" t="s">
        <v>11</v>
      </c>
      <c r="K2985" t="s">
        <v>11</v>
      </c>
      <c r="L2985" t="str">
        <f>_xlfn.XLOOKUP(K2985,Sheet1!$A$2:$A$8,Sheet1!$B$2:$B$8)</f>
        <v>G</v>
      </c>
      <c r="M2985" s="5">
        <v>34505074301</v>
      </c>
      <c r="N2985" s="5">
        <v>25947462045</v>
      </c>
    </row>
    <row r="2986" spans="1:14" x14ac:dyDescent="0.3">
      <c r="A2986" t="s">
        <v>273</v>
      </c>
      <c r="B2986" t="s">
        <v>274</v>
      </c>
      <c r="C2986" t="s">
        <v>31</v>
      </c>
      <c r="D2986" t="s">
        <v>218</v>
      </c>
      <c r="E2986" t="s">
        <v>184</v>
      </c>
      <c r="F2986" t="s">
        <v>299</v>
      </c>
      <c r="G2986" s="4">
        <v>43830</v>
      </c>
      <c r="H2986" s="7">
        <f t="shared" si="46"/>
        <v>2019</v>
      </c>
      <c r="I2986" t="s">
        <v>252</v>
      </c>
      <c r="J2986" t="s">
        <v>11</v>
      </c>
      <c r="K2986" t="s">
        <v>11</v>
      </c>
      <c r="L2986" t="str">
        <f>_xlfn.XLOOKUP(K2986,Sheet1!$A$2:$A$8,Sheet1!$B$2:$B$8)</f>
        <v>G</v>
      </c>
      <c r="M2986" s="5">
        <v>3444975031</v>
      </c>
      <c r="N2986" s="5">
        <v>7816860016</v>
      </c>
    </row>
    <row r="2987" spans="1:14" x14ac:dyDescent="0.3">
      <c r="A2987" t="s">
        <v>273</v>
      </c>
      <c r="B2987" t="s">
        <v>274</v>
      </c>
      <c r="C2987" t="s">
        <v>31</v>
      </c>
      <c r="D2987" t="s">
        <v>219</v>
      </c>
      <c r="E2987" t="s">
        <v>184</v>
      </c>
      <c r="F2987" t="s">
        <v>299</v>
      </c>
      <c r="G2987" s="4">
        <v>43830</v>
      </c>
      <c r="H2987" s="7">
        <f t="shared" si="46"/>
        <v>2019</v>
      </c>
      <c r="I2987" t="s">
        <v>252</v>
      </c>
      <c r="J2987" t="s">
        <v>11</v>
      </c>
      <c r="K2987" t="s">
        <v>11</v>
      </c>
      <c r="L2987" t="str">
        <f>_xlfn.XLOOKUP(K2987,Sheet1!$A$2:$A$8,Sheet1!$B$2:$B$8)</f>
        <v>G</v>
      </c>
      <c r="M2987" s="5">
        <v>22442139815</v>
      </c>
      <c r="N2987" s="5">
        <v>-14018657350</v>
      </c>
    </row>
    <row r="2988" spans="1:14" x14ac:dyDescent="0.3">
      <c r="A2988" t="s">
        <v>273</v>
      </c>
      <c r="B2988" t="s">
        <v>274</v>
      </c>
      <c r="C2988" t="s">
        <v>31</v>
      </c>
      <c r="D2988" t="s">
        <v>220</v>
      </c>
      <c r="E2988" t="s">
        <v>191</v>
      </c>
      <c r="F2988" t="s">
        <v>299</v>
      </c>
      <c r="G2988" s="4">
        <v>43830</v>
      </c>
      <c r="H2988" s="7">
        <f t="shared" si="46"/>
        <v>2019</v>
      </c>
      <c r="I2988" t="s">
        <v>252</v>
      </c>
      <c r="J2988" t="s">
        <v>11</v>
      </c>
      <c r="K2988" t="s">
        <v>11</v>
      </c>
      <c r="L2988" t="str">
        <f>_xlfn.XLOOKUP(K2988,Sheet1!$A$2:$A$8,Sheet1!$B$2:$B$8)</f>
        <v>G</v>
      </c>
      <c r="M2988" s="5">
        <v>30731898398</v>
      </c>
      <c r="N2988" s="5">
        <v>20933347820</v>
      </c>
    </row>
    <row r="2989" spans="1:14" x14ac:dyDescent="0.3">
      <c r="A2989" t="s">
        <v>273</v>
      </c>
      <c r="B2989" t="s">
        <v>274</v>
      </c>
      <c r="C2989" t="s">
        <v>31</v>
      </c>
      <c r="D2989" t="s">
        <v>221</v>
      </c>
      <c r="E2989" t="s">
        <v>191</v>
      </c>
      <c r="F2989" t="s">
        <v>299</v>
      </c>
      <c r="G2989" s="4">
        <v>43830</v>
      </c>
      <c r="H2989" s="7">
        <f t="shared" si="46"/>
        <v>2019</v>
      </c>
      <c r="I2989" t="s">
        <v>252</v>
      </c>
      <c r="J2989" t="s">
        <v>11</v>
      </c>
      <c r="K2989" t="s">
        <v>11</v>
      </c>
      <c r="L2989" t="str">
        <f>_xlfn.XLOOKUP(K2989,Sheet1!$A$2:$A$8,Sheet1!$B$2:$B$8)</f>
        <v>G</v>
      </c>
      <c r="M2989" s="5">
        <v>3600955160726</v>
      </c>
      <c r="N2989" s="5">
        <v>4775970664900</v>
      </c>
    </row>
    <row r="2990" spans="1:14" x14ac:dyDescent="0.3">
      <c r="A2990" t="s">
        <v>273</v>
      </c>
      <c r="B2990" t="s">
        <v>274</v>
      </c>
      <c r="C2990" t="s">
        <v>31</v>
      </c>
      <c r="D2990" t="s">
        <v>222</v>
      </c>
      <c r="E2990" t="s">
        <v>223</v>
      </c>
      <c r="F2990" t="s">
        <v>299</v>
      </c>
      <c r="G2990" s="4">
        <v>43830</v>
      </c>
      <c r="H2990" s="7">
        <f t="shared" si="46"/>
        <v>2019</v>
      </c>
      <c r="I2990" t="s">
        <v>252</v>
      </c>
      <c r="J2990" t="s">
        <v>11</v>
      </c>
      <c r="K2990" t="s">
        <v>11</v>
      </c>
      <c r="L2990" t="str">
        <f>_xlfn.XLOOKUP(K2990,Sheet1!$A$2:$A$8,Sheet1!$B$2:$B$8)</f>
        <v>G</v>
      </c>
      <c r="M2990" s="5">
        <v>356980627635</v>
      </c>
      <c r="N2990" s="5">
        <v>144458286594</v>
      </c>
    </row>
    <row r="2991" spans="1:14" x14ac:dyDescent="0.3">
      <c r="A2991" t="s">
        <v>273</v>
      </c>
      <c r="B2991" t="s">
        <v>274</v>
      </c>
      <c r="C2991" t="s">
        <v>31</v>
      </c>
      <c r="D2991" t="s">
        <v>224</v>
      </c>
      <c r="E2991" t="s">
        <v>225</v>
      </c>
      <c r="F2991" t="s">
        <v>299</v>
      </c>
      <c r="G2991" s="4">
        <v>43830</v>
      </c>
      <c r="H2991" s="7">
        <f t="shared" si="46"/>
        <v>2019</v>
      </c>
      <c r="I2991" t="s">
        <v>252</v>
      </c>
      <c r="J2991" t="s">
        <v>11</v>
      </c>
      <c r="K2991" t="s">
        <v>11</v>
      </c>
      <c r="L2991" t="str">
        <f>_xlfn.XLOOKUP(K2991,Sheet1!$A$2:$A$8,Sheet1!$B$2:$B$8)</f>
        <v>G</v>
      </c>
      <c r="M2991" s="5">
        <v>17805161424</v>
      </c>
      <c r="N2991" s="5">
        <v>-12322710436</v>
      </c>
    </row>
    <row r="2992" spans="1:14" x14ac:dyDescent="0.3">
      <c r="A2992" t="s">
        <v>273</v>
      </c>
      <c r="B2992" t="s">
        <v>274</v>
      </c>
      <c r="C2992" t="s">
        <v>31</v>
      </c>
      <c r="D2992" t="s">
        <v>226</v>
      </c>
      <c r="E2992" t="s">
        <v>225</v>
      </c>
      <c r="F2992" t="s">
        <v>299</v>
      </c>
      <c r="G2992" s="4">
        <v>43830</v>
      </c>
      <c r="H2992" s="7">
        <f t="shared" si="46"/>
        <v>2019</v>
      </c>
      <c r="I2992" t="s">
        <v>252</v>
      </c>
      <c r="J2992" t="s">
        <v>11</v>
      </c>
      <c r="K2992" t="s">
        <v>11</v>
      </c>
      <c r="L2992" t="str">
        <f>_xlfn.XLOOKUP(K2992,Sheet1!$A$2:$A$8,Sheet1!$B$2:$B$8)</f>
        <v>G</v>
      </c>
      <c r="M2992" s="5">
        <v>-109109950457</v>
      </c>
      <c r="N2992" s="5">
        <v>19360385530</v>
      </c>
    </row>
    <row r="2993" spans="1:14" x14ac:dyDescent="0.3">
      <c r="A2993" t="s">
        <v>273</v>
      </c>
      <c r="B2993" t="s">
        <v>274</v>
      </c>
      <c r="C2993" t="s">
        <v>31</v>
      </c>
      <c r="D2993" t="s">
        <v>227</v>
      </c>
      <c r="E2993" t="s">
        <v>198</v>
      </c>
      <c r="F2993" t="s">
        <v>299</v>
      </c>
      <c r="G2993" s="4">
        <v>43830</v>
      </c>
      <c r="H2993" s="7">
        <f t="shared" si="46"/>
        <v>2019</v>
      </c>
      <c r="I2993" t="s">
        <v>252</v>
      </c>
      <c r="J2993" t="s">
        <v>11</v>
      </c>
      <c r="K2993" t="s">
        <v>11</v>
      </c>
      <c r="L2993" t="str">
        <f>_xlfn.XLOOKUP(K2993,Sheet1!$A$2:$A$8,Sheet1!$B$2:$B$8)</f>
        <v>G</v>
      </c>
      <c r="M2993" s="5">
        <v>20249259215</v>
      </c>
      <c r="N2993" s="5">
        <v>-2963630505</v>
      </c>
    </row>
    <row r="2994" spans="1:14" x14ac:dyDescent="0.3">
      <c r="A2994" t="s">
        <v>273</v>
      </c>
      <c r="B2994" t="s">
        <v>274</v>
      </c>
      <c r="C2994" t="s">
        <v>31</v>
      </c>
      <c r="D2994" t="s">
        <v>247</v>
      </c>
      <c r="E2994" t="s">
        <v>191</v>
      </c>
      <c r="F2994" t="s">
        <v>299</v>
      </c>
      <c r="G2994" s="4">
        <v>43830</v>
      </c>
      <c r="H2994" s="7">
        <f t="shared" si="46"/>
        <v>2019</v>
      </c>
      <c r="I2994" t="s">
        <v>252</v>
      </c>
      <c r="J2994" t="s">
        <v>11</v>
      </c>
      <c r="K2994" t="s">
        <v>11</v>
      </c>
      <c r="L2994" t="str">
        <f>_xlfn.XLOOKUP(K2994,Sheet1!$A$2:$A$8,Sheet1!$B$2:$B$8)</f>
        <v>G</v>
      </c>
      <c r="M2994" s="5">
        <v>40865514951</v>
      </c>
      <c r="N2994" s="5">
        <v>21780731866</v>
      </c>
    </row>
    <row r="2995" spans="1:14" x14ac:dyDescent="0.3">
      <c r="A2995" t="s">
        <v>273</v>
      </c>
      <c r="B2995" t="s">
        <v>274</v>
      </c>
      <c r="C2995" t="s">
        <v>31</v>
      </c>
      <c r="D2995" t="s">
        <v>228</v>
      </c>
      <c r="E2995" t="s">
        <v>229</v>
      </c>
      <c r="F2995" t="s">
        <v>299</v>
      </c>
      <c r="G2995" s="4">
        <v>43830</v>
      </c>
      <c r="H2995" s="7">
        <f t="shared" si="46"/>
        <v>2019</v>
      </c>
      <c r="I2995" t="s">
        <v>252</v>
      </c>
      <c r="J2995" t="s">
        <v>11</v>
      </c>
      <c r="K2995" t="s">
        <v>11</v>
      </c>
      <c r="L2995" t="str">
        <f>_xlfn.XLOOKUP(K2995,Sheet1!$A$2:$A$8,Sheet1!$B$2:$B$8)</f>
        <v>G</v>
      </c>
      <c r="M2995" s="5">
        <v>74345460580</v>
      </c>
      <c r="N2995" s="5">
        <v>89108147775</v>
      </c>
    </row>
    <row r="2996" spans="1:14" x14ac:dyDescent="0.3">
      <c r="A2996" t="s">
        <v>273</v>
      </c>
      <c r="B2996" t="s">
        <v>274</v>
      </c>
      <c r="C2996" t="s">
        <v>31</v>
      </c>
      <c r="D2996" t="s">
        <v>248</v>
      </c>
      <c r="E2996" t="s">
        <v>191</v>
      </c>
      <c r="F2996" t="s">
        <v>299</v>
      </c>
      <c r="G2996" s="4">
        <v>43830</v>
      </c>
      <c r="H2996" s="7">
        <f t="shared" si="46"/>
        <v>2019</v>
      </c>
      <c r="I2996" t="s">
        <v>252</v>
      </c>
      <c r="J2996" t="s">
        <v>11</v>
      </c>
      <c r="K2996" t="s">
        <v>11</v>
      </c>
      <c r="L2996" t="str">
        <f>_xlfn.XLOOKUP(K2996,Sheet1!$A$2:$A$8,Sheet1!$B$2:$B$8)</f>
        <v>G</v>
      </c>
      <c r="M2996" s="5">
        <v>227332327993</v>
      </c>
      <c r="N2996" s="5">
        <v>313830133384</v>
      </c>
    </row>
    <row r="2997" spans="1:14" x14ac:dyDescent="0.3">
      <c r="A2997" t="s">
        <v>278</v>
      </c>
      <c r="B2997" t="s">
        <v>274</v>
      </c>
      <c r="C2997" t="s">
        <v>34</v>
      </c>
      <c r="D2997" t="s">
        <v>183</v>
      </c>
      <c r="E2997" t="s">
        <v>184</v>
      </c>
      <c r="F2997" t="s">
        <v>299</v>
      </c>
      <c r="G2997" s="4">
        <v>43830</v>
      </c>
      <c r="H2997" s="7">
        <f t="shared" si="46"/>
        <v>2019</v>
      </c>
      <c r="I2997" t="s">
        <v>252</v>
      </c>
      <c r="J2997" t="s">
        <v>11</v>
      </c>
      <c r="K2997" t="s">
        <v>11</v>
      </c>
      <c r="L2997" t="str">
        <f>_xlfn.XLOOKUP(K2997,Sheet1!$A$2:$A$8,Sheet1!$B$2:$B$8)</f>
        <v>G</v>
      </c>
      <c r="M2997" s="5">
        <v>532814863392</v>
      </c>
      <c r="N2997" s="5">
        <v>345797723349</v>
      </c>
    </row>
    <row r="2998" spans="1:14" x14ac:dyDescent="0.3">
      <c r="A2998" t="s">
        <v>278</v>
      </c>
      <c r="B2998" t="s">
        <v>274</v>
      </c>
      <c r="C2998" t="s">
        <v>34</v>
      </c>
      <c r="D2998" t="s">
        <v>188</v>
      </c>
      <c r="E2998" t="s">
        <v>189</v>
      </c>
      <c r="F2998" t="s">
        <v>299</v>
      </c>
      <c r="G2998" s="4">
        <v>43830</v>
      </c>
      <c r="H2998" s="7">
        <f t="shared" si="46"/>
        <v>2019</v>
      </c>
      <c r="I2998" t="s">
        <v>252</v>
      </c>
      <c r="J2998" t="s">
        <v>11</v>
      </c>
      <c r="K2998" t="s">
        <v>11</v>
      </c>
      <c r="L2998" t="str">
        <f>_xlfn.XLOOKUP(K2998,Sheet1!$A$2:$A$8,Sheet1!$B$2:$B$8)</f>
        <v>G</v>
      </c>
      <c r="M2998" s="5">
        <v>283339456559</v>
      </c>
      <c r="N2998" s="5">
        <v>105307635156</v>
      </c>
    </row>
    <row r="2999" spans="1:14" x14ac:dyDescent="0.3">
      <c r="A2999" t="s">
        <v>278</v>
      </c>
      <c r="B2999" t="s">
        <v>274</v>
      </c>
      <c r="C2999" t="s">
        <v>34</v>
      </c>
      <c r="D2999" t="s">
        <v>190</v>
      </c>
      <c r="E2999" t="s">
        <v>191</v>
      </c>
      <c r="F2999" t="s">
        <v>299</v>
      </c>
      <c r="G2999" s="4">
        <v>43830</v>
      </c>
      <c r="H2999" s="7">
        <f t="shared" si="46"/>
        <v>2019</v>
      </c>
      <c r="I2999" t="s">
        <v>252</v>
      </c>
      <c r="J2999" t="s">
        <v>11</v>
      </c>
      <c r="K2999" t="s">
        <v>11</v>
      </c>
      <c r="L2999" t="str">
        <f>_xlfn.XLOOKUP(K2999,Sheet1!$A$2:$A$8,Sheet1!$B$2:$B$8)</f>
        <v>G</v>
      </c>
      <c r="M2999" s="5">
        <v>151004955851</v>
      </c>
      <c r="N2999" s="5">
        <v>-113998986686</v>
      </c>
    </row>
    <row r="3000" spans="1:14" x14ac:dyDescent="0.3">
      <c r="A3000" t="s">
        <v>278</v>
      </c>
      <c r="B3000" t="s">
        <v>274</v>
      </c>
      <c r="C3000" t="s">
        <v>34</v>
      </c>
      <c r="D3000" t="s">
        <v>192</v>
      </c>
      <c r="E3000" t="s">
        <v>191</v>
      </c>
      <c r="F3000" t="s">
        <v>299</v>
      </c>
      <c r="G3000" s="4">
        <v>43830</v>
      </c>
      <c r="H3000" s="7">
        <f t="shared" si="46"/>
        <v>2019</v>
      </c>
      <c r="I3000" t="s">
        <v>252</v>
      </c>
      <c r="J3000" t="s">
        <v>11</v>
      </c>
      <c r="K3000" t="s">
        <v>11</v>
      </c>
      <c r="L3000" t="str">
        <f>_xlfn.XLOOKUP(K3000,Sheet1!$A$2:$A$8,Sheet1!$B$2:$B$8)</f>
        <v>G</v>
      </c>
      <c r="M3000" s="5">
        <v>37470315073</v>
      </c>
      <c r="N3000" s="5">
        <v>37360241881</v>
      </c>
    </row>
    <row r="3001" spans="1:14" x14ac:dyDescent="0.3">
      <c r="A3001" t="s">
        <v>278</v>
      </c>
      <c r="B3001" t="s">
        <v>274</v>
      </c>
      <c r="C3001" t="s">
        <v>34</v>
      </c>
      <c r="D3001" t="s">
        <v>193</v>
      </c>
      <c r="E3001" t="s">
        <v>194</v>
      </c>
      <c r="F3001" t="s">
        <v>299</v>
      </c>
      <c r="G3001" s="4">
        <v>43830</v>
      </c>
      <c r="H3001" s="7">
        <f t="shared" si="46"/>
        <v>2019</v>
      </c>
      <c r="I3001" t="s">
        <v>252</v>
      </c>
      <c r="J3001" t="s">
        <v>276</v>
      </c>
      <c r="K3001" t="s">
        <v>11</v>
      </c>
      <c r="L3001" t="str">
        <f>_xlfn.XLOOKUP(K3001,Sheet1!$A$2:$A$8,Sheet1!$B$2:$B$8)</f>
        <v>G</v>
      </c>
      <c r="M3001" s="5">
        <v>307699873378</v>
      </c>
      <c r="N3001" s="5">
        <v>-94377978284</v>
      </c>
    </row>
    <row r="3002" spans="1:14" x14ac:dyDescent="0.3">
      <c r="A3002" t="s">
        <v>278</v>
      </c>
      <c r="B3002" t="s">
        <v>274</v>
      </c>
      <c r="C3002" t="s">
        <v>34</v>
      </c>
      <c r="D3002" t="s">
        <v>195</v>
      </c>
      <c r="E3002" t="s">
        <v>191</v>
      </c>
      <c r="F3002" t="s">
        <v>299</v>
      </c>
      <c r="G3002" s="4">
        <v>43830</v>
      </c>
      <c r="H3002" s="7">
        <f t="shared" si="46"/>
        <v>2019</v>
      </c>
      <c r="I3002" t="s">
        <v>252</v>
      </c>
      <c r="J3002" t="s">
        <v>11</v>
      </c>
      <c r="K3002" t="s">
        <v>11</v>
      </c>
      <c r="L3002" t="str">
        <f>_xlfn.XLOOKUP(K3002,Sheet1!$A$2:$A$8,Sheet1!$B$2:$B$8)</f>
        <v>G</v>
      </c>
      <c r="M3002" s="5">
        <v>692660279007</v>
      </c>
      <c r="N3002" s="5">
        <v>888331257909</v>
      </c>
    </row>
    <row r="3003" spans="1:14" x14ac:dyDescent="0.3">
      <c r="A3003" t="s">
        <v>278</v>
      </c>
      <c r="B3003" t="s">
        <v>274</v>
      </c>
      <c r="C3003" t="s">
        <v>34</v>
      </c>
      <c r="D3003" t="s">
        <v>196</v>
      </c>
      <c r="E3003" t="s">
        <v>194</v>
      </c>
      <c r="F3003" t="s">
        <v>299</v>
      </c>
      <c r="G3003" s="4">
        <v>43830</v>
      </c>
      <c r="H3003" s="7">
        <f t="shared" si="46"/>
        <v>2019</v>
      </c>
      <c r="I3003" t="s">
        <v>252</v>
      </c>
      <c r="J3003" t="s">
        <v>11</v>
      </c>
      <c r="K3003" t="s">
        <v>11</v>
      </c>
      <c r="L3003" t="str">
        <f>_xlfn.XLOOKUP(K3003,Sheet1!$A$2:$A$8,Sheet1!$B$2:$B$8)</f>
        <v>G</v>
      </c>
      <c r="M3003" s="5">
        <v>2977964244</v>
      </c>
      <c r="N3003" s="5">
        <v>12418597093</v>
      </c>
    </row>
    <row r="3004" spans="1:14" x14ac:dyDescent="0.3">
      <c r="A3004" t="s">
        <v>278</v>
      </c>
      <c r="B3004" t="s">
        <v>274</v>
      </c>
      <c r="C3004" t="s">
        <v>34</v>
      </c>
      <c r="D3004" t="s">
        <v>232</v>
      </c>
      <c r="E3004" t="s">
        <v>191</v>
      </c>
      <c r="F3004" t="s">
        <v>299</v>
      </c>
      <c r="G3004" s="4">
        <v>43830</v>
      </c>
      <c r="H3004" s="7">
        <f t="shared" si="46"/>
        <v>2019</v>
      </c>
      <c r="I3004" t="s">
        <v>252</v>
      </c>
      <c r="J3004" t="s">
        <v>11</v>
      </c>
      <c r="K3004" t="s">
        <v>11</v>
      </c>
      <c r="L3004" t="str">
        <f>_xlfn.XLOOKUP(K3004,Sheet1!$A$2:$A$8,Sheet1!$B$2:$B$8)</f>
        <v>G</v>
      </c>
      <c r="M3004" s="5">
        <v>179344817602</v>
      </c>
      <c r="N3004" s="5">
        <v>37835838852</v>
      </c>
    </row>
    <row r="3005" spans="1:14" x14ac:dyDescent="0.3">
      <c r="A3005" t="s">
        <v>278</v>
      </c>
      <c r="B3005" t="s">
        <v>274</v>
      </c>
      <c r="C3005" t="s">
        <v>34</v>
      </c>
      <c r="D3005" t="s">
        <v>197</v>
      </c>
      <c r="E3005" t="s">
        <v>198</v>
      </c>
      <c r="F3005" t="s">
        <v>299</v>
      </c>
      <c r="G3005" s="4">
        <v>43830</v>
      </c>
      <c r="H3005" s="7">
        <f t="shared" si="46"/>
        <v>2019</v>
      </c>
      <c r="I3005" t="s">
        <v>252</v>
      </c>
      <c r="J3005" t="s">
        <v>279</v>
      </c>
      <c r="K3005" t="s">
        <v>11</v>
      </c>
      <c r="L3005" t="str">
        <f>_xlfn.XLOOKUP(K3005,Sheet1!$A$2:$A$8,Sheet1!$B$2:$B$8)</f>
        <v>G</v>
      </c>
      <c r="M3005" s="5">
        <v>57600275948</v>
      </c>
      <c r="N3005" s="5">
        <v>47499563366</v>
      </c>
    </row>
    <row r="3006" spans="1:14" x14ac:dyDescent="0.3">
      <c r="A3006" t="s">
        <v>278</v>
      </c>
      <c r="B3006" t="s">
        <v>274</v>
      </c>
      <c r="C3006" t="s">
        <v>34</v>
      </c>
      <c r="D3006" t="s">
        <v>199</v>
      </c>
      <c r="E3006" t="s">
        <v>184</v>
      </c>
      <c r="F3006" t="s">
        <v>299</v>
      </c>
      <c r="G3006" s="4">
        <v>43830</v>
      </c>
      <c r="H3006" s="7">
        <f t="shared" si="46"/>
        <v>2019</v>
      </c>
      <c r="I3006" t="s">
        <v>252</v>
      </c>
      <c r="J3006" t="s">
        <v>275</v>
      </c>
      <c r="K3006" t="s">
        <v>11</v>
      </c>
      <c r="L3006" t="str">
        <f>_xlfn.XLOOKUP(K3006,Sheet1!$A$2:$A$8,Sheet1!$B$2:$B$8)</f>
        <v>G</v>
      </c>
      <c r="M3006" s="5">
        <v>193237998737</v>
      </c>
      <c r="N3006" s="5">
        <v>52768724868</v>
      </c>
    </row>
    <row r="3007" spans="1:14" x14ac:dyDescent="0.3">
      <c r="A3007" t="s">
        <v>278</v>
      </c>
      <c r="B3007" t="s">
        <v>274</v>
      </c>
      <c r="C3007" t="s">
        <v>34</v>
      </c>
      <c r="D3007" t="s">
        <v>200</v>
      </c>
      <c r="E3007" t="s">
        <v>191</v>
      </c>
      <c r="F3007" t="s">
        <v>299</v>
      </c>
      <c r="G3007" s="4">
        <v>43830</v>
      </c>
      <c r="H3007" s="7">
        <f t="shared" si="46"/>
        <v>2019</v>
      </c>
      <c r="I3007" t="s">
        <v>252</v>
      </c>
      <c r="J3007" t="s">
        <v>11</v>
      </c>
      <c r="K3007" t="s">
        <v>11</v>
      </c>
      <c r="L3007" t="str">
        <f>_xlfn.XLOOKUP(K3007,Sheet1!$A$2:$A$8,Sheet1!$B$2:$B$8)</f>
        <v>G</v>
      </c>
      <c r="M3007" s="5">
        <v>1277869267059</v>
      </c>
      <c r="N3007" s="5">
        <v>1380927825833</v>
      </c>
    </row>
    <row r="3008" spans="1:14" x14ac:dyDescent="0.3">
      <c r="A3008" t="s">
        <v>278</v>
      </c>
      <c r="B3008" t="s">
        <v>274</v>
      </c>
      <c r="C3008" t="s">
        <v>34</v>
      </c>
      <c r="D3008" t="s">
        <v>201</v>
      </c>
      <c r="E3008" t="s">
        <v>184</v>
      </c>
      <c r="F3008" t="s">
        <v>299</v>
      </c>
      <c r="G3008" s="4">
        <v>43830</v>
      </c>
      <c r="H3008" s="7">
        <f t="shared" si="46"/>
        <v>2019</v>
      </c>
      <c r="I3008" t="s">
        <v>252</v>
      </c>
      <c r="J3008" t="s">
        <v>11</v>
      </c>
      <c r="K3008" t="s">
        <v>11</v>
      </c>
      <c r="L3008" t="str">
        <f>_xlfn.XLOOKUP(K3008,Sheet1!$A$2:$A$8,Sheet1!$B$2:$B$8)</f>
        <v>G</v>
      </c>
      <c r="M3008" s="5">
        <v>923071632668</v>
      </c>
      <c r="N3008" s="5">
        <v>260609735389</v>
      </c>
    </row>
    <row r="3009" spans="1:14" x14ac:dyDescent="0.3">
      <c r="A3009" t="s">
        <v>278</v>
      </c>
      <c r="B3009" t="s">
        <v>274</v>
      </c>
      <c r="C3009" t="s">
        <v>34</v>
      </c>
      <c r="D3009" t="s">
        <v>202</v>
      </c>
      <c r="E3009" t="s">
        <v>184</v>
      </c>
      <c r="F3009" t="s">
        <v>299</v>
      </c>
      <c r="G3009" s="4">
        <v>43830</v>
      </c>
      <c r="H3009" s="7">
        <f t="shared" si="46"/>
        <v>2019</v>
      </c>
      <c r="I3009" t="s">
        <v>252</v>
      </c>
      <c r="J3009" t="s">
        <v>11</v>
      </c>
      <c r="K3009" t="s">
        <v>11</v>
      </c>
      <c r="L3009" t="str">
        <f>_xlfn.XLOOKUP(K3009,Sheet1!$A$2:$A$8,Sheet1!$B$2:$B$8)</f>
        <v>G</v>
      </c>
      <c r="M3009" s="5">
        <v>15747435097</v>
      </c>
      <c r="N3009" s="5">
        <v>-26140063600</v>
      </c>
    </row>
    <row r="3010" spans="1:14" x14ac:dyDescent="0.3">
      <c r="A3010" t="s">
        <v>278</v>
      </c>
      <c r="B3010" t="s">
        <v>274</v>
      </c>
      <c r="C3010" t="s">
        <v>34</v>
      </c>
      <c r="D3010" t="s">
        <v>203</v>
      </c>
      <c r="E3010" t="s">
        <v>184</v>
      </c>
      <c r="F3010" t="s">
        <v>299</v>
      </c>
      <c r="G3010" s="4">
        <v>43830</v>
      </c>
      <c r="H3010" s="7">
        <f t="shared" si="46"/>
        <v>2019</v>
      </c>
      <c r="I3010" t="s">
        <v>252</v>
      </c>
      <c r="J3010" t="s">
        <v>11</v>
      </c>
      <c r="K3010" t="s">
        <v>11</v>
      </c>
      <c r="L3010" t="str">
        <f>_xlfn.XLOOKUP(K3010,Sheet1!$A$2:$A$8,Sheet1!$B$2:$B$8)</f>
        <v>G</v>
      </c>
      <c r="M3010" s="5">
        <v>28755341246</v>
      </c>
      <c r="N3010" s="5">
        <v>30013046010</v>
      </c>
    </row>
    <row r="3011" spans="1:14" x14ac:dyDescent="0.3">
      <c r="A3011" t="s">
        <v>278</v>
      </c>
      <c r="B3011" t="s">
        <v>274</v>
      </c>
      <c r="C3011" t="s">
        <v>34</v>
      </c>
      <c r="D3011" t="s">
        <v>204</v>
      </c>
      <c r="E3011" t="s">
        <v>191</v>
      </c>
      <c r="F3011" t="s">
        <v>299</v>
      </c>
      <c r="G3011" s="4">
        <v>43830</v>
      </c>
      <c r="H3011" s="7">
        <f t="shared" si="46"/>
        <v>2019</v>
      </c>
      <c r="I3011" t="s">
        <v>252</v>
      </c>
      <c r="J3011" t="s">
        <v>11</v>
      </c>
      <c r="K3011" t="s">
        <v>11</v>
      </c>
      <c r="L3011" t="str">
        <f>_xlfn.XLOOKUP(K3011,Sheet1!$A$2:$A$8,Sheet1!$B$2:$B$8)</f>
        <v>G</v>
      </c>
      <c r="M3011" s="5">
        <v>109461591627</v>
      </c>
      <c r="N3011" s="5">
        <v>89319576782</v>
      </c>
    </row>
    <row r="3012" spans="1:14" x14ac:dyDescent="0.3">
      <c r="A3012" t="s">
        <v>278</v>
      </c>
      <c r="B3012" t="s">
        <v>274</v>
      </c>
      <c r="C3012" t="s">
        <v>34</v>
      </c>
      <c r="D3012" t="s">
        <v>205</v>
      </c>
      <c r="E3012" t="s">
        <v>189</v>
      </c>
      <c r="F3012" t="s">
        <v>301</v>
      </c>
      <c r="G3012" s="4">
        <v>43830</v>
      </c>
      <c r="H3012" s="7">
        <f t="shared" si="46"/>
        <v>2019</v>
      </c>
      <c r="I3012" t="s">
        <v>252</v>
      </c>
      <c r="J3012" t="s">
        <v>11</v>
      </c>
      <c r="K3012" t="s">
        <v>11</v>
      </c>
      <c r="L3012" t="str">
        <f>_xlfn.XLOOKUP(K3012,Sheet1!$A$2:$A$8,Sheet1!$B$2:$B$8)</f>
        <v>G</v>
      </c>
      <c r="M3012" s="5">
        <v>91946538513</v>
      </c>
      <c r="N3012" s="5">
        <v>120003666943</v>
      </c>
    </row>
    <row r="3013" spans="1:14" x14ac:dyDescent="0.3">
      <c r="A3013" t="s">
        <v>278</v>
      </c>
      <c r="B3013" t="s">
        <v>274</v>
      </c>
      <c r="C3013" t="s">
        <v>34</v>
      </c>
      <c r="D3013" t="s">
        <v>206</v>
      </c>
      <c r="E3013" t="s">
        <v>191</v>
      </c>
      <c r="F3013" t="s">
        <v>299</v>
      </c>
      <c r="G3013" s="4">
        <v>43830</v>
      </c>
      <c r="H3013" s="7">
        <f t="shared" ref="H3013:H3076" si="47">YEAR(G3013)</f>
        <v>2019</v>
      </c>
      <c r="I3013" t="s">
        <v>252</v>
      </c>
      <c r="J3013" t="s">
        <v>11</v>
      </c>
      <c r="K3013" t="s">
        <v>11</v>
      </c>
      <c r="L3013" t="str">
        <f>_xlfn.XLOOKUP(K3013,Sheet1!$A$2:$A$8,Sheet1!$B$2:$B$8)</f>
        <v>G</v>
      </c>
      <c r="M3013" s="5">
        <v>5149714862</v>
      </c>
      <c r="N3013" s="5">
        <v>-39512846973</v>
      </c>
    </row>
    <row r="3014" spans="1:14" x14ac:dyDescent="0.3">
      <c r="A3014" t="s">
        <v>278</v>
      </c>
      <c r="B3014" t="s">
        <v>274</v>
      </c>
      <c r="C3014" t="s">
        <v>34</v>
      </c>
      <c r="D3014" t="s">
        <v>245</v>
      </c>
      <c r="E3014" t="s">
        <v>213</v>
      </c>
      <c r="F3014" t="s">
        <v>299</v>
      </c>
      <c r="G3014" s="4">
        <v>43830</v>
      </c>
      <c r="H3014" s="7">
        <f t="shared" si="47"/>
        <v>2019</v>
      </c>
      <c r="I3014" t="s">
        <v>252</v>
      </c>
      <c r="J3014" t="s">
        <v>277</v>
      </c>
      <c r="K3014" t="s">
        <v>11</v>
      </c>
      <c r="L3014" t="str">
        <f>_xlfn.XLOOKUP(K3014,Sheet1!$A$2:$A$8,Sheet1!$B$2:$B$8)</f>
        <v>G</v>
      </c>
      <c r="M3014" s="5">
        <v>107684973078</v>
      </c>
      <c r="N3014" s="5">
        <v>38062563898</v>
      </c>
    </row>
    <row r="3015" spans="1:14" x14ac:dyDescent="0.3">
      <c r="A3015" t="s">
        <v>278</v>
      </c>
      <c r="B3015" t="s">
        <v>274</v>
      </c>
      <c r="C3015" t="s">
        <v>34</v>
      </c>
      <c r="D3015" t="s">
        <v>207</v>
      </c>
      <c r="E3015" t="s">
        <v>191</v>
      </c>
      <c r="F3015" t="s">
        <v>299</v>
      </c>
      <c r="G3015" s="4">
        <v>43830</v>
      </c>
      <c r="H3015" s="7">
        <f t="shared" si="47"/>
        <v>2019</v>
      </c>
      <c r="I3015" t="s">
        <v>252</v>
      </c>
      <c r="J3015" t="s">
        <v>11</v>
      </c>
      <c r="K3015" t="s">
        <v>11</v>
      </c>
      <c r="L3015" t="str">
        <f>_xlfn.XLOOKUP(K3015,Sheet1!$A$2:$A$8,Sheet1!$B$2:$B$8)</f>
        <v>G</v>
      </c>
      <c r="M3015" s="5">
        <v>-5437434092</v>
      </c>
      <c r="N3015" s="5">
        <v>-39082089412</v>
      </c>
    </row>
    <row r="3016" spans="1:14" x14ac:dyDescent="0.3">
      <c r="A3016" t="s">
        <v>278</v>
      </c>
      <c r="B3016" t="s">
        <v>274</v>
      </c>
      <c r="C3016" t="s">
        <v>34</v>
      </c>
      <c r="D3016" t="s">
        <v>208</v>
      </c>
      <c r="E3016" t="s">
        <v>209</v>
      </c>
      <c r="F3016" t="s">
        <v>301</v>
      </c>
      <c r="G3016" s="4">
        <v>43830</v>
      </c>
      <c r="H3016" s="7">
        <f t="shared" si="47"/>
        <v>2019</v>
      </c>
      <c r="I3016" t="s">
        <v>252</v>
      </c>
      <c r="J3016" t="s">
        <v>11</v>
      </c>
      <c r="K3016" t="s">
        <v>11</v>
      </c>
      <c r="L3016" t="str">
        <f>_xlfn.XLOOKUP(K3016,Sheet1!$A$2:$A$8,Sheet1!$B$2:$B$8)</f>
        <v>G</v>
      </c>
      <c r="M3016" s="5">
        <v>2978335093</v>
      </c>
      <c r="N3016" s="5">
        <v>2929257496</v>
      </c>
    </row>
    <row r="3017" spans="1:14" x14ac:dyDescent="0.3">
      <c r="A3017" t="s">
        <v>278</v>
      </c>
      <c r="B3017" t="s">
        <v>274</v>
      </c>
      <c r="C3017" t="s">
        <v>34</v>
      </c>
      <c r="D3017" t="s">
        <v>210</v>
      </c>
      <c r="E3017" t="s">
        <v>198</v>
      </c>
      <c r="F3017" t="s">
        <v>299</v>
      </c>
      <c r="G3017" s="4">
        <v>43830</v>
      </c>
      <c r="H3017" s="7">
        <f t="shared" si="47"/>
        <v>2019</v>
      </c>
      <c r="I3017" t="s">
        <v>252</v>
      </c>
      <c r="J3017" t="s">
        <v>11</v>
      </c>
      <c r="K3017" t="s">
        <v>11</v>
      </c>
      <c r="L3017" t="str">
        <f>_xlfn.XLOOKUP(K3017,Sheet1!$A$2:$A$8,Sheet1!$B$2:$B$8)</f>
        <v>G</v>
      </c>
      <c r="M3017" s="5">
        <v>41365649728</v>
      </c>
      <c r="N3017" s="5">
        <v>66646835051</v>
      </c>
    </row>
    <row r="3018" spans="1:14" x14ac:dyDescent="0.3">
      <c r="A3018" t="s">
        <v>278</v>
      </c>
      <c r="B3018" t="s">
        <v>274</v>
      </c>
      <c r="C3018" t="s">
        <v>34</v>
      </c>
      <c r="D3018" t="s">
        <v>211</v>
      </c>
      <c r="E3018" t="s">
        <v>184</v>
      </c>
      <c r="F3018" t="s">
        <v>299</v>
      </c>
      <c r="G3018" s="4">
        <v>43830</v>
      </c>
      <c r="H3018" s="7">
        <f t="shared" si="47"/>
        <v>2019</v>
      </c>
      <c r="I3018" t="s">
        <v>252</v>
      </c>
      <c r="J3018" t="s">
        <v>11</v>
      </c>
      <c r="K3018" t="s">
        <v>11</v>
      </c>
      <c r="L3018" t="str">
        <f>_xlfn.XLOOKUP(K3018,Sheet1!$A$2:$A$8,Sheet1!$B$2:$B$8)</f>
        <v>G</v>
      </c>
      <c r="M3018" s="5">
        <v>21830122283</v>
      </c>
      <c r="N3018" s="5">
        <v>11329839375</v>
      </c>
    </row>
    <row r="3019" spans="1:14" x14ac:dyDescent="0.3">
      <c r="A3019" t="s">
        <v>278</v>
      </c>
      <c r="B3019" t="s">
        <v>274</v>
      </c>
      <c r="C3019" t="s">
        <v>34</v>
      </c>
      <c r="D3019" t="s">
        <v>212</v>
      </c>
      <c r="E3019" t="s">
        <v>213</v>
      </c>
      <c r="F3019" t="s">
        <v>301</v>
      </c>
      <c r="G3019" s="4">
        <v>43830</v>
      </c>
      <c r="H3019" s="7">
        <f t="shared" si="47"/>
        <v>2019</v>
      </c>
      <c r="I3019" t="s">
        <v>252</v>
      </c>
      <c r="J3019" t="s">
        <v>11</v>
      </c>
      <c r="K3019" t="s">
        <v>11</v>
      </c>
      <c r="L3019" t="str">
        <f>_xlfn.XLOOKUP(K3019,Sheet1!$A$2:$A$8,Sheet1!$B$2:$B$8)</f>
        <v>G</v>
      </c>
      <c r="M3019" s="5">
        <v>752667420203</v>
      </c>
      <c r="N3019" s="5">
        <v>491469889907</v>
      </c>
    </row>
    <row r="3020" spans="1:14" x14ac:dyDescent="0.3">
      <c r="A3020" t="s">
        <v>278</v>
      </c>
      <c r="B3020" t="s">
        <v>274</v>
      </c>
      <c r="C3020" t="s">
        <v>34</v>
      </c>
      <c r="D3020" t="s">
        <v>214</v>
      </c>
      <c r="E3020" t="s">
        <v>191</v>
      </c>
      <c r="F3020" t="s">
        <v>299</v>
      </c>
      <c r="G3020" s="4">
        <v>43830</v>
      </c>
      <c r="H3020" s="7">
        <f t="shared" si="47"/>
        <v>2019</v>
      </c>
      <c r="I3020" t="s">
        <v>252</v>
      </c>
      <c r="J3020" t="s">
        <v>276</v>
      </c>
      <c r="K3020" t="s">
        <v>11</v>
      </c>
      <c r="L3020" t="str">
        <f>_xlfn.XLOOKUP(K3020,Sheet1!$A$2:$A$8,Sheet1!$B$2:$B$8)</f>
        <v>G</v>
      </c>
      <c r="M3020" s="5">
        <v>274779646909</v>
      </c>
      <c r="N3020" s="5">
        <v>538975696847</v>
      </c>
    </row>
    <row r="3021" spans="1:14" x14ac:dyDescent="0.3">
      <c r="A3021" t="s">
        <v>278</v>
      </c>
      <c r="B3021" t="s">
        <v>274</v>
      </c>
      <c r="C3021" t="s">
        <v>34</v>
      </c>
      <c r="D3021" t="s">
        <v>216</v>
      </c>
      <c r="E3021" t="s">
        <v>184</v>
      </c>
      <c r="F3021" t="s">
        <v>299</v>
      </c>
      <c r="G3021" s="4">
        <v>43830</v>
      </c>
      <c r="H3021" s="7">
        <f t="shared" si="47"/>
        <v>2019</v>
      </c>
      <c r="I3021" t="s">
        <v>252</v>
      </c>
      <c r="J3021" t="s">
        <v>11</v>
      </c>
      <c r="K3021" t="s">
        <v>11</v>
      </c>
      <c r="L3021" t="str">
        <f>_xlfn.XLOOKUP(K3021,Sheet1!$A$2:$A$8,Sheet1!$B$2:$B$8)</f>
        <v>G</v>
      </c>
      <c r="M3021" s="5">
        <v>167278173246</v>
      </c>
      <c r="N3021" s="5">
        <v>27279318374</v>
      </c>
    </row>
    <row r="3022" spans="1:14" x14ac:dyDescent="0.3">
      <c r="A3022" t="s">
        <v>278</v>
      </c>
      <c r="B3022" t="s">
        <v>274</v>
      </c>
      <c r="C3022" t="s">
        <v>34</v>
      </c>
      <c r="D3022" t="s">
        <v>217</v>
      </c>
      <c r="E3022" t="s">
        <v>191</v>
      </c>
      <c r="F3022" t="s">
        <v>299</v>
      </c>
      <c r="G3022" s="4">
        <v>43830</v>
      </c>
      <c r="H3022" s="7">
        <f t="shared" si="47"/>
        <v>2019</v>
      </c>
      <c r="I3022" t="s">
        <v>252</v>
      </c>
      <c r="J3022" t="s">
        <v>11</v>
      </c>
      <c r="K3022" t="s">
        <v>11</v>
      </c>
      <c r="L3022" t="str">
        <f>_xlfn.XLOOKUP(K3022,Sheet1!$A$2:$A$8,Sheet1!$B$2:$B$8)</f>
        <v>G</v>
      </c>
      <c r="M3022" s="5">
        <v>-2255262616</v>
      </c>
      <c r="N3022" s="5">
        <v>34338665019</v>
      </c>
    </row>
    <row r="3023" spans="1:14" x14ac:dyDescent="0.3">
      <c r="A3023" t="s">
        <v>278</v>
      </c>
      <c r="B3023" t="s">
        <v>274</v>
      </c>
      <c r="C3023" t="s">
        <v>34</v>
      </c>
      <c r="D3023" t="s">
        <v>218</v>
      </c>
      <c r="E3023" t="s">
        <v>184</v>
      </c>
      <c r="F3023" t="s">
        <v>299</v>
      </c>
      <c r="G3023" s="4">
        <v>43830</v>
      </c>
      <c r="H3023" s="7">
        <f t="shared" si="47"/>
        <v>2019</v>
      </c>
      <c r="I3023" t="s">
        <v>252</v>
      </c>
      <c r="J3023" t="s">
        <v>11</v>
      </c>
      <c r="K3023" t="s">
        <v>11</v>
      </c>
      <c r="L3023" t="str">
        <f>_xlfn.XLOOKUP(K3023,Sheet1!$A$2:$A$8,Sheet1!$B$2:$B$8)</f>
        <v>G</v>
      </c>
      <c r="M3023" s="5">
        <v>98713175135</v>
      </c>
      <c r="N3023" s="5">
        <v>81092622124</v>
      </c>
    </row>
    <row r="3024" spans="1:14" x14ac:dyDescent="0.3">
      <c r="A3024" t="s">
        <v>278</v>
      </c>
      <c r="B3024" t="s">
        <v>274</v>
      </c>
      <c r="C3024" t="s">
        <v>34</v>
      </c>
      <c r="D3024" t="s">
        <v>219</v>
      </c>
      <c r="E3024" t="s">
        <v>184</v>
      </c>
      <c r="F3024" t="s">
        <v>299</v>
      </c>
      <c r="G3024" s="4">
        <v>43830</v>
      </c>
      <c r="H3024" s="7">
        <f t="shared" si="47"/>
        <v>2019</v>
      </c>
      <c r="I3024" t="s">
        <v>252</v>
      </c>
      <c r="J3024" t="s">
        <v>11</v>
      </c>
      <c r="K3024" t="s">
        <v>11</v>
      </c>
      <c r="L3024" t="str">
        <f>_xlfn.XLOOKUP(K3024,Sheet1!$A$2:$A$8,Sheet1!$B$2:$B$8)</f>
        <v>G</v>
      </c>
      <c r="M3024" s="5">
        <v>14111415668</v>
      </c>
      <c r="N3024" s="5">
        <v>-38421019130</v>
      </c>
    </row>
    <row r="3025" spans="1:14" x14ac:dyDescent="0.3">
      <c r="A3025" t="s">
        <v>278</v>
      </c>
      <c r="B3025" t="s">
        <v>274</v>
      </c>
      <c r="C3025" t="s">
        <v>34</v>
      </c>
      <c r="D3025" t="s">
        <v>221</v>
      </c>
      <c r="E3025" t="s">
        <v>191</v>
      </c>
      <c r="F3025" t="s">
        <v>299</v>
      </c>
      <c r="G3025" s="4">
        <v>43830</v>
      </c>
      <c r="H3025" s="7">
        <f t="shared" si="47"/>
        <v>2019</v>
      </c>
      <c r="I3025" t="s">
        <v>252</v>
      </c>
      <c r="J3025" t="s">
        <v>11</v>
      </c>
      <c r="K3025" t="s">
        <v>11</v>
      </c>
      <c r="L3025" t="str">
        <f>_xlfn.XLOOKUP(K3025,Sheet1!$A$2:$A$8,Sheet1!$B$2:$B$8)</f>
        <v>G</v>
      </c>
      <c r="M3025" s="5">
        <v>6004655014887</v>
      </c>
      <c r="N3025" s="5">
        <v>5869724523645</v>
      </c>
    </row>
    <row r="3026" spans="1:14" x14ac:dyDescent="0.3">
      <c r="A3026" t="s">
        <v>278</v>
      </c>
      <c r="B3026" t="s">
        <v>274</v>
      </c>
      <c r="C3026" t="s">
        <v>34</v>
      </c>
      <c r="D3026" t="s">
        <v>222</v>
      </c>
      <c r="E3026" t="s">
        <v>223</v>
      </c>
      <c r="F3026" t="s">
        <v>299</v>
      </c>
      <c r="G3026" s="4">
        <v>43830</v>
      </c>
      <c r="H3026" s="7">
        <f t="shared" si="47"/>
        <v>2019</v>
      </c>
      <c r="I3026" t="s">
        <v>252</v>
      </c>
      <c r="J3026" t="s">
        <v>11</v>
      </c>
      <c r="K3026" t="s">
        <v>11</v>
      </c>
      <c r="L3026" t="str">
        <f>_xlfn.XLOOKUP(K3026,Sheet1!$A$2:$A$8,Sheet1!$B$2:$B$8)</f>
        <v>G</v>
      </c>
      <c r="M3026" s="5">
        <v>354538677109</v>
      </c>
      <c r="N3026" s="5">
        <v>137662903329</v>
      </c>
    </row>
    <row r="3027" spans="1:14" x14ac:dyDescent="0.3">
      <c r="A3027" t="s">
        <v>278</v>
      </c>
      <c r="B3027" t="s">
        <v>274</v>
      </c>
      <c r="C3027" t="s">
        <v>34</v>
      </c>
      <c r="D3027" t="s">
        <v>224</v>
      </c>
      <c r="E3027" t="s">
        <v>225</v>
      </c>
      <c r="F3027" t="s">
        <v>299</v>
      </c>
      <c r="G3027" s="4">
        <v>43830</v>
      </c>
      <c r="H3027" s="7">
        <f t="shared" si="47"/>
        <v>2019</v>
      </c>
      <c r="I3027" t="s">
        <v>252</v>
      </c>
      <c r="J3027" t="s">
        <v>11</v>
      </c>
      <c r="K3027" t="s">
        <v>11</v>
      </c>
      <c r="L3027" t="str">
        <f>_xlfn.XLOOKUP(K3027,Sheet1!$A$2:$A$8,Sheet1!$B$2:$B$8)</f>
        <v>G</v>
      </c>
      <c r="M3027" s="5">
        <v>-129560437296</v>
      </c>
      <c r="N3027" s="5">
        <v>133714016226</v>
      </c>
    </row>
    <row r="3028" spans="1:14" x14ac:dyDescent="0.3">
      <c r="A3028" t="s">
        <v>278</v>
      </c>
      <c r="B3028" t="s">
        <v>274</v>
      </c>
      <c r="C3028" t="s">
        <v>34</v>
      </c>
      <c r="D3028" t="s">
        <v>226</v>
      </c>
      <c r="E3028" t="s">
        <v>225</v>
      </c>
      <c r="F3028" t="s">
        <v>299</v>
      </c>
      <c r="G3028" s="4">
        <v>43830</v>
      </c>
      <c r="H3028" s="7">
        <f t="shared" si="47"/>
        <v>2019</v>
      </c>
      <c r="I3028" t="s">
        <v>252</v>
      </c>
      <c r="J3028" t="s">
        <v>11</v>
      </c>
      <c r="K3028" t="s">
        <v>11</v>
      </c>
      <c r="L3028" t="str">
        <f>_xlfn.XLOOKUP(K3028,Sheet1!$A$2:$A$8,Sheet1!$B$2:$B$8)</f>
        <v>G</v>
      </c>
      <c r="M3028" s="5">
        <v>-92744841860</v>
      </c>
      <c r="N3028" s="5">
        <v>13704172797</v>
      </c>
    </row>
    <row r="3029" spans="1:14" x14ac:dyDescent="0.3">
      <c r="A3029" t="s">
        <v>278</v>
      </c>
      <c r="B3029" t="s">
        <v>274</v>
      </c>
      <c r="C3029" t="s">
        <v>34</v>
      </c>
      <c r="D3029" t="s">
        <v>227</v>
      </c>
      <c r="E3029" t="s">
        <v>198</v>
      </c>
      <c r="F3029" t="s">
        <v>299</v>
      </c>
      <c r="G3029" s="4">
        <v>43830</v>
      </c>
      <c r="H3029" s="7">
        <f t="shared" si="47"/>
        <v>2019</v>
      </c>
      <c r="I3029" t="s">
        <v>252</v>
      </c>
      <c r="J3029" t="s">
        <v>11</v>
      </c>
      <c r="K3029" t="s">
        <v>11</v>
      </c>
      <c r="L3029" t="str">
        <f>_xlfn.XLOOKUP(K3029,Sheet1!$A$2:$A$8,Sheet1!$B$2:$B$8)</f>
        <v>G</v>
      </c>
      <c r="M3029" s="5">
        <v>20490918611</v>
      </c>
      <c r="N3029" s="5">
        <v>-2994392103</v>
      </c>
    </row>
    <row r="3030" spans="1:14" x14ac:dyDescent="0.3">
      <c r="A3030" t="s">
        <v>278</v>
      </c>
      <c r="B3030" t="s">
        <v>274</v>
      </c>
      <c r="C3030" t="s">
        <v>34</v>
      </c>
      <c r="D3030" t="s">
        <v>228</v>
      </c>
      <c r="E3030" t="s">
        <v>229</v>
      </c>
      <c r="F3030" t="s">
        <v>299</v>
      </c>
      <c r="G3030" s="4">
        <v>43830</v>
      </c>
      <c r="H3030" s="7">
        <f t="shared" si="47"/>
        <v>2019</v>
      </c>
      <c r="I3030" t="s">
        <v>252</v>
      </c>
      <c r="J3030" t="s">
        <v>11</v>
      </c>
      <c r="K3030" t="s">
        <v>11</v>
      </c>
      <c r="L3030" t="str">
        <f>_xlfn.XLOOKUP(K3030,Sheet1!$A$2:$A$8,Sheet1!$B$2:$B$8)</f>
        <v>G</v>
      </c>
      <c r="M3030" s="5">
        <v>167248866583</v>
      </c>
      <c r="N3030" s="5">
        <v>116083529623</v>
      </c>
    </row>
    <row r="3031" spans="1:14" x14ac:dyDescent="0.3">
      <c r="A3031" t="s">
        <v>278</v>
      </c>
      <c r="B3031" t="s">
        <v>274</v>
      </c>
      <c r="C3031" t="s">
        <v>34</v>
      </c>
      <c r="D3031" t="s">
        <v>248</v>
      </c>
      <c r="E3031" t="s">
        <v>191</v>
      </c>
      <c r="F3031" t="s">
        <v>299</v>
      </c>
      <c r="G3031" s="4">
        <v>43830</v>
      </c>
      <c r="H3031" s="7">
        <f t="shared" si="47"/>
        <v>2019</v>
      </c>
      <c r="I3031" t="s">
        <v>252</v>
      </c>
      <c r="J3031" t="s">
        <v>11</v>
      </c>
      <c r="K3031" t="s">
        <v>11</v>
      </c>
      <c r="L3031" t="str">
        <f>_xlfn.XLOOKUP(K3031,Sheet1!$A$2:$A$8,Sheet1!$B$2:$B$8)</f>
        <v>G</v>
      </c>
      <c r="M3031" s="5">
        <v>1206117680069</v>
      </c>
      <c r="N3031" s="5">
        <v>726704240219</v>
      </c>
    </row>
    <row r="3032" spans="1:14" x14ac:dyDescent="0.3">
      <c r="A3032" t="s">
        <v>273</v>
      </c>
      <c r="B3032" t="s">
        <v>274</v>
      </c>
      <c r="C3032" t="s">
        <v>31</v>
      </c>
      <c r="D3032" t="s">
        <v>183</v>
      </c>
      <c r="E3032" t="s">
        <v>184</v>
      </c>
      <c r="F3032" t="s">
        <v>299</v>
      </c>
      <c r="G3032" s="4">
        <v>44196</v>
      </c>
      <c r="H3032" s="7">
        <f t="shared" si="47"/>
        <v>2020</v>
      </c>
      <c r="I3032" t="s">
        <v>252</v>
      </c>
      <c r="J3032" t="s">
        <v>11</v>
      </c>
      <c r="K3032" t="s">
        <v>11</v>
      </c>
      <c r="L3032" t="str">
        <f>_xlfn.XLOOKUP(K3032,Sheet1!$A$2:$A$8,Sheet1!$B$2:$B$8)</f>
        <v>G</v>
      </c>
      <c r="M3032" s="5">
        <v>502425017280</v>
      </c>
      <c r="N3032" s="5">
        <v>531212666609</v>
      </c>
    </row>
    <row r="3033" spans="1:14" x14ac:dyDescent="0.3">
      <c r="A3033" t="s">
        <v>273</v>
      </c>
      <c r="B3033" t="s">
        <v>274</v>
      </c>
      <c r="C3033" t="s">
        <v>31</v>
      </c>
      <c r="D3033" t="s">
        <v>188</v>
      </c>
      <c r="E3033" t="s">
        <v>189</v>
      </c>
      <c r="F3033" t="s">
        <v>299</v>
      </c>
      <c r="G3033" s="4">
        <v>44196</v>
      </c>
      <c r="H3033" s="7">
        <f t="shared" si="47"/>
        <v>2020</v>
      </c>
      <c r="I3033" t="s">
        <v>252</v>
      </c>
      <c r="J3033" t="s">
        <v>11</v>
      </c>
      <c r="K3033" t="s">
        <v>11</v>
      </c>
      <c r="L3033" t="str">
        <f>_xlfn.XLOOKUP(K3033,Sheet1!$A$2:$A$8,Sheet1!$B$2:$B$8)</f>
        <v>G</v>
      </c>
      <c r="M3033" s="5">
        <v>-182516166456</v>
      </c>
      <c r="N3033" s="5">
        <v>225801111651</v>
      </c>
    </row>
    <row r="3034" spans="1:14" x14ac:dyDescent="0.3">
      <c r="A3034" t="s">
        <v>273</v>
      </c>
      <c r="B3034" t="s">
        <v>274</v>
      </c>
      <c r="C3034" t="s">
        <v>31</v>
      </c>
      <c r="D3034" t="s">
        <v>190</v>
      </c>
      <c r="E3034" t="s">
        <v>191</v>
      </c>
      <c r="F3034" t="s">
        <v>299</v>
      </c>
      <c r="G3034" s="4">
        <v>44196</v>
      </c>
      <c r="H3034" s="7">
        <f t="shared" si="47"/>
        <v>2020</v>
      </c>
      <c r="I3034" t="s">
        <v>252</v>
      </c>
      <c r="J3034" t="s">
        <v>11</v>
      </c>
      <c r="K3034" t="s">
        <v>11</v>
      </c>
      <c r="L3034" t="str">
        <f>_xlfn.XLOOKUP(K3034,Sheet1!$A$2:$A$8,Sheet1!$B$2:$B$8)</f>
        <v>G</v>
      </c>
      <c r="M3034" s="5">
        <v>190761855831</v>
      </c>
      <c r="N3034" s="5">
        <v>150401627711</v>
      </c>
    </row>
    <row r="3035" spans="1:14" x14ac:dyDescent="0.3">
      <c r="A3035" t="s">
        <v>273</v>
      </c>
      <c r="B3035" t="s">
        <v>274</v>
      </c>
      <c r="C3035" t="s">
        <v>31</v>
      </c>
      <c r="D3035" t="s">
        <v>192</v>
      </c>
      <c r="E3035" t="s">
        <v>191</v>
      </c>
      <c r="F3035" t="s">
        <v>299</v>
      </c>
      <c r="G3035" s="4">
        <v>44196</v>
      </c>
      <c r="H3035" s="7">
        <f t="shared" si="47"/>
        <v>2020</v>
      </c>
      <c r="I3035" t="s">
        <v>252</v>
      </c>
      <c r="J3035" t="s">
        <v>11</v>
      </c>
      <c r="K3035" t="s">
        <v>11</v>
      </c>
      <c r="L3035" t="str">
        <f>_xlfn.XLOOKUP(K3035,Sheet1!$A$2:$A$8,Sheet1!$B$2:$B$8)</f>
        <v>G</v>
      </c>
      <c r="M3035" s="5">
        <v>433907472</v>
      </c>
      <c r="N3035" s="5">
        <v>45146571092</v>
      </c>
    </row>
    <row r="3036" spans="1:14" x14ac:dyDescent="0.3">
      <c r="A3036" t="s">
        <v>273</v>
      </c>
      <c r="B3036" t="s">
        <v>274</v>
      </c>
      <c r="C3036" t="s">
        <v>31</v>
      </c>
      <c r="D3036" t="s">
        <v>193</v>
      </c>
      <c r="E3036" t="s">
        <v>194</v>
      </c>
      <c r="F3036" t="s">
        <v>299</v>
      </c>
      <c r="G3036" s="4">
        <v>44196</v>
      </c>
      <c r="H3036" s="7">
        <f t="shared" si="47"/>
        <v>2020</v>
      </c>
      <c r="I3036" t="s">
        <v>252</v>
      </c>
      <c r="J3036" t="s">
        <v>276</v>
      </c>
      <c r="K3036" t="s">
        <v>11</v>
      </c>
      <c r="L3036" t="str">
        <f>_xlfn.XLOOKUP(K3036,Sheet1!$A$2:$A$8,Sheet1!$B$2:$B$8)</f>
        <v>G</v>
      </c>
      <c r="M3036" s="5">
        <v>279534208987</v>
      </c>
      <c r="N3036" s="5">
        <v>218448887291</v>
      </c>
    </row>
    <row r="3037" spans="1:14" x14ac:dyDescent="0.3">
      <c r="A3037" t="s">
        <v>273</v>
      </c>
      <c r="B3037" t="s">
        <v>274</v>
      </c>
      <c r="C3037" t="s">
        <v>31</v>
      </c>
      <c r="D3037" t="s">
        <v>195</v>
      </c>
      <c r="E3037" t="s">
        <v>191</v>
      </c>
      <c r="F3037" t="s">
        <v>299</v>
      </c>
      <c r="G3037" s="4">
        <v>44196</v>
      </c>
      <c r="H3037" s="7">
        <f t="shared" si="47"/>
        <v>2020</v>
      </c>
      <c r="I3037" t="s">
        <v>252</v>
      </c>
      <c r="J3037" t="s">
        <v>11</v>
      </c>
      <c r="K3037" t="s">
        <v>11</v>
      </c>
      <c r="L3037" t="str">
        <f>_xlfn.XLOOKUP(K3037,Sheet1!$A$2:$A$8,Sheet1!$B$2:$B$8)</f>
        <v>G</v>
      </c>
      <c r="M3037" s="5">
        <v>400721273937</v>
      </c>
      <c r="N3037" s="5">
        <v>636838137827</v>
      </c>
    </row>
    <row r="3038" spans="1:14" x14ac:dyDescent="0.3">
      <c r="A3038" t="s">
        <v>273</v>
      </c>
      <c r="B3038" t="s">
        <v>274</v>
      </c>
      <c r="C3038" t="s">
        <v>31</v>
      </c>
      <c r="D3038" t="s">
        <v>196</v>
      </c>
      <c r="E3038" t="s">
        <v>194</v>
      </c>
      <c r="F3038" t="s">
        <v>299</v>
      </c>
      <c r="G3038" s="4">
        <v>44196</v>
      </c>
      <c r="H3038" s="7">
        <f t="shared" si="47"/>
        <v>2020</v>
      </c>
      <c r="I3038" t="s">
        <v>252</v>
      </c>
      <c r="J3038" t="s">
        <v>11</v>
      </c>
      <c r="K3038" t="s">
        <v>11</v>
      </c>
      <c r="L3038" t="str">
        <f>_xlfn.XLOOKUP(K3038,Sheet1!$A$2:$A$8,Sheet1!$B$2:$B$8)</f>
        <v>G</v>
      </c>
      <c r="M3038" s="5">
        <v>25059148245</v>
      </c>
      <c r="N3038" s="5">
        <v>3957262366</v>
      </c>
    </row>
    <row r="3039" spans="1:14" x14ac:dyDescent="0.3">
      <c r="A3039" t="s">
        <v>273</v>
      </c>
      <c r="B3039" t="s">
        <v>274</v>
      </c>
      <c r="C3039" t="s">
        <v>31</v>
      </c>
      <c r="D3039" t="s">
        <v>240</v>
      </c>
      <c r="E3039" t="s">
        <v>191</v>
      </c>
      <c r="F3039" t="s">
        <v>299</v>
      </c>
      <c r="G3039" s="4">
        <v>44196</v>
      </c>
      <c r="H3039" s="7">
        <f t="shared" si="47"/>
        <v>2020</v>
      </c>
      <c r="I3039" t="s">
        <v>252</v>
      </c>
      <c r="J3039" t="s">
        <v>11</v>
      </c>
      <c r="K3039" t="s">
        <v>11</v>
      </c>
      <c r="L3039" t="str">
        <f>_xlfn.XLOOKUP(K3039,Sheet1!$A$2:$A$8,Sheet1!$B$2:$B$8)</f>
        <v>G</v>
      </c>
      <c r="M3039" s="5">
        <v>41277101207</v>
      </c>
      <c r="N3039" s="5">
        <v>175118073604</v>
      </c>
    </row>
    <row r="3040" spans="1:14" x14ac:dyDescent="0.3">
      <c r="A3040" t="s">
        <v>273</v>
      </c>
      <c r="B3040" t="s">
        <v>274</v>
      </c>
      <c r="C3040" t="s">
        <v>31</v>
      </c>
      <c r="D3040" t="s">
        <v>232</v>
      </c>
      <c r="E3040" t="s">
        <v>191</v>
      </c>
      <c r="F3040" t="s">
        <v>299</v>
      </c>
      <c r="G3040" s="4">
        <v>44196</v>
      </c>
      <c r="H3040" s="7">
        <f t="shared" si="47"/>
        <v>2020</v>
      </c>
      <c r="I3040" t="s">
        <v>252</v>
      </c>
      <c r="J3040" t="s">
        <v>11</v>
      </c>
      <c r="K3040" t="s">
        <v>11</v>
      </c>
      <c r="L3040" t="str">
        <f>_xlfn.XLOOKUP(K3040,Sheet1!$A$2:$A$8,Sheet1!$B$2:$B$8)</f>
        <v>G</v>
      </c>
      <c r="M3040" s="5">
        <v>87394826091</v>
      </c>
      <c r="N3040" s="5"/>
    </row>
    <row r="3041" spans="1:14" x14ac:dyDescent="0.3">
      <c r="A3041" t="s">
        <v>273</v>
      </c>
      <c r="B3041" t="s">
        <v>274</v>
      </c>
      <c r="C3041" t="s">
        <v>31</v>
      </c>
      <c r="D3041" t="s">
        <v>197</v>
      </c>
      <c r="E3041" t="s">
        <v>198</v>
      </c>
      <c r="F3041" t="s">
        <v>299</v>
      </c>
      <c r="G3041" s="4">
        <v>44196</v>
      </c>
      <c r="H3041" s="7">
        <f t="shared" si="47"/>
        <v>2020</v>
      </c>
      <c r="I3041" t="s">
        <v>252</v>
      </c>
      <c r="J3041" t="s">
        <v>279</v>
      </c>
      <c r="K3041" t="s">
        <v>11</v>
      </c>
      <c r="L3041" t="str">
        <f>_xlfn.XLOOKUP(K3041,Sheet1!$A$2:$A$8,Sheet1!$B$2:$B$8)</f>
        <v>G</v>
      </c>
      <c r="M3041" s="5">
        <v>98363539706</v>
      </c>
      <c r="N3041" s="5">
        <v>37986056546</v>
      </c>
    </row>
    <row r="3042" spans="1:14" x14ac:dyDescent="0.3">
      <c r="A3042" t="s">
        <v>273</v>
      </c>
      <c r="B3042" t="s">
        <v>274</v>
      </c>
      <c r="C3042" t="s">
        <v>31</v>
      </c>
      <c r="D3042" t="s">
        <v>199</v>
      </c>
      <c r="E3042" t="s">
        <v>184</v>
      </c>
      <c r="F3042" t="s">
        <v>299</v>
      </c>
      <c r="G3042" s="4">
        <v>44196</v>
      </c>
      <c r="H3042" s="7">
        <f t="shared" si="47"/>
        <v>2020</v>
      </c>
      <c r="I3042" t="s">
        <v>252</v>
      </c>
      <c r="J3042" t="s">
        <v>275</v>
      </c>
      <c r="K3042" t="s">
        <v>11</v>
      </c>
      <c r="L3042" t="str">
        <f>_xlfn.XLOOKUP(K3042,Sheet1!$A$2:$A$8,Sheet1!$B$2:$B$8)</f>
        <v>G</v>
      </c>
      <c r="M3042" s="5">
        <v>100769579268</v>
      </c>
      <c r="N3042" s="5">
        <v>61122945137</v>
      </c>
    </row>
    <row r="3043" spans="1:14" x14ac:dyDescent="0.3">
      <c r="A3043" t="s">
        <v>273</v>
      </c>
      <c r="B3043" t="s">
        <v>274</v>
      </c>
      <c r="C3043" t="s">
        <v>31</v>
      </c>
      <c r="D3043" t="s">
        <v>200</v>
      </c>
      <c r="E3043" t="s">
        <v>191</v>
      </c>
      <c r="F3043" t="s">
        <v>299</v>
      </c>
      <c r="G3043" s="4">
        <v>44196</v>
      </c>
      <c r="H3043" s="7">
        <f t="shared" si="47"/>
        <v>2020</v>
      </c>
      <c r="I3043" t="s">
        <v>252</v>
      </c>
      <c r="J3043" t="s">
        <v>11</v>
      </c>
      <c r="K3043" t="s">
        <v>11</v>
      </c>
      <c r="L3043" t="str">
        <f>_xlfn.XLOOKUP(K3043,Sheet1!$A$2:$A$8,Sheet1!$B$2:$B$8)</f>
        <v>G</v>
      </c>
      <c r="M3043" s="5">
        <v>842562806595</v>
      </c>
      <c r="N3043" s="5">
        <v>521557562363</v>
      </c>
    </row>
    <row r="3044" spans="1:14" x14ac:dyDescent="0.3">
      <c r="A3044" t="s">
        <v>273</v>
      </c>
      <c r="B3044" t="s">
        <v>274</v>
      </c>
      <c r="C3044" t="s">
        <v>31</v>
      </c>
      <c r="D3044" t="s">
        <v>241</v>
      </c>
      <c r="E3044" t="s">
        <v>242</v>
      </c>
      <c r="F3044" t="s">
        <v>299</v>
      </c>
      <c r="G3044" s="4">
        <v>44196</v>
      </c>
      <c r="H3044" s="7">
        <f t="shared" si="47"/>
        <v>2020</v>
      </c>
      <c r="I3044" t="s">
        <v>252</v>
      </c>
      <c r="J3044" t="s">
        <v>276</v>
      </c>
      <c r="K3044" t="s">
        <v>11</v>
      </c>
      <c r="L3044" t="str">
        <f>_xlfn.XLOOKUP(K3044,Sheet1!$A$2:$A$8,Sheet1!$B$2:$B$8)</f>
        <v>G</v>
      </c>
      <c r="M3044" s="5">
        <v>23488625646</v>
      </c>
      <c r="N3044" s="5">
        <v>28049173639</v>
      </c>
    </row>
    <row r="3045" spans="1:14" x14ac:dyDescent="0.3">
      <c r="A3045" t="s">
        <v>273</v>
      </c>
      <c r="B3045" t="s">
        <v>274</v>
      </c>
      <c r="C3045" t="s">
        <v>31</v>
      </c>
      <c r="D3045" t="s">
        <v>233</v>
      </c>
      <c r="E3045" t="s">
        <v>184</v>
      </c>
      <c r="F3045" t="s">
        <v>299</v>
      </c>
      <c r="G3045" s="4">
        <v>44196</v>
      </c>
      <c r="H3045" s="7">
        <f t="shared" si="47"/>
        <v>2020</v>
      </c>
      <c r="I3045" t="s">
        <v>252</v>
      </c>
      <c r="J3045" t="s">
        <v>11</v>
      </c>
      <c r="K3045" t="s">
        <v>11</v>
      </c>
      <c r="L3045" t="str">
        <f>_xlfn.XLOOKUP(K3045,Sheet1!$A$2:$A$8,Sheet1!$B$2:$B$8)</f>
        <v>G</v>
      </c>
      <c r="M3045" s="5">
        <v>31773215414</v>
      </c>
      <c r="N3045" s="5">
        <v>27900743999</v>
      </c>
    </row>
    <row r="3046" spans="1:14" x14ac:dyDescent="0.3">
      <c r="A3046" t="s">
        <v>273</v>
      </c>
      <c r="B3046" t="s">
        <v>274</v>
      </c>
      <c r="C3046" t="s">
        <v>31</v>
      </c>
      <c r="D3046" t="s">
        <v>201</v>
      </c>
      <c r="E3046" t="s">
        <v>184</v>
      </c>
      <c r="F3046" t="s">
        <v>299</v>
      </c>
      <c r="G3046" s="4">
        <v>44196</v>
      </c>
      <c r="H3046" s="7">
        <f t="shared" si="47"/>
        <v>2020</v>
      </c>
      <c r="I3046" t="s">
        <v>252</v>
      </c>
      <c r="J3046" t="s">
        <v>11</v>
      </c>
      <c r="K3046" t="s">
        <v>11</v>
      </c>
      <c r="L3046" t="str">
        <f>_xlfn.XLOOKUP(K3046,Sheet1!$A$2:$A$8,Sheet1!$B$2:$B$8)</f>
        <v>G</v>
      </c>
      <c r="M3046" s="5">
        <v>727683636693</v>
      </c>
      <c r="N3046" s="5">
        <v>839679148734</v>
      </c>
    </row>
    <row r="3047" spans="1:14" x14ac:dyDescent="0.3">
      <c r="A3047" t="s">
        <v>273</v>
      </c>
      <c r="B3047" t="s">
        <v>274</v>
      </c>
      <c r="C3047" t="s">
        <v>31</v>
      </c>
      <c r="D3047" t="s">
        <v>202</v>
      </c>
      <c r="E3047" t="s">
        <v>184</v>
      </c>
      <c r="F3047" t="s">
        <v>299</v>
      </c>
      <c r="G3047" s="4">
        <v>44196</v>
      </c>
      <c r="H3047" s="7">
        <f t="shared" si="47"/>
        <v>2020</v>
      </c>
      <c r="I3047" t="s">
        <v>252</v>
      </c>
      <c r="J3047" t="s">
        <v>11</v>
      </c>
      <c r="K3047" t="s">
        <v>11</v>
      </c>
      <c r="L3047" t="str">
        <f>_xlfn.XLOOKUP(K3047,Sheet1!$A$2:$A$8,Sheet1!$B$2:$B$8)</f>
        <v>G</v>
      </c>
      <c r="M3047" s="5">
        <v>52778935252</v>
      </c>
      <c r="N3047" s="5">
        <v>-7530361126</v>
      </c>
    </row>
    <row r="3048" spans="1:14" x14ac:dyDescent="0.3">
      <c r="A3048" t="s">
        <v>273</v>
      </c>
      <c r="B3048" t="s">
        <v>274</v>
      </c>
      <c r="C3048" t="s">
        <v>31</v>
      </c>
      <c r="D3048" t="s">
        <v>234</v>
      </c>
      <c r="E3048" t="s">
        <v>225</v>
      </c>
      <c r="F3048" t="s">
        <v>299</v>
      </c>
      <c r="G3048" s="4">
        <v>44196</v>
      </c>
      <c r="H3048" s="7">
        <f t="shared" si="47"/>
        <v>2020</v>
      </c>
      <c r="I3048" t="s">
        <v>252</v>
      </c>
      <c r="J3048" t="s">
        <v>11</v>
      </c>
      <c r="K3048" t="s">
        <v>11</v>
      </c>
      <c r="L3048" t="str">
        <f>_xlfn.XLOOKUP(K3048,Sheet1!$A$2:$A$8,Sheet1!$B$2:$B$8)</f>
        <v>G</v>
      </c>
      <c r="M3048" s="5">
        <v>36253398255</v>
      </c>
      <c r="N3048" s="5">
        <v>60218373918</v>
      </c>
    </row>
    <row r="3049" spans="1:14" x14ac:dyDescent="0.3">
      <c r="A3049" t="s">
        <v>273</v>
      </c>
      <c r="B3049" t="s">
        <v>274</v>
      </c>
      <c r="C3049" t="s">
        <v>31</v>
      </c>
      <c r="D3049" t="s">
        <v>203</v>
      </c>
      <c r="E3049" t="s">
        <v>184</v>
      </c>
      <c r="F3049" t="s">
        <v>299</v>
      </c>
      <c r="G3049" s="4">
        <v>44196</v>
      </c>
      <c r="H3049" s="7">
        <f t="shared" si="47"/>
        <v>2020</v>
      </c>
      <c r="I3049" t="s">
        <v>252</v>
      </c>
      <c r="J3049" t="s">
        <v>11</v>
      </c>
      <c r="K3049" t="s">
        <v>11</v>
      </c>
      <c r="L3049" t="str">
        <f>_xlfn.XLOOKUP(K3049,Sheet1!$A$2:$A$8,Sheet1!$B$2:$B$8)</f>
        <v>G</v>
      </c>
      <c r="M3049" s="5">
        <v>64635403094</v>
      </c>
      <c r="N3049" s="5">
        <v>27246123510</v>
      </c>
    </row>
    <row r="3050" spans="1:14" x14ac:dyDescent="0.3">
      <c r="A3050" t="s">
        <v>273</v>
      </c>
      <c r="B3050" t="s">
        <v>274</v>
      </c>
      <c r="C3050" t="s">
        <v>31</v>
      </c>
      <c r="D3050" t="s">
        <v>243</v>
      </c>
      <c r="E3050" t="s">
        <v>213</v>
      </c>
      <c r="F3050" t="s">
        <v>301</v>
      </c>
      <c r="G3050" s="4">
        <v>44196</v>
      </c>
      <c r="H3050" s="7">
        <f t="shared" si="47"/>
        <v>2020</v>
      </c>
      <c r="I3050" t="s">
        <v>252</v>
      </c>
      <c r="J3050" t="s">
        <v>11</v>
      </c>
      <c r="K3050" t="s">
        <v>11</v>
      </c>
      <c r="L3050" t="str">
        <f>_xlfn.XLOOKUP(K3050,Sheet1!$A$2:$A$8,Sheet1!$B$2:$B$8)</f>
        <v>G</v>
      </c>
      <c r="M3050" s="5">
        <v>-4668009440</v>
      </c>
      <c r="N3050" s="5">
        <v>-3280614129</v>
      </c>
    </row>
    <row r="3051" spans="1:14" x14ac:dyDescent="0.3">
      <c r="A3051" t="s">
        <v>273</v>
      </c>
      <c r="B3051" t="s">
        <v>274</v>
      </c>
      <c r="C3051" t="s">
        <v>31</v>
      </c>
      <c r="D3051" t="s">
        <v>204</v>
      </c>
      <c r="E3051" t="s">
        <v>191</v>
      </c>
      <c r="F3051" t="s">
        <v>299</v>
      </c>
      <c r="G3051" s="4">
        <v>44196</v>
      </c>
      <c r="H3051" s="7">
        <f t="shared" si="47"/>
        <v>2020</v>
      </c>
      <c r="I3051" t="s">
        <v>252</v>
      </c>
      <c r="J3051" t="s">
        <v>11</v>
      </c>
      <c r="K3051" t="s">
        <v>11</v>
      </c>
      <c r="L3051" t="str">
        <f>_xlfn.XLOOKUP(K3051,Sheet1!$A$2:$A$8,Sheet1!$B$2:$B$8)</f>
        <v>G</v>
      </c>
      <c r="M3051" s="5">
        <v>25999473500</v>
      </c>
      <c r="N3051" s="5">
        <v>35422207030</v>
      </c>
    </row>
    <row r="3052" spans="1:14" x14ac:dyDescent="0.3">
      <c r="A3052" t="s">
        <v>273</v>
      </c>
      <c r="B3052" t="s">
        <v>274</v>
      </c>
      <c r="C3052" t="s">
        <v>31</v>
      </c>
      <c r="D3052" t="s">
        <v>205</v>
      </c>
      <c r="E3052" t="s">
        <v>189</v>
      </c>
      <c r="F3052" t="s">
        <v>301</v>
      </c>
      <c r="G3052" s="4">
        <v>44196</v>
      </c>
      <c r="H3052" s="7">
        <f t="shared" si="47"/>
        <v>2020</v>
      </c>
      <c r="I3052" t="s">
        <v>252</v>
      </c>
      <c r="J3052" t="s">
        <v>11</v>
      </c>
      <c r="K3052" t="s">
        <v>11</v>
      </c>
      <c r="L3052" t="str">
        <f>_xlfn.XLOOKUP(K3052,Sheet1!$A$2:$A$8,Sheet1!$B$2:$B$8)</f>
        <v>G</v>
      </c>
      <c r="M3052" s="5">
        <v>69981419142</v>
      </c>
      <c r="N3052" s="5">
        <v>16370490586</v>
      </c>
    </row>
    <row r="3053" spans="1:14" x14ac:dyDescent="0.3">
      <c r="A3053" t="s">
        <v>273</v>
      </c>
      <c r="B3053" t="s">
        <v>274</v>
      </c>
      <c r="C3053" t="s">
        <v>31</v>
      </c>
      <c r="D3053" t="s">
        <v>206</v>
      </c>
      <c r="E3053" t="s">
        <v>191</v>
      </c>
      <c r="F3053" t="s">
        <v>299</v>
      </c>
      <c r="G3053" s="4">
        <v>44196</v>
      </c>
      <c r="H3053" s="7">
        <f t="shared" si="47"/>
        <v>2020</v>
      </c>
      <c r="I3053" t="s">
        <v>252</v>
      </c>
      <c r="J3053" t="s">
        <v>276</v>
      </c>
      <c r="K3053" t="s">
        <v>11</v>
      </c>
      <c r="L3053" t="str">
        <f>_xlfn.XLOOKUP(K3053,Sheet1!$A$2:$A$8,Sheet1!$B$2:$B$8)</f>
        <v>G</v>
      </c>
      <c r="M3053" s="5">
        <v>2127893313</v>
      </c>
      <c r="N3053" s="5">
        <v>15829564487</v>
      </c>
    </row>
    <row r="3054" spans="1:14" x14ac:dyDescent="0.3">
      <c r="A3054" t="s">
        <v>273</v>
      </c>
      <c r="B3054" t="s">
        <v>274</v>
      </c>
      <c r="C3054" t="s">
        <v>31</v>
      </c>
      <c r="D3054" t="s">
        <v>245</v>
      </c>
      <c r="E3054" t="s">
        <v>213</v>
      </c>
      <c r="F3054" t="s">
        <v>299</v>
      </c>
      <c r="G3054" s="4">
        <v>44196</v>
      </c>
      <c r="H3054" s="7">
        <f t="shared" si="47"/>
        <v>2020</v>
      </c>
      <c r="I3054" t="s">
        <v>252</v>
      </c>
      <c r="J3054" t="s">
        <v>277</v>
      </c>
      <c r="K3054" t="s">
        <v>11</v>
      </c>
      <c r="L3054" t="str">
        <f>_xlfn.XLOOKUP(K3054,Sheet1!$A$2:$A$8,Sheet1!$B$2:$B$8)</f>
        <v>G</v>
      </c>
      <c r="M3054" s="5">
        <v>115498545606</v>
      </c>
      <c r="N3054" s="5">
        <v>39554025896</v>
      </c>
    </row>
    <row r="3055" spans="1:14" x14ac:dyDescent="0.3">
      <c r="A3055" t="s">
        <v>273</v>
      </c>
      <c r="B3055" t="s">
        <v>274</v>
      </c>
      <c r="C3055" t="s">
        <v>31</v>
      </c>
      <c r="D3055" t="s">
        <v>207</v>
      </c>
      <c r="E3055" t="s">
        <v>191</v>
      </c>
      <c r="F3055" t="s">
        <v>299</v>
      </c>
      <c r="G3055" s="4">
        <v>44196</v>
      </c>
      <c r="H3055" s="7">
        <f t="shared" si="47"/>
        <v>2020</v>
      </c>
      <c r="I3055" t="s">
        <v>252</v>
      </c>
      <c r="J3055" t="s">
        <v>11</v>
      </c>
      <c r="K3055" t="s">
        <v>11</v>
      </c>
      <c r="L3055" t="str">
        <f>_xlfn.XLOOKUP(K3055,Sheet1!$A$2:$A$8,Sheet1!$B$2:$B$8)</f>
        <v>G</v>
      </c>
      <c r="M3055" s="5">
        <v>80422939489</v>
      </c>
      <c r="N3055" s="5">
        <v>37049661336</v>
      </c>
    </row>
    <row r="3056" spans="1:14" x14ac:dyDescent="0.3">
      <c r="A3056" t="s">
        <v>273</v>
      </c>
      <c r="B3056" t="s">
        <v>274</v>
      </c>
      <c r="C3056" t="s">
        <v>31</v>
      </c>
      <c r="D3056" t="s">
        <v>208</v>
      </c>
      <c r="E3056" t="s">
        <v>209</v>
      </c>
      <c r="F3056" t="s">
        <v>301</v>
      </c>
      <c r="G3056" s="4">
        <v>44196</v>
      </c>
      <c r="H3056" s="7">
        <f t="shared" si="47"/>
        <v>2020</v>
      </c>
      <c r="I3056" t="s">
        <v>252</v>
      </c>
      <c r="J3056" t="s">
        <v>11</v>
      </c>
      <c r="K3056" t="s">
        <v>11</v>
      </c>
      <c r="L3056" t="str">
        <f>_xlfn.XLOOKUP(K3056,Sheet1!$A$2:$A$8,Sheet1!$B$2:$B$8)</f>
        <v>G</v>
      </c>
      <c r="M3056" s="5">
        <v>5023658554</v>
      </c>
      <c r="N3056" s="5">
        <v>2371728430</v>
      </c>
    </row>
    <row r="3057" spans="1:14" x14ac:dyDescent="0.3">
      <c r="A3057" t="s">
        <v>273</v>
      </c>
      <c r="B3057" t="s">
        <v>274</v>
      </c>
      <c r="C3057" t="s">
        <v>31</v>
      </c>
      <c r="D3057" t="s">
        <v>210</v>
      </c>
      <c r="E3057" t="s">
        <v>198</v>
      </c>
      <c r="F3057" t="s">
        <v>299</v>
      </c>
      <c r="G3057" s="4">
        <v>44196</v>
      </c>
      <c r="H3057" s="7">
        <f t="shared" si="47"/>
        <v>2020</v>
      </c>
      <c r="I3057" t="s">
        <v>252</v>
      </c>
      <c r="J3057" t="s">
        <v>11</v>
      </c>
      <c r="K3057" t="s">
        <v>11</v>
      </c>
      <c r="L3057" t="str">
        <f>_xlfn.XLOOKUP(K3057,Sheet1!$A$2:$A$8,Sheet1!$B$2:$B$8)</f>
        <v>G</v>
      </c>
      <c r="M3057" s="5">
        <v>19916144127</v>
      </c>
      <c r="N3057" s="5">
        <v>40405984393</v>
      </c>
    </row>
    <row r="3058" spans="1:14" x14ac:dyDescent="0.3">
      <c r="A3058" t="s">
        <v>273</v>
      </c>
      <c r="B3058" t="s">
        <v>274</v>
      </c>
      <c r="C3058" t="s">
        <v>31</v>
      </c>
      <c r="D3058" t="s">
        <v>211</v>
      </c>
      <c r="E3058" t="s">
        <v>184</v>
      </c>
      <c r="F3058" t="s">
        <v>299</v>
      </c>
      <c r="G3058" s="4">
        <v>44196</v>
      </c>
      <c r="H3058" s="7">
        <f t="shared" si="47"/>
        <v>2020</v>
      </c>
      <c r="I3058" t="s">
        <v>252</v>
      </c>
      <c r="J3058" t="s">
        <v>11</v>
      </c>
      <c r="K3058" t="s">
        <v>11</v>
      </c>
      <c r="L3058" t="str">
        <f>_xlfn.XLOOKUP(K3058,Sheet1!$A$2:$A$8,Sheet1!$B$2:$B$8)</f>
        <v>G</v>
      </c>
      <c r="M3058" s="5">
        <v>8563250255</v>
      </c>
      <c r="N3058" s="5">
        <v>4788555160</v>
      </c>
    </row>
    <row r="3059" spans="1:14" x14ac:dyDescent="0.3">
      <c r="A3059" t="s">
        <v>273</v>
      </c>
      <c r="B3059" t="s">
        <v>274</v>
      </c>
      <c r="C3059" t="s">
        <v>31</v>
      </c>
      <c r="D3059" t="s">
        <v>212</v>
      </c>
      <c r="E3059" t="s">
        <v>213</v>
      </c>
      <c r="F3059" t="s">
        <v>301</v>
      </c>
      <c r="G3059" s="4">
        <v>44196</v>
      </c>
      <c r="H3059" s="7">
        <f t="shared" si="47"/>
        <v>2020</v>
      </c>
      <c r="I3059" t="s">
        <v>252</v>
      </c>
      <c r="J3059" t="s">
        <v>11</v>
      </c>
      <c r="K3059" t="s">
        <v>11</v>
      </c>
      <c r="L3059" t="str">
        <f>_xlfn.XLOOKUP(K3059,Sheet1!$A$2:$A$8,Sheet1!$B$2:$B$8)</f>
        <v>G</v>
      </c>
      <c r="M3059" s="5">
        <v>630615476829</v>
      </c>
      <c r="N3059" s="5">
        <v>533407163996</v>
      </c>
    </row>
    <row r="3060" spans="1:14" x14ac:dyDescent="0.3">
      <c r="A3060" t="s">
        <v>273</v>
      </c>
      <c r="B3060" t="s">
        <v>274</v>
      </c>
      <c r="C3060" t="s">
        <v>31</v>
      </c>
      <c r="D3060" t="s">
        <v>214</v>
      </c>
      <c r="E3060" t="s">
        <v>191</v>
      </c>
      <c r="F3060" t="s">
        <v>299</v>
      </c>
      <c r="G3060" s="4">
        <v>44196</v>
      </c>
      <c r="H3060" s="7">
        <f t="shared" si="47"/>
        <v>2020</v>
      </c>
      <c r="I3060" t="s">
        <v>252</v>
      </c>
      <c r="J3060" t="s">
        <v>276</v>
      </c>
      <c r="K3060" t="s">
        <v>11</v>
      </c>
      <c r="L3060" t="str">
        <f>_xlfn.XLOOKUP(K3060,Sheet1!$A$2:$A$8,Sheet1!$B$2:$B$8)</f>
        <v>G</v>
      </c>
      <c r="M3060" s="5">
        <v>423402446503</v>
      </c>
      <c r="N3060" s="5">
        <v>252627367059</v>
      </c>
    </row>
    <row r="3061" spans="1:14" x14ac:dyDescent="0.3">
      <c r="A3061" t="s">
        <v>273</v>
      </c>
      <c r="B3061" t="s">
        <v>274</v>
      </c>
      <c r="C3061" t="s">
        <v>31</v>
      </c>
      <c r="D3061" t="s">
        <v>215</v>
      </c>
      <c r="E3061" t="s">
        <v>213</v>
      </c>
      <c r="F3061" t="s">
        <v>299</v>
      </c>
      <c r="G3061" s="4">
        <v>44196</v>
      </c>
      <c r="H3061" s="7">
        <f t="shared" si="47"/>
        <v>2020</v>
      </c>
      <c r="I3061" t="s">
        <v>252</v>
      </c>
      <c r="J3061" t="s">
        <v>11</v>
      </c>
      <c r="K3061" t="s">
        <v>11</v>
      </c>
      <c r="L3061" t="str">
        <f>_xlfn.XLOOKUP(K3061,Sheet1!$A$2:$A$8,Sheet1!$B$2:$B$8)</f>
        <v>G</v>
      </c>
      <c r="M3061" s="5">
        <v>72155985786</v>
      </c>
      <c r="N3061" s="5">
        <v>40425611414</v>
      </c>
    </row>
    <row r="3062" spans="1:14" x14ac:dyDescent="0.3">
      <c r="A3062" t="s">
        <v>273</v>
      </c>
      <c r="B3062" t="s">
        <v>274</v>
      </c>
      <c r="C3062" t="s">
        <v>31</v>
      </c>
      <c r="D3062" t="s">
        <v>235</v>
      </c>
      <c r="E3062" t="s">
        <v>236</v>
      </c>
      <c r="F3062" t="s">
        <v>299</v>
      </c>
      <c r="G3062" s="4">
        <v>44196</v>
      </c>
      <c r="H3062" s="7">
        <f t="shared" si="47"/>
        <v>2020</v>
      </c>
      <c r="I3062" t="s">
        <v>252</v>
      </c>
      <c r="J3062" t="s">
        <v>11</v>
      </c>
      <c r="K3062" t="s">
        <v>11</v>
      </c>
      <c r="L3062" t="str">
        <f>_xlfn.XLOOKUP(K3062,Sheet1!$A$2:$A$8,Sheet1!$B$2:$B$8)</f>
        <v>G</v>
      </c>
      <c r="M3062" s="5">
        <v>1714816856</v>
      </c>
      <c r="N3062" s="5">
        <v>2692027376</v>
      </c>
    </row>
    <row r="3063" spans="1:14" x14ac:dyDescent="0.3">
      <c r="A3063" t="s">
        <v>273</v>
      </c>
      <c r="B3063" t="s">
        <v>274</v>
      </c>
      <c r="C3063" t="s">
        <v>31</v>
      </c>
      <c r="D3063" t="s">
        <v>216</v>
      </c>
      <c r="E3063" t="s">
        <v>184</v>
      </c>
      <c r="F3063" t="s">
        <v>299</v>
      </c>
      <c r="G3063" s="4">
        <v>44196</v>
      </c>
      <c r="H3063" s="7">
        <f t="shared" si="47"/>
        <v>2020</v>
      </c>
      <c r="I3063" t="s">
        <v>252</v>
      </c>
      <c r="J3063" t="s">
        <v>11</v>
      </c>
      <c r="K3063" t="s">
        <v>11</v>
      </c>
      <c r="L3063" t="str">
        <f>_xlfn.XLOOKUP(K3063,Sheet1!$A$2:$A$8,Sheet1!$B$2:$B$8)</f>
        <v>G</v>
      </c>
      <c r="M3063" s="5">
        <v>8072403345</v>
      </c>
      <c r="N3063" s="5">
        <v>2172441020</v>
      </c>
    </row>
    <row r="3064" spans="1:14" x14ac:dyDescent="0.3">
      <c r="A3064" t="s">
        <v>273</v>
      </c>
      <c r="B3064" t="s">
        <v>274</v>
      </c>
      <c r="C3064" t="s">
        <v>31</v>
      </c>
      <c r="D3064" t="s">
        <v>217</v>
      </c>
      <c r="E3064" t="s">
        <v>191</v>
      </c>
      <c r="F3064" t="s">
        <v>299</v>
      </c>
      <c r="G3064" s="4">
        <v>44196</v>
      </c>
      <c r="H3064" s="7">
        <f t="shared" si="47"/>
        <v>2020</v>
      </c>
      <c r="I3064" t="s">
        <v>252</v>
      </c>
      <c r="J3064" t="s">
        <v>11</v>
      </c>
      <c r="K3064" t="s">
        <v>11</v>
      </c>
      <c r="L3064" t="str">
        <f>_xlfn.XLOOKUP(K3064,Sheet1!$A$2:$A$8,Sheet1!$B$2:$B$8)</f>
        <v>G</v>
      </c>
      <c r="M3064" s="5">
        <v>40279249835</v>
      </c>
      <c r="N3064" s="5">
        <v>-1630189603</v>
      </c>
    </row>
    <row r="3065" spans="1:14" x14ac:dyDescent="0.3">
      <c r="A3065" t="s">
        <v>273</v>
      </c>
      <c r="B3065" t="s">
        <v>274</v>
      </c>
      <c r="C3065" t="s">
        <v>31</v>
      </c>
      <c r="D3065" t="s">
        <v>237</v>
      </c>
      <c r="E3065" t="s">
        <v>184</v>
      </c>
      <c r="F3065" t="s">
        <v>299</v>
      </c>
      <c r="G3065" s="4">
        <v>44196</v>
      </c>
      <c r="H3065" s="7">
        <f t="shared" si="47"/>
        <v>2020</v>
      </c>
      <c r="I3065" t="s">
        <v>252</v>
      </c>
      <c r="J3065" t="s">
        <v>11</v>
      </c>
      <c r="K3065" t="s">
        <v>11</v>
      </c>
      <c r="L3065" t="str">
        <f>_xlfn.XLOOKUP(K3065,Sheet1!$A$2:$A$8,Sheet1!$B$2:$B$8)</f>
        <v>G</v>
      </c>
      <c r="M3065" s="5">
        <v>34494696438</v>
      </c>
      <c r="N3065" s="5">
        <v>34505074301</v>
      </c>
    </row>
    <row r="3066" spans="1:14" x14ac:dyDescent="0.3">
      <c r="A3066" t="s">
        <v>273</v>
      </c>
      <c r="B3066" t="s">
        <v>274</v>
      </c>
      <c r="C3066" t="s">
        <v>31</v>
      </c>
      <c r="D3066" t="s">
        <v>218</v>
      </c>
      <c r="E3066" t="s">
        <v>184</v>
      </c>
      <c r="F3066" t="s">
        <v>299</v>
      </c>
      <c r="G3066" s="4">
        <v>44196</v>
      </c>
      <c r="H3066" s="7">
        <f t="shared" si="47"/>
        <v>2020</v>
      </c>
      <c r="I3066" t="s">
        <v>252</v>
      </c>
      <c r="J3066" t="s">
        <v>11</v>
      </c>
      <c r="K3066" t="s">
        <v>11</v>
      </c>
      <c r="L3066" t="str">
        <f>_xlfn.XLOOKUP(K3066,Sheet1!$A$2:$A$8,Sheet1!$B$2:$B$8)</f>
        <v>G</v>
      </c>
      <c r="M3066" s="5">
        <v>6551007649</v>
      </c>
      <c r="N3066" s="5">
        <v>3444975031</v>
      </c>
    </row>
    <row r="3067" spans="1:14" x14ac:dyDescent="0.3">
      <c r="A3067" t="s">
        <v>273</v>
      </c>
      <c r="B3067" t="s">
        <v>274</v>
      </c>
      <c r="C3067" t="s">
        <v>31</v>
      </c>
      <c r="D3067" t="s">
        <v>219</v>
      </c>
      <c r="E3067" t="s">
        <v>184</v>
      </c>
      <c r="F3067" t="s">
        <v>299</v>
      </c>
      <c r="G3067" s="4">
        <v>44196</v>
      </c>
      <c r="H3067" s="7">
        <f t="shared" si="47"/>
        <v>2020</v>
      </c>
      <c r="I3067" t="s">
        <v>252</v>
      </c>
      <c r="J3067" t="s">
        <v>11</v>
      </c>
      <c r="K3067" t="s">
        <v>11</v>
      </c>
      <c r="L3067" t="str">
        <f>_xlfn.XLOOKUP(K3067,Sheet1!$A$2:$A$8,Sheet1!$B$2:$B$8)</f>
        <v>G</v>
      </c>
      <c r="M3067" s="5">
        <v>24083020495</v>
      </c>
      <c r="N3067" s="5">
        <v>22442139815</v>
      </c>
    </row>
    <row r="3068" spans="1:14" x14ac:dyDescent="0.3">
      <c r="A3068" t="s">
        <v>273</v>
      </c>
      <c r="B3068" t="s">
        <v>274</v>
      </c>
      <c r="C3068" t="s">
        <v>31</v>
      </c>
      <c r="D3068" t="s">
        <v>220</v>
      </c>
      <c r="E3068" t="s">
        <v>191</v>
      </c>
      <c r="F3068" t="s">
        <v>299</v>
      </c>
      <c r="G3068" s="4">
        <v>44196</v>
      </c>
      <c r="H3068" s="7">
        <f t="shared" si="47"/>
        <v>2020</v>
      </c>
      <c r="I3068" t="s">
        <v>252</v>
      </c>
      <c r="J3068" t="s">
        <v>11</v>
      </c>
      <c r="K3068" t="s">
        <v>11</v>
      </c>
      <c r="L3068" t="str">
        <f>_xlfn.XLOOKUP(K3068,Sheet1!$A$2:$A$8,Sheet1!$B$2:$B$8)</f>
        <v>G</v>
      </c>
      <c r="M3068" s="5">
        <v>11038639094</v>
      </c>
      <c r="N3068" s="5">
        <v>30731898398</v>
      </c>
    </row>
    <row r="3069" spans="1:14" x14ac:dyDescent="0.3">
      <c r="A3069" t="s">
        <v>273</v>
      </c>
      <c r="B3069" t="s">
        <v>274</v>
      </c>
      <c r="C3069" t="s">
        <v>31</v>
      </c>
      <c r="D3069" t="s">
        <v>221</v>
      </c>
      <c r="E3069" t="s">
        <v>191</v>
      </c>
      <c r="F3069" t="s">
        <v>299</v>
      </c>
      <c r="G3069" s="4">
        <v>44196</v>
      </c>
      <c r="H3069" s="7">
        <f t="shared" si="47"/>
        <v>2020</v>
      </c>
      <c r="I3069" t="s">
        <v>252</v>
      </c>
      <c r="J3069" t="s">
        <v>276</v>
      </c>
      <c r="K3069" t="s">
        <v>11</v>
      </c>
      <c r="L3069" t="str">
        <f>_xlfn.XLOOKUP(K3069,Sheet1!$A$2:$A$8,Sheet1!$B$2:$B$8)</f>
        <v>G</v>
      </c>
      <c r="M3069" s="5">
        <v>5157669863606</v>
      </c>
      <c r="N3069" s="5">
        <v>3600955160726</v>
      </c>
    </row>
    <row r="3070" spans="1:14" x14ac:dyDescent="0.3">
      <c r="A3070" t="s">
        <v>273</v>
      </c>
      <c r="B3070" t="s">
        <v>274</v>
      </c>
      <c r="C3070" t="s">
        <v>31</v>
      </c>
      <c r="D3070" t="s">
        <v>222</v>
      </c>
      <c r="E3070" t="s">
        <v>223</v>
      </c>
      <c r="F3070" t="s">
        <v>299</v>
      </c>
      <c r="G3070" s="4">
        <v>44196</v>
      </c>
      <c r="H3070" s="7">
        <f t="shared" si="47"/>
        <v>2020</v>
      </c>
      <c r="I3070" t="s">
        <v>252</v>
      </c>
      <c r="J3070" t="s">
        <v>11</v>
      </c>
      <c r="K3070" t="s">
        <v>11</v>
      </c>
      <c r="L3070" t="str">
        <f>_xlfn.XLOOKUP(K3070,Sheet1!$A$2:$A$8,Sheet1!$B$2:$B$8)</f>
        <v>G</v>
      </c>
      <c r="M3070" s="5">
        <v>739306959451</v>
      </c>
      <c r="N3070" s="5">
        <v>356980627635</v>
      </c>
    </row>
    <row r="3071" spans="1:14" x14ac:dyDescent="0.3">
      <c r="A3071" t="s">
        <v>273</v>
      </c>
      <c r="B3071" t="s">
        <v>274</v>
      </c>
      <c r="C3071" t="s">
        <v>31</v>
      </c>
      <c r="D3071" t="s">
        <v>224</v>
      </c>
      <c r="E3071" t="s">
        <v>225</v>
      </c>
      <c r="F3071" t="s">
        <v>299</v>
      </c>
      <c r="G3071" s="4">
        <v>44196</v>
      </c>
      <c r="H3071" s="7">
        <f t="shared" si="47"/>
        <v>2020</v>
      </c>
      <c r="I3071" t="s">
        <v>252</v>
      </c>
      <c r="J3071" t="s">
        <v>11</v>
      </c>
      <c r="K3071" t="s">
        <v>11</v>
      </c>
      <c r="L3071" t="str">
        <f>_xlfn.XLOOKUP(K3071,Sheet1!$A$2:$A$8,Sheet1!$B$2:$B$8)</f>
        <v>G</v>
      </c>
      <c r="M3071" s="5">
        <v>-51074352445</v>
      </c>
      <c r="N3071" s="5">
        <v>17805161424</v>
      </c>
    </row>
    <row r="3072" spans="1:14" x14ac:dyDescent="0.3">
      <c r="A3072" t="s">
        <v>273</v>
      </c>
      <c r="B3072" t="s">
        <v>274</v>
      </c>
      <c r="C3072" t="s">
        <v>31</v>
      </c>
      <c r="D3072" t="s">
        <v>226</v>
      </c>
      <c r="E3072" t="s">
        <v>225</v>
      </c>
      <c r="F3072" t="s">
        <v>299</v>
      </c>
      <c r="G3072" s="4">
        <v>44196</v>
      </c>
      <c r="H3072" s="7">
        <f t="shared" si="47"/>
        <v>2020</v>
      </c>
      <c r="I3072" t="s">
        <v>252</v>
      </c>
      <c r="J3072" t="s">
        <v>11</v>
      </c>
      <c r="K3072" t="s">
        <v>11</v>
      </c>
      <c r="L3072" t="str">
        <f>_xlfn.XLOOKUP(K3072,Sheet1!$A$2:$A$8,Sheet1!$B$2:$B$8)</f>
        <v>G</v>
      </c>
      <c r="M3072" s="5">
        <v>131977837755</v>
      </c>
      <c r="N3072" s="5">
        <v>-109109950457</v>
      </c>
    </row>
    <row r="3073" spans="1:14" x14ac:dyDescent="0.3">
      <c r="A3073" t="s">
        <v>273</v>
      </c>
      <c r="B3073" t="s">
        <v>274</v>
      </c>
      <c r="C3073" t="s">
        <v>31</v>
      </c>
      <c r="D3073" t="s">
        <v>227</v>
      </c>
      <c r="E3073" t="s">
        <v>198</v>
      </c>
      <c r="F3073" t="s">
        <v>299</v>
      </c>
      <c r="G3073" s="4">
        <v>44196</v>
      </c>
      <c r="H3073" s="7">
        <f t="shared" si="47"/>
        <v>2020</v>
      </c>
      <c r="I3073" t="s">
        <v>252</v>
      </c>
      <c r="J3073" t="s">
        <v>11</v>
      </c>
      <c r="K3073" t="s">
        <v>11</v>
      </c>
      <c r="L3073" t="str">
        <f>_xlfn.XLOOKUP(K3073,Sheet1!$A$2:$A$8,Sheet1!$B$2:$B$8)</f>
        <v>G</v>
      </c>
      <c r="M3073" s="5">
        <v>976173589</v>
      </c>
      <c r="N3073" s="5">
        <v>20249259215</v>
      </c>
    </row>
    <row r="3074" spans="1:14" x14ac:dyDescent="0.3">
      <c r="A3074" t="s">
        <v>273</v>
      </c>
      <c r="B3074" t="s">
        <v>274</v>
      </c>
      <c r="C3074" t="s">
        <v>31</v>
      </c>
      <c r="D3074" t="s">
        <v>247</v>
      </c>
      <c r="E3074" t="s">
        <v>191</v>
      </c>
      <c r="F3074" t="s">
        <v>299</v>
      </c>
      <c r="G3074" s="4">
        <v>44196</v>
      </c>
      <c r="H3074" s="7">
        <f t="shared" si="47"/>
        <v>2020</v>
      </c>
      <c r="I3074" t="s">
        <v>252</v>
      </c>
      <c r="J3074" t="s">
        <v>11</v>
      </c>
      <c r="K3074" t="s">
        <v>11</v>
      </c>
      <c r="L3074" t="str">
        <f>_xlfn.XLOOKUP(K3074,Sheet1!$A$2:$A$8,Sheet1!$B$2:$B$8)</f>
        <v>G</v>
      </c>
      <c r="M3074" s="5">
        <v>64655658873</v>
      </c>
      <c r="N3074" s="5">
        <v>40865514951</v>
      </c>
    </row>
    <row r="3075" spans="1:14" x14ac:dyDescent="0.3">
      <c r="A3075" t="s">
        <v>273</v>
      </c>
      <c r="B3075" t="s">
        <v>274</v>
      </c>
      <c r="C3075" t="s">
        <v>31</v>
      </c>
      <c r="D3075" t="s">
        <v>228</v>
      </c>
      <c r="E3075" t="s">
        <v>229</v>
      </c>
      <c r="F3075" t="s">
        <v>299</v>
      </c>
      <c r="G3075" s="4">
        <v>44196</v>
      </c>
      <c r="H3075" s="7">
        <f t="shared" si="47"/>
        <v>2020</v>
      </c>
      <c r="I3075" t="s">
        <v>252</v>
      </c>
      <c r="J3075" t="s">
        <v>11</v>
      </c>
      <c r="K3075" t="s">
        <v>11</v>
      </c>
      <c r="L3075" t="str">
        <f>_xlfn.XLOOKUP(K3075,Sheet1!$A$2:$A$8,Sheet1!$B$2:$B$8)</f>
        <v>G</v>
      </c>
      <c r="M3075" s="5">
        <v>134165864268</v>
      </c>
      <c r="N3075" s="5">
        <v>74345460580</v>
      </c>
    </row>
    <row r="3076" spans="1:14" x14ac:dyDescent="0.3">
      <c r="A3076" t="s">
        <v>273</v>
      </c>
      <c r="B3076" t="s">
        <v>274</v>
      </c>
      <c r="C3076" t="s">
        <v>31</v>
      </c>
      <c r="D3076" t="s">
        <v>248</v>
      </c>
      <c r="E3076" t="s">
        <v>191</v>
      </c>
      <c r="F3076" t="s">
        <v>299</v>
      </c>
      <c r="G3076" s="4">
        <v>44196</v>
      </c>
      <c r="H3076" s="7">
        <f t="shared" si="47"/>
        <v>2020</v>
      </c>
      <c r="I3076" t="s">
        <v>252</v>
      </c>
      <c r="J3076" t="s">
        <v>11</v>
      </c>
      <c r="K3076" t="s">
        <v>11</v>
      </c>
      <c r="L3076" t="str">
        <f>_xlfn.XLOOKUP(K3076,Sheet1!$A$2:$A$8,Sheet1!$B$2:$B$8)</f>
        <v>G</v>
      </c>
      <c r="M3076" s="5">
        <v>871512949915</v>
      </c>
      <c r="N3076" s="5">
        <v>227332327993</v>
      </c>
    </row>
    <row r="3077" spans="1:14" x14ac:dyDescent="0.3">
      <c r="A3077" t="s">
        <v>278</v>
      </c>
      <c r="B3077" t="s">
        <v>274</v>
      </c>
      <c r="C3077" t="s">
        <v>34</v>
      </c>
      <c r="D3077" t="s">
        <v>183</v>
      </c>
      <c r="E3077" t="s">
        <v>184</v>
      </c>
      <c r="F3077" t="s">
        <v>299</v>
      </c>
      <c r="G3077" s="4">
        <v>44196</v>
      </c>
      <c r="H3077" s="7">
        <f t="shared" ref="H3077:H3140" si="48">YEAR(G3077)</f>
        <v>2020</v>
      </c>
      <c r="I3077" t="s">
        <v>252</v>
      </c>
      <c r="J3077" t="s">
        <v>11</v>
      </c>
      <c r="K3077" t="s">
        <v>11</v>
      </c>
      <c r="L3077" t="str">
        <f>_xlfn.XLOOKUP(K3077,Sheet1!$A$2:$A$8,Sheet1!$B$2:$B$8)</f>
        <v>G</v>
      </c>
      <c r="M3077" s="5">
        <v>507341460255</v>
      </c>
      <c r="N3077" s="5">
        <v>532814863392</v>
      </c>
    </row>
    <row r="3078" spans="1:14" x14ac:dyDescent="0.3">
      <c r="A3078" t="s">
        <v>278</v>
      </c>
      <c r="B3078" t="s">
        <v>274</v>
      </c>
      <c r="C3078" t="s">
        <v>34</v>
      </c>
      <c r="D3078" t="s">
        <v>188</v>
      </c>
      <c r="E3078" t="s">
        <v>189</v>
      </c>
      <c r="F3078" t="s">
        <v>299</v>
      </c>
      <c r="G3078" s="4">
        <v>44196</v>
      </c>
      <c r="H3078" s="7">
        <f t="shared" si="48"/>
        <v>2020</v>
      </c>
      <c r="I3078" t="s">
        <v>252</v>
      </c>
      <c r="J3078" t="s">
        <v>11</v>
      </c>
      <c r="K3078" t="s">
        <v>11</v>
      </c>
      <c r="L3078" t="str">
        <f>_xlfn.XLOOKUP(K3078,Sheet1!$A$2:$A$8,Sheet1!$B$2:$B$8)</f>
        <v>G</v>
      </c>
      <c r="M3078" s="5">
        <v>-268443869621</v>
      </c>
      <c r="N3078" s="5">
        <v>283339456559</v>
      </c>
    </row>
    <row r="3079" spans="1:14" x14ac:dyDescent="0.3">
      <c r="A3079" t="s">
        <v>278</v>
      </c>
      <c r="B3079" t="s">
        <v>274</v>
      </c>
      <c r="C3079" t="s">
        <v>34</v>
      </c>
      <c r="D3079" t="s">
        <v>190</v>
      </c>
      <c r="E3079" t="s">
        <v>191</v>
      </c>
      <c r="F3079" t="s">
        <v>299</v>
      </c>
      <c r="G3079" s="4">
        <v>44196</v>
      </c>
      <c r="H3079" s="7">
        <f t="shared" si="48"/>
        <v>2020</v>
      </c>
      <c r="I3079" t="s">
        <v>252</v>
      </c>
      <c r="J3079" t="s">
        <v>11</v>
      </c>
      <c r="K3079" t="s">
        <v>11</v>
      </c>
      <c r="L3079" t="str">
        <f>_xlfn.XLOOKUP(K3079,Sheet1!$A$2:$A$8,Sheet1!$B$2:$B$8)</f>
        <v>G</v>
      </c>
      <c r="M3079" s="5">
        <v>192104829697</v>
      </c>
      <c r="N3079" s="5">
        <v>151004955851</v>
      </c>
    </row>
    <row r="3080" spans="1:14" x14ac:dyDescent="0.3">
      <c r="A3080" t="s">
        <v>278</v>
      </c>
      <c r="B3080" t="s">
        <v>274</v>
      </c>
      <c r="C3080" t="s">
        <v>34</v>
      </c>
      <c r="D3080" t="s">
        <v>192</v>
      </c>
      <c r="E3080" t="s">
        <v>191</v>
      </c>
      <c r="F3080" t="s">
        <v>299</v>
      </c>
      <c r="G3080" s="4">
        <v>44196</v>
      </c>
      <c r="H3080" s="7">
        <f t="shared" si="48"/>
        <v>2020</v>
      </c>
      <c r="I3080" t="s">
        <v>252</v>
      </c>
      <c r="J3080" t="s">
        <v>11</v>
      </c>
      <c r="K3080" t="s">
        <v>11</v>
      </c>
      <c r="L3080" t="str">
        <f>_xlfn.XLOOKUP(K3080,Sheet1!$A$2:$A$8,Sheet1!$B$2:$B$8)</f>
        <v>G</v>
      </c>
      <c r="M3080" s="5">
        <v>-17042760911</v>
      </c>
      <c r="N3080" s="5">
        <v>37470315073</v>
      </c>
    </row>
    <row r="3081" spans="1:14" x14ac:dyDescent="0.3">
      <c r="A3081" t="s">
        <v>278</v>
      </c>
      <c r="B3081" t="s">
        <v>274</v>
      </c>
      <c r="C3081" t="s">
        <v>34</v>
      </c>
      <c r="D3081" t="s">
        <v>193</v>
      </c>
      <c r="E3081" t="s">
        <v>194</v>
      </c>
      <c r="F3081" t="s">
        <v>299</v>
      </c>
      <c r="G3081" s="4">
        <v>44196</v>
      </c>
      <c r="H3081" s="7">
        <f t="shared" si="48"/>
        <v>2020</v>
      </c>
      <c r="I3081" t="s">
        <v>252</v>
      </c>
      <c r="J3081" t="s">
        <v>276</v>
      </c>
      <c r="K3081" t="s">
        <v>11</v>
      </c>
      <c r="L3081" t="str">
        <f>_xlfn.XLOOKUP(K3081,Sheet1!$A$2:$A$8,Sheet1!$B$2:$B$8)</f>
        <v>G</v>
      </c>
      <c r="M3081" s="5">
        <v>228478576964</v>
      </c>
      <c r="N3081" s="5">
        <v>307699873378</v>
      </c>
    </row>
    <row r="3082" spans="1:14" x14ac:dyDescent="0.3">
      <c r="A3082" t="s">
        <v>278</v>
      </c>
      <c r="B3082" t="s">
        <v>274</v>
      </c>
      <c r="C3082" t="s">
        <v>34</v>
      </c>
      <c r="D3082" t="s">
        <v>195</v>
      </c>
      <c r="E3082" t="s">
        <v>191</v>
      </c>
      <c r="F3082" t="s">
        <v>299</v>
      </c>
      <c r="G3082" s="4">
        <v>44196</v>
      </c>
      <c r="H3082" s="7">
        <f t="shared" si="48"/>
        <v>2020</v>
      </c>
      <c r="I3082" t="s">
        <v>252</v>
      </c>
      <c r="J3082" t="s">
        <v>11</v>
      </c>
      <c r="K3082" t="s">
        <v>11</v>
      </c>
      <c r="L3082" t="str">
        <f>_xlfn.XLOOKUP(K3082,Sheet1!$A$2:$A$8,Sheet1!$B$2:$B$8)</f>
        <v>G</v>
      </c>
      <c r="M3082" s="5">
        <v>456522986973</v>
      </c>
      <c r="N3082" s="5">
        <v>692660279007</v>
      </c>
    </row>
    <row r="3083" spans="1:14" x14ac:dyDescent="0.3">
      <c r="A3083" t="s">
        <v>278</v>
      </c>
      <c r="B3083" t="s">
        <v>274</v>
      </c>
      <c r="C3083" t="s">
        <v>34</v>
      </c>
      <c r="D3083" t="s">
        <v>196</v>
      </c>
      <c r="E3083" t="s">
        <v>194</v>
      </c>
      <c r="F3083" t="s">
        <v>299</v>
      </c>
      <c r="G3083" s="4">
        <v>44196</v>
      </c>
      <c r="H3083" s="7">
        <f t="shared" si="48"/>
        <v>2020</v>
      </c>
      <c r="I3083" t="s">
        <v>252</v>
      </c>
      <c r="J3083" t="s">
        <v>11</v>
      </c>
      <c r="K3083" t="s">
        <v>11</v>
      </c>
      <c r="L3083" t="str">
        <f>_xlfn.XLOOKUP(K3083,Sheet1!$A$2:$A$8,Sheet1!$B$2:$B$8)</f>
        <v>G</v>
      </c>
      <c r="M3083" s="5">
        <v>24362203858</v>
      </c>
      <c r="N3083" s="5">
        <v>2977964244</v>
      </c>
    </row>
    <row r="3084" spans="1:14" x14ac:dyDescent="0.3">
      <c r="A3084" t="s">
        <v>278</v>
      </c>
      <c r="B3084" t="s">
        <v>274</v>
      </c>
      <c r="C3084" t="s">
        <v>34</v>
      </c>
      <c r="D3084" t="s">
        <v>240</v>
      </c>
      <c r="E3084" t="s">
        <v>191</v>
      </c>
      <c r="F3084" t="s">
        <v>299</v>
      </c>
      <c r="G3084" s="4">
        <v>44196</v>
      </c>
      <c r="H3084" s="7">
        <f t="shared" si="48"/>
        <v>2020</v>
      </c>
      <c r="I3084" t="s">
        <v>252</v>
      </c>
      <c r="J3084" t="s">
        <v>280</v>
      </c>
      <c r="K3084" t="s">
        <v>11</v>
      </c>
      <c r="L3084" t="str">
        <f>_xlfn.XLOOKUP(K3084,Sheet1!$A$2:$A$8,Sheet1!$B$2:$B$8)</f>
        <v>G</v>
      </c>
      <c r="M3084" s="5">
        <v>40425901535</v>
      </c>
      <c r="N3084" s="5">
        <v>180081828652</v>
      </c>
    </row>
    <row r="3085" spans="1:14" x14ac:dyDescent="0.3">
      <c r="A3085" t="s">
        <v>278</v>
      </c>
      <c r="B3085" t="s">
        <v>274</v>
      </c>
      <c r="C3085" t="s">
        <v>34</v>
      </c>
      <c r="D3085" t="s">
        <v>232</v>
      </c>
      <c r="E3085" t="s">
        <v>191</v>
      </c>
      <c r="F3085" t="s">
        <v>299</v>
      </c>
      <c r="G3085" s="4">
        <v>44196</v>
      </c>
      <c r="H3085" s="7">
        <f t="shared" si="48"/>
        <v>2020</v>
      </c>
      <c r="I3085" t="s">
        <v>252</v>
      </c>
      <c r="J3085" t="s">
        <v>11</v>
      </c>
      <c r="K3085" t="s">
        <v>11</v>
      </c>
      <c r="L3085" t="str">
        <f>_xlfn.XLOOKUP(K3085,Sheet1!$A$2:$A$8,Sheet1!$B$2:$B$8)</f>
        <v>G</v>
      </c>
      <c r="M3085" s="5">
        <v>82856729827</v>
      </c>
      <c r="N3085" s="5"/>
    </row>
    <row r="3086" spans="1:14" x14ac:dyDescent="0.3">
      <c r="A3086" t="s">
        <v>278</v>
      </c>
      <c r="B3086" t="s">
        <v>274</v>
      </c>
      <c r="C3086" t="s">
        <v>34</v>
      </c>
      <c r="D3086" t="s">
        <v>197</v>
      </c>
      <c r="E3086" t="s">
        <v>198</v>
      </c>
      <c r="F3086" t="s">
        <v>299</v>
      </c>
      <c r="G3086" s="4">
        <v>44196</v>
      </c>
      <c r="H3086" s="7">
        <f t="shared" si="48"/>
        <v>2020</v>
      </c>
      <c r="I3086" t="s">
        <v>252</v>
      </c>
      <c r="J3086" t="s">
        <v>279</v>
      </c>
      <c r="K3086" t="s">
        <v>11</v>
      </c>
      <c r="L3086" t="str">
        <f>_xlfn.XLOOKUP(K3086,Sheet1!$A$2:$A$8,Sheet1!$B$2:$B$8)</f>
        <v>G</v>
      </c>
      <c r="M3086" s="5">
        <v>100981257110</v>
      </c>
      <c r="N3086" s="5">
        <v>57600275948</v>
      </c>
    </row>
    <row r="3087" spans="1:14" x14ac:dyDescent="0.3">
      <c r="A3087" t="s">
        <v>278</v>
      </c>
      <c r="B3087" t="s">
        <v>274</v>
      </c>
      <c r="C3087" t="s">
        <v>34</v>
      </c>
      <c r="D3087" t="s">
        <v>199</v>
      </c>
      <c r="E3087" t="s">
        <v>184</v>
      </c>
      <c r="F3087" t="s">
        <v>299</v>
      </c>
      <c r="G3087" s="4">
        <v>44196</v>
      </c>
      <c r="H3087" s="7">
        <f t="shared" si="48"/>
        <v>2020</v>
      </c>
      <c r="I3087" t="s">
        <v>252</v>
      </c>
      <c r="J3087" t="s">
        <v>275</v>
      </c>
      <c r="K3087" t="s">
        <v>11</v>
      </c>
      <c r="L3087" t="str">
        <f>_xlfn.XLOOKUP(K3087,Sheet1!$A$2:$A$8,Sheet1!$B$2:$B$8)</f>
        <v>G</v>
      </c>
      <c r="M3087" s="5">
        <v>402219450415</v>
      </c>
      <c r="N3087" s="5">
        <v>193237998737</v>
      </c>
    </row>
    <row r="3088" spans="1:14" x14ac:dyDescent="0.3">
      <c r="A3088" t="s">
        <v>278</v>
      </c>
      <c r="B3088" t="s">
        <v>274</v>
      </c>
      <c r="C3088" t="s">
        <v>34</v>
      </c>
      <c r="D3088" t="s">
        <v>200</v>
      </c>
      <c r="E3088" t="s">
        <v>191</v>
      </c>
      <c r="F3088" t="s">
        <v>299</v>
      </c>
      <c r="G3088" s="4">
        <v>44196</v>
      </c>
      <c r="H3088" s="7">
        <f t="shared" si="48"/>
        <v>2020</v>
      </c>
      <c r="I3088" t="s">
        <v>252</v>
      </c>
      <c r="J3088" t="s">
        <v>11</v>
      </c>
      <c r="K3088" t="s">
        <v>11</v>
      </c>
      <c r="L3088" t="str">
        <f>_xlfn.XLOOKUP(K3088,Sheet1!$A$2:$A$8,Sheet1!$B$2:$B$8)</f>
        <v>G</v>
      </c>
      <c r="M3088" s="5">
        <v>1310811944115</v>
      </c>
      <c r="N3088" s="5">
        <v>1277869267059</v>
      </c>
    </row>
    <row r="3089" spans="1:14" x14ac:dyDescent="0.3">
      <c r="A3089" t="s">
        <v>278</v>
      </c>
      <c r="B3089" t="s">
        <v>274</v>
      </c>
      <c r="C3089" t="s">
        <v>34</v>
      </c>
      <c r="D3089" t="s">
        <v>241</v>
      </c>
      <c r="E3089" t="s">
        <v>242</v>
      </c>
      <c r="F3089" t="s">
        <v>299</v>
      </c>
      <c r="G3089" s="4">
        <v>44196</v>
      </c>
      <c r="H3089" s="7">
        <f t="shared" si="48"/>
        <v>2020</v>
      </c>
      <c r="I3089" t="s">
        <v>252</v>
      </c>
      <c r="J3089" t="s">
        <v>276</v>
      </c>
      <c r="K3089" t="s">
        <v>11</v>
      </c>
      <c r="L3089" t="str">
        <f>_xlfn.XLOOKUP(K3089,Sheet1!$A$2:$A$8,Sheet1!$B$2:$B$8)</f>
        <v>G</v>
      </c>
      <c r="M3089" s="5">
        <v>48131126189</v>
      </c>
      <c r="N3089" s="5">
        <v>65184118615</v>
      </c>
    </row>
    <row r="3090" spans="1:14" x14ac:dyDescent="0.3">
      <c r="A3090" t="s">
        <v>278</v>
      </c>
      <c r="B3090" t="s">
        <v>274</v>
      </c>
      <c r="C3090" t="s">
        <v>34</v>
      </c>
      <c r="D3090" t="s">
        <v>201</v>
      </c>
      <c r="E3090" t="s">
        <v>184</v>
      </c>
      <c r="F3090" t="s">
        <v>299</v>
      </c>
      <c r="G3090" s="4">
        <v>44196</v>
      </c>
      <c r="H3090" s="7">
        <f t="shared" si="48"/>
        <v>2020</v>
      </c>
      <c r="I3090" t="s">
        <v>252</v>
      </c>
      <c r="J3090" t="s">
        <v>11</v>
      </c>
      <c r="K3090" t="s">
        <v>11</v>
      </c>
      <c r="L3090" t="str">
        <f>_xlfn.XLOOKUP(K3090,Sheet1!$A$2:$A$8,Sheet1!$B$2:$B$8)</f>
        <v>G</v>
      </c>
      <c r="M3090" s="5">
        <v>1948820240507</v>
      </c>
      <c r="N3090" s="5">
        <v>923071632668</v>
      </c>
    </row>
    <row r="3091" spans="1:14" x14ac:dyDescent="0.3">
      <c r="A3091" t="s">
        <v>278</v>
      </c>
      <c r="B3091" t="s">
        <v>274</v>
      </c>
      <c r="C3091" t="s">
        <v>34</v>
      </c>
      <c r="D3091" t="s">
        <v>202</v>
      </c>
      <c r="E3091" t="s">
        <v>184</v>
      </c>
      <c r="F3091" t="s">
        <v>299</v>
      </c>
      <c r="G3091" s="4">
        <v>44196</v>
      </c>
      <c r="H3091" s="7">
        <f t="shared" si="48"/>
        <v>2020</v>
      </c>
      <c r="I3091" t="s">
        <v>252</v>
      </c>
      <c r="J3091" t="s">
        <v>11</v>
      </c>
      <c r="K3091" t="s">
        <v>11</v>
      </c>
      <c r="L3091" t="str">
        <f>_xlfn.XLOOKUP(K3091,Sheet1!$A$2:$A$8,Sheet1!$B$2:$B$8)</f>
        <v>G</v>
      </c>
      <c r="M3091" s="5">
        <v>113359484446</v>
      </c>
      <c r="N3091" s="5">
        <v>15747435097</v>
      </c>
    </row>
    <row r="3092" spans="1:14" x14ac:dyDescent="0.3">
      <c r="A3092" t="s">
        <v>278</v>
      </c>
      <c r="B3092" t="s">
        <v>274</v>
      </c>
      <c r="C3092" t="s">
        <v>34</v>
      </c>
      <c r="D3092" t="s">
        <v>203</v>
      </c>
      <c r="E3092" t="s">
        <v>184</v>
      </c>
      <c r="F3092" t="s">
        <v>299</v>
      </c>
      <c r="G3092" s="4">
        <v>44196</v>
      </c>
      <c r="H3092" s="7">
        <f t="shared" si="48"/>
        <v>2020</v>
      </c>
      <c r="I3092" t="s">
        <v>252</v>
      </c>
      <c r="J3092" t="s">
        <v>11</v>
      </c>
      <c r="K3092" t="s">
        <v>11</v>
      </c>
      <c r="L3092" t="str">
        <f>_xlfn.XLOOKUP(K3092,Sheet1!$A$2:$A$8,Sheet1!$B$2:$B$8)</f>
        <v>G</v>
      </c>
      <c r="M3092" s="5">
        <v>65546778281</v>
      </c>
      <c r="N3092" s="5">
        <v>28755341246</v>
      </c>
    </row>
    <row r="3093" spans="1:14" x14ac:dyDescent="0.3">
      <c r="A3093" t="s">
        <v>278</v>
      </c>
      <c r="B3093" t="s">
        <v>274</v>
      </c>
      <c r="C3093" t="s">
        <v>34</v>
      </c>
      <c r="D3093" t="s">
        <v>204</v>
      </c>
      <c r="E3093" t="s">
        <v>191</v>
      </c>
      <c r="F3093" t="s">
        <v>299</v>
      </c>
      <c r="G3093" s="4">
        <v>44196</v>
      </c>
      <c r="H3093" s="7">
        <f t="shared" si="48"/>
        <v>2020</v>
      </c>
      <c r="I3093" t="s">
        <v>252</v>
      </c>
      <c r="J3093" t="s">
        <v>11</v>
      </c>
      <c r="K3093" t="s">
        <v>11</v>
      </c>
      <c r="L3093" t="str">
        <f>_xlfn.XLOOKUP(K3093,Sheet1!$A$2:$A$8,Sheet1!$B$2:$B$8)</f>
        <v>G</v>
      </c>
      <c r="M3093" s="5">
        <v>80505318003</v>
      </c>
      <c r="N3093" s="5">
        <v>109461591627</v>
      </c>
    </row>
    <row r="3094" spans="1:14" x14ac:dyDescent="0.3">
      <c r="A3094" t="s">
        <v>278</v>
      </c>
      <c r="B3094" t="s">
        <v>274</v>
      </c>
      <c r="C3094" t="s">
        <v>34</v>
      </c>
      <c r="D3094" t="s">
        <v>205</v>
      </c>
      <c r="E3094" t="s">
        <v>189</v>
      </c>
      <c r="F3094" t="s">
        <v>301</v>
      </c>
      <c r="G3094" s="4">
        <v>44196</v>
      </c>
      <c r="H3094" s="7">
        <f t="shared" si="48"/>
        <v>2020</v>
      </c>
      <c r="I3094" t="s">
        <v>252</v>
      </c>
      <c r="J3094" t="s">
        <v>11</v>
      </c>
      <c r="K3094" t="s">
        <v>11</v>
      </c>
      <c r="L3094" t="str">
        <f>_xlfn.XLOOKUP(K3094,Sheet1!$A$2:$A$8,Sheet1!$B$2:$B$8)</f>
        <v>G</v>
      </c>
      <c r="M3094" s="5">
        <v>45398545730</v>
      </c>
      <c r="N3094" s="5">
        <v>91946538513</v>
      </c>
    </row>
    <row r="3095" spans="1:14" x14ac:dyDescent="0.3">
      <c r="A3095" t="s">
        <v>278</v>
      </c>
      <c r="B3095" t="s">
        <v>274</v>
      </c>
      <c r="C3095" t="s">
        <v>34</v>
      </c>
      <c r="D3095" t="s">
        <v>206</v>
      </c>
      <c r="E3095" t="s">
        <v>191</v>
      </c>
      <c r="F3095" t="s">
        <v>299</v>
      </c>
      <c r="G3095" s="4">
        <v>44196</v>
      </c>
      <c r="H3095" s="7">
        <f t="shared" si="48"/>
        <v>2020</v>
      </c>
      <c r="I3095" t="s">
        <v>252</v>
      </c>
      <c r="J3095" t="s">
        <v>276</v>
      </c>
      <c r="K3095" t="s">
        <v>11</v>
      </c>
      <c r="L3095" t="str">
        <f>_xlfn.XLOOKUP(K3095,Sheet1!$A$2:$A$8,Sheet1!$B$2:$B$8)</f>
        <v>G</v>
      </c>
      <c r="M3095" s="5">
        <v>-8187896186</v>
      </c>
      <c r="N3095" s="5">
        <v>5149714862</v>
      </c>
    </row>
    <row r="3096" spans="1:14" x14ac:dyDescent="0.3">
      <c r="A3096" t="s">
        <v>278</v>
      </c>
      <c r="B3096" t="s">
        <v>274</v>
      </c>
      <c r="C3096" t="s">
        <v>34</v>
      </c>
      <c r="D3096" t="s">
        <v>245</v>
      </c>
      <c r="E3096" t="s">
        <v>213</v>
      </c>
      <c r="F3096" t="s">
        <v>299</v>
      </c>
      <c r="G3096" s="4">
        <v>44196</v>
      </c>
      <c r="H3096" s="7">
        <f t="shared" si="48"/>
        <v>2020</v>
      </c>
      <c r="I3096" t="s">
        <v>252</v>
      </c>
      <c r="J3096" t="s">
        <v>277</v>
      </c>
      <c r="K3096" t="s">
        <v>11</v>
      </c>
      <c r="L3096" t="str">
        <f>_xlfn.XLOOKUP(K3096,Sheet1!$A$2:$A$8,Sheet1!$B$2:$B$8)</f>
        <v>G</v>
      </c>
      <c r="M3096" s="5">
        <v>141296327841</v>
      </c>
      <c r="N3096" s="5">
        <v>107684973078</v>
      </c>
    </row>
    <row r="3097" spans="1:14" x14ac:dyDescent="0.3">
      <c r="A3097" t="s">
        <v>278</v>
      </c>
      <c r="B3097" t="s">
        <v>274</v>
      </c>
      <c r="C3097" t="s">
        <v>34</v>
      </c>
      <c r="D3097" t="s">
        <v>207</v>
      </c>
      <c r="E3097" t="s">
        <v>191</v>
      </c>
      <c r="F3097" t="s">
        <v>299</v>
      </c>
      <c r="G3097" s="4">
        <v>44196</v>
      </c>
      <c r="H3097" s="7">
        <f t="shared" si="48"/>
        <v>2020</v>
      </c>
      <c r="I3097" t="s">
        <v>252</v>
      </c>
      <c r="J3097" t="s">
        <v>11</v>
      </c>
      <c r="K3097" t="s">
        <v>11</v>
      </c>
      <c r="L3097" t="str">
        <f>_xlfn.XLOOKUP(K3097,Sheet1!$A$2:$A$8,Sheet1!$B$2:$B$8)</f>
        <v>G</v>
      </c>
      <c r="M3097" s="5">
        <v>82473102419</v>
      </c>
      <c r="N3097" s="5">
        <v>-5554494492</v>
      </c>
    </row>
    <row r="3098" spans="1:14" x14ac:dyDescent="0.3">
      <c r="A3098" t="s">
        <v>278</v>
      </c>
      <c r="B3098" t="s">
        <v>274</v>
      </c>
      <c r="C3098" t="s">
        <v>34</v>
      </c>
      <c r="D3098" t="s">
        <v>208</v>
      </c>
      <c r="E3098" t="s">
        <v>209</v>
      </c>
      <c r="F3098" t="s">
        <v>301</v>
      </c>
      <c r="G3098" s="4">
        <v>44196</v>
      </c>
      <c r="H3098" s="7">
        <f t="shared" si="48"/>
        <v>2020</v>
      </c>
      <c r="I3098" t="s">
        <v>252</v>
      </c>
      <c r="J3098" t="s">
        <v>11</v>
      </c>
      <c r="K3098" t="s">
        <v>11</v>
      </c>
      <c r="L3098" t="str">
        <f>_xlfn.XLOOKUP(K3098,Sheet1!$A$2:$A$8,Sheet1!$B$2:$B$8)</f>
        <v>G</v>
      </c>
      <c r="M3098" s="5">
        <v>5834789020</v>
      </c>
      <c r="N3098" s="5">
        <v>2978335093</v>
      </c>
    </row>
    <row r="3099" spans="1:14" x14ac:dyDescent="0.3">
      <c r="A3099" t="s">
        <v>278</v>
      </c>
      <c r="B3099" t="s">
        <v>274</v>
      </c>
      <c r="C3099" t="s">
        <v>34</v>
      </c>
      <c r="D3099" t="s">
        <v>210</v>
      </c>
      <c r="E3099" t="s">
        <v>198</v>
      </c>
      <c r="F3099" t="s">
        <v>299</v>
      </c>
      <c r="G3099" s="4">
        <v>44196</v>
      </c>
      <c r="H3099" s="7">
        <f t="shared" si="48"/>
        <v>2020</v>
      </c>
      <c r="I3099" t="s">
        <v>252</v>
      </c>
      <c r="J3099" t="s">
        <v>11</v>
      </c>
      <c r="K3099" t="s">
        <v>11</v>
      </c>
      <c r="L3099" t="str">
        <f>_xlfn.XLOOKUP(K3099,Sheet1!$A$2:$A$8,Sheet1!$B$2:$B$8)</f>
        <v>G</v>
      </c>
      <c r="M3099" s="5">
        <v>19365601509</v>
      </c>
      <c r="N3099" s="5">
        <v>41365649728</v>
      </c>
    </row>
    <row r="3100" spans="1:14" x14ac:dyDescent="0.3">
      <c r="A3100" t="s">
        <v>278</v>
      </c>
      <c r="B3100" t="s">
        <v>274</v>
      </c>
      <c r="C3100" t="s">
        <v>34</v>
      </c>
      <c r="D3100" t="s">
        <v>211</v>
      </c>
      <c r="E3100" t="s">
        <v>184</v>
      </c>
      <c r="F3100" t="s">
        <v>299</v>
      </c>
      <c r="G3100" s="4">
        <v>44196</v>
      </c>
      <c r="H3100" s="7">
        <f t="shared" si="48"/>
        <v>2020</v>
      </c>
      <c r="I3100" t="s">
        <v>252</v>
      </c>
      <c r="J3100" t="s">
        <v>11</v>
      </c>
      <c r="K3100" t="s">
        <v>11</v>
      </c>
      <c r="L3100" t="str">
        <f>_xlfn.XLOOKUP(K3100,Sheet1!$A$2:$A$8,Sheet1!$B$2:$B$8)</f>
        <v>G</v>
      </c>
      <c r="M3100" s="5">
        <v>13806533528</v>
      </c>
      <c r="N3100" s="5">
        <v>21172017283</v>
      </c>
    </row>
    <row r="3101" spans="1:14" x14ac:dyDescent="0.3">
      <c r="A3101" t="s">
        <v>278</v>
      </c>
      <c r="B3101" t="s">
        <v>274</v>
      </c>
      <c r="C3101" t="s">
        <v>34</v>
      </c>
      <c r="D3101" t="s">
        <v>212</v>
      </c>
      <c r="E3101" t="s">
        <v>213</v>
      </c>
      <c r="F3101" t="s">
        <v>301</v>
      </c>
      <c r="G3101" s="4">
        <v>44196</v>
      </c>
      <c r="H3101" s="7">
        <f t="shared" si="48"/>
        <v>2020</v>
      </c>
      <c r="I3101" t="s">
        <v>252</v>
      </c>
      <c r="J3101" t="s">
        <v>11</v>
      </c>
      <c r="K3101" t="s">
        <v>11</v>
      </c>
      <c r="L3101" t="str">
        <f>_xlfn.XLOOKUP(K3101,Sheet1!$A$2:$A$8,Sheet1!$B$2:$B$8)</f>
        <v>G</v>
      </c>
      <c r="M3101" s="5">
        <v>971096476573</v>
      </c>
      <c r="N3101" s="5">
        <v>752667420203</v>
      </c>
    </row>
    <row r="3102" spans="1:14" x14ac:dyDescent="0.3">
      <c r="A3102" t="s">
        <v>278</v>
      </c>
      <c r="B3102" t="s">
        <v>274</v>
      </c>
      <c r="C3102" t="s">
        <v>34</v>
      </c>
      <c r="D3102" t="s">
        <v>214</v>
      </c>
      <c r="E3102" t="s">
        <v>191</v>
      </c>
      <c r="F3102" t="s">
        <v>299</v>
      </c>
      <c r="G3102" s="4">
        <v>44196</v>
      </c>
      <c r="H3102" s="7">
        <f t="shared" si="48"/>
        <v>2020</v>
      </c>
      <c r="I3102" t="s">
        <v>252</v>
      </c>
      <c r="J3102" t="s">
        <v>276</v>
      </c>
      <c r="K3102" t="s">
        <v>11</v>
      </c>
      <c r="L3102" t="str">
        <f>_xlfn.XLOOKUP(K3102,Sheet1!$A$2:$A$8,Sheet1!$B$2:$B$8)</f>
        <v>G</v>
      </c>
      <c r="M3102" s="5">
        <v>679854398097</v>
      </c>
      <c r="N3102" s="5">
        <v>274779646909</v>
      </c>
    </row>
    <row r="3103" spans="1:14" x14ac:dyDescent="0.3">
      <c r="A3103" t="s">
        <v>278</v>
      </c>
      <c r="B3103" t="s">
        <v>274</v>
      </c>
      <c r="C3103" t="s">
        <v>34</v>
      </c>
      <c r="D3103" t="s">
        <v>216</v>
      </c>
      <c r="E3103" t="s">
        <v>184</v>
      </c>
      <c r="F3103" t="s">
        <v>299</v>
      </c>
      <c r="G3103" s="4">
        <v>44196</v>
      </c>
      <c r="H3103" s="7">
        <f t="shared" si="48"/>
        <v>2020</v>
      </c>
      <c r="I3103" t="s">
        <v>252</v>
      </c>
      <c r="J3103" t="s">
        <v>11</v>
      </c>
      <c r="K3103" t="s">
        <v>11</v>
      </c>
      <c r="L3103" t="str">
        <f>_xlfn.XLOOKUP(K3103,Sheet1!$A$2:$A$8,Sheet1!$B$2:$B$8)</f>
        <v>G</v>
      </c>
      <c r="M3103" s="5">
        <v>333113488260</v>
      </c>
      <c r="N3103" s="5">
        <v>158407291814</v>
      </c>
    </row>
    <row r="3104" spans="1:14" x14ac:dyDescent="0.3">
      <c r="A3104" t="s">
        <v>278</v>
      </c>
      <c r="B3104" t="s">
        <v>274</v>
      </c>
      <c r="C3104" t="s">
        <v>34</v>
      </c>
      <c r="D3104" t="s">
        <v>217</v>
      </c>
      <c r="E3104" t="s">
        <v>191</v>
      </c>
      <c r="F3104" t="s">
        <v>299</v>
      </c>
      <c r="G3104" s="4">
        <v>44196</v>
      </c>
      <c r="H3104" s="7">
        <f t="shared" si="48"/>
        <v>2020</v>
      </c>
      <c r="I3104" t="s">
        <v>252</v>
      </c>
      <c r="J3104" t="s">
        <v>11</v>
      </c>
      <c r="K3104" t="s">
        <v>11</v>
      </c>
      <c r="L3104" t="str">
        <f>_xlfn.XLOOKUP(K3104,Sheet1!$A$2:$A$8,Sheet1!$B$2:$B$8)</f>
        <v>G</v>
      </c>
      <c r="M3104" s="5">
        <v>39884107706</v>
      </c>
      <c r="N3104" s="5">
        <v>-2255262616</v>
      </c>
    </row>
    <row r="3105" spans="1:14" x14ac:dyDescent="0.3">
      <c r="A3105" t="s">
        <v>278</v>
      </c>
      <c r="B3105" t="s">
        <v>274</v>
      </c>
      <c r="C3105" t="s">
        <v>34</v>
      </c>
      <c r="D3105" t="s">
        <v>218</v>
      </c>
      <c r="E3105" t="s">
        <v>184</v>
      </c>
      <c r="F3105" t="s">
        <v>299</v>
      </c>
      <c r="G3105" s="4">
        <v>44196</v>
      </c>
      <c r="H3105" s="7">
        <f t="shared" si="48"/>
        <v>2020</v>
      </c>
      <c r="I3105" t="s">
        <v>252</v>
      </c>
      <c r="J3105" t="s">
        <v>11</v>
      </c>
      <c r="K3105" t="s">
        <v>11</v>
      </c>
      <c r="L3105" t="str">
        <f>_xlfn.XLOOKUP(K3105,Sheet1!$A$2:$A$8,Sheet1!$B$2:$B$8)</f>
        <v>G</v>
      </c>
      <c r="M3105" s="5">
        <v>76121802823</v>
      </c>
      <c r="N3105" s="5">
        <v>98713175135</v>
      </c>
    </row>
    <row r="3106" spans="1:14" x14ac:dyDescent="0.3">
      <c r="A3106" t="s">
        <v>278</v>
      </c>
      <c r="B3106" t="s">
        <v>274</v>
      </c>
      <c r="C3106" t="s">
        <v>34</v>
      </c>
      <c r="D3106" t="s">
        <v>219</v>
      </c>
      <c r="E3106" t="s">
        <v>184</v>
      </c>
      <c r="F3106" t="s">
        <v>299</v>
      </c>
      <c r="G3106" s="4">
        <v>44196</v>
      </c>
      <c r="H3106" s="7">
        <f t="shared" si="48"/>
        <v>2020</v>
      </c>
      <c r="I3106" t="s">
        <v>252</v>
      </c>
      <c r="J3106" t="s">
        <v>11</v>
      </c>
      <c r="K3106" t="s">
        <v>11</v>
      </c>
      <c r="L3106" t="str">
        <f>_xlfn.XLOOKUP(K3106,Sheet1!$A$2:$A$8,Sheet1!$B$2:$B$8)</f>
        <v>G</v>
      </c>
      <c r="M3106" s="5">
        <v>30067140287</v>
      </c>
      <c r="N3106" s="5">
        <v>14111415668</v>
      </c>
    </row>
    <row r="3107" spans="1:14" x14ac:dyDescent="0.3">
      <c r="A3107" t="s">
        <v>278</v>
      </c>
      <c r="B3107" t="s">
        <v>274</v>
      </c>
      <c r="C3107" t="s">
        <v>34</v>
      </c>
      <c r="D3107" t="s">
        <v>221</v>
      </c>
      <c r="E3107" t="s">
        <v>191</v>
      </c>
      <c r="F3107" t="s">
        <v>299</v>
      </c>
      <c r="G3107" s="4">
        <v>44196</v>
      </c>
      <c r="H3107" s="7">
        <f t="shared" si="48"/>
        <v>2020</v>
      </c>
      <c r="I3107" t="s">
        <v>252</v>
      </c>
      <c r="J3107" t="s">
        <v>276</v>
      </c>
      <c r="K3107" t="s">
        <v>11</v>
      </c>
      <c r="L3107" t="str">
        <f>_xlfn.XLOOKUP(K3107,Sheet1!$A$2:$A$8,Sheet1!$B$2:$B$8)</f>
        <v>G</v>
      </c>
      <c r="M3107" s="5">
        <v>8685737215643</v>
      </c>
      <c r="N3107" s="5">
        <v>6004655014887</v>
      </c>
    </row>
    <row r="3108" spans="1:14" x14ac:dyDescent="0.3">
      <c r="A3108" t="s">
        <v>278</v>
      </c>
      <c r="B3108" t="s">
        <v>274</v>
      </c>
      <c r="C3108" t="s">
        <v>34</v>
      </c>
      <c r="D3108" t="s">
        <v>222</v>
      </c>
      <c r="E3108" t="s">
        <v>223</v>
      </c>
      <c r="F3108" t="s">
        <v>299</v>
      </c>
      <c r="G3108" s="4">
        <v>44196</v>
      </c>
      <c r="H3108" s="7">
        <f t="shared" si="48"/>
        <v>2020</v>
      </c>
      <c r="I3108" t="s">
        <v>252</v>
      </c>
      <c r="J3108" t="s">
        <v>11</v>
      </c>
      <c r="K3108" t="s">
        <v>11</v>
      </c>
      <c r="L3108" t="str">
        <f>_xlfn.XLOOKUP(K3108,Sheet1!$A$2:$A$8,Sheet1!$B$2:$B$8)</f>
        <v>G</v>
      </c>
      <c r="M3108" s="5">
        <v>732407852813</v>
      </c>
      <c r="N3108" s="5">
        <v>354538677109</v>
      </c>
    </row>
    <row r="3109" spans="1:14" x14ac:dyDescent="0.3">
      <c r="A3109" t="s">
        <v>278</v>
      </c>
      <c r="B3109" t="s">
        <v>274</v>
      </c>
      <c r="C3109" t="s">
        <v>34</v>
      </c>
      <c r="D3109" t="s">
        <v>224</v>
      </c>
      <c r="E3109" t="s">
        <v>225</v>
      </c>
      <c r="F3109" t="s">
        <v>299</v>
      </c>
      <c r="G3109" s="4">
        <v>44196</v>
      </c>
      <c r="H3109" s="7">
        <f t="shared" si="48"/>
        <v>2020</v>
      </c>
      <c r="I3109" t="s">
        <v>252</v>
      </c>
      <c r="J3109" t="s">
        <v>11</v>
      </c>
      <c r="K3109" t="s">
        <v>11</v>
      </c>
      <c r="L3109" t="str">
        <f>_xlfn.XLOOKUP(K3109,Sheet1!$A$2:$A$8,Sheet1!$B$2:$B$8)</f>
        <v>G</v>
      </c>
      <c r="M3109" s="5">
        <v>-188197166310</v>
      </c>
      <c r="N3109" s="5">
        <v>-129560437296</v>
      </c>
    </row>
    <row r="3110" spans="1:14" x14ac:dyDescent="0.3">
      <c r="A3110" t="s">
        <v>278</v>
      </c>
      <c r="B3110" t="s">
        <v>274</v>
      </c>
      <c r="C3110" t="s">
        <v>34</v>
      </c>
      <c r="D3110" t="s">
        <v>226</v>
      </c>
      <c r="E3110" t="s">
        <v>225</v>
      </c>
      <c r="F3110" t="s">
        <v>299</v>
      </c>
      <c r="G3110" s="4">
        <v>44196</v>
      </c>
      <c r="H3110" s="7">
        <f t="shared" si="48"/>
        <v>2020</v>
      </c>
      <c r="I3110" t="s">
        <v>252</v>
      </c>
      <c r="J3110" t="s">
        <v>11</v>
      </c>
      <c r="K3110" t="s">
        <v>11</v>
      </c>
      <c r="L3110" t="str">
        <f>_xlfn.XLOOKUP(K3110,Sheet1!$A$2:$A$8,Sheet1!$B$2:$B$8)</f>
        <v>G</v>
      </c>
      <c r="M3110" s="5">
        <v>211877082146</v>
      </c>
      <c r="N3110" s="5">
        <v>-92744841860</v>
      </c>
    </row>
    <row r="3111" spans="1:14" x14ac:dyDescent="0.3">
      <c r="A3111" t="s">
        <v>278</v>
      </c>
      <c r="B3111" t="s">
        <v>274</v>
      </c>
      <c r="C3111" t="s">
        <v>34</v>
      </c>
      <c r="D3111" t="s">
        <v>227</v>
      </c>
      <c r="E3111" t="s">
        <v>198</v>
      </c>
      <c r="F3111" t="s">
        <v>299</v>
      </c>
      <c r="G3111" s="4">
        <v>44196</v>
      </c>
      <c r="H3111" s="7">
        <f t="shared" si="48"/>
        <v>2020</v>
      </c>
      <c r="I3111" t="s">
        <v>252</v>
      </c>
      <c r="J3111" t="s">
        <v>11</v>
      </c>
      <c r="K3111" t="s">
        <v>11</v>
      </c>
      <c r="L3111" t="str">
        <f>_xlfn.XLOOKUP(K3111,Sheet1!$A$2:$A$8,Sheet1!$B$2:$B$8)</f>
        <v>G</v>
      </c>
      <c r="M3111" s="5">
        <v>929290569</v>
      </c>
      <c r="N3111" s="5">
        <v>20490918611</v>
      </c>
    </row>
    <row r="3112" spans="1:14" x14ac:dyDescent="0.3">
      <c r="A3112" t="s">
        <v>278</v>
      </c>
      <c r="B3112" t="s">
        <v>274</v>
      </c>
      <c r="C3112" t="s">
        <v>34</v>
      </c>
      <c r="D3112" t="s">
        <v>228</v>
      </c>
      <c r="E3112" t="s">
        <v>229</v>
      </c>
      <c r="F3112" t="s">
        <v>299</v>
      </c>
      <c r="G3112" s="4">
        <v>44196</v>
      </c>
      <c r="H3112" s="7">
        <f t="shared" si="48"/>
        <v>2020</v>
      </c>
      <c r="I3112" t="s">
        <v>252</v>
      </c>
      <c r="J3112" t="s">
        <v>11</v>
      </c>
      <c r="K3112" t="s">
        <v>11</v>
      </c>
      <c r="L3112" t="str">
        <f>_xlfn.XLOOKUP(K3112,Sheet1!$A$2:$A$8,Sheet1!$B$2:$B$8)</f>
        <v>G</v>
      </c>
      <c r="M3112" s="5">
        <v>241166904965</v>
      </c>
      <c r="N3112" s="5">
        <v>167248866583</v>
      </c>
    </row>
    <row r="3113" spans="1:14" x14ac:dyDescent="0.3">
      <c r="A3113" t="s">
        <v>278</v>
      </c>
      <c r="B3113" t="s">
        <v>274</v>
      </c>
      <c r="C3113" t="s">
        <v>34</v>
      </c>
      <c r="D3113" t="s">
        <v>248</v>
      </c>
      <c r="E3113" t="s">
        <v>191</v>
      </c>
      <c r="F3113" t="s">
        <v>299</v>
      </c>
      <c r="G3113" s="4">
        <v>44196</v>
      </c>
      <c r="H3113" s="7">
        <f t="shared" si="48"/>
        <v>2020</v>
      </c>
      <c r="I3113" t="s">
        <v>252</v>
      </c>
      <c r="J3113" t="s">
        <v>11</v>
      </c>
      <c r="K3113" t="s">
        <v>11</v>
      </c>
      <c r="L3113" t="str">
        <f>_xlfn.XLOOKUP(K3113,Sheet1!$A$2:$A$8,Sheet1!$B$2:$B$8)</f>
        <v>G</v>
      </c>
      <c r="M3113" s="5">
        <v>1069541687095</v>
      </c>
      <c r="N3113" s="5">
        <v>1206117680069</v>
      </c>
    </row>
    <row r="3114" spans="1:14" x14ac:dyDescent="0.3">
      <c r="A3114" t="s">
        <v>273</v>
      </c>
      <c r="B3114" t="s">
        <v>274</v>
      </c>
      <c r="C3114" t="s">
        <v>31</v>
      </c>
      <c r="D3114" t="s">
        <v>183</v>
      </c>
      <c r="E3114" t="s">
        <v>184</v>
      </c>
      <c r="F3114" t="s">
        <v>299</v>
      </c>
      <c r="G3114" s="4">
        <v>44561</v>
      </c>
      <c r="H3114" s="7">
        <f t="shared" si="48"/>
        <v>2021</v>
      </c>
      <c r="I3114" t="s">
        <v>252</v>
      </c>
      <c r="J3114" t="s">
        <v>11</v>
      </c>
      <c r="K3114" t="s">
        <v>11</v>
      </c>
      <c r="L3114" t="str">
        <f>_xlfn.XLOOKUP(K3114,Sheet1!$A$2:$A$8,Sheet1!$B$2:$B$8)</f>
        <v>G</v>
      </c>
      <c r="M3114" s="5">
        <v>525360401917</v>
      </c>
      <c r="N3114" s="5">
        <v>502425017280</v>
      </c>
    </row>
    <row r="3115" spans="1:14" x14ac:dyDescent="0.3">
      <c r="A3115" t="s">
        <v>273</v>
      </c>
      <c r="B3115" t="s">
        <v>274</v>
      </c>
      <c r="C3115" t="s">
        <v>31</v>
      </c>
      <c r="D3115" t="s">
        <v>188</v>
      </c>
      <c r="E3115" t="s">
        <v>189</v>
      </c>
      <c r="F3115" t="s">
        <v>299</v>
      </c>
      <c r="G3115" s="4">
        <v>44561</v>
      </c>
      <c r="H3115" s="7">
        <f t="shared" si="48"/>
        <v>2021</v>
      </c>
      <c r="I3115" t="s">
        <v>252</v>
      </c>
      <c r="J3115" t="s">
        <v>11</v>
      </c>
      <c r="K3115" t="s">
        <v>11</v>
      </c>
      <c r="L3115" t="str">
        <f>_xlfn.XLOOKUP(K3115,Sheet1!$A$2:$A$8,Sheet1!$B$2:$B$8)</f>
        <v>G</v>
      </c>
      <c r="M3115" s="5">
        <v>-99474012861</v>
      </c>
      <c r="N3115" s="5">
        <v>-182516166456</v>
      </c>
    </row>
    <row r="3116" spans="1:14" x14ac:dyDescent="0.3">
      <c r="A3116" t="s">
        <v>273</v>
      </c>
      <c r="B3116" t="s">
        <v>274</v>
      </c>
      <c r="C3116" t="s">
        <v>31</v>
      </c>
      <c r="D3116" t="s">
        <v>190</v>
      </c>
      <c r="E3116" t="s">
        <v>191</v>
      </c>
      <c r="F3116" t="s">
        <v>299</v>
      </c>
      <c r="G3116" s="4">
        <v>44561</v>
      </c>
      <c r="H3116" s="7">
        <f t="shared" si="48"/>
        <v>2021</v>
      </c>
      <c r="I3116" t="s">
        <v>252</v>
      </c>
      <c r="J3116" t="s">
        <v>11</v>
      </c>
      <c r="K3116" t="s">
        <v>11</v>
      </c>
      <c r="L3116" t="str">
        <f>_xlfn.XLOOKUP(K3116,Sheet1!$A$2:$A$8,Sheet1!$B$2:$B$8)</f>
        <v>G</v>
      </c>
      <c r="M3116" s="5">
        <v>136515390975</v>
      </c>
      <c r="N3116" s="5">
        <v>190761855831</v>
      </c>
    </row>
    <row r="3117" spans="1:14" x14ac:dyDescent="0.3">
      <c r="A3117" t="s">
        <v>273</v>
      </c>
      <c r="B3117" t="s">
        <v>274</v>
      </c>
      <c r="C3117" t="s">
        <v>31</v>
      </c>
      <c r="D3117" t="s">
        <v>192</v>
      </c>
      <c r="E3117" t="s">
        <v>191</v>
      </c>
      <c r="F3117" t="s">
        <v>299</v>
      </c>
      <c r="G3117" s="4">
        <v>44561</v>
      </c>
      <c r="H3117" s="7">
        <f t="shared" si="48"/>
        <v>2021</v>
      </c>
      <c r="I3117" t="s">
        <v>252</v>
      </c>
      <c r="J3117" t="s">
        <v>11</v>
      </c>
      <c r="K3117" t="s">
        <v>11</v>
      </c>
      <c r="L3117" t="str">
        <f>_xlfn.XLOOKUP(K3117,Sheet1!$A$2:$A$8,Sheet1!$B$2:$B$8)</f>
        <v>G</v>
      </c>
      <c r="M3117" s="5">
        <v>45876784750</v>
      </c>
      <c r="N3117" s="5">
        <v>433907472</v>
      </c>
    </row>
    <row r="3118" spans="1:14" x14ac:dyDescent="0.3">
      <c r="A3118" t="s">
        <v>273</v>
      </c>
      <c r="B3118" t="s">
        <v>274</v>
      </c>
      <c r="C3118" t="s">
        <v>31</v>
      </c>
      <c r="D3118" t="s">
        <v>193</v>
      </c>
      <c r="E3118" t="s">
        <v>194</v>
      </c>
      <c r="F3118" t="s">
        <v>299</v>
      </c>
      <c r="G3118" s="4">
        <v>44561</v>
      </c>
      <c r="H3118" s="7">
        <f t="shared" si="48"/>
        <v>2021</v>
      </c>
      <c r="I3118" t="s">
        <v>252</v>
      </c>
      <c r="J3118" t="s">
        <v>276</v>
      </c>
      <c r="K3118" t="s">
        <v>11</v>
      </c>
      <c r="L3118" t="str">
        <f>_xlfn.XLOOKUP(K3118,Sheet1!$A$2:$A$8,Sheet1!$B$2:$B$8)</f>
        <v>G</v>
      </c>
      <c r="M3118" s="5">
        <v>-370332365465</v>
      </c>
      <c r="N3118" s="5">
        <v>279534208987</v>
      </c>
    </row>
    <row r="3119" spans="1:14" x14ac:dyDescent="0.3">
      <c r="A3119" t="s">
        <v>273</v>
      </c>
      <c r="B3119" t="s">
        <v>274</v>
      </c>
      <c r="C3119" t="s">
        <v>31</v>
      </c>
      <c r="D3119" t="s">
        <v>195</v>
      </c>
      <c r="E3119" t="s">
        <v>191</v>
      </c>
      <c r="F3119" t="s">
        <v>299</v>
      </c>
      <c r="G3119" s="4">
        <v>44561</v>
      </c>
      <c r="H3119" s="7">
        <f t="shared" si="48"/>
        <v>2021</v>
      </c>
      <c r="I3119" t="s">
        <v>252</v>
      </c>
      <c r="J3119" t="s">
        <v>11</v>
      </c>
      <c r="K3119" t="s">
        <v>11</v>
      </c>
      <c r="L3119" t="str">
        <f>_xlfn.XLOOKUP(K3119,Sheet1!$A$2:$A$8,Sheet1!$B$2:$B$8)</f>
        <v>G</v>
      </c>
      <c r="M3119" s="5">
        <v>753958440516</v>
      </c>
      <c r="N3119" s="5">
        <v>400721273937</v>
      </c>
    </row>
    <row r="3120" spans="1:14" x14ac:dyDescent="0.3">
      <c r="A3120" t="s">
        <v>273</v>
      </c>
      <c r="B3120" t="s">
        <v>274</v>
      </c>
      <c r="C3120" t="s">
        <v>31</v>
      </c>
      <c r="D3120" t="s">
        <v>196</v>
      </c>
      <c r="E3120" t="s">
        <v>194</v>
      </c>
      <c r="F3120" t="s">
        <v>299</v>
      </c>
      <c r="G3120" s="4">
        <v>44561</v>
      </c>
      <c r="H3120" s="7">
        <f t="shared" si="48"/>
        <v>2021</v>
      </c>
      <c r="I3120" t="s">
        <v>252</v>
      </c>
      <c r="J3120" t="s">
        <v>11</v>
      </c>
      <c r="K3120" t="s">
        <v>11</v>
      </c>
      <c r="L3120" t="str">
        <f>_xlfn.XLOOKUP(K3120,Sheet1!$A$2:$A$8,Sheet1!$B$2:$B$8)</f>
        <v>G</v>
      </c>
      <c r="M3120" s="5">
        <v>-12242340477</v>
      </c>
      <c r="N3120" s="5">
        <v>25059148245</v>
      </c>
    </row>
    <row r="3121" spans="1:14" x14ac:dyDescent="0.3">
      <c r="A3121" t="s">
        <v>273</v>
      </c>
      <c r="B3121" t="s">
        <v>274</v>
      </c>
      <c r="C3121" t="s">
        <v>31</v>
      </c>
      <c r="D3121" t="s">
        <v>240</v>
      </c>
      <c r="E3121" t="s">
        <v>191</v>
      </c>
      <c r="F3121" t="s">
        <v>299</v>
      </c>
      <c r="G3121" s="4">
        <v>44561</v>
      </c>
      <c r="H3121" s="7">
        <f t="shared" si="48"/>
        <v>2021</v>
      </c>
      <c r="I3121" t="s">
        <v>252</v>
      </c>
      <c r="J3121" t="s">
        <v>11</v>
      </c>
      <c r="K3121" t="s">
        <v>11</v>
      </c>
      <c r="L3121" t="str">
        <f>_xlfn.XLOOKUP(K3121,Sheet1!$A$2:$A$8,Sheet1!$B$2:$B$8)</f>
        <v>G</v>
      </c>
      <c r="M3121" s="5">
        <v>9352666697</v>
      </c>
      <c r="N3121" s="5">
        <v>41277101207</v>
      </c>
    </row>
    <row r="3122" spans="1:14" x14ac:dyDescent="0.3">
      <c r="A3122" t="s">
        <v>273</v>
      </c>
      <c r="B3122" t="s">
        <v>274</v>
      </c>
      <c r="C3122" t="s">
        <v>31</v>
      </c>
      <c r="D3122" t="s">
        <v>232</v>
      </c>
      <c r="E3122" t="s">
        <v>191</v>
      </c>
      <c r="F3122" t="s">
        <v>299</v>
      </c>
      <c r="G3122" s="4">
        <v>44561</v>
      </c>
      <c r="H3122" s="7">
        <f t="shared" si="48"/>
        <v>2021</v>
      </c>
      <c r="I3122" t="s">
        <v>252</v>
      </c>
      <c r="J3122" t="s">
        <v>11</v>
      </c>
      <c r="K3122" t="s">
        <v>11</v>
      </c>
      <c r="L3122" t="str">
        <f>_xlfn.XLOOKUP(K3122,Sheet1!$A$2:$A$8,Sheet1!$B$2:$B$8)</f>
        <v>G</v>
      </c>
      <c r="M3122" s="5">
        <v>201374395039</v>
      </c>
      <c r="N3122" s="5">
        <v>87394826091</v>
      </c>
    </row>
    <row r="3123" spans="1:14" x14ac:dyDescent="0.3">
      <c r="A3123" t="s">
        <v>273</v>
      </c>
      <c r="B3123" t="s">
        <v>274</v>
      </c>
      <c r="C3123" t="s">
        <v>31</v>
      </c>
      <c r="D3123" t="s">
        <v>197</v>
      </c>
      <c r="E3123" t="s">
        <v>198</v>
      </c>
      <c r="F3123" t="s">
        <v>299</v>
      </c>
      <c r="G3123" s="4">
        <v>44561</v>
      </c>
      <c r="H3123" s="7">
        <f t="shared" si="48"/>
        <v>2021</v>
      </c>
      <c r="I3123" t="s">
        <v>252</v>
      </c>
      <c r="J3123" t="s">
        <v>279</v>
      </c>
      <c r="K3123" t="s">
        <v>11</v>
      </c>
      <c r="L3123" t="str">
        <f>_xlfn.XLOOKUP(K3123,Sheet1!$A$2:$A$8,Sheet1!$B$2:$B$8)</f>
        <v>G</v>
      </c>
      <c r="M3123" s="5">
        <v>47950162552</v>
      </c>
      <c r="N3123" s="5">
        <v>98363539706</v>
      </c>
    </row>
    <row r="3124" spans="1:14" x14ac:dyDescent="0.3">
      <c r="A3124" t="s">
        <v>273</v>
      </c>
      <c r="B3124" t="s">
        <v>274</v>
      </c>
      <c r="C3124" t="s">
        <v>31</v>
      </c>
      <c r="D3124" t="s">
        <v>199</v>
      </c>
      <c r="E3124" t="s">
        <v>184</v>
      </c>
      <c r="F3124" t="s">
        <v>299</v>
      </c>
      <c r="G3124" s="4">
        <v>44561</v>
      </c>
      <c r="H3124" s="7">
        <f t="shared" si="48"/>
        <v>2021</v>
      </c>
      <c r="I3124" t="s">
        <v>252</v>
      </c>
      <c r="J3124" t="s">
        <v>275</v>
      </c>
      <c r="K3124" t="s">
        <v>11</v>
      </c>
      <c r="L3124" t="str">
        <f>_xlfn.XLOOKUP(K3124,Sheet1!$A$2:$A$8,Sheet1!$B$2:$B$8)</f>
        <v>G</v>
      </c>
      <c r="M3124" s="5">
        <v>102786476436</v>
      </c>
      <c r="N3124" s="5">
        <v>100769579268</v>
      </c>
    </row>
    <row r="3125" spans="1:14" x14ac:dyDescent="0.3">
      <c r="A3125" t="s">
        <v>273</v>
      </c>
      <c r="B3125" t="s">
        <v>274</v>
      </c>
      <c r="C3125" t="s">
        <v>31</v>
      </c>
      <c r="D3125" t="s">
        <v>200</v>
      </c>
      <c r="E3125" t="s">
        <v>191</v>
      </c>
      <c r="F3125" t="s">
        <v>299</v>
      </c>
      <c r="G3125" s="4">
        <v>44561</v>
      </c>
      <c r="H3125" s="7">
        <f t="shared" si="48"/>
        <v>2021</v>
      </c>
      <c r="I3125" t="s">
        <v>252</v>
      </c>
      <c r="J3125" t="s">
        <v>11</v>
      </c>
      <c r="K3125" t="s">
        <v>11</v>
      </c>
      <c r="L3125" t="str">
        <f>_xlfn.XLOOKUP(K3125,Sheet1!$A$2:$A$8,Sheet1!$B$2:$B$8)</f>
        <v>G</v>
      </c>
      <c r="M3125" s="5">
        <v>789326311974</v>
      </c>
      <c r="N3125" s="5">
        <v>842562806595</v>
      </c>
    </row>
    <row r="3126" spans="1:14" x14ac:dyDescent="0.3">
      <c r="A3126" t="s">
        <v>273</v>
      </c>
      <c r="B3126" t="s">
        <v>274</v>
      </c>
      <c r="C3126" t="s">
        <v>31</v>
      </c>
      <c r="D3126" t="s">
        <v>241</v>
      </c>
      <c r="E3126" t="s">
        <v>242</v>
      </c>
      <c r="F3126" t="s">
        <v>299</v>
      </c>
      <c r="G3126" s="4">
        <v>44561</v>
      </c>
      <c r="H3126" s="7">
        <f t="shared" si="48"/>
        <v>2021</v>
      </c>
      <c r="I3126" t="s">
        <v>252</v>
      </c>
      <c r="J3126" t="s">
        <v>11</v>
      </c>
      <c r="K3126" t="s">
        <v>11</v>
      </c>
      <c r="L3126" t="str">
        <f>_xlfn.XLOOKUP(K3126,Sheet1!$A$2:$A$8,Sheet1!$B$2:$B$8)</f>
        <v>G</v>
      </c>
      <c r="M3126" s="5">
        <v>8307235766</v>
      </c>
      <c r="N3126" s="5">
        <v>23488625646</v>
      </c>
    </row>
    <row r="3127" spans="1:14" x14ac:dyDescent="0.3">
      <c r="A3127" t="s">
        <v>273</v>
      </c>
      <c r="B3127" t="s">
        <v>274</v>
      </c>
      <c r="C3127" t="s">
        <v>31</v>
      </c>
      <c r="D3127" t="s">
        <v>233</v>
      </c>
      <c r="E3127" t="s">
        <v>184</v>
      </c>
      <c r="F3127" t="s">
        <v>299</v>
      </c>
      <c r="G3127" s="4">
        <v>44561</v>
      </c>
      <c r="H3127" s="7">
        <f t="shared" si="48"/>
        <v>2021</v>
      </c>
      <c r="I3127" t="s">
        <v>252</v>
      </c>
      <c r="J3127" t="s">
        <v>11</v>
      </c>
      <c r="K3127" t="s">
        <v>11</v>
      </c>
      <c r="L3127" t="str">
        <f>_xlfn.XLOOKUP(K3127,Sheet1!$A$2:$A$8,Sheet1!$B$2:$B$8)</f>
        <v>G</v>
      </c>
      <c r="M3127" s="5">
        <v>20241470947</v>
      </c>
      <c r="N3127" s="5">
        <v>31773215414</v>
      </c>
    </row>
    <row r="3128" spans="1:14" x14ac:dyDescent="0.3">
      <c r="A3128" t="s">
        <v>273</v>
      </c>
      <c r="B3128" t="s">
        <v>274</v>
      </c>
      <c r="C3128" t="s">
        <v>31</v>
      </c>
      <c r="D3128" t="s">
        <v>201</v>
      </c>
      <c r="E3128" t="s">
        <v>184</v>
      </c>
      <c r="F3128" t="s">
        <v>299</v>
      </c>
      <c r="G3128" s="4">
        <v>44561</v>
      </c>
      <c r="H3128" s="7">
        <f t="shared" si="48"/>
        <v>2021</v>
      </c>
      <c r="I3128" t="s">
        <v>252</v>
      </c>
      <c r="J3128" t="s">
        <v>11</v>
      </c>
      <c r="K3128" t="s">
        <v>11</v>
      </c>
      <c r="L3128" t="str">
        <f>_xlfn.XLOOKUP(K3128,Sheet1!$A$2:$A$8,Sheet1!$B$2:$B$8)</f>
        <v>G</v>
      </c>
      <c r="M3128" s="5">
        <v>946029033190</v>
      </c>
      <c r="N3128" s="5">
        <v>727683636693</v>
      </c>
    </row>
    <row r="3129" spans="1:14" x14ac:dyDescent="0.3">
      <c r="A3129" t="s">
        <v>273</v>
      </c>
      <c r="B3129" t="s">
        <v>274</v>
      </c>
      <c r="C3129" t="s">
        <v>31</v>
      </c>
      <c r="D3129" t="s">
        <v>202</v>
      </c>
      <c r="E3129" t="s">
        <v>184</v>
      </c>
      <c r="F3129" t="s">
        <v>299</v>
      </c>
      <c r="G3129" s="4">
        <v>44561</v>
      </c>
      <c r="H3129" s="7">
        <f t="shared" si="48"/>
        <v>2021</v>
      </c>
      <c r="I3129" t="s">
        <v>252</v>
      </c>
      <c r="J3129" t="s">
        <v>11</v>
      </c>
      <c r="K3129" t="s">
        <v>11</v>
      </c>
      <c r="L3129" t="str">
        <f>_xlfn.XLOOKUP(K3129,Sheet1!$A$2:$A$8,Sheet1!$B$2:$B$8)</f>
        <v>G</v>
      </c>
      <c r="M3129" s="5">
        <v>31101809820</v>
      </c>
      <c r="N3129" s="5">
        <v>52778935252</v>
      </c>
    </row>
    <row r="3130" spans="1:14" x14ac:dyDescent="0.3">
      <c r="A3130" t="s">
        <v>273</v>
      </c>
      <c r="B3130" t="s">
        <v>274</v>
      </c>
      <c r="C3130" t="s">
        <v>31</v>
      </c>
      <c r="D3130" t="s">
        <v>234</v>
      </c>
      <c r="E3130" t="s">
        <v>225</v>
      </c>
      <c r="F3130" t="s">
        <v>299</v>
      </c>
      <c r="G3130" s="4">
        <v>44561</v>
      </c>
      <c r="H3130" s="7">
        <f t="shared" si="48"/>
        <v>2021</v>
      </c>
      <c r="I3130" t="s">
        <v>252</v>
      </c>
      <c r="J3130" t="s">
        <v>11</v>
      </c>
      <c r="K3130" t="s">
        <v>11</v>
      </c>
      <c r="L3130" t="str">
        <f>_xlfn.XLOOKUP(K3130,Sheet1!$A$2:$A$8,Sheet1!$B$2:$B$8)</f>
        <v>G</v>
      </c>
      <c r="M3130" s="5">
        <v>76930608740</v>
      </c>
      <c r="N3130" s="5">
        <v>36253398255</v>
      </c>
    </row>
    <row r="3131" spans="1:14" x14ac:dyDescent="0.3">
      <c r="A3131" t="s">
        <v>273</v>
      </c>
      <c r="B3131" t="s">
        <v>274</v>
      </c>
      <c r="C3131" t="s">
        <v>31</v>
      </c>
      <c r="D3131" t="s">
        <v>203</v>
      </c>
      <c r="E3131" t="s">
        <v>184</v>
      </c>
      <c r="F3131" t="s">
        <v>299</v>
      </c>
      <c r="G3131" s="4">
        <v>44561</v>
      </c>
      <c r="H3131" s="7">
        <f t="shared" si="48"/>
        <v>2021</v>
      </c>
      <c r="I3131" t="s">
        <v>252</v>
      </c>
      <c r="J3131" t="s">
        <v>11</v>
      </c>
      <c r="K3131" t="s">
        <v>11</v>
      </c>
      <c r="L3131" t="str">
        <f>_xlfn.XLOOKUP(K3131,Sheet1!$A$2:$A$8,Sheet1!$B$2:$B$8)</f>
        <v>G</v>
      </c>
      <c r="M3131" s="5">
        <v>71952997013</v>
      </c>
      <c r="N3131" s="5">
        <v>62565416494</v>
      </c>
    </row>
    <row r="3132" spans="1:14" x14ac:dyDescent="0.3">
      <c r="A3132" t="s">
        <v>273</v>
      </c>
      <c r="B3132" t="s">
        <v>274</v>
      </c>
      <c r="C3132" t="s">
        <v>31</v>
      </c>
      <c r="D3132" t="s">
        <v>243</v>
      </c>
      <c r="E3132" t="s">
        <v>213</v>
      </c>
      <c r="F3132" t="s">
        <v>301</v>
      </c>
      <c r="G3132" s="4">
        <v>44561</v>
      </c>
      <c r="H3132" s="7">
        <f t="shared" si="48"/>
        <v>2021</v>
      </c>
      <c r="I3132" t="s">
        <v>252</v>
      </c>
      <c r="J3132" t="s">
        <v>11</v>
      </c>
      <c r="K3132" t="s">
        <v>11</v>
      </c>
      <c r="L3132" t="str">
        <f>_xlfn.XLOOKUP(K3132,Sheet1!$A$2:$A$8,Sheet1!$B$2:$B$8)</f>
        <v>G</v>
      </c>
      <c r="M3132" s="5">
        <v>-6040460860</v>
      </c>
      <c r="N3132" s="5">
        <v>-4668009440</v>
      </c>
    </row>
    <row r="3133" spans="1:14" x14ac:dyDescent="0.3">
      <c r="A3133" t="s">
        <v>273</v>
      </c>
      <c r="B3133" t="s">
        <v>274</v>
      </c>
      <c r="C3133" t="s">
        <v>31</v>
      </c>
      <c r="D3133" t="s">
        <v>204</v>
      </c>
      <c r="E3133" t="s">
        <v>191</v>
      </c>
      <c r="F3133" t="s">
        <v>299</v>
      </c>
      <c r="G3133" s="4">
        <v>44561</v>
      </c>
      <c r="H3133" s="7">
        <f t="shared" si="48"/>
        <v>2021</v>
      </c>
      <c r="I3133" t="s">
        <v>252</v>
      </c>
      <c r="J3133" t="s">
        <v>11</v>
      </c>
      <c r="K3133" t="s">
        <v>11</v>
      </c>
      <c r="L3133" t="str">
        <f>_xlfn.XLOOKUP(K3133,Sheet1!$A$2:$A$8,Sheet1!$B$2:$B$8)</f>
        <v>G</v>
      </c>
      <c r="M3133" s="5">
        <v>77654855267</v>
      </c>
      <c r="N3133" s="5">
        <v>25999473500</v>
      </c>
    </row>
    <row r="3134" spans="1:14" x14ac:dyDescent="0.3">
      <c r="A3134" t="s">
        <v>273</v>
      </c>
      <c r="B3134" t="s">
        <v>274</v>
      </c>
      <c r="C3134" t="s">
        <v>31</v>
      </c>
      <c r="D3134" t="s">
        <v>244</v>
      </c>
      <c r="E3134" t="s">
        <v>198</v>
      </c>
      <c r="F3134" t="s">
        <v>299</v>
      </c>
      <c r="G3134" s="4">
        <v>44561</v>
      </c>
      <c r="H3134" s="7">
        <f t="shared" si="48"/>
        <v>2021</v>
      </c>
      <c r="I3134" t="s">
        <v>252</v>
      </c>
      <c r="J3134" t="s">
        <v>11</v>
      </c>
      <c r="K3134" t="s">
        <v>11</v>
      </c>
      <c r="L3134" t="str">
        <f>_xlfn.XLOOKUP(K3134,Sheet1!$A$2:$A$8,Sheet1!$B$2:$B$8)</f>
        <v>G</v>
      </c>
      <c r="M3134" s="5">
        <v>1230854678896</v>
      </c>
      <c r="N3134" s="5">
        <v>477710718028</v>
      </c>
    </row>
    <row r="3135" spans="1:14" x14ac:dyDescent="0.3">
      <c r="A3135" t="s">
        <v>273</v>
      </c>
      <c r="B3135" t="s">
        <v>274</v>
      </c>
      <c r="C3135" t="s">
        <v>31</v>
      </c>
      <c r="D3135" t="s">
        <v>205</v>
      </c>
      <c r="E3135" t="s">
        <v>189</v>
      </c>
      <c r="F3135" t="s">
        <v>301</v>
      </c>
      <c r="G3135" s="4">
        <v>44561</v>
      </c>
      <c r="H3135" s="7">
        <f t="shared" si="48"/>
        <v>2021</v>
      </c>
      <c r="I3135" t="s">
        <v>252</v>
      </c>
      <c r="J3135" t="s">
        <v>11</v>
      </c>
      <c r="K3135" t="s">
        <v>11</v>
      </c>
      <c r="L3135" t="str">
        <f>_xlfn.XLOOKUP(K3135,Sheet1!$A$2:$A$8,Sheet1!$B$2:$B$8)</f>
        <v>G</v>
      </c>
      <c r="M3135" s="5">
        <v>78736741488</v>
      </c>
      <c r="N3135" s="5">
        <v>69981419142</v>
      </c>
    </row>
    <row r="3136" spans="1:14" x14ac:dyDescent="0.3">
      <c r="A3136" t="s">
        <v>273</v>
      </c>
      <c r="B3136" t="s">
        <v>274</v>
      </c>
      <c r="C3136" t="s">
        <v>31</v>
      </c>
      <c r="D3136" t="s">
        <v>206</v>
      </c>
      <c r="E3136" t="s">
        <v>191</v>
      </c>
      <c r="F3136" t="s">
        <v>299</v>
      </c>
      <c r="G3136" s="4">
        <v>44561</v>
      </c>
      <c r="H3136" s="7">
        <f t="shared" si="48"/>
        <v>2021</v>
      </c>
      <c r="I3136" t="s">
        <v>252</v>
      </c>
      <c r="J3136" t="s">
        <v>11</v>
      </c>
      <c r="K3136" t="s">
        <v>11</v>
      </c>
      <c r="L3136" t="str">
        <f>_xlfn.XLOOKUP(K3136,Sheet1!$A$2:$A$8,Sheet1!$B$2:$B$8)</f>
        <v>G</v>
      </c>
      <c r="M3136" s="5">
        <v>5598648008</v>
      </c>
      <c r="N3136" s="5">
        <v>2127893313</v>
      </c>
    </row>
    <row r="3137" spans="1:14" x14ac:dyDescent="0.3">
      <c r="A3137" t="s">
        <v>273</v>
      </c>
      <c r="B3137" t="s">
        <v>274</v>
      </c>
      <c r="C3137" t="s">
        <v>31</v>
      </c>
      <c r="D3137" t="s">
        <v>245</v>
      </c>
      <c r="E3137" t="s">
        <v>213</v>
      </c>
      <c r="F3137" t="s">
        <v>299</v>
      </c>
      <c r="G3137" s="4">
        <v>44561</v>
      </c>
      <c r="H3137" s="7">
        <f t="shared" si="48"/>
        <v>2021</v>
      </c>
      <c r="I3137" t="s">
        <v>252</v>
      </c>
      <c r="J3137" t="s">
        <v>277</v>
      </c>
      <c r="K3137" t="s">
        <v>11</v>
      </c>
      <c r="L3137" t="str">
        <f>_xlfn.XLOOKUP(K3137,Sheet1!$A$2:$A$8,Sheet1!$B$2:$B$8)</f>
        <v>G</v>
      </c>
      <c r="M3137" s="5">
        <v>165658496195</v>
      </c>
      <c r="N3137" s="5">
        <v>115498545606</v>
      </c>
    </row>
    <row r="3138" spans="1:14" x14ac:dyDescent="0.3">
      <c r="A3138" t="s">
        <v>273</v>
      </c>
      <c r="B3138" t="s">
        <v>274</v>
      </c>
      <c r="C3138" t="s">
        <v>31</v>
      </c>
      <c r="D3138" t="s">
        <v>207</v>
      </c>
      <c r="E3138" t="s">
        <v>191</v>
      </c>
      <c r="F3138" t="s">
        <v>299</v>
      </c>
      <c r="G3138" s="4">
        <v>44561</v>
      </c>
      <c r="H3138" s="7">
        <f t="shared" si="48"/>
        <v>2021</v>
      </c>
      <c r="I3138" t="s">
        <v>252</v>
      </c>
      <c r="J3138" t="s">
        <v>11</v>
      </c>
      <c r="K3138" t="s">
        <v>11</v>
      </c>
      <c r="L3138" t="str">
        <f>_xlfn.XLOOKUP(K3138,Sheet1!$A$2:$A$8,Sheet1!$B$2:$B$8)</f>
        <v>G</v>
      </c>
      <c r="M3138" s="5">
        <v>68513034590</v>
      </c>
      <c r="N3138" s="5">
        <v>80422939489</v>
      </c>
    </row>
    <row r="3139" spans="1:14" x14ac:dyDescent="0.3">
      <c r="A3139" t="s">
        <v>273</v>
      </c>
      <c r="B3139" t="s">
        <v>274</v>
      </c>
      <c r="C3139" t="s">
        <v>31</v>
      </c>
      <c r="D3139" t="s">
        <v>208</v>
      </c>
      <c r="E3139" t="s">
        <v>209</v>
      </c>
      <c r="F3139" t="s">
        <v>301</v>
      </c>
      <c r="G3139" s="4">
        <v>44561</v>
      </c>
      <c r="H3139" s="7">
        <f t="shared" si="48"/>
        <v>2021</v>
      </c>
      <c r="I3139" t="s">
        <v>252</v>
      </c>
      <c r="J3139" t="s">
        <v>11</v>
      </c>
      <c r="K3139" t="s">
        <v>11</v>
      </c>
      <c r="L3139" t="str">
        <f>_xlfn.XLOOKUP(K3139,Sheet1!$A$2:$A$8,Sheet1!$B$2:$B$8)</f>
        <v>G</v>
      </c>
      <c r="M3139" s="5">
        <v>8296752866</v>
      </c>
      <c r="N3139" s="5">
        <v>5023658554</v>
      </c>
    </row>
    <row r="3140" spans="1:14" x14ac:dyDescent="0.3">
      <c r="A3140" t="s">
        <v>273</v>
      </c>
      <c r="B3140" t="s">
        <v>274</v>
      </c>
      <c r="C3140" t="s">
        <v>31</v>
      </c>
      <c r="D3140" t="s">
        <v>210</v>
      </c>
      <c r="E3140" t="s">
        <v>198</v>
      </c>
      <c r="F3140" t="s">
        <v>299</v>
      </c>
      <c r="G3140" s="4">
        <v>44561</v>
      </c>
      <c r="H3140" s="7">
        <f t="shared" si="48"/>
        <v>2021</v>
      </c>
      <c r="I3140" t="s">
        <v>252</v>
      </c>
      <c r="J3140" t="s">
        <v>11</v>
      </c>
      <c r="K3140" t="s">
        <v>11</v>
      </c>
      <c r="L3140" t="str">
        <f>_xlfn.XLOOKUP(K3140,Sheet1!$A$2:$A$8,Sheet1!$B$2:$B$8)</f>
        <v>G</v>
      </c>
      <c r="M3140" s="5">
        <v>-11121410977</v>
      </c>
      <c r="N3140" s="5">
        <v>19916144127</v>
      </c>
    </row>
    <row r="3141" spans="1:14" x14ac:dyDescent="0.3">
      <c r="A3141" t="s">
        <v>273</v>
      </c>
      <c r="B3141" t="s">
        <v>274</v>
      </c>
      <c r="C3141" t="s">
        <v>31</v>
      </c>
      <c r="D3141" t="s">
        <v>211</v>
      </c>
      <c r="E3141" t="s">
        <v>184</v>
      </c>
      <c r="F3141" t="s">
        <v>299</v>
      </c>
      <c r="G3141" s="4">
        <v>44561</v>
      </c>
      <c r="H3141" s="7">
        <f t="shared" ref="H3141:H3204" si="49">YEAR(G3141)</f>
        <v>2021</v>
      </c>
      <c r="I3141" t="s">
        <v>252</v>
      </c>
      <c r="J3141" t="s">
        <v>11</v>
      </c>
      <c r="K3141" t="s">
        <v>11</v>
      </c>
      <c r="L3141" t="str">
        <f>_xlfn.XLOOKUP(K3141,Sheet1!$A$2:$A$8,Sheet1!$B$2:$B$8)</f>
        <v>G</v>
      </c>
      <c r="M3141" s="5">
        <v>21164079995</v>
      </c>
      <c r="N3141" s="5">
        <v>8563250255</v>
      </c>
    </row>
    <row r="3142" spans="1:14" x14ac:dyDescent="0.3">
      <c r="A3142" t="s">
        <v>273</v>
      </c>
      <c r="B3142" t="s">
        <v>274</v>
      </c>
      <c r="C3142" t="s">
        <v>31</v>
      </c>
      <c r="D3142" t="s">
        <v>212</v>
      </c>
      <c r="E3142" t="s">
        <v>213</v>
      </c>
      <c r="F3142" t="s">
        <v>301</v>
      </c>
      <c r="G3142" s="4">
        <v>44561</v>
      </c>
      <c r="H3142" s="7">
        <f t="shared" si="49"/>
        <v>2021</v>
      </c>
      <c r="I3142" t="s">
        <v>252</v>
      </c>
      <c r="J3142" t="s">
        <v>11</v>
      </c>
      <c r="K3142" t="s">
        <v>11</v>
      </c>
      <c r="L3142" t="str">
        <f>_xlfn.XLOOKUP(K3142,Sheet1!$A$2:$A$8,Sheet1!$B$2:$B$8)</f>
        <v>G</v>
      </c>
      <c r="M3142" s="5">
        <v>815195396669</v>
      </c>
      <c r="N3142" s="5">
        <v>630615476829</v>
      </c>
    </row>
    <row r="3143" spans="1:14" x14ac:dyDescent="0.3">
      <c r="A3143" t="s">
        <v>273</v>
      </c>
      <c r="B3143" t="s">
        <v>274</v>
      </c>
      <c r="C3143" t="s">
        <v>31</v>
      </c>
      <c r="D3143" t="s">
        <v>214</v>
      </c>
      <c r="E3143" t="s">
        <v>191</v>
      </c>
      <c r="F3143" t="s">
        <v>299</v>
      </c>
      <c r="G3143" s="4">
        <v>44561</v>
      </c>
      <c r="H3143" s="7">
        <f t="shared" si="49"/>
        <v>2021</v>
      </c>
      <c r="I3143" t="s">
        <v>252</v>
      </c>
      <c r="J3143" t="s">
        <v>276</v>
      </c>
      <c r="K3143" t="s">
        <v>11</v>
      </c>
      <c r="L3143" t="str">
        <f>_xlfn.XLOOKUP(K3143,Sheet1!$A$2:$A$8,Sheet1!$B$2:$B$8)</f>
        <v>G</v>
      </c>
      <c r="M3143" s="5">
        <v>105571093491</v>
      </c>
      <c r="N3143" s="5">
        <v>423402446503</v>
      </c>
    </row>
    <row r="3144" spans="1:14" x14ac:dyDescent="0.3">
      <c r="A3144" t="s">
        <v>273</v>
      </c>
      <c r="B3144" t="s">
        <v>274</v>
      </c>
      <c r="C3144" t="s">
        <v>31</v>
      </c>
      <c r="D3144" t="s">
        <v>215</v>
      </c>
      <c r="E3144" t="s">
        <v>213</v>
      </c>
      <c r="F3144" t="s">
        <v>299</v>
      </c>
      <c r="G3144" s="4">
        <v>44561</v>
      </c>
      <c r="H3144" s="7">
        <f t="shared" si="49"/>
        <v>2021</v>
      </c>
      <c r="I3144" t="s">
        <v>252</v>
      </c>
      <c r="J3144" t="s">
        <v>11</v>
      </c>
      <c r="K3144" t="s">
        <v>11</v>
      </c>
      <c r="L3144" t="str">
        <f>_xlfn.XLOOKUP(K3144,Sheet1!$A$2:$A$8,Sheet1!$B$2:$B$8)</f>
        <v>G</v>
      </c>
      <c r="M3144" s="5">
        <v>41084412719</v>
      </c>
      <c r="N3144" s="5">
        <v>72155985786</v>
      </c>
    </row>
    <row r="3145" spans="1:14" x14ac:dyDescent="0.3">
      <c r="A3145" t="s">
        <v>273</v>
      </c>
      <c r="B3145" t="s">
        <v>274</v>
      </c>
      <c r="C3145" t="s">
        <v>31</v>
      </c>
      <c r="D3145" t="s">
        <v>235</v>
      </c>
      <c r="E3145" t="s">
        <v>236</v>
      </c>
      <c r="F3145" t="s">
        <v>299</v>
      </c>
      <c r="G3145" s="4">
        <v>44561</v>
      </c>
      <c r="H3145" s="7">
        <f t="shared" si="49"/>
        <v>2021</v>
      </c>
      <c r="I3145" t="s">
        <v>252</v>
      </c>
      <c r="J3145" t="s">
        <v>11</v>
      </c>
      <c r="K3145" t="s">
        <v>11</v>
      </c>
      <c r="L3145" t="str">
        <f>_xlfn.XLOOKUP(K3145,Sheet1!$A$2:$A$8,Sheet1!$B$2:$B$8)</f>
        <v>G</v>
      </c>
      <c r="M3145" s="5">
        <v>3757494930</v>
      </c>
      <c r="N3145" s="5">
        <v>1714816856</v>
      </c>
    </row>
    <row r="3146" spans="1:14" x14ac:dyDescent="0.3">
      <c r="A3146" t="s">
        <v>273</v>
      </c>
      <c r="B3146" t="s">
        <v>274</v>
      </c>
      <c r="C3146" t="s">
        <v>31</v>
      </c>
      <c r="D3146" t="s">
        <v>216</v>
      </c>
      <c r="E3146" t="s">
        <v>184</v>
      </c>
      <c r="F3146" t="s">
        <v>299</v>
      </c>
      <c r="G3146" s="4">
        <v>44561</v>
      </c>
      <c r="H3146" s="7">
        <f t="shared" si="49"/>
        <v>2021</v>
      </c>
      <c r="I3146" t="s">
        <v>252</v>
      </c>
      <c r="J3146" t="s">
        <v>11</v>
      </c>
      <c r="K3146" t="s">
        <v>11</v>
      </c>
      <c r="L3146" t="str">
        <f>_xlfn.XLOOKUP(K3146,Sheet1!$A$2:$A$8,Sheet1!$B$2:$B$8)</f>
        <v>G</v>
      </c>
      <c r="M3146" s="5">
        <v>14935760892</v>
      </c>
      <c r="N3146" s="5">
        <v>8072403345</v>
      </c>
    </row>
    <row r="3147" spans="1:14" x14ac:dyDescent="0.3">
      <c r="A3147" t="s">
        <v>273</v>
      </c>
      <c r="B3147" t="s">
        <v>274</v>
      </c>
      <c r="C3147" t="s">
        <v>31</v>
      </c>
      <c r="D3147" t="s">
        <v>217</v>
      </c>
      <c r="E3147" t="s">
        <v>191</v>
      </c>
      <c r="F3147" t="s">
        <v>299</v>
      </c>
      <c r="G3147" s="4">
        <v>44561</v>
      </c>
      <c r="H3147" s="7">
        <f t="shared" si="49"/>
        <v>2021</v>
      </c>
      <c r="I3147" t="s">
        <v>252</v>
      </c>
      <c r="J3147" t="s">
        <v>11</v>
      </c>
      <c r="K3147" t="s">
        <v>11</v>
      </c>
      <c r="L3147" t="str">
        <f>_xlfn.XLOOKUP(K3147,Sheet1!$A$2:$A$8,Sheet1!$B$2:$B$8)</f>
        <v>G</v>
      </c>
      <c r="M3147" s="5">
        <v>13956783871</v>
      </c>
      <c r="N3147" s="5">
        <v>40279249835</v>
      </c>
    </row>
    <row r="3148" spans="1:14" x14ac:dyDescent="0.3">
      <c r="A3148" t="s">
        <v>273</v>
      </c>
      <c r="B3148" t="s">
        <v>274</v>
      </c>
      <c r="C3148" t="s">
        <v>31</v>
      </c>
      <c r="D3148" t="s">
        <v>237</v>
      </c>
      <c r="E3148" t="s">
        <v>184</v>
      </c>
      <c r="F3148" t="s">
        <v>299</v>
      </c>
      <c r="G3148" s="4">
        <v>44561</v>
      </c>
      <c r="H3148" s="7">
        <f t="shared" si="49"/>
        <v>2021</v>
      </c>
      <c r="I3148" t="s">
        <v>252</v>
      </c>
      <c r="J3148" t="s">
        <v>11</v>
      </c>
      <c r="K3148" t="s">
        <v>11</v>
      </c>
      <c r="L3148" t="str">
        <f>_xlfn.XLOOKUP(K3148,Sheet1!$A$2:$A$8,Sheet1!$B$2:$B$8)</f>
        <v>G</v>
      </c>
      <c r="M3148" s="5">
        <v>34483558830</v>
      </c>
      <c r="N3148" s="5">
        <v>34494696438</v>
      </c>
    </row>
    <row r="3149" spans="1:14" x14ac:dyDescent="0.3">
      <c r="A3149" t="s">
        <v>273</v>
      </c>
      <c r="B3149" t="s">
        <v>274</v>
      </c>
      <c r="C3149" t="s">
        <v>31</v>
      </c>
      <c r="D3149" t="s">
        <v>218</v>
      </c>
      <c r="E3149" t="s">
        <v>184</v>
      </c>
      <c r="F3149" t="s">
        <v>299</v>
      </c>
      <c r="G3149" s="4">
        <v>44561</v>
      </c>
      <c r="H3149" s="7">
        <f t="shared" si="49"/>
        <v>2021</v>
      </c>
      <c r="I3149" t="s">
        <v>252</v>
      </c>
      <c r="J3149" t="s">
        <v>11</v>
      </c>
      <c r="K3149" t="s">
        <v>11</v>
      </c>
      <c r="L3149" t="str">
        <f>_xlfn.XLOOKUP(K3149,Sheet1!$A$2:$A$8,Sheet1!$B$2:$B$8)</f>
        <v>G</v>
      </c>
      <c r="M3149" s="5">
        <v>6551007649</v>
      </c>
      <c r="N3149" s="5">
        <v>3444975031</v>
      </c>
    </row>
    <row r="3150" spans="1:14" x14ac:dyDescent="0.3">
      <c r="A3150" t="s">
        <v>273</v>
      </c>
      <c r="B3150" t="s">
        <v>274</v>
      </c>
      <c r="C3150" t="s">
        <v>31</v>
      </c>
      <c r="D3150" t="s">
        <v>246</v>
      </c>
      <c r="E3150" t="s">
        <v>213</v>
      </c>
      <c r="F3150" t="s">
        <v>299</v>
      </c>
      <c r="G3150" s="4">
        <v>44561</v>
      </c>
      <c r="H3150" s="7">
        <f t="shared" si="49"/>
        <v>2021</v>
      </c>
      <c r="I3150" t="s">
        <v>252</v>
      </c>
      <c r="J3150" t="s">
        <v>276</v>
      </c>
      <c r="K3150" t="s">
        <v>11</v>
      </c>
      <c r="L3150" t="str">
        <f>_xlfn.XLOOKUP(K3150,Sheet1!$A$2:$A$8,Sheet1!$B$2:$B$8)</f>
        <v>G</v>
      </c>
      <c r="M3150" s="5">
        <v>676815507146</v>
      </c>
      <c r="N3150" s="5">
        <v>15952169654</v>
      </c>
    </row>
    <row r="3151" spans="1:14" x14ac:dyDescent="0.3">
      <c r="A3151" t="s">
        <v>273</v>
      </c>
      <c r="B3151" t="s">
        <v>274</v>
      </c>
      <c r="C3151" t="s">
        <v>31</v>
      </c>
      <c r="D3151" t="s">
        <v>219</v>
      </c>
      <c r="E3151" t="s">
        <v>184</v>
      </c>
      <c r="F3151" t="s">
        <v>299</v>
      </c>
      <c r="G3151" s="4">
        <v>44561</v>
      </c>
      <c r="H3151" s="7">
        <f t="shared" si="49"/>
        <v>2021</v>
      </c>
      <c r="I3151" t="s">
        <v>252</v>
      </c>
      <c r="J3151" t="s">
        <v>11</v>
      </c>
      <c r="K3151" t="s">
        <v>11</v>
      </c>
      <c r="L3151" t="str">
        <f>_xlfn.XLOOKUP(K3151,Sheet1!$A$2:$A$8,Sheet1!$B$2:$B$8)</f>
        <v>G</v>
      </c>
      <c r="M3151" s="5">
        <v>1215645324</v>
      </c>
      <c r="N3151" s="5">
        <v>24083020495</v>
      </c>
    </row>
    <row r="3152" spans="1:14" x14ac:dyDescent="0.3">
      <c r="A3152" t="s">
        <v>273</v>
      </c>
      <c r="B3152" t="s">
        <v>274</v>
      </c>
      <c r="C3152" t="s">
        <v>31</v>
      </c>
      <c r="D3152" t="s">
        <v>220</v>
      </c>
      <c r="E3152" t="s">
        <v>191</v>
      </c>
      <c r="F3152" t="s">
        <v>299</v>
      </c>
      <c r="G3152" s="4">
        <v>44561</v>
      </c>
      <c r="H3152" s="7">
        <f t="shared" si="49"/>
        <v>2021</v>
      </c>
      <c r="I3152" t="s">
        <v>252</v>
      </c>
      <c r="J3152" t="s">
        <v>11</v>
      </c>
      <c r="K3152" t="s">
        <v>11</v>
      </c>
      <c r="L3152" t="str">
        <f>_xlfn.XLOOKUP(K3152,Sheet1!$A$2:$A$8,Sheet1!$B$2:$B$8)</f>
        <v>G</v>
      </c>
      <c r="M3152" s="5">
        <v>-6873595656</v>
      </c>
      <c r="N3152" s="5">
        <v>11038639094</v>
      </c>
    </row>
    <row r="3153" spans="1:14" x14ac:dyDescent="0.3">
      <c r="A3153" t="s">
        <v>273</v>
      </c>
      <c r="B3153" t="s">
        <v>274</v>
      </c>
      <c r="C3153" t="s">
        <v>31</v>
      </c>
      <c r="D3153" t="s">
        <v>221</v>
      </c>
      <c r="E3153" t="s">
        <v>191</v>
      </c>
      <c r="F3153" t="s">
        <v>299</v>
      </c>
      <c r="G3153" s="4">
        <v>44561</v>
      </c>
      <c r="H3153" s="7">
        <f t="shared" si="49"/>
        <v>2021</v>
      </c>
      <c r="I3153" t="s">
        <v>252</v>
      </c>
      <c r="J3153" t="s">
        <v>276</v>
      </c>
      <c r="K3153" t="s">
        <v>11</v>
      </c>
      <c r="L3153" t="str">
        <f>_xlfn.XLOOKUP(K3153,Sheet1!$A$2:$A$8,Sheet1!$B$2:$B$8)</f>
        <v>G</v>
      </c>
      <c r="M3153" s="5">
        <v>4780338457263</v>
      </c>
      <c r="N3153" s="5">
        <v>5157669863606</v>
      </c>
    </row>
    <row r="3154" spans="1:14" x14ac:dyDescent="0.3">
      <c r="A3154" t="s">
        <v>273</v>
      </c>
      <c r="B3154" t="s">
        <v>274</v>
      </c>
      <c r="C3154" t="s">
        <v>31</v>
      </c>
      <c r="D3154" t="s">
        <v>222</v>
      </c>
      <c r="E3154" t="s">
        <v>223</v>
      </c>
      <c r="F3154" t="s">
        <v>299</v>
      </c>
      <c r="G3154" s="4">
        <v>44561</v>
      </c>
      <c r="H3154" s="7">
        <f t="shared" si="49"/>
        <v>2021</v>
      </c>
      <c r="I3154" t="s">
        <v>252</v>
      </c>
      <c r="J3154" t="s">
        <v>11</v>
      </c>
      <c r="K3154" t="s">
        <v>11</v>
      </c>
      <c r="L3154" t="str">
        <f>_xlfn.XLOOKUP(K3154,Sheet1!$A$2:$A$8,Sheet1!$B$2:$B$8)</f>
        <v>G</v>
      </c>
      <c r="M3154" s="5">
        <v>443749196612</v>
      </c>
      <c r="N3154" s="5">
        <v>739306959451</v>
      </c>
    </row>
    <row r="3155" spans="1:14" x14ac:dyDescent="0.3">
      <c r="A3155" t="s">
        <v>273</v>
      </c>
      <c r="B3155" t="s">
        <v>274</v>
      </c>
      <c r="C3155" t="s">
        <v>31</v>
      </c>
      <c r="D3155" t="s">
        <v>224</v>
      </c>
      <c r="E3155" t="s">
        <v>225</v>
      </c>
      <c r="F3155" t="s">
        <v>299</v>
      </c>
      <c r="G3155" s="4">
        <v>44561</v>
      </c>
      <c r="H3155" s="7">
        <f t="shared" si="49"/>
        <v>2021</v>
      </c>
      <c r="I3155" t="s">
        <v>252</v>
      </c>
      <c r="J3155" t="s">
        <v>11</v>
      </c>
      <c r="K3155" t="s">
        <v>11</v>
      </c>
      <c r="L3155" t="str">
        <f>_xlfn.XLOOKUP(K3155,Sheet1!$A$2:$A$8,Sheet1!$B$2:$B$8)</f>
        <v>G</v>
      </c>
      <c r="M3155" s="5">
        <v>-30427021510</v>
      </c>
      <c r="N3155" s="5">
        <v>-51074352445</v>
      </c>
    </row>
    <row r="3156" spans="1:14" x14ac:dyDescent="0.3">
      <c r="A3156" t="s">
        <v>273</v>
      </c>
      <c r="B3156" t="s">
        <v>274</v>
      </c>
      <c r="C3156" t="s">
        <v>31</v>
      </c>
      <c r="D3156" t="s">
        <v>226</v>
      </c>
      <c r="E3156" t="s">
        <v>225</v>
      </c>
      <c r="F3156" t="s">
        <v>299</v>
      </c>
      <c r="G3156" s="4">
        <v>44561</v>
      </c>
      <c r="H3156" s="7">
        <f t="shared" si="49"/>
        <v>2021</v>
      </c>
      <c r="I3156" t="s">
        <v>252</v>
      </c>
      <c r="J3156" t="s">
        <v>11</v>
      </c>
      <c r="K3156" t="s">
        <v>11</v>
      </c>
      <c r="L3156" t="str">
        <f>_xlfn.XLOOKUP(K3156,Sheet1!$A$2:$A$8,Sheet1!$B$2:$B$8)</f>
        <v>G</v>
      </c>
      <c r="M3156" s="5">
        <v>-77796944186</v>
      </c>
      <c r="N3156" s="5">
        <v>131977837755</v>
      </c>
    </row>
    <row r="3157" spans="1:14" x14ac:dyDescent="0.3">
      <c r="A3157" t="s">
        <v>273</v>
      </c>
      <c r="B3157" t="s">
        <v>274</v>
      </c>
      <c r="C3157" t="s">
        <v>31</v>
      </c>
      <c r="D3157" t="s">
        <v>227</v>
      </c>
      <c r="E3157" t="s">
        <v>198</v>
      </c>
      <c r="F3157" t="s">
        <v>299</v>
      </c>
      <c r="G3157" s="4">
        <v>44561</v>
      </c>
      <c r="H3157" s="7">
        <f t="shared" si="49"/>
        <v>2021</v>
      </c>
      <c r="I3157" t="s">
        <v>252</v>
      </c>
      <c r="J3157" t="s">
        <v>11</v>
      </c>
      <c r="K3157" t="s">
        <v>11</v>
      </c>
      <c r="L3157" t="str">
        <f>_xlfn.XLOOKUP(K3157,Sheet1!$A$2:$A$8,Sheet1!$B$2:$B$8)</f>
        <v>G</v>
      </c>
      <c r="M3157" s="5">
        <v>829934698</v>
      </c>
      <c r="N3157" s="5">
        <v>976173589</v>
      </c>
    </row>
    <row r="3158" spans="1:14" x14ac:dyDescent="0.3">
      <c r="A3158" t="s">
        <v>273</v>
      </c>
      <c r="B3158" t="s">
        <v>274</v>
      </c>
      <c r="C3158" t="s">
        <v>31</v>
      </c>
      <c r="D3158" t="s">
        <v>247</v>
      </c>
      <c r="E3158" t="s">
        <v>191</v>
      </c>
      <c r="F3158" t="s">
        <v>299</v>
      </c>
      <c r="G3158" s="4">
        <v>44561</v>
      </c>
      <c r="H3158" s="7">
        <f t="shared" si="49"/>
        <v>2021</v>
      </c>
      <c r="I3158" t="s">
        <v>252</v>
      </c>
      <c r="J3158" t="s">
        <v>11</v>
      </c>
      <c r="K3158" t="s">
        <v>11</v>
      </c>
      <c r="L3158" t="str">
        <f>_xlfn.XLOOKUP(K3158,Sheet1!$A$2:$A$8,Sheet1!$B$2:$B$8)</f>
        <v>G</v>
      </c>
      <c r="M3158" s="5">
        <v>32558935409</v>
      </c>
      <c r="N3158" s="5">
        <v>64655658873</v>
      </c>
    </row>
    <row r="3159" spans="1:14" x14ac:dyDescent="0.3">
      <c r="A3159" t="s">
        <v>273</v>
      </c>
      <c r="B3159" t="s">
        <v>274</v>
      </c>
      <c r="C3159" t="s">
        <v>31</v>
      </c>
      <c r="D3159" t="s">
        <v>228</v>
      </c>
      <c r="E3159" t="s">
        <v>229</v>
      </c>
      <c r="F3159" t="s">
        <v>299</v>
      </c>
      <c r="G3159" s="4">
        <v>44561</v>
      </c>
      <c r="H3159" s="7">
        <f t="shared" si="49"/>
        <v>2021</v>
      </c>
      <c r="I3159" t="s">
        <v>252</v>
      </c>
      <c r="J3159" t="s">
        <v>11</v>
      </c>
      <c r="K3159" t="s">
        <v>11</v>
      </c>
      <c r="L3159" t="str">
        <f>_xlfn.XLOOKUP(K3159,Sheet1!$A$2:$A$8,Sheet1!$B$2:$B$8)</f>
        <v>G</v>
      </c>
      <c r="M3159" s="5">
        <v>58037613128</v>
      </c>
      <c r="N3159" s="5">
        <v>134165864268</v>
      </c>
    </row>
    <row r="3160" spans="1:14" x14ac:dyDescent="0.3">
      <c r="A3160" t="s">
        <v>273</v>
      </c>
      <c r="B3160" t="s">
        <v>274</v>
      </c>
      <c r="C3160" t="s">
        <v>31</v>
      </c>
      <c r="D3160" t="s">
        <v>248</v>
      </c>
      <c r="E3160" t="s">
        <v>191</v>
      </c>
      <c r="F3160" t="s">
        <v>299</v>
      </c>
      <c r="G3160" s="4">
        <v>44561</v>
      </c>
      <c r="H3160" s="7">
        <f t="shared" si="49"/>
        <v>2021</v>
      </c>
      <c r="I3160" t="s">
        <v>252</v>
      </c>
      <c r="J3160" t="s">
        <v>276</v>
      </c>
      <c r="K3160" t="s">
        <v>11</v>
      </c>
      <c r="L3160" t="str">
        <f>_xlfn.XLOOKUP(K3160,Sheet1!$A$2:$A$8,Sheet1!$B$2:$B$8)</f>
        <v>G</v>
      </c>
      <c r="M3160" s="5">
        <v>629439549062</v>
      </c>
      <c r="N3160" s="5">
        <v>871512949915</v>
      </c>
    </row>
    <row r="3161" spans="1:14" x14ac:dyDescent="0.3">
      <c r="A3161" t="s">
        <v>273</v>
      </c>
      <c r="B3161" t="s">
        <v>274</v>
      </c>
      <c r="C3161" t="s">
        <v>31</v>
      </c>
      <c r="D3161" t="s">
        <v>230</v>
      </c>
      <c r="E3161" t="s">
        <v>191</v>
      </c>
      <c r="F3161" t="s">
        <v>299</v>
      </c>
      <c r="G3161" s="4">
        <v>44561</v>
      </c>
      <c r="H3161" s="7">
        <f t="shared" si="49"/>
        <v>2021</v>
      </c>
      <c r="I3161" t="s">
        <v>252</v>
      </c>
      <c r="J3161" t="s">
        <v>275</v>
      </c>
      <c r="K3161" t="s">
        <v>11</v>
      </c>
      <c r="L3161" t="str">
        <f>_xlfn.XLOOKUP(K3161,Sheet1!$A$2:$A$8,Sheet1!$B$2:$B$8)</f>
        <v>G</v>
      </c>
      <c r="M3161" s="5">
        <v>761916426000</v>
      </c>
      <c r="N3161" s="5">
        <v>-200068481000</v>
      </c>
    </row>
    <row r="3162" spans="1:14" x14ac:dyDescent="0.3">
      <c r="A3162" t="s">
        <v>278</v>
      </c>
      <c r="B3162" t="s">
        <v>274</v>
      </c>
      <c r="C3162" t="s">
        <v>34</v>
      </c>
      <c r="D3162" t="s">
        <v>183</v>
      </c>
      <c r="E3162" t="s">
        <v>184</v>
      </c>
      <c r="F3162" t="s">
        <v>299</v>
      </c>
      <c r="G3162" s="4">
        <v>44561</v>
      </c>
      <c r="H3162" s="7">
        <f t="shared" si="49"/>
        <v>2021</v>
      </c>
      <c r="I3162" t="s">
        <v>252</v>
      </c>
      <c r="J3162" t="s">
        <v>11</v>
      </c>
      <c r="K3162" t="s">
        <v>11</v>
      </c>
      <c r="L3162" t="str">
        <f>_xlfn.XLOOKUP(K3162,Sheet1!$A$2:$A$8,Sheet1!$B$2:$B$8)</f>
        <v>G</v>
      </c>
      <c r="M3162" s="5">
        <v>538147659919</v>
      </c>
      <c r="N3162" s="5">
        <v>507341460255</v>
      </c>
    </row>
    <row r="3163" spans="1:14" x14ac:dyDescent="0.3">
      <c r="A3163" t="s">
        <v>278</v>
      </c>
      <c r="B3163" t="s">
        <v>274</v>
      </c>
      <c r="C3163" t="s">
        <v>34</v>
      </c>
      <c r="D3163" t="s">
        <v>188</v>
      </c>
      <c r="E3163" t="s">
        <v>189</v>
      </c>
      <c r="F3163" t="s">
        <v>299</v>
      </c>
      <c r="G3163" s="4">
        <v>44561</v>
      </c>
      <c r="H3163" s="7">
        <f t="shared" si="49"/>
        <v>2021</v>
      </c>
      <c r="I3163" t="s">
        <v>252</v>
      </c>
      <c r="J3163" t="s">
        <v>11</v>
      </c>
      <c r="K3163" t="s">
        <v>11</v>
      </c>
      <c r="L3163" t="str">
        <f>_xlfn.XLOOKUP(K3163,Sheet1!$A$2:$A$8,Sheet1!$B$2:$B$8)</f>
        <v>G</v>
      </c>
      <c r="M3163" s="5">
        <v>-171876627587</v>
      </c>
      <c r="N3163" s="5">
        <v>-268443869621</v>
      </c>
    </row>
    <row r="3164" spans="1:14" x14ac:dyDescent="0.3">
      <c r="A3164" t="s">
        <v>278</v>
      </c>
      <c r="B3164" t="s">
        <v>274</v>
      </c>
      <c r="C3164" t="s">
        <v>34</v>
      </c>
      <c r="D3164" t="s">
        <v>190</v>
      </c>
      <c r="E3164" t="s">
        <v>191</v>
      </c>
      <c r="F3164" t="s">
        <v>299</v>
      </c>
      <c r="G3164" s="4">
        <v>44561</v>
      </c>
      <c r="H3164" s="7">
        <f t="shared" si="49"/>
        <v>2021</v>
      </c>
      <c r="I3164" t="s">
        <v>252</v>
      </c>
      <c r="J3164" t="s">
        <v>11</v>
      </c>
      <c r="K3164" t="s">
        <v>11</v>
      </c>
      <c r="L3164" t="str">
        <f>_xlfn.XLOOKUP(K3164,Sheet1!$A$2:$A$8,Sheet1!$B$2:$B$8)</f>
        <v>G</v>
      </c>
      <c r="M3164" s="5">
        <v>135245427200</v>
      </c>
      <c r="N3164" s="5">
        <v>192104829697</v>
      </c>
    </row>
    <row r="3165" spans="1:14" x14ac:dyDescent="0.3">
      <c r="A3165" t="s">
        <v>278</v>
      </c>
      <c r="B3165" t="s">
        <v>274</v>
      </c>
      <c r="C3165" t="s">
        <v>34</v>
      </c>
      <c r="D3165" t="s">
        <v>192</v>
      </c>
      <c r="E3165" t="s">
        <v>191</v>
      </c>
      <c r="F3165" t="s">
        <v>299</v>
      </c>
      <c r="G3165" s="4">
        <v>44561</v>
      </c>
      <c r="H3165" s="7">
        <f t="shared" si="49"/>
        <v>2021</v>
      </c>
      <c r="I3165" t="s">
        <v>252</v>
      </c>
      <c r="J3165" t="s">
        <v>11</v>
      </c>
      <c r="K3165" t="s">
        <v>11</v>
      </c>
      <c r="L3165" t="str">
        <f>_xlfn.XLOOKUP(K3165,Sheet1!$A$2:$A$8,Sheet1!$B$2:$B$8)</f>
        <v>G</v>
      </c>
      <c r="M3165" s="5">
        <v>63747132643</v>
      </c>
      <c r="N3165" s="5">
        <v>-17042760911</v>
      </c>
    </row>
    <row r="3166" spans="1:14" x14ac:dyDescent="0.3">
      <c r="A3166" t="s">
        <v>278</v>
      </c>
      <c r="B3166" t="s">
        <v>274</v>
      </c>
      <c r="C3166" t="s">
        <v>34</v>
      </c>
      <c r="D3166" t="s">
        <v>193</v>
      </c>
      <c r="E3166" t="s">
        <v>194</v>
      </c>
      <c r="F3166" t="s">
        <v>299</v>
      </c>
      <c r="G3166" s="4">
        <v>44561</v>
      </c>
      <c r="H3166" s="7">
        <f t="shared" si="49"/>
        <v>2021</v>
      </c>
      <c r="I3166" t="s">
        <v>252</v>
      </c>
      <c r="J3166" t="s">
        <v>276</v>
      </c>
      <c r="K3166" t="s">
        <v>11</v>
      </c>
      <c r="L3166" t="str">
        <f>_xlfn.XLOOKUP(K3166,Sheet1!$A$2:$A$8,Sheet1!$B$2:$B$8)</f>
        <v>G</v>
      </c>
      <c r="M3166" s="5">
        <v>-389011631664</v>
      </c>
      <c r="N3166" s="5">
        <v>228478576964</v>
      </c>
    </row>
    <row r="3167" spans="1:14" x14ac:dyDescent="0.3">
      <c r="A3167" t="s">
        <v>278</v>
      </c>
      <c r="B3167" t="s">
        <v>274</v>
      </c>
      <c r="C3167" t="s">
        <v>34</v>
      </c>
      <c r="D3167" t="s">
        <v>195</v>
      </c>
      <c r="E3167" t="s">
        <v>191</v>
      </c>
      <c r="F3167" t="s">
        <v>299</v>
      </c>
      <c r="G3167" s="4">
        <v>44561</v>
      </c>
      <c r="H3167" s="7">
        <f t="shared" si="49"/>
        <v>2021</v>
      </c>
      <c r="I3167" t="s">
        <v>252</v>
      </c>
      <c r="J3167" t="s">
        <v>11</v>
      </c>
      <c r="K3167" t="s">
        <v>11</v>
      </c>
      <c r="L3167" t="str">
        <f>_xlfn.XLOOKUP(K3167,Sheet1!$A$2:$A$8,Sheet1!$B$2:$B$8)</f>
        <v>G</v>
      </c>
      <c r="M3167" s="5">
        <v>606883888565</v>
      </c>
      <c r="N3167" s="5">
        <v>456522986973</v>
      </c>
    </row>
    <row r="3168" spans="1:14" x14ac:dyDescent="0.3">
      <c r="A3168" t="s">
        <v>278</v>
      </c>
      <c r="B3168" t="s">
        <v>274</v>
      </c>
      <c r="C3168" t="s">
        <v>34</v>
      </c>
      <c r="D3168" t="s">
        <v>196</v>
      </c>
      <c r="E3168" t="s">
        <v>194</v>
      </c>
      <c r="F3168" t="s">
        <v>299</v>
      </c>
      <c r="G3168" s="4">
        <v>44561</v>
      </c>
      <c r="H3168" s="7">
        <f t="shared" si="49"/>
        <v>2021</v>
      </c>
      <c r="I3168" t="s">
        <v>252</v>
      </c>
      <c r="J3168" t="s">
        <v>11</v>
      </c>
      <c r="K3168" t="s">
        <v>11</v>
      </c>
      <c r="L3168" t="str">
        <f>_xlfn.XLOOKUP(K3168,Sheet1!$A$2:$A$8,Sheet1!$B$2:$B$8)</f>
        <v>G</v>
      </c>
      <c r="M3168" s="5">
        <v>-14225849529</v>
      </c>
      <c r="N3168" s="5">
        <v>24362203858</v>
      </c>
    </row>
    <row r="3169" spans="1:14" x14ac:dyDescent="0.3">
      <c r="A3169" t="s">
        <v>278</v>
      </c>
      <c r="B3169" t="s">
        <v>274</v>
      </c>
      <c r="C3169" t="s">
        <v>34</v>
      </c>
      <c r="D3169" t="s">
        <v>240</v>
      </c>
      <c r="E3169" t="s">
        <v>191</v>
      </c>
      <c r="F3169" t="s">
        <v>299</v>
      </c>
      <c r="G3169" s="4">
        <v>44561</v>
      </c>
      <c r="H3169" s="7">
        <f t="shared" si="49"/>
        <v>2021</v>
      </c>
      <c r="I3169" t="s">
        <v>252</v>
      </c>
      <c r="J3169" t="s">
        <v>280</v>
      </c>
      <c r="K3169" t="s">
        <v>11</v>
      </c>
      <c r="L3169" t="str">
        <f>_xlfn.XLOOKUP(K3169,Sheet1!$A$2:$A$8,Sheet1!$B$2:$B$8)</f>
        <v>G</v>
      </c>
      <c r="M3169" s="5">
        <v>254045945107</v>
      </c>
      <c r="N3169" s="5">
        <v>40425901535</v>
      </c>
    </row>
    <row r="3170" spans="1:14" x14ac:dyDescent="0.3">
      <c r="A3170" t="s">
        <v>278</v>
      </c>
      <c r="B3170" t="s">
        <v>274</v>
      </c>
      <c r="C3170" t="s">
        <v>34</v>
      </c>
      <c r="D3170" t="s">
        <v>232</v>
      </c>
      <c r="E3170" t="s">
        <v>191</v>
      </c>
      <c r="F3170" t="s">
        <v>299</v>
      </c>
      <c r="G3170" s="4">
        <v>44561</v>
      </c>
      <c r="H3170" s="7">
        <f t="shared" si="49"/>
        <v>2021</v>
      </c>
      <c r="I3170" t="s">
        <v>252</v>
      </c>
      <c r="J3170" t="s">
        <v>11</v>
      </c>
      <c r="K3170" t="s">
        <v>11</v>
      </c>
      <c r="L3170" t="str">
        <f>_xlfn.XLOOKUP(K3170,Sheet1!$A$2:$A$8,Sheet1!$B$2:$B$8)</f>
        <v>G</v>
      </c>
      <c r="M3170" s="5">
        <v>203808775837</v>
      </c>
      <c r="N3170" s="5">
        <v>82856729827</v>
      </c>
    </row>
    <row r="3171" spans="1:14" x14ac:dyDescent="0.3">
      <c r="A3171" t="s">
        <v>278</v>
      </c>
      <c r="B3171" t="s">
        <v>274</v>
      </c>
      <c r="C3171" t="s">
        <v>34</v>
      </c>
      <c r="D3171" t="s">
        <v>197</v>
      </c>
      <c r="E3171" t="s">
        <v>198</v>
      </c>
      <c r="F3171" t="s">
        <v>299</v>
      </c>
      <c r="G3171" s="4">
        <v>44561</v>
      </c>
      <c r="H3171" s="7">
        <f t="shared" si="49"/>
        <v>2021</v>
      </c>
      <c r="I3171" t="s">
        <v>252</v>
      </c>
      <c r="J3171" t="s">
        <v>279</v>
      </c>
      <c r="K3171" t="s">
        <v>11</v>
      </c>
      <c r="L3171" t="str">
        <f>_xlfn.XLOOKUP(K3171,Sheet1!$A$2:$A$8,Sheet1!$B$2:$B$8)</f>
        <v>G</v>
      </c>
      <c r="M3171" s="5">
        <v>39994278512</v>
      </c>
      <c r="N3171" s="5">
        <v>100981257110</v>
      </c>
    </row>
    <row r="3172" spans="1:14" x14ac:dyDescent="0.3">
      <c r="A3172" t="s">
        <v>278</v>
      </c>
      <c r="B3172" t="s">
        <v>274</v>
      </c>
      <c r="C3172" t="s">
        <v>34</v>
      </c>
      <c r="D3172" t="s">
        <v>199</v>
      </c>
      <c r="E3172" t="s">
        <v>184</v>
      </c>
      <c r="F3172" t="s">
        <v>299</v>
      </c>
      <c r="G3172" s="4">
        <v>44561</v>
      </c>
      <c r="H3172" s="7">
        <f t="shared" si="49"/>
        <v>2021</v>
      </c>
      <c r="I3172" t="s">
        <v>252</v>
      </c>
      <c r="J3172" t="s">
        <v>275</v>
      </c>
      <c r="K3172" t="s">
        <v>11</v>
      </c>
      <c r="L3172" t="str">
        <f>_xlfn.XLOOKUP(K3172,Sheet1!$A$2:$A$8,Sheet1!$B$2:$B$8)</f>
        <v>G</v>
      </c>
      <c r="M3172" s="5">
        <v>332971478154</v>
      </c>
      <c r="N3172" s="5">
        <v>402219450415</v>
      </c>
    </row>
    <row r="3173" spans="1:14" x14ac:dyDescent="0.3">
      <c r="A3173" t="s">
        <v>278</v>
      </c>
      <c r="B3173" t="s">
        <v>274</v>
      </c>
      <c r="C3173" t="s">
        <v>34</v>
      </c>
      <c r="D3173" t="s">
        <v>200</v>
      </c>
      <c r="E3173" t="s">
        <v>191</v>
      </c>
      <c r="F3173" t="s">
        <v>299</v>
      </c>
      <c r="G3173" s="4">
        <v>44561</v>
      </c>
      <c r="H3173" s="7">
        <f t="shared" si="49"/>
        <v>2021</v>
      </c>
      <c r="I3173" t="s">
        <v>252</v>
      </c>
      <c r="J3173" t="s">
        <v>11</v>
      </c>
      <c r="K3173" t="s">
        <v>11</v>
      </c>
      <c r="L3173" t="str">
        <f>_xlfn.XLOOKUP(K3173,Sheet1!$A$2:$A$8,Sheet1!$B$2:$B$8)</f>
        <v>G</v>
      </c>
      <c r="M3173" s="5">
        <v>1486216752868</v>
      </c>
      <c r="N3173" s="5">
        <v>1310811944115</v>
      </c>
    </row>
    <row r="3174" spans="1:14" x14ac:dyDescent="0.3">
      <c r="A3174" t="s">
        <v>278</v>
      </c>
      <c r="B3174" t="s">
        <v>274</v>
      </c>
      <c r="C3174" t="s">
        <v>34</v>
      </c>
      <c r="D3174" t="s">
        <v>241</v>
      </c>
      <c r="E3174" t="s">
        <v>242</v>
      </c>
      <c r="F3174" t="s">
        <v>299</v>
      </c>
      <c r="G3174" s="4">
        <v>44561</v>
      </c>
      <c r="H3174" s="7">
        <f t="shared" si="49"/>
        <v>2021</v>
      </c>
      <c r="I3174" t="s">
        <v>252</v>
      </c>
      <c r="J3174" t="s">
        <v>11</v>
      </c>
      <c r="K3174" t="s">
        <v>11</v>
      </c>
      <c r="L3174" t="str">
        <f>_xlfn.XLOOKUP(K3174,Sheet1!$A$2:$A$8,Sheet1!$B$2:$B$8)</f>
        <v>G</v>
      </c>
      <c r="M3174" s="5">
        <v>22790634743</v>
      </c>
      <c r="N3174" s="5">
        <v>48131126189</v>
      </c>
    </row>
    <row r="3175" spans="1:14" x14ac:dyDescent="0.3">
      <c r="A3175" t="s">
        <v>278</v>
      </c>
      <c r="B3175" t="s">
        <v>274</v>
      </c>
      <c r="C3175" t="s">
        <v>34</v>
      </c>
      <c r="D3175" t="s">
        <v>201</v>
      </c>
      <c r="E3175" t="s">
        <v>184</v>
      </c>
      <c r="F3175" t="s">
        <v>299</v>
      </c>
      <c r="G3175" s="4">
        <v>44561</v>
      </c>
      <c r="H3175" s="7">
        <f t="shared" si="49"/>
        <v>2021</v>
      </c>
      <c r="I3175" t="s">
        <v>252</v>
      </c>
      <c r="J3175" t="s">
        <v>11</v>
      </c>
      <c r="K3175" t="s">
        <v>11</v>
      </c>
      <c r="L3175" t="str">
        <f>_xlfn.XLOOKUP(K3175,Sheet1!$A$2:$A$8,Sheet1!$B$2:$B$8)</f>
        <v>G</v>
      </c>
      <c r="M3175" s="5">
        <v>2176027358565</v>
      </c>
      <c r="N3175" s="5">
        <v>1948820240507</v>
      </c>
    </row>
    <row r="3176" spans="1:14" x14ac:dyDescent="0.3">
      <c r="A3176" t="s">
        <v>278</v>
      </c>
      <c r="B3176" t="s">
        <v>274</v>
      </c>
      <c r="C3176" t="s">
        <v>34</v>
      </c>
      <c r="D3176" t="s">
        <v>202</v>
      </c>
      <c r="E3176" t="s">
        <v>184</v>
      </c>
      <c r="F3176" t="s">
        <v>299</v>
      </c>
      <c r="G3176" s="4">
        <v>44561</v>
      </c>
      <c r="H3176" s="7">
        <f t="shared" si="49"/>
        <v>2021</v>
      </c>
      <c r="I3176" t="s">
        <v>252</v>
      </c>
      <c r="J3176" t="s">
        <v>11</v>
      </c>
      <c r="K3176" t="s">
        <v>11</v>
      </c>
      <c r="L3176" t="str">
        <f>_xlfn.XLOOKUP(K3176,Sheet1!$A$2:$A$8,Sheet1!$B$2:$B$8)</f>
        <v>G</v>
      </c>
      <c r="M3176" s="5">
        <v>72975586296</v>
      </c>
      <c r="N3176" s="5">
        <v>113359484446</v>
      </c>
    </row>
    <row r="3177" spans="1:14" x14ac:dyDescent="0.3">
      <c r="A3177" t="s">
        <v>278</v>
      </c>
      <c r="B3177" t="s">
        <v>274</v>
      </c>
      <c r="C3177" t="s">
        <v>34</v>
      </c>
      <c r="D3177" t="s">
        <v>203</v>
      </c>
      <c r="E3177" t="s">
        <v>184</v>
      </c>
      <c r="F3177" t="s">
        <v>299</v>
      </c>
      <c r="G3177" s="4">
        <v>44561</v>
      </c>
      <c r="H3177" s="7">
        <f t="shared" si="49"/>
        <v>2021</v>
      </c>
      <c r="I3177" t="s">
        <v>252</v>
      </c>
      <c r="J3177" t="s">
        <v>11</v>
      </c>
      <c r="K3177" t="s">
        <v>11</v>
      </c>
      <c r="L3177" t="str">
        <f>_xlfn.XLOOKUP(K3177,Sheet1!$A$2:$A$8,Sheet1!$B$2:$B$8)</f>
        <v>G</v>
      </c>
      <c r="M3177" s="5">
        <v>72813015285</v>
      </c>
      <c r="N3177" s="5">
        <v>62808855650</v>
      </c>
    </row>
    <row r="3178" spans="1:14" x14ac:dyDescent="0.3">
      <c r="A3178" t="s">
        <v>278</v>
      </c>
      <c r="B3178" t="s">
        <v>274</v>
      </c>
      <c r="C3178" t="s">
        <v>34</v>
      </c>
      <c r="D3178" t="s">
        <v>243</v>
      </c>
      <c r="E3178" t="s">
        <v>213</v>
      </c>
      <c r="F3178" t="s">
        <v>301</v>
      </c>
      <c r="G3178" s="4">
        <v>44561</v>
      </c>
      <c r="H3178" s="7">
        <f t="shared" si="49"/>
        <v>2021</v>
      </c>
      <c r="I3178" t="s">
        <v>252</v>
      </c>
      <c r="J3178" t="s">
        <v>11</v>
      </c>
      <c r="K3178" t="s">
        <v>11</v>
      </c>
      <c r="L3178" t="str">
        <f>_xlfn.XLOOKUP(K3178,Sheet1!$A$2:$A$8,Sheet1!$B$2:$B$8)</f>
        <v>G</v>
      </c>
      <c r="M3178" s="5">
        <v>-6040460860</v>
      </c>
      <c r="N3178" s="5">
        <v>-4668009440</v>
      </c>
    </row>
    <row r="3179" spans="1:14" x14ac:dyDescent="0.3">
      <c r="A3179" t="s">
        <v>278</v>
      </c>
      <c r="B3179" t="s">
        <v>274</v>
      </c>
      <c r="C3179" t="s">
        <v>34</v>
      </c>
      <c r="D3179" t="s">
        <v>204</v>
      </c>
      <c r="E3179" t="s">
        <v>191</v>
      </c>
      <c r="F3179" t="s">
        <v>299</v>
      </c>
      <c r="G3179" s="4">
        <v>44561</v>
      </c>
      <c r="H3179" s="7">
        <f t="shared" si="49"/>
        <v>2021</v>
      </c>
      <c r="I3179" t="s">
        <v>252</v>
      </c>
      <c r="J3179" t="s">
        <v>11</v>
      </c>
      <c r="K3179" t="s">
        <v>11</v>
      </c>
      <c r="L3179" t="str">
        <f>_xlfn.XLOOKUP(K3179,Sheet1!$A$2:$A$8,Sheet1!$B$2:$B$8)</f>
        <v>G</v>
      </c>
      <c r="M3179" s="5">
        <v>103507148763</v>
      </c>
      <c r="N3179" s="5">
        <v>80505318003</v>
      </c>
    </row>
    <row r="3180" spans="1:14" x14ac:dyDescent="0.3">
      <c r="A3180" t="s">
        <v>278</v>
      </c>
      <c r="B3180" t="s">
        <v>274</v>
      </c>
      <c r="C3180" t="s">
        <v>34</v>
      </c>
      <c r="D3180" t="s">
        <v>244</v>
      </c>
      <c r="E3180" t="s">
        <v>198</v>
      </c>
      <c r="F3180" t="s">
        <v>299</v>
      </c>
      <c r="G3180" s="4">
        <v>44561</v>
      </c>
      <c r="H3180" s="7">
        <f t="shared" si="49"/>
        <v>2021</v>
      </c>
      <c r="I3180" t="s">
        <v>252</v>
      </c>
      <c r="J3180" t="s">
        <v>11</v>
      </c>
      <c r="K3180" t="s">
        <v>11</v>
      </c>
      <c r="L3180" t="str">
        <f>_xlfn.XLOOKUP(K3180,Sheet1!$A$2:$A$8,Sheet1!$B$2:$B$8)</f>
        <v>G</v>
      </c>
      <c r="M3180" s="5">
        <v>1234945051189</v>
      </c>
      <c r="N3180" s="5">
        <v>495381692552</v>
      </c>
    </row>
    <row r="3181" spans="1:14" x14ac:dyDescent="0.3">
      <c r="A3181" t="s">
        <v>278</v>
      </c>
      <c r="B3181" t="s">
        <v>274</v>
      </c>
      <c r="C3181" t="s">
        <v>34</v>
      </c>
      <c r="D3181" t="s">
        <v>205</v>
      </c>
      <c r="E3181" t="s">
        <v>189</v>
      </c>
      <c r="F3181" t="s">
        <v>301</v>
      </c>
      <c r="G3181" s="4">
        <v>44561</v>
      </c>
      <c r="H3181" s="7">
        <f t="shared" si="49"/>
        <v>2021</v>
      </c>
      <c r="I3181" t="s">
        <v>252</v>
      </c>
      <c r="J3181" t="s">
        <v>11</v>
      </c>
      <c r="K3181" t="s">
        <v>11</v>
      </c>
      <c r="L3181" t="str">
        <f>_xlfn.XLOOKUP(K3181,Sheet1!$A$2:$A$8,Sheet1!$B$2:$B$8)</f>
        <v>G</v>
      </c>
      <c r="M3181" s="5">
        <v>122557828394</v>
      </c>
      <c r="N3181" s="5">
        <v>45398545730</v>
      </c>
    </row>
    <row r="3182" spans="1:14" x14ac:dyDescent="0.3">
      <c r="A3182" t="s">
        <v>278</v>
      </c>
      <c r="B3182" t="s">
        <v>274</v>
      </c>
      <c r="C3182" t="s">
        <v>34</v>
      </c>
      <c r="D3182" t="s">
        <v>206</v>
      </c>
      <c r="E3182" t="s">
        <v>191</v>
      </c>
      <c r="F3182" t="s">
        <v>299</v>
      </c>
      <c r="G3182" s="4">
        <v>44561</v>
      </c>
      <c r="H3182" s="7">
        <f t="shared" si="49"/>
        <v>2021</v>
      </c>
      <c r="I3182" t="s">
        <v>252</v>
      </c>
      <c r="J3182" t="s">
        <v>11</v>
      </c>
      <c r="K3182" t="s">
        <v>11</v>
      </c>
      <c r="L3182" t="str">
        <f>_xlfn.XLOOKUP(K3182,Sheet1!$A$2:$A$8,Sheet1!$B$2:$B$8)</f>
        <v>G</v>
      </c>
      <c r="M3182" s="5">
        <v>4409703279</v>
      </c>
      <c r="N3182" s="5">
        <v>-8187896186</v>
      </c>
    </row>
    <row r="3183" spans="1:14" x14ac:dyDescent="0.3">
      <c r="A3183" t="s">
        <v>278</v>
      </c>
      <c r="B3183" t="s">
        <v>274</v>
      </c>
      <c r="C3183" t="s">
        <v>34</v>
      </c>
      <c r="D3183" t="s">
        <v>245</v>
      </c>
      <c r="E3183" t="s">
        <v>213</v>
      </c>
      <c r="F3183" t="s">
        <v>299</v>
      </c>
      <c r="G3183" s="4">
        <v>44561</v>
      </c>
      <c r="H3183" s="7">
        <f t="shared" si="49"/>
        <v>2021</v>
      </c>
      <c r="I3183" t="s">
        <v>252</v>
      </c>
      <c r="J3183" t="s">
        <v>277</v>
      </c>
      <c r="K3183" t="s">
        <v>11</v>
      </c>
      <c r="L3183" t="str">
        <f>_xlfn.XLOOKUP(K3183,Sheet1!$A$2:$A$8,Sheet1!$B$2:$B$8)</f>
        <v>G</v>
      </c>
      <c r="M3183" s="5">
        <v>226363126341</v>
      </c>
      <c r="N3183" s="5">
        <v>141296327841</v>
      </c>
    </row>
    <row r="3184" spans="1:14" x14ac:dyDescent="0.3">
      <c r="A3184" t="s">
        <v>278</v>
      </c>
      <c r="B3184" t="s">
        <v>274</v>
      </c>
      <c r="C3184" t="s">
        <v>34</v>
      </c>
      <c r="D3184" t="s">
        <v>207</v>
      </c>
      <c r="E3184" t="s">
        <v>191</v>
      </c>
      <c r="F3184" t="s">
        <v>299</v>
      </c>
      <c r="G3184" s="4">
        <v>44561</v>
      </c>
      <c r="H3184" s="7">
        <f t="shared" si="49"/>
        <v>2021</v>
      </c>
      <c r="I3184" t="s">
        <v>252</v>
      </c>
      <c r="J3184" t="s">
        <v>11</v>
      </c>
      <c r="K3184" t="s">
        <v>11</v>
      </c>
      <c r="L3184" t="str">
        <f>_xlfn.XLOOKUP(K3184,Sheet1!$A$2:$A$8,Sheet1!$B$2:$B$8)</f>
        <v>G</v>
      </c>
      <c r="M3184" s="5">
        <v>61009079607</v>
      </c>
      <c r="N3184" s="5">
        <v>82473102419</v>
      </c>
    </row>
    <row r="3185" spans="1:14" x14ac:dyDescent="0.3">
      <c r="A3185" t="s">
        <v>278</v>
      </c>
      <c r="B3185" t="s">
        <v>274</v>
      </c>
      <c r="C3185" t="s">
        <v>34</v>
      </c>
      <c r="D3185" t="s">
        <v>208</v>
      </c>
      <c r="E3185" t="s">
        <v>209</v>
      </c>
      <c r="F3185" t="s">
        <v>301</v>
      </c>
      <c r="G3185" s="4">
        <v>44561</v>
      </c>
      <c r="H3185" s="7">
        <f t="shared" si="49"/>
        <v>2021</v>
      </c>
      <c r="I3185" t="s">
        <v>252</v>
      </c>
      <c r="J3185" t="s">
        <v>11</v>
      </c>
      <c r="K3185" t="s">
        <v>11</v>
      </c>
      <c r="L3185" t="str">
        <f>_xlfn.XLOOKUP(K3185,Sheet1!$A$2:$A$8,Sheet1!$B$2:$B$8)</f>
        <v>G</v>
      </c>
      <c r="M3185" s="5">
        <v>9239178957</v>
      </c>
      <c r="N3185" s="5">
        <v>5834789020</v>
      </c>
    </row>
    <row r="3186" spans="1:14" x14ac:dyDescent="0.3">
      <c r="A3186" t="s">
        <v>278</v>
      </c>
      <c r="B3186" t="s">
        <v>274</v>
      </c>
      <c r="C3186" t="s">
        <v>34</v>
      </c>
      <c r="D3186" t="s">
        <v>210</v>
      </c>
      <c r="E3186" t="s">
        <v>198</v>
      </c>
      <c r="F3186" t="s">
        <v>299</v>
      </c>
      <c r="G3186" s="4">
        <v>44561</v>
      </c>
      <c r="H3186" s="7">
        <f t="shared" si="49"/>
        <v>2021</v>
      </c>
      <c r="I3186" t="s">
        <v>252</v>
      </c>
      <c r="J3186" t="s">
        <v>11</v>
      </c>
      <c r="K3186" t="s">
        <v>11</v>
      </c>
      <c r="L3186" t="str">
        <f>_xlfn.XLOOKUP(K3186,Sheet1!$A$2:$A$8,Sheet1!$B$2:$B$8)</f>
        <v>G</v>
      </c>
      <c r="M3186" s="5">
        <v>-11365958108</v>
      </c>
      <c r="N3186" s="5">
        <v>19365601509</v>
      </c>
    </row>
    <row r="3187" spans="1:14" x14ac:dyDescent="0.3">
      <c r="A3187" t="s">
        <v>278</v>
      </c>
      <c r="B3187" t="s">
        <v>274</v>
      </c>
      <c r="C3187" t="s">
        <v>34</v>
      </c>
      <c r="D3187" t="s">
        <v>211</v>
      </c>
      <c r="E3187" t="s">
        <v>184</v>
      </c>
      <c r="F3187" t="s">
        <v>299</v>
      </c>
      <c r="G3187" s="4">
        <v>44561</v>
      </c>
      <c r="H3187" s="7">
        <f t="shared" si="49"/>
        <v>2021</v>
      </c>
      <c r="I3187" t="s">
        <v>252</v>
      </c>
      <c r="J3187" t="s">
        <v>11</v>
      </c>
      <c r="K3187" t="s">
        <v>11</v>
      </c>
      <c r="L3187" t="str">
        <f>_xlfn.XLOOKUP(K3187,Sheet1!$A$2:$A$8,Sheet1!$B$2:$B$8)</f>
        <v>G</v>
      </c>
      <c r="M3187" s="5">
        <v>13592364323</v>
      </c>
      <c r="N3187" s="5">
        <v>13806533528</v>
      </c>
    </row>
    <row r="3188" spans="1:14" x14ac:dyDescent="0.3">
      <c r="A3188" t="s">
        <v>278</v>
      </c>
      <c r="B3188" t="s">
        <v>274</v>
      </c>
      <c r="C3188" t="s">
        <v>34</v>
      </c>
      <c r="D3188" t="s">
        <v>212</v>
      </c>
      <c r="E3188" t="s">
        <v>213</v>
      </c>
      <c r="F3188" t="s">
        <v>301</v>
      </c>
      <c r="G3188" s="4">
        <v>44561</v>
      </c>
      <c r="H3188" s="7">
        <f t="shared" si="49"/>
        <v>2021</v>
      </c>
      <c r="I3188" t="s">
        <v>252</v>
      </c>
      <c r="J3188" t="s">
        <v>11</v>
      </c>
      <c r="K3188" t="s">
        <v>11</v>
      </c>
      <c r="L3188" t="str">
        <f>_xlfn.XLOOKUP(K3188,Sheet1!$A$2:$A$8,Sheet1!$B$2:$B$8)</f>
        <v>G</v>
      </c>
      <c r="M3188" s="5">
        <v>1306571526446</v>
      </c>
      <c r="N3188" s="5">
        <v>971096476573</v>
      </c>
    </row>
    <row r="3189" spans="1:14" x14ac:dyDescent="0.3">
      <c r="A3189" t="s">
        <v>278</v>
      </c>
      <c r="B3189" t="s">
        <v>274</v>
      </c>
      <c r="C3189" t="s">
        <v>34</v>
      </c>
      <c r="D3189" t="s">
        <v>214</v>
      </c>
      <c r="E3189" t="s">
        <v>191</v>
      </c>
      <c r="F3189" t="s">
        <v>299</v>
      </c>
      <c r="G3189" s="4">
        <v>44561</v>
      </c>
      <c r="H3189" s="7">
        <f t="shared" si="49"/>
        <v>2021</v>
      </c>
      <c r="I3189" t="s">
        <v>252</v>
      </c>
      <c r="J3189" t="s">
        <v>276</v>
      </c>
      <c r="K3189" t="s">
        <v>11</v>
      </c>
      <c r="L3189" t="str">
        <f>_xlfn.XLOOKUP(K3189,Sheet1!$A$2:$A$8,Sheet1!$B$2:$B$8)</f>
        <v>G</v>
      </c>
      <c r="M3189" s="5">
        <v>424043437081</v>
      </c>
      <c r="N3189" s="5">
        <v>679854398097</v>
      </c>
    </row>
    <row r="3190" spans="1:14" x14ac:dyDescent="0.3">
      <c r="A3190" t="s">
        <v>278</v>
      </c>
      <c r="B3190" t="s">
        <v>274</v>
      </c>
      <c r="C3190" t="s">
        <v>34</v>
      </c>
      <c r="D3190" t="s">
        <v>235</v>
      </c>
      <c r="E3190" t="s">
        <v>236</v>
      </c>
      <c r="F3190" t="s">
        <v>299</v>
      </c>
      <c r="G3190" s="4">
        <v>44561</v>
      </c>
      <c r="H3190" s="7">
        <f t="shared" si="49"/>
        <v>2021</v>
      </c>
      <c r="I3190" t="s">
        <v>252</v>
      </c>
      <c r="J3190" t="s">
        <v>11</v>
      </c>
      <c r="K3190" t="s">
        <v>11</v>
      </c>
      <c r="L3190" t="str">
        <f>_xlfn.XLOOKUP(K3190,Sheet1!$A$2:$A$8,Sheet1!$B$2:$B$8)</f>
        <v>G</v>
      </c>
      <c r="M3190" s="5">
        <v>3866362335</v>
      </c>
      <c r="N3190" s="5">
        <v>1714816856</v>
      </c>
    </row>
    <row r="3191" spans="1:14" x14ac:dyDescent="0.3">
      <c r="A3191" t="s">
        <v>278</v>
      </c>
      <c r="B3191" t="s">
        <v>274</v>
      </c>
      <c r="C3191" t="s">
        <v>34</v>
      </c>
      <c r="D3191" t="s">
        <v>216</v>
      </c>
      <c r="E3191" t="s">
        <v>184</v>
      </c>
      <c r="F3191" t="s">
        <v>299</v>
      </c>
      <c r="G3191" s="4">
        <v>44561</v>
      </c>
      <c r="H3191" s="7">
        <f t="shared" si="49"/>
        <v>2021</v>
      </c>
      <c r="I3191" t="s">
        <v>252</v>
      </c>
      <c r="J3191" t="s">
        <v>11</v>
      </c>
      <c r="K3191" t="s">
        <v>11</v>
      </c>
      <c r="L3191" t="str">
        <f>_xlfn.XLOOKUP(K3191,Sheet1!$A$2:$A$8,Sheet1!$B$2:$B$8)</f>
        <v>G</v>
      </c>
      <c r="M3191" s="5">
        <v>223932913972</v>
      </c>
      <c r="N3191" s="5">
        <v>333113488260</v>
      </c>
    </row>
    <row r="3192" spans="1:14" x14ac:dyDescent="0.3">
      <c r="A3192" t="s">
        <v>278</v>
      </c>
      <c r="B3192" t="s">
        <v>274</v>
      </c>
      <c r="C3192" t="s">
        <v>34</v>
      </c>
      <c r="D3192" t="s">
        <v>217</v>
      </c>
      <c r="E3192" t="s">
        <v>191</v>
      </c>
      <c r="F3192" t="s">
        <v>299</v>
      </c>
      <c r="G3192" s="4">
        <v>44561</v>
      </c>
      <c r="H3192" s="7">
        <f t="shared" si="49"/>
        <v>2021</v>
      </c>
      <c r="I3192" t="s">
        <v>252</v>
      </c>
      <c r="J3192" t="s">
        <v>11</v>
      </c>
      <c r="K3192" t="s">
        <v>11</v>
      </c>
      <c r="L3192" t="str">
        <f>_xlfn.XLOOKUP(K3192,Sheet1!$A$2:$A$8,Sheet1!$B$2:$B$8)</f>
        <v>G</v>
      </c>
      <c r="M3192" s="5">
        <v>15021812023</v>
      </c>
      <c r="N3192" s="5">
        <v>39884107706</v>
      </c>
    </row>
    <row r="3193" spans="1:14" x14ac:dyDescent="0.3">
      <c r="A3193" t="s">
        <v>278</v>
      </c>
      <c r="B3193" t="s">
        <v>274</v>
      </c>
      <c r="C3193" t="s">
        <v>34</v>
      </c>
      <c r="D3193" t="s">
        <v>218</v>
      </c>
      <c r="E3193" t="s">
        <v>184</v>
      </c>
      <c r="F3193" t="s">
        <v>299</v>
      </c>
      <c r="G3193" s="4">
        <v>44561</v>
      </c>
      <c r="H3193" s="7">
        <f t="shared" si="49"/>
        <v>2021</v>
      </c>
      <c r="I3193" t="s">
        <v>252</v>
      </c>
      <c r="J3193" t="s">
        <v>11</v>
      </c>
      <c r="K3193" t="s">
        <v>11</v>
      </c>
      <c r="L3193" t="str">
        <f>_xlfn.XLOOKUP(K3193,Sheet1!$A$2:$A$8,Sheet1!$B$2:$B$8)</f>
        <v>G</v>
      </c>
      <c r="M3193" s="5">
        <v>96825550975</v>
      </c>
      <c r="N3193" s="5">
        <v>76121802823</v>
      </c>
    </row>
    <row r="3194" spans="1:14" x14ac:dyDescent="0.3">
      <c r="A3194" t="s">
        <v>278</v>
      </c>
      <c r="B3194" t="s">
        <v>274</v>
      </c>
      <c r="C3194" t="s">
        <v>34</v>
      </c>
      <c r="D3194" t="s">
        <v>246</v>
      </c>
      <c r="E3194" t="s">
        <v>213</v>
      </c>
      <c r="F3194" t="s">
        <v>299</v>
      </c>
      <c r="G3194" s="4">
        <v>44561</v>
      </c>
      <c r="H3194" s="7">
        <f t="shared" si="49"/>
        <v>2021</v>
      </c>
      <c r="I3194" t="s">
        <v>252</v>
      </c>
      <c r="J3194" t="s">
        <v>276</v>
      </c>
      <c r="K3194" t="s">
        <v>11</v>
      </c>
      <c r="L3194" t="str">
        <f>_xlfn.XLOOKUP(K3194,Sheet1!$A$2:$A$8,Sheet1!$B$2:$B$8)</f>
        <v>G</v>
      </c>
      <c r="M3194" s="5">
        <v>713908175923</v>
      </c>
      <c r="N3194" s="5">
        <v>648972113976</v>
      </c>
    </row>
    <row r="3195" spans="1:14" x14ac:dyDescent="0.3">
      <c r="A3195" t="s">
        <v>278</v>
      </c>
      <c r="B3195" t="s">
        <v>274</v>
      </c>
      <c r="C3195" t="s">
        <v>34</v>
      </c>
      <c r="D3195" t="s">
        <v>219</v>
      </c>
      <c r="E3195" t="s">
        <v>184</v>
      </c>
      <c r="F3195" t="s">
        <v>299</v>
      </c>
      <c r="G3195" s="4">
        <v>44561</v>
      </c>
      <c r="H3195" s="7">
        <f t="shared" si="49"/>
        <v>2021</v>
      </c>
      <c r="I3195" t="s">
        <v>252</v>
      </c>
      <c r="J3195" t="s">
        <v>11</v>
      </c>
      <c r="K3195" t="s">
        <v>11</v>
      </c>
      <c r="L3195" t="str">
        <f>_xlfn.XLOOKUP(K3195,Sheet1!$A$2:$A$8,Sheet1!$B$2:$B$8)</f>
        <v>G</v>
      </c>
      <c r="M3195" s="5">
        <v>3552463998</v>
      </c>
      <c r="N3195" s="5">
        <v>30067140287</v>
      </c>
    </row>
    <row r="3196" spans="1:14" x14ac:dyDescent="0.3">
      <c r="A3196" t="s">
        <v>278</v>
      </c>
      <c r="B3196" t="s">
        <v>274</v>
      </c>
      <c r="C3196" t="s">
        <v>34</v>
      </c>
      <c r="D3196" t="s">
        <v>221</v>
      </c>
      <c r="E3196" t="s">
        <v>191</v>
      </c>
      <c r="F3196" t="s">
        <v>299</v>
      </c>
      <c r="G3196" s="4">
        <v>44561</v>
      </c>
      <c r="H3196" s="7">
        <f t="shared" si="49"/>
        <v>2021</v>
      </c>
      <c r="I3196" t="s">
        <v>252</v>
      </c>
      <c r="J3196" t="s">
        <v>276</v>
      </c>
      <c r="K3196" t="s">
        <v>11</v>
      </c>
      <c r="L3196" t="str">
        <f>_xlfn.XLOOKUP(K3196,Sheet1!$A$2:$A$8,Sheet1!$B$2:$B$8)</f>
        <v>G</v>
      </c>
      <c r="M3196" s="5">
        <v>6259365289022</v>
      </c>
      <c r="N3196" s="5">
        <v>8685737215643</v>
      </c>
    </row>
    <row r="3197" spans="1:14" x14ac:dyDescent="0.3">
      <c r="A3197" t="s">
        <v>278</v>
      </c>
      <c r="B3197" t="s">
        <v>274</v>
      </c>
      <c r="C3197" t="s">
        <v>34</v>
      </c>
      <c r="D3197" t="s">
        <v>222</v>
      </c>
      <c r="E3197" t="s">
        <v>223</v>
      </c>
      <c r="F3197" t="s">
        <v>299</v>
      </c>
      <c r="G3197" s="4">
        <v>44561</v>
      </c>
      <c r="H3197" s="7">
        <f t="shared" si="49"/>
        <v>2021</v>
      </c>
      <c r="I3197" t="s">
        <v>252</v>
      </c>
      <c r="J3197" t="s">
        <v>11</v>
      </c>
      <c r="K3197" t="s">
        <v>11</v>
      </c>
      <c r="L3197" t="str">
        <f>_xlfn.XLOOKUP(K3197,Sheet1!$A$2:$A$8,Sheet1!$B$2:$B$8)</f>
        <v>G</v>
      </c>
      <c r="M3197" s="5">
        <v>439964696155</v>
      </c>
      <c r="N3197" s="5">
        <v>732407852813</v>
      </c>
    </row>
    <row r="3198" spans="1:14" x14ac:dyDescent="0.3">
      <c r="A3198" t="s">
        <v>278</v>
      </c>
      <c r="B3198" t="s">
        <v>274</v>
      </c>
      <c r="C3198" t="s">
        <v>34</v>
      </c>
      <c r="D3198" t="s">
        <v>224</v>
      </c>
      <c r="E3198" t="s">
        <v>225</v>
      </c>
      <c r="F3198" t="s">
        <v>299</v>
      </c>
      <c r="G3198" s="4">
        <v>44561</v>
      </c>
      <c r="H3198" s="7">
        <f t="shared" si="49"/>
        <v>2021</v>
      </c>
      <c r="I3198" t="s">
        <v>252</v>
      </c>
      <c r="J3198" t="s">
        <v>11</v>
      </c>
      <c r="K3198" t="s">
        <v>11</v>
      </c>
      <c r="L3198" t="str">
        <f>_xlfn.XLOOKUP(K3198,Sheet1!$A$2:$A$8,Sheet1!$B$2:$B$8)</f>
        <v>G</v>
      </c>
      <c r="M3198" s="5">
        <v>-37756935987</v>
      </c>
      <c r="N3198" s="5">
        <v>-188197166310</v>
      </c>
    </row>
    <row r="3199" spans="1:14" x14ac:dyDescent="0.3">
      <c r="A3199" t="s">
        <v>278</v>
      </c>
      <c r="B3199" t="s">
        <v>274</v>
      </c>
      <c r="C3199" t="s">
        <v>34</v>
      </c>
      <c r="D3199" t="s">
        <v>226</v>
      </c>
      <c r="E3199" t="s">
        <v>225</v>
      </c>
      <c r="F3199" t="s">
        <v>299</v>
      </c>
      <c r="G3199" s="4">
        <v>44561</v>
      </c>
      <c r="H3199" s="7">
        <f t="shared" si="49"/>
        <v>2021</v>
      </c>
      <c r="I3199" t="s">
        <v>252</v>
      </c>
      <c r="J3199" t="s">
        <v>11</v>
      </c>
      <c r="K3199" t="s">
        <v>11</v>
      </c>
      <c r="L3199" t="str">
        <f>_xlfn.XLOOKUP(K3199,Sheet1!$A$2:$A$8,Sheet1!$B$2:$B$8)</f>
        <v>G</v>
      </c>
      <c r="M3199" s="5">
        <v>-265471871184</v>
      </c>
      <c r="N3199" s="5">
        <v>211877082146</v>
      </c>
    </row>
    <row r="3200" spans="1:14" x14ac:dyDescent="0.3">
      <c r="A3200" t="s">
        <v>278</v>
      </c>
      <c r="B3200" t="s">
        <v>274</v>
      </c>
      <c r="C3200" t="s">
        <v>34</v>
      </c>
      <c r="D3200" t="s">
        <v>227</v>
      </c>
      <c r="E3200" t="s">
        <v>198</v>
      </c>
      <c r="F3200" t="s">
        <v>299</v>
      </c>
      <c r="G3200" s="4">
        <v>44561</v>
      </c>
      <c r="H3200" s="7">
        <f t="shared" si="49"/>
        <v>2021</v>
      </c>
      <c r="I3200" t="s">
        <v>252</v>
      </c>
      <c r="J3200" t="s">
        <v>11</v>
      </c>
      <c r="K3200" t="s">
        <v>11</v>
      </c>
      <c r="L3200" t="str">
        <f>_xlfn.XLOOKUP(K3200,Sheet1!$A$2:$A$8,Sheet1!$B$2:$B$8)</f>
        <v>G</v>
      </c>
      <c r="M3200" s="5">
        <v>839871903</v>
      </c>
      <c r="N3200" s="5">
        <v>929290569</v>
      </c>
    </row>
    <row r="3201" spans="1:14" x14ac:dyDescent="0.3">
      <c r="A3201" t="s">
        <v>278</v>
      </c>
      <c r="B3201" t="s">
        <v>274</v>
      </c>
      <c r="C3201" t="s">
        <v>34</v>
      </c>
      <c r="D3201" t="s">
        <v>228</v>
      </c>
      <c r="E3201" t="s">
        <v>229</v>
      </c>
      <c r="F3201" t="s">
        <v>299</v>
      </c>
      <c r="G3201" s="4">
        <v>44561</v>
      </c>
      <c r="H3201" s="7">
        <f t="shared" si="49"/>
        <v>2021</v>
      </c>
      <c r="I3201" t="s">
        <v>252</v>
      </c>
      <c r="J3201" t="s">
        <v>11</v>
      </c>
      <c r="K3201" t="s">
        <v>11</v>
      </c>
      <c r="L3201" t="str">
        <f>_xlfn.XLOOKUP(K3201,Sheet1!$A$2:$A$8,Sheet1!$B$2:$B$8)</f>
        <v>G</v>
      </c>
      <c r="M3201" s="5">
        <v>196051346200</v>
      </c>
      <c r="N3201" s="5">
        <v>241166904965</v>
      </c>
    </row>
    <row r="3202" spans="1:14" x14ac:dyDescent="0.3">
      <c r="A3202" t="s">
        <v>278</v>
      </c>
      <c r="B3202" t="s">
        <v>274</v>
      </c>
      <c r="C3202" t="s">
        <v>34</v>
      </c>
      <c r="D3202" t="s">
        <v>248</v>
      </c>
      <c r="E3202" t="s">
        <v>191</v>
      </c>
      <c r="F3202" t="s">
        <v>299</v>
      </c>
      <c r="G3202" s="4">
        <v>44561</v>
      </c>
      <c r="H3202" s="7">
        <f t="shared" si="49"/>
        <v>2021</v>
      </c>
      <c r="I3202" t="s">
        <v>252</v>
      </c>
      <c r="J3202" t="s">
        <v>276</v>
      </c>
      <c r="K3202" t="s">
        <v>11</v>
      </c>
      <c r="L3202" t="str">
        <f>_xlfn.XLOOKUP(K3202,Sheet1!$A$2:$A$8,Sheet1!$B$2:$B$8)</f>
        <v>G</v>
      </c>
      <c r="M3202" s="5">
        <v>990890683781</v>
      </c>
      <c r="N3202" s="5">
        <v>1069541687095</v>
      </c>
    </row>
    <row r="3203" spans="1:14" x14ac:dyDescent="0.3">
      <c r="A3203" t="s">
        <v>278</v>
      </c>
      <c r="B3203" t="s">
        <v>274</v>
      </c>
      <c r="C3203" t="s">
        <v>34</v>
      </c>
      <c r="D3203" t="s">
        <v>230</v>
      </c>
      <c r="E3203" t="s">
        <v>191</v>
      </c>
      <c r="F3203" t="s">
        <v>299</v>
      </c>
      <c r="G3203" s="4">
        <v>44561</v>
      </c>
      <c r="H3203" s="7">
        <f t="shared" si="49"/>
        <v>2021</v>
      </c>
      <c r="I3203" t="s">
        <v>252</v>
      </c>
      <c r="J3203" t="s">
        <v>275</v>
      </c>
      <c r="K3203" t="s">
        <v>11</v>
      </c>
      <c r="L3203" t="str">
        <f>_xlfn.XLOOKUP(K3203,Sheet1!$A$2:$A$8,Sheet1!$B$2:$B$8)</f>
        <v>G</v>
      </c>
      <c r="M3203" s="5">
        <v>762061398000</v>
      </c>
      <c r="N3203" s="5">
        <v>-199999817000</v>
      </c>
    </row>
    <row r="3204" spans="1:14" x14ac:dyDescent="0.3">
      <c r="A3204" t="s">
        <v>273</v>
      </c>
      <c r="B3204" t="s">
        <v>274</v>
      </c>
      <c r="C3204" t="s">
        <v>31</v>
      </c>
      <c r="D3204" t="s">
        <v>183</v>
      </c>
      <c r="E3204" t="s">
        <v>184</v>
      </c>
      <c r="F3204" t="s">
        <v>299</v>
      </c>
      <c r="G3204" s="4">
        <v>43465</v>
      </c>
      <c r="H3204" s="7">
        <f t="shared" si="49"/>
        <v>2018</v>
      </c>
      <c r="I3204" t="s">
        <v>252</v>
      </c>
      <c r="J3204" t="s">
        <v>11</v>
      </c>
      <c r="K3204" t="s">
        <v>11</v>
      </c>
      <c r="L3204" t="str">
        <f>_xlfn.XLOOKUP(K3204,Sheet1!$A$2:$A$8,Sheet1!$B$2:$B$8)</f>
        <v>G</v>
      </c>
      <c r="M3204" s="5">
        <v>345926371547</v>
      </c>
      <c r="N3204" s="5">
        <v>-20814276674</v>
      </c>
    </row>
    <row r="3205" spans="1:14" x14ac:dyDescent="0.3">
      <c r="A3205" t="s">
        <v>273</v>
      </c>
      <c r="B3205" t="s">
        <v>274</v>
      </c>
      <c r="C3205" t="s">
        <v>31</v>
      </c>
      <c r="D3205" t="s">
        <v>188</v>
      </c>
      <c r="E3205" t="s">
        <v>189</v>
      </c>
      <c r="F3205" t="s">
        <v>299</v>
      </c>
      <c r="G3205" s="4">
        <v>43465</v>
      </c>
      <c r="H3205" s="7">
        <f t="shared" ref="H3205:H3268" si="50">YEAR(G3205)</f>
        <v>2018</v>
      </c>
      <c r="I3205" t="s">
        <v>252</v>
      </c>
      <c r="J3205" t="s">
        <v>11</v>
      </c>
      <c r="K3205" t="s">
        <v>11</v>
      </c>
      <c r="L3205" t="str">
        <f>_xlfn.XLOOKUP(K3205,Sheet1!$A$2:$A$8,Sheet1!$B$2:$B$8)</f>
        <v>G</v>
      </c>
      <c r="M3205" s="5">
        <v>21543027403</v>
      </c>
      <c r="N3205" s="5">
        <v>92421613132</v>
      </c>
    </row>
    <row r="3206" spans="1:14" x14ac:dyDescent="0.3">
      <c r="A3206" t="s">
        <v>273</v>
      </c>
      <c r="B3206" t="s">
        <v>274</v>
      </c>
      <c r="C3206" t="s">
        <v>31</v>
      </c>
      <c r="D3206" t="s">
        <v>190</v>
      </c>
      <c r="E3206" t="s">
        <v>191</v>
      </c>
      <c r="F3206" t="s">
        <v>299</v>
      </c>
      <c r="G3206" s="4">
        <v>43465</v>
      </c>
      <c r="H3206" s="7">
        <f t="shared" si="50"/>
        <v>2018</v>
      </c>
      <c r="I3206" t="s">
        <v>252</v>
      </c>
      <c r="J3206" t="s">
        <v>11</v>
      </c>
      <c r="K3206" t="s">
        <v>11</v>
      </c>
      <c r="L3206" t="str">
        <f>_xlfn.XLOOKUP(K3206,Sheet1!$A$2:$A$8,Sheet1!$B$2:$B$8)</f>
        <v>G</v>
      </c>
      <c r="M3206" s="5">
        <v>-113998986686</v>
      </c>
      <c r="N3206" s="5">
        <v>-36377777918</v>
      </c>
    </row>
    <row r="3207" spans="1:14" x14ac:dyDescent="0.3">
      <c r="A3207" t="s">
        <v>273</v>
      </c>
      <c r="B3207" t="s">
        <v>274</v>
      </c>
      <c r="C3207" t="s">
        <v>31</v>
      </c>
      <c r="D3207" t="s">
        <v>192</v>
      </c>
      <c r="E3207" t="s">
        <v>191</v>
      </c>
      <c r="F3207" t="s">
        <v>299</v>
      </c>
      <c r="G3207" s="4">
        <v>43465</v>
      </c>
      <c r="H3207" s="7">
        <f t="shared" si="50"/>
        <v>2018</v>
      </c>
      <c r="I3207" t="s">
        <v>252</v>
      </c>
      <c r="J3207" t="s">
        <v>11</v>
      </c>
      <c r="K3207" t="s">
        <v>11</v>
      </c>
      <c r="L3207" t="str">
        <f>_xlfn.XLOOKUP(K3207,Sheet1!$A$2:$A$8,Sheet1!$B$2:$B$8)</f>
        <v>G</v>
      </c>
      <c r="M3207" s="5">
        <v>36290247580</v>
      </c>
      <c r="N3207" s="5">
        <v>-13628627961</v>
      </c>
    </row>
    <row r="3208" spans="1:14" x14ac:dyDescent="0.3">
      <c r="A3208" t="s">
        <v>273</v>
      </c>
      <c r="B3208" t="s">
        <v>274</v>
      </c>
      <c r="C3208" t="s">
        <v>31</v>
      </c>
      <c r="D3208" t="s">
        <v>193</v>
      </c>
      <c r="E3208" t="s">
        <v>194</v>
      </c>
      <c r="F3208" t="s">
        <v>299</v>
      </c>
      <c r="G3208" s="4">
        <v>43465</v>
      </c>
      <c r="H3208" s="7">
        <f t="shared" si="50"/>
        <v>2018</v>
      </c>
      <c r="I3208" t="s">
        <v>252</v>
      </c>
      <c r="J3208" t="s">
        <v>276</v>
      </c>
      <c r="K3208" t="s">
        <v>11</v>
      </c>
      <c r="L3208" t="str">
        <f>_xlfn.XLOOKUP(K3208,Sheet1!$A$2:$A$8,Sheet1!$B$2:$B$8)</f>
        <v>G</v>
      </c>
      <c r="M3208" s="5">
        <v>-26079123008</v>
      </c>
      <c r="N3208" s="5">
        <v>77709711361</v>
      </c>
    </row>
    <row r="3209" spans="1:14" x14ac:dyDescent="0.3">
      <c r="A3209" t="s">
        <v>273</v>
      </c>
      <c r="B3209" t="s">
        <v>274</v>
      </c>
      <c r="C3209" t="s">
        <v>31</v>
      </c>
      <c r="D3209" t="s">
        <v>195</v>
      </c>
      <c r="E3209" t="s">
        <v>191</v>
      </c>
      <c r="F3209" t="s">
        <v>299</v>
      </c>
      <c r="G3209" s="4">
        <v>43465</v>
      </c>
      <c r="H3209" s="7">
        <f t="shared" si="50"/>
        <v>2018</v>
      </c>
      <c r="I3209" t="s">
        <v>252</v>
      </c>
      <c r="J3209" t="s">
        <v>11</v>
      </c>
      <c r="K3209" t="s">
        <v>11</v>
      </c>
      <c r="L3209" t="str">
        <f>_xlfn.XLOOKUP(K3209,Sheet1!$A$2:$A$8,Sheet1!$B$2:$B$8)</f>
        <v>G</v>
      </c>
      <c r="M3209" s="5">
        <v>716599428883</v>
      </c>
      <c r="N3209" s="5">
        <v>676572777707</v>
      </c>
    </row>
    <row r="3210" spans="1:14" x14ac:dyDescent="0.3">
      <c r="A3210" t="s">
        <v>273</v>
      </c>
      <c r="B3210" t="s">
        <v>274</v>
      </c>
      <c r="C3210" t="s">
        <v>31</v>
      </c>
      <c r="D3210" t="s">
        <v>196</v>
      </c>
      <c r="E3210" t="s">
        <v>194</v>
      </c>
      <c r="F3210" t="s">
        <v>299</v>
      </c>
      <c r="G3210" s="4">
        <v>43465</v>
      </c>
      <c r="H3210" s="7">
        <f t="shared" si="50"/>
        <v>2018</v>
      </c>
      <c r="I3210" t="s">
        <v>252</v>
      </c>
      <c r="J3210" t="s">
        <v>11</v>
      </c>
      <c r="K3210" t="s">
        <v>11</v>
      </c>
      <c r="L3210" t="str">
        <f>_xlfn.XLOOKUP(K3210,Sheet1!$A$2:$A$8,Sheet1!$B$2:$B$8)</f>
        <v>G</v>
      </c>
      <c r="M3210" s="5">
        <v>12439783452</v>
      </c>
      <c r="N3210" s="5">
        <v>3499596956</v>
      </c>
    </row>
    <row r="3211" spans="1:14" x14ac:dyDescent="0.3">
      <c r="A3211" t="s">
        <v>273</v>
      </c>
      <c r="B3211" t="s">
        <v>274</v>
      </c>
      <c r="C3211" t="s">
        <v>31</v>
      </c>
      <c r="D3211" t="s">
        <v>232</v>
      </c>
      <c r="E3211" t="s">
        <v>191</v>
      </c>
      <c r="F3211" t="s">
        <v>299</v>
      </c>
      <c r="G3211" s="4">
        <v>43465</v>
      </c>
      <c r="H3211" s="7">
        <f t="shared" si="50"/>
        <v>2018</v>
      </c>
      <c r="I3211" t="s">
        <v>252</v>
      </c>
      <c r="J3211" t="s">
        <v>11</v>
      </c>
      <c r="K3211" t="s">
        <v>11</v>
      </c>
      <c r="L3211" t="str">
        <f>_xlfn.XLOOKUP(K3211,Sheet1!$A$2:$A$8,Sheet1!$B$2:$B$8)</f>
        <v>G</v>
      </c>
      <c r="M3211" s="5">
        <v>33831033375</v>
      </c>
      <c r="N3211" s="5">
        <v>68947879424</v>
      </c>
    </row>
    <row r="3212" spans="1:14" x14ac:dyDescent="0.3">
      <c r="A3212" t="s">
        <v>273</v>
      </c>
      <c r="B3212" t="s">
        <v>274</v>
      </c>
      <c r="C3212" t="s">
        <v>31</v>
      </c>
      <c r="D3212" t="s">
        <v>197</v>
      </c>
      <c r="E3212" t="s">
        <v>198</v>
      </c>
      <c r="F3212" t="s">
        <v>299</v>
      </c>
      <c r="G3212" s="4">
        <v>43465</v>
      </c>
      <c r="H3212" s="7">
        <f t="shared" si="50"/>
        <v>2018</v>
      </c>
      <c r="I3212" t="s">
        <v>252</v>
      </c>
      <c r="J3212" t="s">
        <v>279</v>
      </c>
      <c r="K3212" t="s">
        <v>11</v>
      </c>
      <c r="L3212" t="str">
        <f>_xlfn.XLOOKUP(K3212,Sheet1!$A$2:$A$8,Sheet1!$B$2:$B$8)</f>
        <v>G</v>
      </c>
      <c r="M3212" s="5">
        <v>53761450987</v>
      </c>
      <c r="N3212" s="5">
        <v>63297189973</v>
      </c>
    </row>
    <row r="3213" spans="1:14" x14ac:dyDescent="0.3">
      <c r="A3213" t="s">
        <v>273</v>
      </c>
      <c r="B3213" t="s">
        <v>274</v>
      </c>
      <c r="C3213" t="s">
        <v>31</v>
      </c>
      <c r="D3213" t="s">
        <v>199</v>
      </c>
      <c r="E3213" t="s">
        <v>184</v>
      </c>
      <c r="F3213" t="s">
        <v>299</v>
      </c>
      <c r="G3213" s="4">
        <v>43465</v>
      </c>
      <c r="H3213" s="7">
        <f t="shared" si="50"/>
        <v>2018</v>
      </c>
      <c r="I3213" t="s">
        <v>252</v>
      </c>
      <c r="J3213" t="s">
        <v>275</v>
      </c>
      <c r="K3213" t="s">
        <v>11</v>
      </c>
      <c r="L3213" t="str">
        <f>_xlfn.XLOOKUP(K3213,Sheet1!$A$2:$A$8,Sheet1!$B$2:$B$8)</f>
        <v>G</v>
      </c>
      <c r="M3213" s="5">
        <v>20482859024</v>
      </c>
      <c r="N3213" s="5">
        <v>101696037318</v>
      </c>
    </row>
    <row r="3214" spans="1:14" x14ac:dyDescent="0.3">
      <c r="A3214" t="s">
        <v>273</v>
      </c>
      <c r="B3214" t="s">
        <v>274</v>
      </c>
      <c r="C3214" t="s">
        <v>31</v>
      </c>
      <c r="D3214" t="s">
        <v>200</v>
      </c>
      <c r="E3214" t="s">
        <v>191</v>
      </c>
      <c r="F3214" t="s">
        <v>299</v>
      </c>
      <c r="G3214" s="4">
        <v>43465</v>
      </c>
      <c r="H3214" s="7">
        <f t="shared" si="50"/>
        <v>2018</v>
      </c>
      <c r="I3214" t="s">
        <v>252</v>
      </c>
      <c r="J3214" t="s">
        <v>11</v>
      </c>
      <c r="K3214" t="s">
        <v>11</v>
      </c>
      <c r="L3214" t="str">
        <f>_xlfn.XLOOKUP(K3214,Sheet1!$A$2:$A$8,Sheet1!$B$2:$B$8)</f>
        <v>G</v>
      </c>
      <c r="M3214" s="5">
        <v>1074455204941</v>
      </c>
      <c r="N3214" s="5">
        <v>2331524130017</v>
      </c>
    </row>
    <row r="3215" spans="1:14" x14ac:dyDescent="0.3">
      <c r="A3215" t="s">
        <v>273</v>
      </c>
      <c r="B3215" t="s">
        <v>274</v>
      </c>
      <c r="C3215" t="s">
        <v>31</v>
      </c>
      <c r="D3215" t="s">
        <v>233</v>
      </c>
      <c r="E3215" t="s">
        <v>184</v>
      </c>
      <c r="F3215" t="s">
        <v>299</v>
      </c>
      <c r="G3215" s="4">
        <v>43465</v>
      </c>
      <c r="H3215" s="7">
        <f t="shared" si="50"/>
        <v>2018</v>
      </c>
      <c r="I3215" t="s">
        <v>252</v>
      </c>
      <c r="J3215" t="s">
        <v>11</v>
      </c>
      <c r="K3215" t="s">
        <v>11</v>
      </c>
      <c r="L3215" t="str">
        <f>_xlfn.XLOOKUP(K3215,Sheet1!$A$2:$A$8,Sheet1!$B$2:$B$8)</f>
        <v>G</v>
      </c>
      <c r="M3215" s="5">
        <v>8054203449</v>
      </c>
      <c r="N3215" s="5">
        <v>25979205493</v>
      </c>
    </row>
    <row r="3216" spans="1:14" x14ac:dyDescent="0.3">
      <c r="A3216" t="s">
        <v>273</v>
      </c>
      <c r="B3216" t="s">
        <v>274</v>
      </c>
      <c r="C3216" t="s">
        <v>31</v>
      </c>
      <c r="D3216" t="s">
        <v>201</v>
      </c>
      <c r="E3216" t="s">
        <v>184</v>
      </c>
      <c r="F3216" t="s">
        <v>299</v>
      </c>
      <c r="G3216" s="4">
        <v>43465</v>
      </c>
      <c r="H3216" s="7">
        <f t="shared" si="50"/>
        <v>2018</v>
      </c>
      <c r="I3216" t="s">
        <v>252</v>
      </c>
      <c r="J3216" t="s">
        <v>11</v>
      </c>
      <c r="K3216" t="s">
        <v>11</v>
      </c>
      <c r="L3216" t="str">
        <f>_xlfn.XLOOKUP(K3216,Sheet1!$A$2:$A$8,Sheet1!$B$2:$B$8)</f>
        <v>G</v>
      </c>
      <c r="M3216" s="5">
        <v>-37327165573</v>
      </c>
      <c r="N3216" s="5">
        <v>-311943824425</v>
      </c>
    </row>
    <row r="3217" spans="1:14" x14ac:dyDescent="0.3">
      <c r="A3217" t="s">
        <v>273</v>
      </c>
      <c r="B3217" t="s">
        <v>274</v>
      </c>
      <c r="C3217" t="s">
        <v>31</v>
      </c>
      <c r="D3217" t="s">
        <v>202</v>
      </c>
      <c r="E3217" t="s">
        <v>184</v>
      </c>
      <c r="F3217" t="s">
        <v>299</v>
      </c>
      <c r="G3217" s="4">
        <v>43465</v>
      </c>
      <c r="H3217" s="7">
        <f t="shared" si="50"/>
        <v>2018</v>
      </c>
      <c r="I3217" t="s">
        <v>252</v>
      </c>
      <c r="J3217" t="s">
        <v>11</v>
      </c>
      <c r="K3217" t="s">
        <v>11</v>
      </c>
      <c r="L3217" t="str">
        <f>_xlfn.XLOOKUP(K3217,Sheet1!$A$2:$A$8,Sheet1!$B$2:$B$8)</f>
        <v>G</v>
      </c>
      <c r="M3217" s="5">
        <v>-22085178922</v>
      </c>
      <c r="N3217" s="5">
        <v>47631217342</v>
      </c>
    </row>
    <row r="3218" spans="1:14" x14ac:dyDescent="0.3">
      <c r="A3218" t="s">
        <v>273</v>
      </c>
      <c r="B3218" t="s">
        <v>274</v>
      </c>
      <c r="C3218" t="s">
        <v>31</v>
      </c>
      <c r="D3218" t="s">
        <v>234</v>
      </c>
      <c r="E3218" t="s">
        <v>225</v>
      </c>
      <c r="F3218" t="s">
        <v>299</v>
      </c>
      <c r="G3218" s="4">
        <v>43465</v>
      </c>
      <c r="H3218" s="7">
        <f t="shared" si="50"/>
        <v>2018</v>
      </c>
      <c r="I3218" t="s">
        <v>252</v>
      </c>
      <c r="J3218" t="s">
        <v>11</v>
      </c>
      <c r="K3218" t="s">
        <v>11</v>
      </c>
      <c r="L3218" t="str">
        <f>_xlfn.XLOOKUP(K3218,Sheet1!$A$2:$A$8,Sheet1!$B$2:$B$8)</f>
        <v>G</v>
      </c>
      <c r="M3218" s="5">
        <v>63627432228</v>
      </c>
      <c r="N3218" s="5">
        <v>-62261829506</v>
      </c>
    </row>
    <row r="3219" spans="1:14" x14ac:dyDescent="0.3">
      <c r="A3219" t="s">
        <v>273</v>
      </c>
      <c r="B3219" t="s">
        <v>274</v>
      </c>
      <c r="C3219" t="s">
        <v>31</v>
      </c>
      <c r="D3219" t="s">
        <v>203</v>
      </c>
      <c r="E3219" t="s">
        <v>184</v>
      </c>
      <c r="F3219" t="s">
        <v>299</v>
      </c>
      <c r="G3219" s="4">
        <v>43465</v>
      </c>
      <c r="H3219" s="7">
        <f t="shared" si="50"/>
        <v>2018</v>
      </c>
      <c r="I3219" t="s">
        <v>252</v>
      </c>
      <c r="J3219" t="s">
        <v>11</v>
      </c>
      <c r="K3219" t="s">
        <v>11</v>
      </c>
      <c r="L3219" t="str">
        <f>_xlfn.XLOOKUP(K3219,Sheet1!$A$2:$A$8,Sheet1!$B$2:$B$8)</f>
        <v>G</v>
      </c>
      <c r="M3219" s="5">
        <v>28984792239</v>
      </c>
      <c r="N3219" s="5">
        <v>83884094282</v>
      </c>
    </row>
    <row r="3220" spans="1:14" x14ac:dyDescent="0.3">
      <c r="A3220" t="s">
        <v>273</v>
      </c>
      <c r="B3220" t="s">
        <v>274</v>
      </c>
      <c r="C3220" t="s">
        <v>31</v>
      </c>
      <c r="D3220" t="s">
        <v>204</v>
      </c>
      <c r="E3220" t="s">
        <v>191</v>
      </c>
      <c r="F3220" t="s">
        <v>299</v>
      </c>
      <c r="G3220" s="4">
        <v>43465</v>
      </c>
      <c r="H3220" s="7">
        <f t="shared" si="50"/>
        <v>2018</v>
      </c>
      <c r="I3220" t="s">
        <v>252</v>
      </c>
      <c r="J3220" t="s">
        <v>11</v>
      </c>
      <c r="K3220" t="s">
        <v>11</v>
      </c>
      <c r="L3220" t="str">
        <f>_xlfn.XLOOKUP(K3220,Sheet1!$A$2:$A$8,Sheet1!$B$2:$B$8)</f>
        <v>G</v>
      </c>
      <c r="M3220" s="5">
        <v>33924514976</v>
      </c>
      <c r="N3220" s="5">
        <v>68311387507</v>
      </c>
    </row>
    <row r="3221" spans="1:14" x14ac:dyDescent="0.3">
      <c r="A3221" t="s">
        <v>273</v>
      </c>
      <c r="B3221" t="s">
        <v>274</v>
      </c>
      <c r="C3221" t="s">
        <v>31</v>
      </c>
      <c r="D3221" t="s">
        <v>205</v>
      </c>
      <c r="E3221" t="s">
        <v>189</v>
      </c>
      <c r="F3221" t="s">
        <v>301</v>
      </c>
      <c r="G3221" s="4">
        <v>43465</v>
      </c>
      <c r="H3221" s="7">
        <f t="shared" si="50"/>
        <v>2018</v>
      </c>
      <c r="I3221" t="s">
        <v>252</v>
      </c>
      <c r="J3221" t="s">
        <v>11</v>
      </c>
      <c r="K3221" t="s">
        <v>11</v>
      </c>
      <c r="L3221" t="str">
        <f>_xlfn.XLOOKUP(K3221,Sheet1!$A$2:$A$8,Sheet1!$B$2:$B$8)</f>
        <v>G</v>
      </c>
      <c r="M3221" s="5">
        <v>70465879655</v>
      </c>
      <c r="N3221" s="5">
        <v>39344844974</v>
      </c>
    </row>
    <row r="3222" spans="1:14" x14ac:dyDescent="0.3">
      <c r="A3222" t="s">
        <v>273</v>
      </c>
      <c r="B3222" t="s">
        <v>274</v>
      </c>
      <c r="C3222" t="s">
        <v>31</v>
      </c>
      <c r="D3222" t="s">
        <v>206</v>
      </c>
      <c r="E3222" t="s">
        <v>191</v>
      </c>
      <c r="F3222" t="s">
        <v>299</v>
      </c>
      <c r="G3222" s="4">
        <v>43465</v>
      </c>
      <c r="H3222" s="7">
        <f t="shared" si="50"/>
        <v>2018</v>
      </c>
      <c r="I3222" t="s">
        <v>252</v>
      </c>
      <c r="J3222" t="s">
        <v>11</v>
      </c>
      <c r="K3222" t="s">
        <v>11</v>
      </c>
      <c r="L3222" t="str">
        <f>_xlfn.XLOOKUP(K3222,Sheet1!$A$2:$A$8,Sheet1!$B$2:$B$8)</f>
        <v>G</v>
      </c>
      <c r="M3222" s="5">
        <v>-35664780556</v>
      </c>
      <c r="N3222" s="5">
        <v>6574395138</v>
      </c>
    </row>
    <row r="3223" spans="1:14" x14ac:dyDescent="0.3">
      <c r="A3223" t="s">
        <v>273</v>
      </c>
      <c r="B3223" t="s">
        <v>274</v>
      </c>
      <c r="C3223" t="s">
        <v>31</v>
      </c>
      <c r="D3223" t="s">
        <v>207</v>
      </c>
      <c r="E3223" t="s">
        <v>191</v>
      </c>
      <c r="F3223" t="s">
        <v>299</v>
      </c>
      <c r="G3223" s="4">
        <v>43465</v>
      </c>
      <c r="H3223" s="7">
        <f t="shared" si="50"/>
        <v>2018</v>
      </c>
      <c r="I3223" t="s">
        <v>252</v>
      </c>
      <c r="J3223" t="s">
        <v>11</v>
      </c>
      <c r="K3223" t="s">
        <v>11</v>
      </c>
      <c r="L3223" t="str">
        <f>_xlfn.XLOOKUP(K3223,Sheet1!$A$2:$A$8,Sheet1!$B$2:$B$8)</f>
        <v>G</v>
      </c>
      <c r="M3223" s="5">
        <v>7235712</v>
      </c>
      <c r="N3223" s="5">
        <v>27543447013</v>
      </c>
    </row>
    <row r="3224" spans="1:14" x14ac:dyDescent="0.3">
      <c r="A3224" t="s">
        <v>273</v>
      </c>
      <c r="B3224" t="s">
        <v>274</v>
      </c>
      <c r="C3224" t="s">
        <v>31</v>
      </c>
      <c r="D3224" t="s">
        <v>208</v>
      </c>
      <c r="E3224" t="s">
        <v>209</v>
      </c>
      <c r="F3224" t="s">
        <v>301</v>
      </c>
      <c r="G3224" s="4">
        <v>43465</v>
      </c>
      <c r="H3224" s="7">
        <f t="shared" si="50"/>
        <v>2018</v>
      </c>
      <c r="I3224" t="s">
        <v>252</v>
      </c>
      <c r="J3224" t="s">
        <v>11</v>
      </c>
      <c r="K3224" t="s">
        <v>11</v>
      </c>
      <c r="L3224" t="str">
        <f>_xlfn.XLOOKUP(K3224,Sheet1!$A$2:$A$8,Sheet1!$B$2:$B$8)</f>
        <v>G</v>
      </c>
      <c r="M3224" s="5">
        <v>2875942463</v>
      </c>
      <c r="N3224" s="5">
        <v>2409340069</v>
      </c>
    </row>
    <row r="3225" spans="1:14" x14ac:dyDescent="0.3">
      <c r="A3225" t="s">
        <v>273</v>
      </c>
      <c r="B3225" t="s">
        <v>274</v>
      </c>
      <c r="C3225" t="s">
        <v>31</v>
      </c>
      <c r="D3225" t="s">
        <v>210</v>
      </c>
      <c r="E3225" t="s">
        <v>198</v>
      </c>
      <c r="F3225" t="s">
        <v>299</v>
      </c>
      <c r="G3225" s="4">
        <v>43465</v>
      </c>
      <c r="H3225" s="7">
        <f t="shared" si="50"/>
        <v>2018</v>
      </c>
      <c r="I3225" t="s">
        <v>252</v>
      </c>
      <c r="J3225" t="s">
        <v>11</v>
      </c>
      <c r="K3225" t="s">
        <v>11</v>
      </c>
      <c r="L3225" t="str">
        <f>_xlfn.XLOOKUP(K3225,Sheet1!$A$2:$A$8,Sheet1!$B$2:$B$8)</f>
        <v>G</v>
      </c>
      <c r="M3225" s="5">
        <v>65403188796</v>
      </c>
      <c r="N3225" s="5">
        <v>72287520344</v>
      </c>
    </row>
    <row r="3226" spans="1:14" x14ac:dyDescent="0.3">
      <c r="A3226" t="s">
        <v>273</v>
      </c>
      <c r="B3226" t="s">
        <v>274</v>
      </c>
      <c r="C3226" t="s">
        <v>31</v>
      </c>
      <c r="D3226" t="s">
        <v>211</v>
      </c>
      <c r="E3226" t="s">
        <v>184</v>
      </c>
      <c r="F3226" t="s">
        <v>299</v>
      </c>
      <c r="G3226" s="4">
        <v>43465</v>
      </c>
      <c r="H3226" s="7">
        <f t="shared" si="50"/>
        <v>2018</v>
      </c>
      <c r="I3226" t="s">
        <v>252</v>
      </c>
      <c r="J3226" t="s">
        <v>11</v>
      </c>
      <c r="K3226" t="s">
        <v>11</v>
      </c>
      <c r="L3226" t="str">
        <f>_xlfn.XLOOKUP(K3226,Sheet1!$A$2:$A$8,Sheet1!$B$2:$B$8)</f>
        <v>G</v>
      </c>
      <c r="M3226" s="5">
        <v>22747965022</v>
      </c>
      <c r="N3226" s="5">
        <v>9663932866</v>
      </c>
    </row>
    <row r="3227" spans="1:14" x14ac:dyDescent="0.3">
      <c r="A3227" t="s">
        <v>273</v>
      </c>
      <c r="B3227" t="s">
        <v>274</v>
      </c>
      <c r="C3227" t="s">
        <v>31</v>
      </c>
      <c r="D3227" t="s">
        <v>212</v>
      </c>
      <c r="E3227" t="s">
        <v>213</v>
      </c>
      <c r="F3227" t="s">
        <v>301</v>
      </c>
      <c r="G3227" s="4">
        <v>43465</v>
      </c>
      <c r="H3227" s="7">
        <f t="shared" si="50"/>
        <v>2018</v>
      </c>
      <c r="I3227" t="s">
        <v>252</v>
      </c>
      <c r="J3227" t="s">
        <v>11</v>
      </c>
      <c r="K3227" t="s">
        <v>11</v>
      </c>
      <c r="L3227" t="str">
        <f>_xlfn.XLOOKUP(K3227,Sheet1!$A$2:$A$8,Sheet1!$B$2:$B$8)</f>
        <v>G</v>
      </c>
      <c r="M3227" s="5">
        <v>450074679996</v>
      </c>
      <c r="N3227" s="5">
        <v>246581751578</v>
      </c>
    </row>
    <row r="3228" spans="1:14" x14ac:dyDescent="0.3">
      <c r="A3228" t="s">
        <v>273</v>
      </c>
      <c r="B3228" t="s">
        <v>274</v>
      </c>
      <c r="C3228" t="s">
        <v>31</v>
      </c>
      <c r="D3228" t="s">
        <v>214</v>
      </c>
      <c r="E3228" t="s">
        <v>191</v>
      </c>
      <c r="F3228" t="s">
        <v>299</v>
      </c>
      <c r="G3228" s="4">
        <v>43465</v>
      </c>
      <c r="H3228" s="7">
        <f t="shared" si="50"/>
        <v>2018</v>
      </c>
      <c r="I3228" t="s">
        <v>252</v>
      </c>
      <c r="J3228" t="s">
        <v>276</v>
      </c>
      <c r="K3228" t="s">
        <v>11</v>
      </c>
      <c r="L3228" t="str">
        <f>_xlfn.XLOOKUP(K3228,Sheet1!$A$2:$A$8,Sheet1!$B$2:$B$8)</f>
        <v>G</v>
      </c>
      <c r="M3228" s="5">
        <v>496759973440</v>
      </c>
      <c r="N3228" s="5">
        <v>382837517750</v>
      </c>
    </row>
    <row r="3229" spans="1:14" x14ac:dyDescent="0.3">
      <c r="A3229" t="s">
        <v>273</v>
      </c>
      <c r="B3229" t="s">
        <v>274</v>
      </c>
      <c r="C3229" t="s">
        <v>31</v>
      </c>
      <c r="D3229" t="s">
        <v>215</v>
      </c>
      <c r="E3229" t="s">
        <v>213</v>
      </c>
      <c r="F3229" t="s">
        <v>299</v>
      </c>
      <c r="G3229" s="4">
        <v>43465</v>
      </c>
      <c r="H3229" s="7">
        <f t="shared" si="50"/>
        <v>2018</v>
      </c>
      <c r="I3229" t="s">
        <v>252</v>
      </c>
      <c r="J3229" t="s">
        <v>11</v>
      </c>
      <c r="K3229" t="s">
        <v>11</v>
      </c>
      <c r="L3229" t="str">
        <f>_xlfn.XLOOKUP(K3229,Sheet1!$A$2:$A$8,Sheet1!$B$2:$B$8)</f>
        <v>G</v>
      </c>
      <c r="M3229" s="5">
        <v>56549589868</v>
      </c>
      <c r="N3229" s="5">
        <v>7095600382</v>
      </c>
    </row>
    <row r="3230" spans="1:14" x14ac:dyDescent="0.3">
      <c r="A3230" t="s">
        <v>273</v>
      </c>
      <c r="B3230" t="s">
        <v>274</v>
      </c>
      <c r="C3230" t="s">
        <v>31</v>
      </c>
      <c r="D3230" t="s">
        <v>235</v>
      </c>
      <c r="E3230" t="s">
        <v>236</v>
      </c>
      <c r="F3230" t="s">
        <v>299</v>
      </c>
      <c r="G3230" s="4">
        <v>43465</v>
      </c>
      <c r="H3230" s="7">
        <f t="shared" si="50"/>
        <v>2018</v>
      </c>
      <c r="I3230" t="s">
        <v>252</v>
      </c>
      <c r="J3230" t="s">
        <v>11</v>
      </c>
      <c r="K3230" t="s">
        <v>11</v>
      </c>
      <c r="L3230" t="str">
        <f>_xlfn.XLOOKUP(K3230,Sheet1!$A$2:$A$8,Sheet1!$B$2:$B$8)</f>
        <v>G</v>
      </c>
      <c r="M3230" s="5">
        <v>-47450912950</v>
      </c>
      <c r="N3230" s="5">
        <v>-9799622709</v>
      </c>
    </row>
    <row r="3231" spans="1:14" x14ac:dyDescent="0.3">
      <c r="A3231" t="s">
        <v>273</v>
      </c>
      <c r="B3231" t="s">
        <v>274</v>
      </c>
      <c r="C3231" t="s">
        <v>31</v>
      </c>
      <c r="D3231" t="s">
        <v>216</v>
      </c>
      <c r="E3231" t="s">
        <v>184</v>
      </c>
      <c r="F3231" t="s">
        <v>299</v>
      </c>
      <c r="G3231" s="4">
        <v>43465</v>
      </c>
      <c r="H3231" s="7">
        <f t="shared" si="50"/>
        <v>2018</v>
      </c>
      <c r="I3231" t="s">
        <v>252</v>
      </c>
      <c r="J3231" t="s">
        <v>11</v>
      </c>
      <c r="K3231" t="s">
        <v>11</v>
      </c>
      <c r="L3231" t="str">
        <f>_xlfn.XLOOKUP(K3231,Sheet1!$A$2:$A$8,Sheet1!$B$2:$B$8)</f>
        <v>G</v>
      </c>
      <c r="M3231" s="5">
        <v>-5460560074</v>
      </c>
      <c r="N3231" s="5">
        <v>-1423524768</v>
      </c>
    </row>
    <row r="3232" spans="1:14" x14ac:dyDescent="0.3">
      <c r="A3232" t="s">
        <v>273</v>
      </c>
      <c r="B3232" t="s">
        <v>274</v>
      </c>
      <c r="C3232" t="s">
        <v>31</v>
      </c>
      <c r="D3232" t="s">
        <v>217</v>
      </c>
      <c r="E3232" t="s">
        <v>191</v>
      </c>
      <c r="F3232" t="s">
        <v>299</v>
      </c>
      <c r="G3232" s="4">
        <v>43465</v>
      </c>
      <c r="H3232" s="7">
        <f t="shared" si="50"/>
        <v>2018</v>
      </c>
      <c r="I3232" t="s">
        <v>252</v>
      </c>
      <c r="J3232" t="s">
        <v>11</v>
      </c>
      <c r="K3232" t="s">
        <v>11</v>
      </c>
      <c r="L3232" t="str">
        <f>_xlfn.XLOOKUP(K3232,Sheet1!$A$2:$A$8,Sheet1!$B$2:$B$8)</f>
        <v>G</v>
      </c>
      <c r="M3232" s="5">
        <v>33040061043</v>
      </c>
      <c r="N3232" s="5">
        <v>43833453075</v>
      </c>
    </row>
    <row r="3233" spans="1:14" x14ac:dyDescent="0.3">
      <c r="A3233" t="s">
        <v>273</v>
      </c>
      <c r="B3233" t="s">
        <v>274</v>
      </c>
      <c r="C3233" t="s">
        <v>31</v>
      </c>
      <c r="D3233" t="s">
        <v>237</v>
      </c>
      <c r="E3233" t="s">
        <v>184</v>
      </c>
      <c r="F3233" t="s">
        <v>299</v>
      </c>
      <c r="G3233" s="4">
        <v>43465</v>
      </c>
      <c r="H3233" s="7">
        <f t="shared" si="50"/>
        <v>2018</v>
      </c>
      <c r="I3233" t="s">
        <v>252</v>
      </c>
      <c r="J3233" t="s">
        <v>11</v>
      </c>
      <c r="K3233" t="s">
        <v>11</v>
      </c>
      <c r="L3233" t="str">
        <f>_xlfn.XLOOKUP(K3233,Sheet1!$A$2:$A$8,Sheet1!$B$2:$B$8)</f>
        <v>G</v>
      </c>
      <c r="M3233" s="5">
        <v>25947462045</v>
      </c>
      <c r="N3233" s="5">
        <v>43410607547</v>
      </c>
    </row>
    <row r="3234" spans="1:14" x14ac:dyDescent="0.3">
      <c r="A3234" t="s">
        <v>273</v>
      </c>
      <c r="B3234" t="s">
        <v>274</v>
      </c>
      <c r="C3234" t="s">
        <v>31</v>
      </c>
      <c r="D3234" t="s">
        <v>218</v>
      </c>
      <c r="E3234" t="s">
        <v>184</v>
      </c>
      <c r="F3234" t="s">
        <v>299</v>
      </c>
      <c r="G3234" s="4">
        <v>43465</v>
      </c>
      <c r="H3234" s="7">
        <f t="shared" si="50"/>
        <v>2018</v>
      </c>
      <c r="I3234" t="s">
        <v>252</v>
      </c>
      <c r="J3234" t="s">
        <v>11</v>
      </c>
      <c r="K3234" t="s">
        <v>11</v>
      </c>
      <c r="L3234" t="str">
        <f>_xlfn.XLOOKUP(K3234,Sheet1!$A$2:$A$8,Sheet1!$B$2:$B$8)</f>
        <v>G</v>
      </c>
      <c r="M3234" s="5">
        <v>7816860016</v>
      </c>
      <c r="N3234" s="5">
        <v>-23770859240</v>
      </c>
    </row>
    <row r="3235" spans="1:14" x14ac:dyDescent="0.3">
      <c r="A3235" t="s">
        <v>273</v>
      </c>
      <c r="B3235" t="s">
        <v>274</v>
      </c>
      <c r="C3235" t="s">
        <v>31</v>
      </c>
      <c r="D3235" t="s">
        <v>219</v>
      </c>
      <c r="E3235" t="s">
        <v>184</v>
      </c>
      <c r="F3235" t="s">
        <v>299</v>
      </c>
      <c r="G3235" s="4">
        <v>43465</v>
      </c>
      <c r="H3235" s="7">
        <f t="shared" si="50"/>
        <v>2018</v>
      </c>
      <c r="I3235" t="s">
        <v>252</v>
      </c>
      <c r="J3235" t="s">
        <v>11</v>
      </c>
      <c r="K3235" t="s">
        <v>11</v>
      </c>
      <c r="L3235" t="str">
        <f>_xlfn.XLOOKUP(K3235,Sheet1!$A$2:$A$8,Sheet1!$B$2:$B$8)</f>
        <v>G</v>
      </c>
      <c r="M3235" s="5">
        <v>-14018657350</v>
      </c>
      <c r="N3235" s="5">
        <v>45445088190</v>
      </c>
    </row>
    <row r="3236" spans="1:14" x14ac:dyDescent="0.3">
      <c r="A3236" t="s">
        <v>273</v>
      </c>
      <c r="B3236" t="s">
        <v>274</v>
      </c>
      <c r="C3236" t="s">
        <v>31</v>
      </c>
      <c r="D3236" t="s">
        <v>220</v>
      </c>
      <c r="E3236" t="s">
        <v>191</v>
      </c>
      <c r="F3236" t="s">
        <v>299</v>
      </c>
      <c r="G3236" s="4">
        <v>43465</v>
      </c>
      <c r="H3236" s="7">
        <f t="shared" si="50"/>
        <v>2018</v>
      </c>
      <c r="I3236" t="s">
        <v>252</v>
      </c>
      <c r="J3236" t="s">
        <v>11</v>
      </c>
      <c r="K3236" t="s">
        <v>11</v>
      </c>
      <c r="L3236" t="str">
        <f>_xlfn.XLOOKUP(K3236,Sheet1!$A$2:$A$8,Sheet1!$B$2:$B$8)</f>
        <v>G</v>
      </c>
      <c r="M3236" s="5">
        <v>20933347820</v>
      </c>
      <c r="N3236" s="5">
        <v>14879281537</v>
      </c>
    </row>
    <row r="3237" spans="1:14" x14ac:dyDescent="0.3">
      <c r="A3237" t="s">
        <v>273</v>
      </c>
      <c r="B3237" t="s">
        <v>274</v>
      </c>
      <c r="C3237" t="s">
        <v>31</v>
      </c>
      <c r="D3237" t="s">
        <v>221</v>
      </c>
      <c r="E3237" t="s">
        <v>191</v>
      </c>
      <c r="F3237" t="s">
        <v>299</v>
      </c>
      <c r="G3237" s="4">
        <v>43465</v>
      </c>
      <c r="H3237" s="7">
        <f t="shared" si="50"/>
        <v>2018</v>
      </c>
      <c r="I3237" t="s">
        <v>252</v>
      </c>
      <c r="J3237" t="s">
        <v>11</v>
      </c>
      <c r="K3237" t="s">
        <v>11</v>
      </c>
      <c r="L3237" t="str">
        <f>_xlfn.XLOOKUP(K3237,Sheet1!$A$2:$A$8,Sheet1!$B$2:$B$8)</f>
        <v>G</v>
      </c>
      <c r="M3237" s="5">
        <v>4775970664900</v>
      </c>
      <c r="N3237" s="5">
        <v>3553963551388</v>
      </c>
    </row>
    <row r="3238" spans="1:14" x14ac:dyDescent="0.3">
      <c r="A3238" t="s">
        <v>273</v>
      </c>
      <c r="B3238" t="s">
        <v>274</v>
      </c>
      <c r="C3238" t="s">
        <v>31</v>
      </c>
      <c r="D3238" t="s">
        <v>222</v>
      </c>
      <c r="E3238" t="s">
        <v>223</v>
      </c>
      <c r="F3238" t="s">
        <v>299</v>
      </c>
      <c r="G3238" s="4">
        <v>43465</v>
      </c>
      <c r="H3238" s="7">
        <f t="shared" si="50"/>
        <v>2018</v>
      </c>
      <c r="I3238" t="s">
        <v>252</v>
      </c>
      <c r="J3238" t="s">
        <v>11</v>
      </c>
      <c r="K3238" t="s">
        <v>11</v>
      </c>
      <c r="L3238" t="str">
        <f>_xlfn.XLOOKUP(K3238,Sheet1!$A$2:$A$8,Sheet1!$B$2:$B$8)</f>
        <v>G</v>
      </c>
      <c r="M3238" s="5">
        <v>144458286594</v>
      </c>
      <c r="N3238" s="5">
        <v>104616986768</v>
      </c>
    </row>
    <row r="3239" spans="1:14" x14ac:dyDescent="0.3">
      <c r="A3239" t="s">
        <v>273</v>
      </c>
      <c r="B3239" t="s">
        <v>274</v>
      </c>
      <c r="C3239" t="s">
        <v>31</v>
      </c>
      <c r="D3239" t="s">
        <v>224</v>
      </c>
      <c r="E3239" t="s">
        <v>225</v>
      </c>
      <c r="F3239" t="s">
        <v>299</v>
      </c>
      <c r="G3239" s="4">
        <v>43465</v>
      </c>
      <c r="H3239" s="7">
        <f t="shared" si="50"/>
        <v>2018</v>
      </c>
      <c r="I3239" t="s">
        <v>252</v>
      </c>
      <c r="J3239" t="s">
        <v>11</v>
      </c>
      <c r="K3239" t="s">
        <v>11</v>
      </c>
      <c r="L3239" t="str">
        <f>_xlfn.XLOOKUP(K3239,Sheet1!$A$2:$A$8,Sheet1!$B$2:$B$8)</f>
        <v>G</v>
      </c>
      <c r="M3239" s="5">
        <v>-12322710436</v>
      </c>
      <c r="N3239" s="5">
        <v>21965679556</v>
      </c>
    </row>
    <row r="3240" spans="1:14" x14ac:dyDescent="0.3">
      <c r="A3240" t="s">
        <v>273</v>
      </c>
      <c r="B3240" t="s">
        <v>274</v>
      </c>
      <c r="C3240" t="s">
        <v>31</v>
      </c>
      <c r="D3240" t="s">
        <v>226</v>
      </c>
      <c r="E3240" t="s">
        <v>225</v>
      </c>
      <c r="F3240" t="s">
        <v>299</v>
      </c>
      <c r="G3240" s="4">
        <v>43465</v>
      </c>
      <c r="H3240" s="7">
        <f t="shared" si="50"/>
        <v>2018</v>
      </c>
      <c r="I3240" t="s">
        <v>252</v>
      </c>
      <c r="J3240" t="s">
        <v>11</v>
      </c>
      <c r="K3240" t="s">
        <v>11</v>
      </c>
      <c r="L3240" t="str">
        <f>_xlfn.XLOOKUP(K3240,Sheet1!$A$2:$A$8,Sheet1!$B$2:$B$8)</f>
        <v>G</v>
      </c>
      <c r="M3240" s="5">
        <v>19360385530</v>
      </c>
      <c r="N3240" s="5">
        <v>-124956190322</v>
      </c>
    </row>
    <row r="3241" spans="1:14" x14ac:dyDescent="0.3">
      <c r="A3241" t="s">
        <v>273</v>
      </c>
      <c r="B3241" t="s">
        <v>274</v>
      </c>
      <c r="C3241" t="s">
        <v>31</v>
      </c>
      <c r="D3241" t="s">
        <v>227</v>
      </c>
      <c r="E3241" t="s">
        <v>198</v>
      </c>
      <c r="F3241" t="s">
        <v>299</v>
      </c>
      <c r="G3241" s="4">
        <v>43465</v>
      </c>
      <c r="H3241" s="7">
        <f t="shared" si="50"/>
        <v>2018</v>
      </c>
      <c r="I3241" t="s">
        <v>252</v>
      </c>
      <c r="J3241" t="s">
        <v>11</v>
      </c>
      <c r="K3241" t="s">
        <v>11</v>
      </c>
      <c r="L3241" t="str">
        <f>_xlfn.XLOOKUP(K3241,Sheet1!$A$2:$A$8,Sheet1!$B$2:$B$8)</f>
        <v>G</v>
      </c>
      <c r="M3241" s="5">
        <v>-2963630505</v>
      </c>
      <c r="N3241" s="5">
        <v>42079244362</v>
      </c>
    </row>
    <row r="3242" spans="1:14" x14ac:dyDescent="0.3">
      <c r="A3242" t="s">
        <v>273</v>
      </c>
      <c r="B3242" t="s">
        <v>274</v>
      </c>
      <c r="C3242" t="s">
        <v>31</v>
      </c>
      <c r="D3242" t="s">
        <v>247</v>
      </c>
      <c r="E3242" t="s">
        <v>191</v>
      </c>
      <c r="F3242" t="s">
        <v>299</v>
      </c>
      <c r="G3242" s="4">
        <v>43465</v>
      </c>
      <c r="H3242" s="7">
        <f t="shared" si="50"/>
        <v>2018</v>
      </c>
      <c r="I3242" t="s">
        <v>252</v>
      </c>
      <c r="J3242" t="s">
        <v>11</v>
      </c>
      <c r="K3242" t="s">
        <v>11</v>
      </c>
      <c r="L3242" t="str">
        <f>_xlfn.XLOOKUP(K3242,Sheet1!$A$2:$A$8,Sheet1!$B$2:$B$8)</f>
        <v>G</v>
      </c>
      <c r="M3242" s="5">
        <v>21780731866</v>
      </c>
      <c r="N3242" s="5">
        <v>24064767182</v>
      </c>
    </row>
    <row r="3243" spans="1:14" x14ac:dyDescent="0.3">
      <c r="A3243" t="s">
        <v>273</v>
      </c>
      <c r="B3243" t="s">
        <v>274</v>
      </c>
      <c r="C3243" t="s">
        <v>31</v>
      </c>
      <c r="D3243" t="s">
        <v>228</v>
      </c>
      <c r="E3243" t="s">
        <v>229</v>
      </c>
      <c r="F3243" t="s">
        <v>299</v>
      </c>
      <c r="G3243" s="4">
        <v>43465</v>
      </c>
      <c r="H3243" s="7">
        <f t="shared" si="50"/>
        <v>2018</v>
      </c>
      <c r="I3243" t="s">
        <v>252</v>
      </c>
      <c r="J3243" t="s">
        <v>11</v>
      </c>
      <c r="K3243" t="s">
        <v>11</v>
      </c>
      <c r="L3243" t="str">
        <f>_xlfn.XLOOKUP(K3243,Sheet1!$A$2:$A$8,Sheet1!$B$2:$B$8)</f>
        <v>G</v>
      </c>
      <c r="M3243" s="5">
        <v>89108147775</v>
      </c>
      <c r="N3243" s="5">
        <v>33497989586</v>
      </c>
    </row>
    <row r="3244" spans="1:14" x14ac:dyDescent="0.3">
      <c r="A3244" t="s">
        <v>273</v>
      </c>
      <c r="B3244" t="s">
        <v>274</v>
      </c>
      <c r="C3244" t="s">
        <v>31</v>
      </c>
      <c r="D3244" t="s">
        <v>230</v>
      </c>
      <c r="E3244" t="s">
        <v>191</v>
      </c>
      <c r="F3244" t="s">
        <v>299</v>
      </c>
      <c r="G3244" s="4">
        <v>43465</v>
      </c>
      <c r="H3244" s="7">
        <f t="shared" si="50"/>
        <v>2018</v>
      </c>
      <c r="I3244" t="s">
        <v>252</v>
      </c>
      <c r="J3244" t="s">
        <v>275</v>
      </c>
      <c r="K3244" t="s">
        <v>11</v>
      </c>
      <c r="L3244" t="str">
        <f>_xlfn.XLOOKUP(K3244,Sheet1!$A$2:$A$8,Sheet1!$B$2:$B$8)</f>
        <v>G</v>
      </c>
      <c r="M3244" s="5">
        <v>-33205642000</v>
      </c>
      <c r="N3244" s="5">
        <v>745328036000</v>
      </c>
    </row>
    <row r="3245" spans="1:14" x14ac:dyDescent="0.3">
      <c r="A3245" t="s">
        <v>278</v>
      </c>
      <c r="B3245" t="s">
        <v>274</v>
      </c>
      <c r="C3245" t="s">
        <v>34</v>
      </c>
      <c r="D3245" t="s">
        <v>183</v>
      </c>
      <c r="E3245" t="s">
        <v>184</v>
      </c>
      <c r="F3245" t="s">
        <v>299</v>
      </c>
      <c r="G3245" s="4">
        <v>43465</v>
      </c>
      <c r="H3245" s="7">
        <f t="shared" si="50"/>
        <v>2018</v>
      </c>
      <c r="I3245" t="s">
        <v>252</v>
      </c>
      <c r="J3245" t="s">
        <v>11</v>
      </c>
      <c r="K3245" t="s">
        <v>11</v>
      </c>
      <c r="L3245" t="str">
        <f>_xlfn.XLOOKUP(K3245,Sheet1!$A$2:$A$8,Sheet1!$B$2:$B$8)</f>
        <v>G</v>
      </c>
      <c r="M3245" s="5">
        <v>345797723349</v>
      </c>
      <c r="N3245" s="5">
        <v>-24964281856</v>
      </c>
    </row>
    <row r="3246" spans="1:14" x14ac:dyDescent="0.3">
      <c r="A3246" t="s">
        <v>278</v>
      </c>
      <c r="B3246" t="s">
        <v>274</v>
      </c>
      <c r="C3246" t="s">
        <v>34</v>
      </c>
      <c r="D3246" t="s">
        <v>188</v>
      </c>
      <c r="E3246" t="s">
        <v>189</v>
      </c>
      <c r="F3246" t="s">
        <v>299</v>
      </c>
      <c r="G3246" s="4">
        <v>43465</v>
      </c>
      <c r="H3246" s="7">
        <f t="shared" si="50"/>
        <v>2018</v>
      </c>
      <c r="I3246" t="s">
        <v>252</v>
      </c>
      <c r="J3246" t="s">
        <v>11</v>
      </c>
      <c r="K3246" t="s">
        <v>11</v>
      </c>
      <c r="L3246" t="str">
        <f>_xlfn.XLOOKUP(K3246,Sheet1!$A$2:$A$8,Sheet1!$B$2:$B$8)</f>
        <v>G</v>
      </c>
      <c r="M3246" s="5">
        <v>108733820274</v>
      </c>
      <c r="N3246" s="5">
        <v>194342876963</v>
      </c>
    </row>
    <row r="3247" spans="1:14" x14ac:dyDescent="0.3">
      <c r="A3247" t="s">
        <v>278</v>
      </c>
      <c r="B3247" t="s">
        <v>274</v>
      </c>
      <c r="C3247" t="s">
        <v>34</v>
      </c>
      <c r="D3247" t="s">
        <v>192</v>
      </c>
      <c r="E3247" t="s">
        <v>191</v>
      </c>
      <c r="F3247" t="s">
        <v>299</v>
      </c>
      <c r="G3247" s="4">
        <v>43465</v>
      </c>
      <c r="H3247" s="7">
        <f t="shared" si="50"/>
        <v>2018</v>
      </c>
      <c r="I3247" t="s">
        <v>252</v>
      </c>
      <c r="J3247" t="s">
        <v>11</v>
      </c>
      <c r="K3247" t="s">
        <v>11</v>
      </c>
      <c r="L3247" t="str">
        <f>_xlfn.XLOOKUP(K3247,Sheet1!$A$2:$A$8,Sheet1!$B$2:$B$8)</f>
        <v>G</v>
      </c>
      <c r="M3247" s="5">
        <v>37360241881</v>
      </c>
      <c r="N3247" s="5">
        <v>-9543549217</v>
      </c>
    </row>
    <row r="3248" spans="1:14" x14ac:dyDescent="0.3">
      <c r="A3248" t="s">
        <v>278</v>
      </c>
      <c r="B3248" t="s">
        <v>274</v>
      </c>
      <c r="C3248" t="s">
        <v>34</v>
      </c>
      <c r="D3248" t="s">
        <v>193</v>
      </c>
      <c r="E3248" t="s">
        <v>194</v>
      </c>
      <c r="F3248" t="s">
        <v>299</v>
      </c>
      <c r="G3248" s="4">
        <v>43465</v>
      </c>
      <c r="H3248" s="7">
        <f t="shared" si="50"/>
        <v>2018</v>
      </c>
      <c r="I3248" t="s">
        <v>252</v>
      </c>
      <c r="J3248" t="s">
        <v>276</v>
      </c>
      <c r="K3248" t="s">
        <v>11</v>
      </c>
      <c r="L3248" t="str">
        <f>_xlfn.XLOOKUP(K3248,Sheet1!$A$2:$A$8,Sheet1!$B$2:$B$8)</f>
        <v>G</v>
      </c>
      <c r="M3248" s="5">
        <v>-90589662308</v>
      </c>
      <c r="N3248" s="5">
        <v>-108168160059</v>
      </c>
    </row>
    <row r="3249" spans="1:14" x14ac:dyDescent="0.3">
      <c r="A3249" t="s">
        <v>278</v>
      </c>
      <c r="B3249" t="s">
        <v>274</v>
      </c>
      <c r="C3249" t="s">
        <v>34</v>
      </c>
      <c r="D3249" t="s">
        <v>195</v>
      </c>
      <c r="E3249" t="s">
        <v>191</v>
      </c>
      <c r="F3249" t="s">
        <v>299</v>
      </c>
      <c r="G3249" s="4">
        <v>43465</v>
      </c>
      <c r="H3249" s="7">
        <f t="shared" si="50"/>
        <v>2018</v>
      </c>
      <c r="I3249" t="s">
        <v>252</v>
      </c>
      <c r="J3249" t="s">
        <v>11</v>
      </c>
      <c r="K3249" t="s">
        <v>11</v>
      </c>
      <c r="L3249" t="str">
        <f>_xlfn.XLOOKUP(K3249,Sheet1!$A$2:$A$8,Sheet1!$B$2:$B$8)</f>
        <v>G</v>
      </c>
      <c r="M3249" s="5">
        <v>888331257909</v>
      </c>
      <c r="N3249" s="5">
        <v>796812343465</v>
      </c>
    </row>
    <row r="3250" spans="1:14" x14ac:dyDescent="0.3">
      <c r="A3250" t="s">
        <v>278</v>
      </c>
      <c r="B3250" t="s">
        <v>274</v>
      </c>
      <c r="C3250" t="s">
        <v>34</v>
      </c>
      <c r="D3250" t="s">
        <v>196</v>
      </c>
      <c r="E3250" t="s">
        <v>194</v>
      </c>
      <c r="F3250" t="s">
        <v>299</v>
      </c>
      <c r="G3250" s="4">
        <v>43465</v>
      </c>
      <c r="H3250" s="7">
        <f t="shared" si="50"/>
        <v>2018</v>
      </c>
      <c r="I3250" t="s">
        <v>252</v>
      </c>
      <c r="J3250" t="s">
        <v>11</v>
      </c>
      <c r="K3250" t="s">
        <v>11</v>
      </c>
      <c r="L3250" t="str">
        <f>_xlfn.XLOOKUP(K3250,Sheet1!$A$2:$A$8,Sheet1!$B$2:$B$8)</f>
        <v>G</v>
      </c>
      <c r="M3250" s="5">
        <v>12418597093</v>
      </c>
      <c r="N3250" s="5">
        <v>4141149931</v>
      </c>
    </row>
    <row r="3251" spans="1:14" x14ac:dyDescent="0.3">
      <c r="A3251" t="s">
        <v>278</v>
      </c>
      <c r="B3251" t="s">
        <v>274</v>
      </c>
      <c r="C3251" t="s">
        <v>34</v>
      </c>
      <c r="D3251" t="s">
        <v>232</v>
      </c>
      <c r="E3251" t="s">
        <v>191</v>
      </c>
      <c r="F3251" t="s">
        <v>299</v>
      </c>
      <c r="G3251" s="4">
        <v>43465</v>
      </c>
      <c r="H3251" s="7">
        <f t="shared" si="50"/>
        <v>2018</v>
      </c>
      <c r="I3251" t="s">
        <v>252</v>
      </c>
      <c r="J3251" t="s">
        <v>11</v>
      </c>
      <c r="K3251" t="s">
        <v>11</v>
      </c>
      <c r="L3251" t="str">
        <f>_xlfn.XLOOKUP(K3251,Sheet1!$A$2:$A$8,Sheet1!$B$2:$B$8)</f>
        <v>G</v>
      </c>
      <c r="M3251" s="5">
        <v>37835838852</v>
      </c>
      <c r="N3251" s="5">
        <v>68947879424</v>
      </c>
    </row>
    <row r="3252" spans="1:14" x14ac:dyDescent="0.3">
      <c r="A3252" t="s">
        <v>278</v>
      </c>
      <c r="B3252" t="s">
        <v>274</v>
      </c>
      <c r="C3252" t="s">
        <v>34</v>
      </c>
      <c r="D3252" t="s">
        <v>197</v>
      </c>
      <c r="E3252" t="s">
        <v>198</v>
      </c>
      <c r="F3252" t="s">
        <v>299</v>
      </c>
      <c r="G3252" s="4">
        <v>43465</v>
      </c>
      <c r="H3252" s="7">
        <f t="shared" si="50"/>
        <v>2018</v>
      </c>
      <c r="I3252" t="s">
        <v>252</v>
      </c>
      <c r="J3252" t="s">
        <v>279</v>
      </c>
      <c r="K3252" t="s">
        <v>11</v>
      </c>
      <c r="L3252" t="str">
        <f>_xlfn.XLOOKUP(K3252,Sheet1!$A$2:$A$8,Sheet1!$B$2:$B$8)</f>
        <v>G</v>
      </c>
      <c r="M3252" s="5">
        <v>47499563366</v>
      </c>
      <c r="N3252" s="5">
        <v>103938172740</v>
      </c>
    </row>
    <row r="3253" spans="1:14" x14ac:dyDescent="0.3">
      <c r="A3253" t="s">
        <v>278</v>
      </c>
      <c r="B3253" t="s">
        <v>274</v>
      </c>
      <c r="C3253" t="s">
        <v>34</v>
      </c>
      <c r="D3253" t="s">
        <v>199</v>
      </c>
      <c r="E3253" t="s">
        <v>184</v>
      </c>
      <c r="F3253" t="s">
        <v>299</v>
      </c>
      <c r="G3253" s="4">
        <v>43465</v>
      </c>
      <c r="H3253" s="7">
        <f t="shared" si="50"/>
        <v>2018</v>
      </c>
      <c r="I3253" t="s">
        <v>252</v>
      </c>
      <c r="J3253" t="s">
        <v>275</v>
      </c>
      <c r="K3253" t="s">
        <v>11</v>
      </c>
      <c r="L3253" t="str">
        <f>_xlfn.XLOOKUP(K3253,Sheet1!$A$2:$A$8,Sheet1!$B$2:$B$8)</f>
        <v>G</v>
      </c>
      <c r="M3253" s="5">
        <v>52768724868</v>
      </c>
      <c r="N3253" s="5">
        <v>281097654904</v>
      </c>
    </row>
    <row r="3254" spans="1:14" x14ac:dyDescent="0.3">
      <c r="A3254" t="s">
        <v>278</v>
      </c>
      <c r="B3254" t="s">
        <v>274</v>
      </c>
      <c r="C3254" t="s">
        <v>34</v>
      </c>
      <c r="D3254" t="s">
        <v>200</v>
      </c>
      <c r="E3254" t="s">
        <v>191</v>
      </c>
      <c r="F3254" t="s">
        <v>299</v>
      </c>
      <c r="G3254" s="4">
        <v>43465</v>
      </c>
      <c r="H3254" s="7">
        <f t="shared" si="50"/>
        <v>2018</v>
      </c>
      <c r="I3254" t="s">
        <v>252</v>
      </c>
      <c r="J3254" t="s">
        <v>11</v>
      </c>
      <c r="K3254" t="s">
        <v>11</v>
      </c>
      <c r="L3254" t="str">
        <f>_xlfn.XLOOKUP(K3254,Sheet1!$A$2:$A$8,Sheet1!$B$2:$B$8)</f>
        <v>G</v>
      </c>
      <c r="M3254" s="5">
        <v>1380927825833</v>
      </c>
      <c r="N3254" s="5">
        <v>3129011398101</v>
      </c>
    </row>
    <row r="3255" spans="1:14" x14ac:dyDescent="0.3">
      <c r="A3255" t="s">
        <v>278</v>
      </c>
      <c r="B3255" t="s">
        <v>274</v>
      </c>
      <c r="C3255" t="s">
        <v>34</v>
      </c>
      <c r="D3255" t="s">
        <v>201</v>
      </c>
      <c r="E3255" t="s">
        <v>184</v>
      </c>
      <c r="F3255" t="s">
        <v>299</v>
      </c>
      <c r="G3255" s="4">
        <v>43465</v>
      </c>
      <c r="H3255" s="7">
        <f t="shared" si="50"/>
        <v>2018</v>
      </c>
      <c r="I3255" t="s">
        <v>252</v>
      </c>
      <c r="J3255" t="s">
        <v>11</v>
      </c>
      <c r="K3255" t="s">
        <v>11</v>
      </c>
      <c r="L3255" t="str">
        <f>_xlfn.XLOOKUP(K3255,Sheet1!$A$2:$A$8,Sheet1!$B$2:$B$8)</f>
        <v>G</v>
      </c>
      <c r="M3255" s="5">
        <v>260609735389</v>
      </c>
      <c r="N3255" s="5">
        <v>-250114337079</v>
      </c>
    </row>
    <row r="3256" spans="1:14" x14ac:dyDescent="0.3">
      <c r="A3256" t="s">
        <v>278</v>
      </c>
      <c r="B3256" t="s">
        <v>274</v>
      </c>
      <c r="C3256" t="s">
        <v>34</v>
      </c>
      <c r="D3256" t="s">
        <v>202</v>
      </c>
      <c r="E3256" t="s">
        <v>184</v>
      </c>
      <c r="F3256" t="s">
        <v>299</v>
      </c>
      <c r="G3256" s="4">
        <v>43465</v>
      </c>
      <c r="H3256" s="7">
        <f t="shared" si="50"/>
        <v>2018</v>
      </c>
      <c r="I3256" t="s">
        <v>252</v>
      </c>
      <c r="J3256" t="s">
        <v>11</v>
      </c>
      <c r="K3256" t="s">
        <v>11</v>
      </c>
      <c r="L3256" t="str">
        <f>_xlfn.XLOOKUP(K3256,Sheet1!$A$2:$A$8,Sheet1!$B$2:$B$8)</f>
        <v>G</v>
      </c>
      <c r="M3256" s="5">
        <v>-26140063600</v>
      </c>
      <c r="N3256" s="5">
        <v>64587453612</v>
      </c>
    </row>
    <row r="3257" spans="1:14" x14ac:dyDescent="0.3">
      <c r="A3257" t="s">
        <v>278</v>
      </c>
      <c r="B3257" t="s">
        <v>274</v>
      </c>
      <c r="C3257" t="s">
        <v>34</v>
      </c>
      <c r="D3257" t="s">
        <v>203</v>
      </c>
      <c r="E3257" t="s">
        <v>184</v>
      </c>
      <c r="F3257" t="s">
        <v>299</v>
      </c>
      <c r="G3257" s="4">
        <v>43465</v>
      </c>
      <c r="H3257" s="7">
        <f t="shared" si="50"/>
        <v>2018</v>
      </c>
      <c r="I3257" t="s">
        <v>252</v>
      </c>
      <c r="J3257" t="s">
        <v>11</v>
      </c>
      <c r="K3257" t="s">
        <v>11</v>
      </c>
      <c r="L3257" t="str">
        <f>_xlfn.XLOOKUP(K3257,Sheet1!$A$2:$A$8,Sheet1!$B$2:$B$8)</f>
        <v>G</v>
      </c>
      <c r="M3257" s="5">
        <v>30013046010</v>
      </c>
      <c r="N3257" s="5">
        <v>83584851924</v>
      </c>
    </row>
    <row r="3258" spans="1:14" x14ac:dyDescent="0.3">
      <c r="A3258" t="s">
        <v>278</v>
      </c>
      <c r="B3258" t="s">
        <v>274</v>
      </c>
      <c r="C3258" t="s">
        <v>34</v>
      </c>
      <c r="D3258" t="s">
        <v>204</v>
      </c>
      <c r="E3258" t="s">
        <v>191</v>
      </c>
      <c r="F3258" t="s">
        <v>299</v>
      </c>
      <c r="G3258" s="4">
        <v>43465</v>
      </c>
      <c r="H3258" s="7">
        <f t="shared" si="50"/>
        <v>2018</v>
      </c>
      <c r="I3258" t="s">
        <v>252</v>
      </c>
      <c r="J3258" t="s">
        <v>11</v>
      </c>
      <c r="K3258" t="s">
        <v>11</v>
      </c>
      <c r="L3258" t="str">
        <f>_xlfn.XLOOKUP(K3258,Sheet1!$A$2:$A$8,Sheet1!$B$2:$B$8)</f>
        <v>G</v>
      </c>
      <c r="M3258" s="5">
        <v>89319576782</v>
      </c>
      <c r="N3258" s="5">
        <v>56811390054</v>
      </c>
    </row>
    <row r="3259" spans="1:14" x14ac:dyDescent="0.3">
      <c r="A3259" t="s">
        <v>278</v>
      </c>
      <c r="B3259" t="s">
        <v>274</v>
      </c>
      <c r="C3259" t="s">
        <v>34</v>
      </c>
      <c r="D3259" t="s">
        <v>205</v>
      </c>
      <c r="E3259" t="s">
        <v>189</v>
      </c>
      <c r="F3259" t="s">
        <v>301</v>
      </c>
      <c r="G3259" s="4">
        <v>43465</v>
      </c>
      <c r="H3259" s="7">
        <f t="shared" si="50"/>
        <v>2018</v>
      </c>
      <c r="I3259" t="s">
        <v>252</v>
      </c>
      <c r="J3259" t="s">
        <v>11</v>
      </c>
      <c r="K3259" t="s">
        <v>11</v>
      </c>
      <c r="L3259" t="str">
        <f>_xlfn.XLOOKUP(K3259,Sheet1!$A$2:$A$8,Sheet1!$B$2:$B$8)</f>
        <v>G</v>
      </c>
      <c r="M3259" s="5">
        <v>120003666943</v>
      </c>
      <c r="N3259" s="5">
        <v>77473172321</v>
      </c>
    </row>
    <row r="3260" spans="1:14" x14ac:dyDescent="0.3">
      <c r="A3260" t="s">
        <v>278</v>
      </c>
      <c r="B3260" t="s">
        <v>274</v>
      </c>
      <c r="C3260" t="s">
        <v>34</v>
      </c>
      <c r="D3260" t="s">
        <v>206</v>
      </c>
      <c r="E3260" t="s">
        <v>191</v>
      </c>
      <c r="F3260" t="s">
        <v>299</v>
      </c>
      <c r="G3260" s="4">
        <v>43465</v>
      </c>
      <c r="H3260" s="7">
        <f t="shared" si="50"/>
        <v>2018</v>
      </c>
      <c r="I3260" t="s">
        <v>252</v>
      </c>
      <c r="J3260" t="s">
        <v>11</v>
      </c>
      <c r="K3260" t="s">
        <v>11</v>
      </c>
      <c r="L3260" t="str">
        <f>_xlfn.XLOOKUP(K3260,Sheet1!$A$2:$A$8,Sheet1!$B$2:$B$8)</f>
        <v>G</v>
      </c>
      <c r="M3260" s="5">
        <v>-39512846973</v>
      </c>
      <c r="N3260" s="5">
        <v>4029972957</v>
      </c>
    </row>
    <row r="3261" spans="1:14" x14ac:dyDescent="0.3">
      <c r="A3261" t="s">
        <v>278</v>
      </c>
      <c r="B3261" t="s">
        <v>274</v>
      </c>
      <c r="C3261" t="s">
        <v>34</v>
      </c>
      <c r="D3261" t="s">
        <v>207</v>
      </c>
      <c r="E3261" t="s">
        <v>191</v>
      </c>
      <c r="F3261" t="s">
        <v>299</v>
      </c>
      <c r="G3261" s="4">
        <v>43465</v>
      </c>
      <c r="H3261" s="7">
        <f t="shared" si="50"/>
        <v>2018</v>
      </c>
      <c r="I3261" t="s">
        <v>252</v>
      </c>
      <c r="J3261" t="s">
        <v>11</v>
      </c>
      <c r="K3261" t="s">
        <v>11</v>
      </c>
      <c r="L3261" t="str">
        <f>_xlfn.XLOOKUP(K3261,Sheet1!$A$2:$A$8,Sheet1!$B$2:$B$8)</f>
        <v>G</v>
      </c>
      <c r="M3261" s="5">
        <v>-39082089412</v>
      </c>
      <c r="N3261" s="5">
        <v>10201112180</v>
      </c>
    </row>
    <row r="3262" spans="1:14" x14ac:dyDescent="0.3">
      <c r="A3262" t="s">
        <v>278</v>
      </c>
      <c r="B3262" t="s">
        <v>274</v>
      </c>
      <c r="C3262" t="s">
        <v>34</v>
      </c>
      <c r="D3262" t="s">
        <v>208</v>
      </c>
      <c r="E3262" t="s">
        <v>209</v>
      </c>
      <c r="F3262" t="s">
        <v>301</v>
      </c>
      <c r="G3262" s="4">
        <v>43465</v>
      </c>
      <c r="H3262" s="7">
        <f t="shared" si="50"/>
        <v>2018</v>
      </c>
      <c r="I3262" t="s">
        <v>252</v>
      </c>
      <c r="J3262" t="s">
        <v>11</v>
      </c>
      <c r="K3262" t="s">
        <v>11</v>
      </c>
      <c r="L3262" t="str">
        <f>_xlfn.XLOOKUP(K3262,Sheet1!$A$2:$A$8,Sheet1!$B$2:$B$8)</f>
        <v>G</v>
      </c>
      <c r="M3262" s="5">
        <v>2929257496</v>
      </c>
      <c r="N3262" s="5">
        <v>1943042234</v>
      </c>
    </row>
    <row r="3263" spans="1:14" x14ac:dyDescent="0.3">
      <c r="A3263" t="s">
        <v>278</v>
      </c>
      <c r="B3263" t="s">
        <v>274</v>
      </c>
      <c r="C3263" t="s">
        <v>34</v>
      </c>
      <c r="D3263" t="s">
        <v>210</v>
      </c>
      <c r="E3263" t="s">
        <v>198</v>
      </c>
      <c r="F3263" t="s">
        <v>299</v>
      </c>
      <c r="G3263" s="4">
        <v>43465</v>
      </c>
      <c r="H3263" s="7">
        <f t="shared" si="50"/>
        <v>2018</v>
      </c>
      <c r="I3263" t="s">
        <v>252</v>
      </c>
      <c r="J3263" t="s">
        <v>11</v>
      </c>
      <c r="K3263" t="s">
        <v>11</v>
      </c>
      <c r="L3263" t="str">
        <f>_xlfn.XLOOKUP(K3263,Sheet1!$A$2:$A$8,Sheet1!$B$2:$B$8)</f>
        <v>G</v>
      </c>
      <c r="M3263" s="5">
        <v>66646835051</v>
      </c>
      <c r="N3263" s="5">
        <v>73724186541</v>
      </c>
    </row>
    <row r="3264" spans="1:14" x14ac:dyDescent="0.3">
      <c r="A3264" t="s">
        <v>278</v>
      </c>
      <c r="B3264" t="s">
        <v>274</v>
      </c>
      <c r="C3264" t="s">
        <v>34</v>
      </c>
      <c r="D3264" t="s">
        <v>211</v>
      </c>
      <c r="E3264" t="s">
        <v>184</v>
      </c>
      <c r="F3264" t="s">
        <v>299</v>
      </c>
      <c r="G3264" s="4">
        <v>43465</v>
      </c>
      <c r="H3264" s="7">
        <f t="shared" si="50"/>
        <v>2018</v>
      </c>
      <c r="I3264" t="s">
        <v>252</v>
      </c>
      <c r="J3264" t="s">
        <v>11</v>
      </c>
      <c r="K3264" t="s">
        <v>11</v>
      </c>
      <c r="L3264" t="str">
        <f>_xlfn.XLOOKUP(K3264,Sheet1!$A$2:$A$8,Sheet1!$B$2:$B$8)</f>
        <v>G</v>
      </c>
      <c r="M3264" s="5">
        <v>11329839375</v>
      </c>
      <c r="N3264" s="5">
        <v>29705520412</v>
      </c>
    </row>
    <row r="3265" spans="1:14" x14ac:dyDescent="0.3">
      <c r="A3265" t="s">
        <v>278</v>
      </c>
      <c r="B3265" t="s">
        <v>274</v>
      </c>
      <c r="C3265" t="s">
        <v>34</v>
      </c>
      <c r="D3265" t="s">
        <v>212</v>
      </c>
      <c r="E3265" t="s">
        <v>213</v>
      </c>
      <c r="F3265" t="s">
        <v>301</v>
      </c>
      <c r="G3265" s="4">
        <v>43465</v>
      </c>
      <c r="H3265" s="7">
        <f t="shared" si="50"/>
        <v>2018</v>
      </c>
      <c r="I3265" t="s">
        <v>252</v>
      </c>
      <c r="J3265" t="s">
        <v>11</v>
      </c>
      <c r="K3265" t="s">
        <v>11</v>
      </c>
      <c r="L3265" t="str">
        <f>_xlfn.XLOOKUP(K3265,Sheet1!$A$2:$A$8,Sheet1!$B$2:$B$8)</f>
        <v>G</v>
      </c>
      <c r="M3265" s="5">
        <v>491469889907</v>
      </c>
      <c r="N3265" s="5">
        <v>371927059524</v>
      </c>
    </row>
    <row r="3266" spans="1:14" x14ac:dyDescent="0.3">
      <c r="A3266" t="s">
        <v>278</v>
      </c>
      <c r="B3266" t="s">
        <v>274</v>
      </c>
      <c r="C3266" t="s">
        <v>34</v>
      </c>
      <c r="D3266" t="s">
        <v>214</v>
      </c>
      <c r="E3266" t="s">
        <v>191</v>
      </c>
      <c r="F3266" t="s">
        <v>299</v>
      </c>
      <c r="G3266" s="4">
        <v>43465</v>
      </c>
      <c r="H3266" s="7">
        <f t="shared" si="50"/>
        <v>2018</v>
      </c>
      <c r="I3266" t="s">
        <v>252</v>
      </c>
      <c r="J3266" t="s">
        <v>276</v>
      </c>
      <c r="K3266" t="s">
        <v>11</v>
      </c>
      <c r="L3266" t="str">
        <f>_xlfn.XLOOKUP(K3266,Sheet1!$A$2:$A$8,Sheet1!$B$2:$B$8)</f>
        <v>G</v>
      </c>
      <c r="M3266" s="5">
        <v>538975696847</v>
      </c>
      <c r="N3266" s="5">
        <v>332894207480</v>
      </c>
    </row>
    <row r="3267" spans="1:14" x14ac:dyDescent="0.3">
      <c r="A3267" t="s">
        <v>278</v>
      </c>
      <c r="B3267" t="s">
        <v>274</v>
      </c>
      <c r="C3267" t="s">
        <v>34</v>
      </c>
      <c r="D3267" t="s">
        <v>216</v>
      </c>
      <c r="E3267" t="s">
        <v>184</v>
      </c>
      <c r="F3267" t="s">
        <v>299</v>
      </c>
      <c r="G3267" s="4">
        <v>43465</v>
      </c>
      <c r="H3267" s="7">
        <f t="shared" si="50"/>
        <v>2018</v>
      </c>
      <c r="I3267" t="s">
        <v>252</v>
      </c>
      <c r="J3267" t="s">
        <v>11</v>
      </c>
      <c r="K3267" t="s">
        <v>11</v>
      </c>
      <c r="L3267" t="str">
        <f>_xlfn.XLOOKUP(K3267,Sheet1!$A$2:$A$8,Sheet1!$B$2:$B$8)</f>
        <v>G</v>
      </c>
      <c r="M3267" s="5">
        <v>27279318374</v>
      </c>
      <c r="N3267" s="5">
        <v>56204951477</v>
      </c>
    </row>
    <row r="3268" spans="1:14" x14ac:dyDescent="0.3">
      <c r="A3268" t="s">
        <v>278</v>
      </c>
      <c r="B3268" t="s">
        <v>274</v>
      </c>
      <c r="C3268" t="s">
        <v>34</v>
      </c>
      <c r="D3268" t="s">
        <v>217</v>
      </c>
      <c r="E3268" t="s">
        <v>191</v>
      </c>
      <c r="F3268" t="s">
        <v>299</v>
      </c>
      <c r="G3268" s="4">
        <v>43465</v>
      </c>
      <c r="H3268" s="7">
        <f t="shared" si="50"/>
        <v>2018</v>
      </c>
      <c r="I3268" t="s">
        <v>252</v>
      </c>
      <c r="J3268" t="s">
        <v>11</v>
      </c>
      <c r="K3268" t="s">
        <v>11</v>
      </c>
      <c r="L3268" t="str">
        <f>_xlfn.XLOOKUP(K3268,Sheet1!$A$2:$A$8,Sheet1!$B$2:$B$8)</f>
        <v>G</v>
      </c>
      <c r="M3268" s="5">
        <v>34338665019</v>
      </c>
      <c r="N3268" s="5">
        <v>42932726929</v>
      </c>
    </row>
    <row r="3269" spans="1:14" x14ac:dyDescent="0.3">
      <c r="A3269" t="s">
        <v>278</v>
      </c>
      <c r="B3269" t="s">
        <v>274</v>
      </c>
      <c r="C3269" t="s">
        <v>34</v>
      </c>
      <c r="D3269" t="s">
        <v>218</v>
      </c>
      <c r="E3269" t="s">
        <v>184</v>
      </c>
      <c r="F3269" t="s">
        <v>299</v>
      </c>
      <c r="G3269" s="4">
        <v>43465</v>
      </c>
      <c r="H3269" s="7">
        <f t="shared" ref="H3269:H3327" si="51">YEAR(G3269)</f>
        <v>2018</v>
      </c>
      <c r="I3269" t="s">
        <v>252</v>
      </c>
      <c r="J3269" t="s">
        <v>11</v>
      </c>
      <c r="K3269" t="s">
        <v>11</v>
      </c>
      <c r="L3269" t="str">
        <f>_xlfn.XLOOKUP(K3269,Sheet1!$A$2:$A$8,Sheet1!$B$2:$B$8)</f>
        <v>G</v>
      </c>
      <c r="M3269" s="5">
        <v>81092622124</v>
      </c>
      <c r="N3269" s="5">
        <v>43171044138</v>
      </c>
    </row>
    <row r="3270" spans="1:14" x14ac:dyDescent="0.3">
      <c r="A3270" t="s">
        <v>278</v>
      </c>
      <c r="B3270" t="s">
        <v>274</v>
      </c>
      <c r="C3270" t="s">
        <v>34</v>
      </c>
      <c r="D3270" t="s">
        <v>219</v>
      </c>
      <c r="E3270" t="s">
        <v>184</v>
      </c>
      <c r="F3270" t="s">
        <v>299</v>
      </c>
      <c r="G3270" s="4">
        <v>43465</v>
      </c>
      <c r="H3270" s="7">
        <f t="shared" si="51"/>
        <v>2018</v>
      </c>
      <c r="I3270" t="s">
        <v>252</v>
      </c>
      <c r="J3270" t="s">
        <v>11</v>
      </c>
      <c r="K3270" t="s">
        <v>11</v>
      </c>
      <c r="L3270" t="str">
        <f>_xlfn.XLOOKUP(K3270,Sheet1!$A$2:$A$8,Sheet1!$B$2:$B$8)</f>
        <v>G</v>
      </c>
      <c r="M3270" s="5">
        <v>-38421019130</v>
      </c>
      <c r="N3270" s="5">
        <v>41582878820</v>
      </c>
    </row>
    <row r="3271" spans="1:14" x14ac:dyDescent="0.3">
      <c r="A3271" t="s">
        <v>278</v>
      </c>
      <c r="B3271" t="s">
        <v>274</v>
      </c>
      <c r="C3271" t="s">
        <v>34</v>
      </c>
      <c r="D3271" t="s">
        <v>221</v>
      </c>
      <c r="E3271" t="s">
        <v>191</v>
      </c>
      <c r="F3271" t="s">
        <v>299</v>
      </c>
      <c r="G3271" s="4">
        <v>43465</v>
      </c>
      <c r="H3271" s="7">
        <f t="shared" si="51"/>
        <v>2018</v>
      </c>
      <c r="I3271" t="s">
        <v>252</v>
      </c>
      <c r="J3271" t="s">
        <v>11</v>
      </c>
      <c r="K3271" t="s">
        <v>11</v>
      </c>
      <c r="L3271" t="str">
        <f>_xlfn.XLOOKUP(K3271,Sheet1!$A$2:$A$8,Sheet1!$B$2:$B$8)</f>
        <v>G</v>
      </c>
      <c r="M3271" s="5">
        <v>5869724523645</v>
      </c>
      <c r="N3271" s="5">
        <v>5607310243858</v>
      </c>
    </row>
    <row r="3272" spans="1:14" x14ac:dyDescent="0.3">
      <c r="A3272" t="s">
        <v>278</v>
      </c>
      <c r="B3272" t="s">
        <v>274</v>
      </c>
      <c r="C3272" t="s">
        <v>34</v>
      </c>
      <c r="D3272" t="s">
        <v>222</v>
      </c>
      <c r="E3272" t="s">
        <v>223</v>
      </c>
      <c r="F3272" t="s">
        <v>299</v>
      </c>
      <c r="G3272" s="4">
        <v>43465</v>
      </c>
      <c r="H3272" s="7">
        <f t="shared" si="51"/>
        <v>2018</v>
      </c>
      <c r="I3272" t="s">
        <v>252</v>
      </c>
      <c r="J3272" t="s">
        <v>11</v>
      </c>
      <c r="K3272" t="s">
        <v>11</v>
      </c>
      <c r="L3272" t="str">
        <f>_xlfn.XLOOKUP(K3272,Sheet1!$A$2:$A$8,Sheet1!$B$2:$B$8)</f>
        <v>G</v>
      </c>
      <c r="M3272" s="5">
        <v>137662903329</v>
      </c>
      <c r="N3272" s="5">
        <v>104641673897</v>
      </c>
    </row>
    <row r="3273" spans="1:14" x14ac:dyDescent="0.3">
      <c r="A3273" t="s">
        <v>278</v>
      </c>
      <c r="B3273" t="s">
        <v>274</v>
      </c>
      <c r="C3273" t="s">
        <v>34</v>
      </c>
      <c r="D3273" t="s">
        <v>224</v>
      </c>
      <c r="E3273" t="s">
        <v>225</v>
      </c>
      <c r="F3273" t="s">
        <v>299</v>
      </c>
      <c r="G3273" s="4">
        <v>43465</v>
      </c>
      <c r="H3273" s="7">
        <f t="shared" si="51"/>
        <v>2018</v>
      </c>
      <c r="I3273" t="s">
        <v>252</v>
      </c>
      <c r="J3273" t="s">
        <v>11</v>
      </c>
      <c r="K3273" t="s">
        <v>11</v>
      </c>
      <c r="L3273" t="str">
        <f>_xlfn.XLOOKUP(K3273,Sheet1!$A$2:$A$8,Sheet1!$B$2:$B$8)</f>
        <v>G</v>
      </c>
      <c r="M3273" s="5">
        <v>133714016226</v>
      </c>
      <c r="N3273" s="5">
        <v>76980269548</v>
      </c>
    </row>
    <row r="3274" spans="1:14" x14ac:dyDescent="0.3">
      <c r="A3274" t="s">
        <v>278</v>
      </c>
      <c r="B3274" t="s">
        <v>274</v>
      </c>
      <c r="C3274" t="s">
        <v>34</v>
      </c>
      <c r="D3274" t="s">
        <v>226</v>
      </c>
      <c r="E3274" t="s">
        <v>225</v>
      </c>
      <c r="F3274" t="s">
        <v>299</v>
      </c>
      <c r="G3274" s="4">
        <v>43465</v>
      </c>
      <c r="H3274" s="7">
        <f t="shared" si="51"/>
        <v>2018</v>
      </c>
      <c r="I3274" t="s">
        <v>252</v>
      </c>
      <c r="J3274" t="s">
        <v>11</v>
      </c>
      <c r="K3274" t="s">
        <v>11</v>
      </c>
      <c r="L3274" t="str">
        <f>_xlfn.XLOOKUP(K3274,Sheet1!$A$2:$A$8,Sheet1!$B$2:$B$8)</f>
        <v>G</v>
      </c>
      <c r="M3274" s="5">
        <v>13704172797</v>
      </c>
      <c r="N3274" s="5">
        <v>-202750088003</v>
      </c>
    </row>
    <row r="3275" spans="1:14" x14ac:dyDescent="0.3">
      <c r="A3275" t="s">
        <v>278</v>
      </c>
      <c r="B3275" t="s">
        <v>274</v>
      </c>
      <c r="C3275" t="s">
        <v>34</v>
      </c>
      <c r="D3275" t="s">
        <v>227</v>
      </c>
      <c r="E3275" t="s">
        <v>198</v>
      </c>
      <c r="F3275" t="s">
        <v>299</v>
      </c>
      <c r="G3275" s="4">
        <v>43465</v>
      </c>
      <c r="H3275" s="7">
        <f t="shared" si="51"/>
        <v>2018</v>
      </c>
      <c r="I3275" t="s">
        <v>252</v>
      </c>
      <c r="J3275" t="s">
        <v>11</v>
      </c>
      <c r="K3275" t="s">
        <v>11</v>
      </c>
      <c r="L3275" t="str">
        <f>_xlfn.XLOOKUP(K3275,Sheet1!$A$2:$A$8,Sheet1!$B$2:$B$8)</f>
        <v>G</v>
      </c>
      <c r="M3275" s="5">
        <v>-2994392103</v>
      </c>
      <c r="N3275" s="5">
        <v>42138652265</v>
      </c>
    </row>
    <row r="3276" spans="1:14" x14ac:dyDescent="0.3">
      <c r="A3276" t="s">
        <v>278</v>
      </c>
      <c r="B3276" t="s">
        <v>274</v>
      </c>
      <c r="C3276" t="s">
        <v>34</v>
      </c>
      <c r="D3276" t="s">
        <v>228</v>
      </c>
      <c r="E3276" t="s">
        <v>229</v>
      </c>
      <c r="F3276" t="s">
        <v>299</v>
      </c>
      <c r="G3276" s="4">
        <v>43465</v>
      </c>
      <c r="H3276" s="7">
        <f t="shared" si="51"/>
        <v>2018</v>
      </c>
      <c r="I3276" t="s">
        <v>252</v>
      </c>
      <c r="J3276" t="s">
        <v>11</v>
      </c>
      <c r="K3276" t="s">
        <v>11</v>
      </c>
      <c r="L3276" t="str">
        <f>_xlfn.XLOOKUP(K3276,Sheet1!$A$2:$A$8,Sheet1!$B$2:$B$8)</f>
        <v>G</v>
      </c>
      <c r="M3276" s="5">
        <v>116083529623</v>
      </c>
      <c r="N3276" s="5">
        <v>31888841250</v>
      </c>
    </row>
    <row r="3277" spans="1:14" x14ac:dyDescent="0.3">
      <c r="A3277" t="s">
        <v>278</v>
      </c>
      <c r="B3277" t="s">
        <v>274</v>
      </c>
      <c r="C3277" t="s">
        <v>34</v>
      </c>
      <c r="D3277" t="s">
        <v>230</v>
      </c>
      <c r="E3277" t="s">
        <v>191</v>
      </c>
      <c r="F3277" t="s">
        <v>299</v>
      </c>
      <c r="G3277" s="4">
        <v>43465</v>
      </c>
      <c r="H3277" s="7">
        <f t="shared" si="51"/>
        <v>2018</v>
      </c>
      <c r="I3277" t="s">
        <v>252</v>
      </c>
      <c r="J3277" t="s">
        <v>275</v>
      </c>
      <c r="K3277" t="s">
        <v>11</v>
      </c>
      <c r="L3277" t="str">
        <f>_xlfn.XLOOKUP(K3277,Sheet1!$A$2:$A$8,Sheet1!$B$2:$B$8)</f>
        <v>G</v>
      </c>
      <c r="M3277" s="5">
        <v>126519621000</v>
      </c>
      <c r="N3277" s="5">
        <v>593314273000</v>
      </c>
    </row>
    <row r="3278" spans="1:14" x14ac:dyDescent="0.3">
      <c r="A3278" t="s">
        <v>268</v>
      </c>
      <c r="B3278" t="s">
        <v>259</v>
      </c>
      <c r="C3278" t="s">
        <v>31</v>
      </c>
      <c r="D3278" t="s">
        <v>207</v>
      </c>
      <c r="E3278" t="s">
        <v>191</v>
      </c>
      <c r="F3278" t="s">
        <v>299</v>
      </c>
      <c r="G3278" s="4">
        <v>44834</v>
      </c>
      <c r="H3278" s="7">
        <f t="shared" si="51"/>
        <v>2022</v>
      </c>
      <c r="I3278" t="s">
        <v>249</v>
      </c>
      <c r="J3278" t="s">
        <v>283</v>
      </c>
      <c r="K3278" t="s">
        <v>122</v>
      </c>
      <c r="L3278" t="str">
        <f>_xlfn.XLOOKUP(K3278,Sheet1!$A$2:$A$8,Sheet1!$B$2:$B$8)</f>
        <v>F</v>
      </c>
      <c r="M3278" s="5">
        <v>41020717062</v>
      </c>
      <c r="N3278" s="5">
        <v>82669880565</v>
      </c>
    </row>
    <row r="3279" spans="1:14" x14ac:dyDescent="0.3">
      <c r="A3279" t="s">
        <v>269</v>
      </c>
      <c r="B3279" t="s">
        <v>259</v>
      </c>
      <c r="C3279" t="s">
        <v>34</v>
      </c>
      <c r="D3279" t="s">
        <v>207</v>
      </c>
      <c r="E3279" t="s">
        <v>191</v>
      </c>
      <c r="F3279" t="s">
        <v>299</v>
      </c>
      <c r="G3279" s="4">
        <v>44834</v>
      </c>
      <c r="H3279" s="7">
        <f t="shared" si="51"/>
        <v>2022</v>
      </c>
      <c r="I3279" t="s">
        <v>249</v>
      </c>
      <c r="J3279" t="s">
        <v>283</v>
      </c>
      <c r="K3279" t="s">
        <v>122</v>
      </c>
      <c r="L3279" t="str">
        <f>_xlfn.XLOOKUP(K3279,Sheet1!$A$2:$A$8,Sheet1!$B$2:$B$8)</f>
        <v>F</v>
      </c>
      <c r="M3279" s="5">
        <v>38617712550</v>
      </c>
      <c r="N3279" s="5">
        <v>68841456244</v>
      </c>
    </row>
    <row r="3280" spans="1:14" x14ac:dyDescent="0.3">
      <c r="A3280" t="s">
        <v>262</v>
      </c>
      <c r="B3280" t="s">
        <v>259</v>
      </c>
      <c r="C3280" t="s">
        <v>31</v>
      </c>
      <c r="D3280" t="s">
        <v>251</v>
      </c>
      <c r="E3280" t="s">
        <v>242</v>
      </c>
      <c r="F3280" t="s">
        <v>299</v>
      </c>
      <c r="G3280" s="4">
        <v>44834</v>
      </c>
      <c r="H3280" s="7">
        <f t="shared" si="51"/>
        <v>2022</v>
      </c>
      <c r="I3280" t="s">
        <v>249</v>
      </c>
      <c r="J3280" t="s">
        <v>283</v>
      </c>
      <c r="K3280" t="s">
        <v>122</v>
      </c>
      <c r="L3280" t="str">
        <f>_xlfn.XLOOKUP(K3280,Sheet1!$A$2:$A$8,Sheet1!$B$2:$B$8)</f>
        <v>F</v>
      </c>
      <c r="M3280" s="5">
        <v>114121000000</v>
      </c>
      <c r="N3280" s="5">
        <v>58372436208</v>
      </c>
    </row>
    <row r="3281" spans="1:14" x14ac:dyDescent="0.3">
      <c r="A3281" t="s">
        <v>262</v>
      </c>
      <c r="B3281" t="s">
        <v>259</v>
      </c>
      <c r="C3281" t="s">
        <v>31</v>
      </c>
      <c r="D3281" t="s">
        <v>193</v>
      </c>
      <c r="E3281" t="s">
        <v>194</v>
      </c>
      <c r="F3281" t="s">
        <v>299</v>
      </c>
      <c r="G3281" s="4">
        <v>44834</v>
      </c>
      <c r="H3281" s="7">
        <f t="shared" si="51"/>
        <v>2022</v>
      </c>
      <c r="I3281" t="s">
        <v>249</v>
      </c>
      <c r="J3281" t="s">
        <v>283</v>
      </c>
      <c r="K3281" t="s">
        <v>122</v>
      </c>
      <c r="L3281" t="str">
        <f>_xlfn.XLOOKUP(K3281,Sheet1!$A$2:$A$8,Sheet1!$B$2:$B$8)</f>
        <v>F</v>
      </c>
      <c r="M3281" s="5">
        <v>127696000000</v>
      </c>
      <c r="N3281" s="5">
        <v>193294000000</v>
      </c>
    </row>
    <row r="3282" spans="1:14" x14ac:dyDescent="0.3">
      <c r="A3282" t="s">
        <v>262</v>
      </c>
      <c r="B3282" t="s">
        <v>259</v>
      </c>
      <c r="C3282" t="s">
        <v>31</v>
      </c>
      <c r="D3282" t="s">
        <v>232</v>
      </c>
      <c r="E3282" t="s">
        <v>191</v>
      </c>
      <c r="F3282" t="s">
        <v>299</v>
      </c>
      <c r="G3282" s="4">
        <v>44834</v>
      </c>
      <c r="H3282" s="7">
        <f t="shared" si="51"/>
        <v>2022</v>
      </c>
      <c r="I3282" t="s">
        <v>249</v>
      </c>
      <c r="J3282" t="s">
        <v>282</v>
      </c>
      <c r="K3282" t="s">
        <v>122</v>
      </c>
      <c r="L3282" t="str">
        <f>_xlfn.XLOOKUP(K3282,Sheet1!$A$2:$A$8,Sheet1!$B$2:$B$8)</f>
        <v>F</v>
      </c>
      <c r="M3282" s="5">
        <v>162138000000</v>
      </c>
      <c r="N3282" s="5">
        <v>47707466229</v>
      </c>
    </row>
    <row r="3283" spans="1:14" x14ac:dyDescent="0.3">
      <c r="A3283" t="s">
        <v>262</v>
      </c>
      <c r="B3283" t="s">
        <v>259</v>
      </c>
      <c r="C3283" t="s">
        <v>31</v>
      </c>
      <c r="D3283" t="s">
        <v>199</v>
      </c>
      <c r="E3283" t="s">
        <v>184</v>
      </c>
      <c r="F3283" t="s">
        <v>299</v>
      </c>
      <c r="G3283" s="4">
        <v>44834</v>
      </c>
      <c r="H3283" s="7">
        <f t="shared" si="51"/>
        <v>2022</v>
      </c>
      <c r="I3283" t="s">
        <v>249</v>
      </c>
      <c r="J3283" t="s">
        <v>282</v>
      </c>
      <c r="K3283" t="s">
        <v>122</v>
      </c>
      <c r="L3283" t="str">
        <f>_xlfn.XLOOKUP(K3283,Sheet1!$A$2:$A$8,Sheet1!$B$2:$B$8)</f>
        <v>F</v>
      </c>
      <c r="M3283" s="5">
        <v>125706000000</v>
      </c>
      <c r="N3283" s="5">
        <v>59013518066</v>
      </c>
    </row>
    <row r="3284" spans="1:14" x14ac:dyDescent="0.3">
      <c r="A3284" t="s">
        <v>262</v>
      </c>
      <c r="B3284" t="s">
        <v>259</v>
      </c>
      <c r="C3284" t="s">
        <v>31</v>
      </c>
      <c r="D3284" t="s">
        <v>201</v>
      </c>
      <c r="E3284" t="s">
        <v>184</v>
      </c>
      <c r="F3284" t="s">
        <v>299</v>
      </c>
      <c r="G3284" s="4">
        <v>44834</v>
      </c>
      <c r="H3284" s="7">
        <f t="shared" si="51"/>
        <v>2022</v>
      </c>
      <c r="I3284" t="s">
        <v>249</v>
      </c>
      <c r="J3284" t="s">
        <v>283</v>
      </c>
      <c r="K3284" t="s">
        <v>122</v>
      </c>
      <c r="L3284" t="str">
        <f>_xlfn.XLOOKUP(K3284,Sheet1!$A$2:$A$8,Sheet1!$B$2:$B$8)</f>
        <v>F</v>
      </c>
      <c r="M3284" s="5">
        <v>765529000000</v>
      </c>
      <c r="N3284" s="5">
        <v>436998000000</v>
      </c>
    </row>
    <row r="3285" spans="1:14" x14ac:dyDescent="0.3">
      <c r="A3285" t="s">
        <v>262</v>
      </c>
      <c r="B3285" t="s">
        <v>259</v>
      </c>
      <c r="C3285" t="s">
        <v>31</v>
      </c>
      <c r="D3285" t="s">
        <v>234</v>
      </c>
      <c r="E3285" t="s">
        <v>225</v>
      </c>
      <c r="F3285" t="s">
        <v>299</v>
      </c>
      <c r="G3285" s="4">
        <v>44834</v>
      </c>
      <c r="H3285" s="7">
        <f t="shared" si="51"/>
        <v>2022</v>
      </c>
      <c r="I3285" t="s">
        <v>249</v>
      </c>
      <c r="J3285" t="s">
        <v>282</v>
      </c>
      <c r="K3285" t="s">
        <v>122</v>
      </c>
      <c r="L3285" t="str">
        <f>_xlfn.XLOOKUP(K3285,Sheet1!$A$2:$A$8,Sheet1!$B$2:$B$8)</f>
        <v>F</v>
      </c>
      <c r="M3285" s="5">
        <v>11906042368</v>
      </c>
      <c r="N3285" s="5">
        <v>24769900812</v>
      </c>
    </row>
    <row r="3286" spans="1:14" x14ac:dyDescent="0.3">
      <c r="A3286" t="s">
        <v>262</v>
      </c>
      <c r="B3286" t="s">
        <v>259</v>
      </c>
      <c r="C3286" t="s">
        <v>31</v>
      </c>
      <c r="D3286" t="s">
        <v>203</v>
      </c>
      <c r="E3286" t="s">
        <v>184</v>
      </c>
      <c r="F3286" t="s">
        <v>299</v>
      </c>
      <c r="G3286" s="4">
        <v>44834</v>
      </c>
      <c r="H3286" s="7">
        <f t="shared" si="51"/>
        <v>2022</v>
      </c>
      <c r="I3286" t="s">
        <v>249</v>
      </c>
      <c r="J3286" t="s">
        <v>283</v>
      </c>
      <c r="K3286" t="s">
        <v>122</v>
      </c>
      <c r="L3286" t="str">
        <f>_xlfn.XLOOKUP(K3286,Sheet1!$A$2:$A$8,Sheet1!$B$2:$B$8)</f>
        <v>F</v>
      </c>
      <c r="M3286" s="5">
        <v>10541327288</v>
      </c>
      <c r="N3286" s="5">
        <v>13932300857</v>
      </c>
    </row>
    <row r="3287" spans="1:14" x14ac:dyDescent="0.3">
      <c r="A3287" t="s">
        <v>262</v>
      </c>
      <c r="B3287" t="s">
        <v>259</v>
      </c>
      <c r="C3287" t="s">
        <v>31</v>
      </c>
      <c r="D3287" t="s">
        <v>205</v>
      </c>
      <c r="E3287" t="s">
        <v>189</v>
      </c>
      <c r="F3287" t="s">
        <v>301</v>
      </c>
      <c r="G3287" s="4">
        <v>44834</v>
      </c>
      <c r="H3287" s="7">
        <f t="shared" si="51"/>
        <v>2022</v>
      </c>
      <c r="I3287" t="s">
        <v>249</v>
      </c>
      <c r="J3287" t="s">
        <v>282</v>
      </c>
      <c r="K3287" t="s">
        <v>122</v>
      </c>
      <c r="L3287" t="str">
        <f>_xlfn.XLOOKUP(K3287,Sheet1!$A$2:$A$8,Sheet1!$B$2:$B$8)</f>
        <v>F</v>
      </c>
      <c r="M3287" s="5">
        <v>60748589595</v>
      </c>
      <c r="N3287" s="5">
        <v>41234655739</v>
      </c>
    </row>
    <row r="3288" spans="1:14" x14ac:dyDescent="0.3">
      <c r="A3288" t="s">
        <v>262</v>
      </c>
      <c r="B3288" t="s">
        <v>259</v>
      </c>
      <c r="C3288" t="s">
        <v>31</v>
      </c>
      <c r="D3288" t="s">
        <v>206</v>
      </c>
      <c r="E3288" t="s">
        <v>191</v>
      </c>
      <c r="F3288" t="s">
        <v>299</v>
      </c>
      <c r="G3288" s="4">
        <v>44834</v>
      </c>
      <c r="H3288" s="7">
        <f t="shared" si="51"/>
        <v>2022</v>
      </c>
      <c r="I3288" t="s">
        <v>249</v>
      </c>
      <c r="J3288" t="s">
        <v>283</v>
      </c>
      <c r="K3288" t="s">
        <v>122</v>
      </c>
      <c r="L3288" t="str">
        <f>_xlfn.XLOOKUP(K3288,Sheet1!$A$2:$A$8,Sheet1!$B$2:$B$8)</f>
        <v>F</v>
      </c>
      <c r="M3288" s="5">
        <v>5333489179</v>
      </c>
      <c r="N3288" s="5">
        <v>-52250765246</v>
      </c>
    </row>
    <row r="3289" spans="1:14" x14ac:dyDescent="0.3">
      <c r="A3289" t="s">
        <v>262</v>
      </c>
      <c r="B3289" t="s">
        <v>259</v>
      </c>
      <c r="C3289" t="s">
        <v>31</v>
      </c>
      <c r="D3289" t="s">
        <v>245</v>
      </c>
      <c r="E3289" t="s">
        <v>213</v>
      </c>
      <c r="F3289" t="s">
        <v>299</v>
      </c>
      <c r="G3289" s="4">
        <v>44834</v>
      </c>
      <c r="H3289" s="7">
        <f t="shared" si="51"/>
        <v>2022</v>
      </c>
      <c r="I3289" t="s">
        <v>249</v>
      </c>
      <c r="J3289" t="s">
        <v>282</v>
      </c>
      <c r="K3289" t="s">
        <v>122</v>
      </c>
      <c r="L3289" t="str">
        <f>_xlfn.XLOOKUP(K3289,Sheet1!$A$2:$A$8,Sheet1!$B$2:$B$8)</f>
        <v>F</v>
      </c>
      <c r="M3289" s="5">
        <v>80697206460</v>
      </c>
      <c r="N3289" s="5">
        <v>66573027330</v>
      </c>
    </row>
    <row r="3290" spans="1:14" x14ac:dyDescent="0.3">
      <c r="A3290" t="s">
        <v>272</v>
      </c>
      <c r="B3290" t="s">
        <v>259</v>
      </c>
      <c r="C3290" t="s">
        <v>31</v>
      </c>
      <c r="D3290" t="s">
        <v>207</v>
      </c>
      <c r="E3290" t="s">
        <v>191</v>
      </c>
      <c r="F3290" t="s">
        <v>299</v>
      </c>
      <c r="G3290" s="4">
        <v>44834</v>
      </c>
      <c r="H3290" s="7">
        <f t="shared" si="51"/>
        <v>2022</v>
      </c>
      <c r="I3290" t="s">
        <v>249</v>
      </c>
      <c r="J3290" t="s">
        <v>283</v>
      </c>
      <c r="K3290" t="s">
        <v>122</v>
      </c>
      <c r="L3290" t="str">
        <f>_xlfn.XLOOKUP(K3290,Sheet1!$A$2:$A$8,Sheet1!$B$2:$B$8)</f>
        <v>F</v>
      </c>
      <c r="M3290" s="5">
        <v>41020717062</v>
      </c>
      <c r="N3290" s="5">
        <v>82669880565</v>
      </c>
    </row>
    <row r="3291" spans="1:14" x14ac:dyDescent="0.3">
      <c r="A3291" t="s">
        <v>262</v>
      </c>
      <c r="B3291" t="s">
        <v>259</v>
      </c>
      <c r="C3291" t="s">
        <v>31</v>
      </c>
      <c r="D3291" t="s">
        <v>214</v>
      </c>
      <c r="E3291" t="s">
        <v>191</v>
      </c>
      <c r="F3291" t="s">
        <v>299</v>
      </c>
      <c r="G3291" s="4">
        <v>44834</v>
      </c>
      <c r="H3291" s="7">
        <f t="shared" si="51"/>
        <v>2022</v>
      </c>
      <c r="I3291" t="s">
        <v>249</v>
      </c>
      <c r="J3291" t="s">
        <v>283</v>
      </c>
      <c r="K3291" t="s">
        <v>122</v>
      </c>
      <c r="L3291" t="str">
        <f>_xlfn.XLOOKUP(K3291,Sheet1!$A$2:$A$8,Sheet1!$B$2:$B$8)</f>
        <v>F</v>
      </c>
      <c r="M3291" s="5">
        <v>-188515000000</v>
      </c>
      <c r="N3291" s="5">
        <v>73981000941</v>
      </c>
    </row>
    <row r="3292" spans="1:14" x14ac:dyDescent="0.3">
      <c r="A3292" t="s">
        <v>262</v>
      </c>
      <c r="B3292" t="s">
        <v>259</v>
      </c>
      <c r="C3292" t="s">
        <v>31</v>
      </c>
      <c r="D3292" t="s">
        <v>218</v>
      </c>
      <c r="E3292" t="s">
        <v>184</v>
      </c>
      <c r="F3292" t="s">
        <v>299</v>
      </c>
      <c r="G3292" s="4">
        <v>44834</v>
      </c>
      <c r="H3292" s="7">
        <f t="shared" si="51"/>
        <v>2022</v>
      </c>
      <c r="I3292" t="s">
        <v>249</v>
      </c>
      <c r="J3292" t="s">
        <v>282</v>
      </c>
      <c r="K3292" t="s">
        <v>122</v>
      </c>
      <c r="L3292" t="str">
        <f>_xlfn.XLOOKUP(K3292,Sheet1!$A$2:$A$8,Sheet1!$B$2:$B$8)</f>
        <v>F</v>
      </c>
      <c r="M3292" s="5">
        <v>4219622883</v>
      </c>
      <c r="N3292" s="5">
        <v>4002019221</v>
      </c>
    </row>
    <row r="3293" spans="1:14" x14ac:dyDescent="0.3">
      <c r="A3293" t="s">
        <v>262</v>
      </c>
      <c r="B3293" t="s">
        <v>259</v>
      </c>
      <c r="C3293" t="s">
        <v>31</v>
      </c>
      <c r="D3293" t="s">
        <v>246</v>
      </c>
      <c r="E3293" t="s">
        <v>213</v>
      </c>
      <c r="F3293" t="s">
        <v>299</v>
      </c>
      <c r="G3293" s="4">
        <v>44834</v>
      </c>
      <c r="H3293" s="7">
        <f t="shared" si="51"/>
        <v>2022</v>
      </c>
      <c r="I3293" t="s">
        <v>249</v>
      </c>
      <c r="J3293" t="s">
        <v>282</v>
      </c>
      <c r="K3293" t="s">
        <v>122</v>
      </c>
      <c r="L3293" t="str">
        <f>_xlfn.XLOOKUP(K3293,Sheet1!$A$2:$A$8,Sheet1!$B$2:$B$8)</f>
        <v>F</v>
      </c>
      <c r="M3293" s="5">
        <v>656883000000</v>
      </c>
      <c r="N3293" s="5">
        <v>519867000000</v>
      </c>
    </row>
    <row r="3294" spans="1:14" x14ac:dyDescent="0.3">
      <c r="A3294" t="s">
        <v>262</v>
      </c>
      <c r="B3294" t="s">
        <v>259</v>
      </c>
      <c r="C3294" t="s">
        <v>31</v>
      </c>
      <c r="D3294" t="s">
        <v>222</v>
      </c>
      <c r="E3294" t="s">
        <v>223</v>
      </c>
      <c r="F3294" t="s">
        <v>299</v>
      </c>
      <c r="G3294" s="4">
        <v>44834</v>
      </c>
      <c r="H3294" s="7">
        <f t="shared" si="51"/>
        <v>2022</v>
      </c>
      <c r="I3294" t="s">
        <v>249</v>
      </c>
      <c r="J3294" t="s">
        <v>282</v>
      </c>
      <c r="K3294" t="s">
        <v>122</v>
      </c>
      <c r="L3294" t="str">
        <f>_xlfn.XLOOKUP(K3294,Sheet1!$A$2:$A$8,Sheet1!$B$2:$B$8)</f>
        <v>F</v>
      </c>
      <c r="M3294" s="5">
        <v>145577000000</v>
      </c>
      <c r="N3294" s="5">
        <v>79320362714</v>
      </c>
    </row>
    <row r="3295" spans="1:14" x14ac:dyDescent="0.3">
      <c r="A3295" t="s">
        <v>262</v>
      </c>
      <c r="B3295" t="s">
        <v>259</v>
      </c>
      <c r="C3295" t="s">
        <v>31</v>
      </c>
      <c r="D3295" t="s">
        <v>247</v>
      </c>
      <c r="E3295" t="s">
        <v>191</v>
      </c>
      <c r="F3295" t="s">
        <v>299</v>
      </c>
      <c r="G3295" s="4">
        <v>44834</v>
      </c>
      <c r="H3295" s="7">
        <f t="shared" si="51"/>
        <v>2022</v>
      </c>
      <c r="I3295" t="s">
        <v>249</v>
      </c>
      <c r="J3295" t="s">
        <v>283</v>
      </c>
      <c r="K3295" t="s">
        <v>122</v>
      </c>
      <c r="L3295" t="str">
        <f>_xlfn.XLOOKUP(K3295,Sheet1!$A$2:$A$8,Sheet1!$B$2:$B$8)</f>
        <v>F</v>
      </c>
      <c r="M3295" s="5">
        <v>26692165589</v>
      </c>
      <c r="N3295" s="5">
        <v>28763276229</v>
      </c>
    </row>
    <row r="3296" spans="1:14" x14ac:dyDescent="0.3">
      <c r="A3296" t="s">
        <v>262</v>
      </c>
      <c r="B3296" t="s">
        <v>259</v>
      </c>
      <c r="C3296" t="s">
        <v>31</v>
      </c>
      <c r="D3296" t="s">
        <v>248</v>
      </c>
      <c r="E3296" t="s">
        <v>191</v>
      </c>
      <c r="F3296" t="s">
        <v>299</v>
      </c>
      <c r="G3296" s="4">
        <v>44834</v>
      </c>
      <c r="H3296" s="7">
        <f t="shared" si="51"/>
        <v>2022</v>
      </c>
      <c r="I3296" t="s">
        <v>249</v>
      </c>
      <c r="J3296" t="s">
        <v>282</v>
      </c>
      <c r="K3296" t="s">
        <v>122</v>
      </c>
      <c r="L3296" t="str">
        <f>_xlfn.XLOOKUP(K3296,Sheet1!$A$2:$A$8,Sheet1!$B$2:$B$8)</f>
        <v>F</v>
      </c>
      <c r="M3296" s="5">
        <v>946065000000</v>
      </c>
      <c r="N3296" s="5">
        <v>506464000000</v>
      </c>
    </row>
    <row r="3297" spans="1:14" x14ac:dyDescent="0.3">
      <c r="A3297" t="s">
        <v>262</v>
      </c>
      <c r="B3297" t="s">
        <v>259</v>
      </c>
      <c r="C3297" t="s">
        <v>31</v>
      </c>
      <c r="D3297" t="s">
        <v>230</v>
      </c>
      <c r="E3297" t="s">
        <v>191</v>
      </c>
      <c r="F3297" t="s">
        <v>299</v>
      </c>
      <c r="G3297" s="4">
        <v>44834</v>
      </c>
      <c r="H3297" s="7">
        <f t="shared" si="51"/>
        <v>2022</v>
      </c>
      <c r="I3297" t="s">
        <v>249</v>
      </c>
      <c r="J3297" t="s">
        <v>283</v>
      </c>
      <c r="K3297" t="s">
        <v>122</v>
      </c>
      <c r="L3297" t="str">
        <f>_xlfn.XLOOKUP(K3297,Sheet1!$A$2:$A$8,Sheet1!$B$2:$B$8)</f>
        <v>F</v>
      </c>
      <c r="M3297" s="5">
        <v>-187542000000</v>
      </c>
      <c r="N3297" s="5">
        <v>-293787000000</v>
      </c>
    </row>
    <row r="3298" spans="1:14" x14ac:dyDescent="0.3">
      <c r="A3298" t="s">
        <v>258</v>
      </c>
      <c r="B3298" t="s">
        <v>259</v>
      </c>
      <c r="C3298" t="s">
        <v>34</v>
      </c>
      <c r="D3298" t="s">
        <v>251</v>
      </c>
      <c r="E3298" t="s">
        <v>242</v>
      </c>
      <c r="F3298" t="s">
        <v>299</v>
      </c>
      <c r="G3298" s="4">
        <v>44834</v>
      </c>
      <c r="H3298" s="7">
        <f t="shared" si="51"/>
        <v>2022</v>
      </c>
      <c r="I3298" t="s">
        <v>249</v>
      </c>
      <c r="J3298" t="s">
        <v>283</v>
      </c>
      <c r="K3298" t="s">
        <v>122</v>
      </c>
      <c r="L3298" t="str">
        <f>_xlfn.XLOOKUP(K3298,Sheet1!$A$2:$A$8,Sheet1!$B$2:$B$8)</f>
        <v>F</v>
      </c>
      <c r="M3298" s="5">
        <v>207284000000</v>
      </c>
      <c r="N3298" s="5">
        <v>158604000000</v>
      </c>
    </row>
    <row r="3299" spans="1:14" x14ac:dyDescent="0.3">
      <c r="A3299" t="s">
        <v>258</v>
      </c>
      <c r="B3299" t="s">
        <v>259</v>
      </c>
      <c r="C3299" t="s">
        <v>34</v>
      </c>
      <c r="D3299" t="s">
        <v>193</v>
      </c>
      <c r="E3299" t="s">
        <v>194</v>
      </c>
      <c r="F3299" t="s">
        <v>299</v>
      </c>
      <c r="G3299" s="4">
        <v>44834</v>
      </c>
      <c r="H3299" s="7">
        <f t="shared" si="51"/>
        <v>2022</v>
      </c>
      <c r="I3299" t="s">
        <v>249</v>
      </c>
      <c r="J3299" t="s">
        <v>283</v>
      </c>
      <c r="K3299" t="s">
        <v>122</v>
      </c>
      <c r="L3299" t="str">
        <f>_xlfn.XLOOKUP(K3299,Sheet1!$A$2:$A$8,Sheet1!$B$2:$B$8)</f>
        <v>F</v>
      </c>
      <c r="M3299" s="5">
        <v>117081000000</v>
      </c>
      <c r="N3299" s="5">
        <v>241315000000</v>
      </c>
    </row>
    <row r="3300" spans="1:14" x14ac:dyDescent="0.3">
      <c r="A3300" t="s">
        <v>258</v>
      </c>
      <c r="B3300" t="s">
        <v>259</v>
      </c>
      <c r="C3300" t="s">
        <v>34</v>
      </c>
      <c r="D3300" t="s">
        <v>232</v>
      </c>
      <c r="E3300" t="s">
        <v>191</v>
      </c>
      <c r="F3300" t="s">
        <v>299</v>
      </c>
      <c r="G3300" s="4">
        <v>44834</v>
      </c>
      <c r="H3300" s="7">
        <f t="shared" si="51"/>
        <v>2022</v>
      </c>
      <c r="I3300" t="s">
        <v>249</v>
      </c>
      <c r="J3300" t="s">
        <v>282</v>
      </c>
      <c r="K3300" t="s">
        <v>122</v>
      </c>
      <c r="L3300" t="str">
        <f>_xlfn.XLOOKUP(K3300,Sheet1!$A$2:$A$8,Sheet1!$B$2:$B$8)</f>
        <v>F</v>
      </c>
      <c r="M3300" s="5">
        <v>161719000000</v>
      </c>
      <c r="N3300" s="5">
        <v>44333015298</v>
      </c>
    </row>
    <row r="3301" spans="1:14" x14ac:dyDescent="0.3">
      <c r="A3301" t="s">
        <v>258</v>
      </c>
      <c r="B3301" t="s">
        <v>259</v>
      </c>
      <c r="C3301" t="s">
        <v>34</v>
      </c>
      <c r="D3301" t="s">
        <v>199</v>
      </c>
      <c r="E3301" t="s">
        <v>184</v>
      </c>
      <c r="F3301" t="s">
        <v>299</v>
      </c>
      <c r="G3301" s="4">
        <v>44834</v>
      </c>
      <c r="H3301" s="7">
        <f t="shared" si="51"/>
        <v>2022</v>
      </c>
      <c r="I3301" t="s">
        <v>249</v>
      </c>
      <c r="J3301" t="s">
        <v>282</v>
      </c>
      <c r="K3301" t="s">
        <v>122</v>
      </c>
      <c r="L3301" t="str">
        <f>_xlfn.XLOOKUP(K3301,Sheet1!$A$2:$A$8,Sheet1!$B$2:$B$8)</f>
        <v>F</v>
      </c>
      <c r="M3301" s="5">
        <v>182238000000</v>
      </c>
      <c r="N3301" s="5">
        <v>143606000000</v>
      </c>
    </row>
    <row r="3302" spans="1:14" x14ac:dyDescent="0.3">
      <c r="A3302" t="s">
        <v>258</v>
      </c>
      <c r="B3302" t="s">
        <v>259</v>
      </c>
      <c r="C3302" t="s">
        <v>34</v>
      </c>
      <c r="D3302" t="s">
        <v>201</v>
      </c>
      <c r="E3302" t="s">
        <v>184</v>
      </c>
      <c r="F3302" t="s">
        <v>299</v>
      </c>
      <c r="G3302" s="4">
        <v>44834</v>
      </c>
      <c r="H3302" s="7">
        <f t="shared" si="51"/>
        <v>2022</v>
      </c>
      <c r="I3302" t="s">
        <v>249</v>
      </c>
      <c r="J3302" t="s">
        <v>283</v>
      </c>
      <c r="K3302" t="s">
        <v>122</v>
      </c>
      <c r="L3302" t="str">
        <f>_xlfn.XLOOKUP(K3302,Sheet1!$A$2:$A$8,Sheet1!$B$2:$B$8)</f>
        <v>F</v>
      </c>
      <c r="M3302" s="5">
        <v>1410190000000</v>
      </c>
      <c r="N3302" s="5">
        <v>858758000000</v>
      </c>
    </row>
    <row r="3303" spans="1:14" x14ac:dyDescent="0.3">
      <c r="A3303" t="s">
        <v>258</v>
      </c>
      <c r="B3303" t="s">
        <v>259</v>
      </c>
      <c r="C3303" t="s">
        <v>34</v>
      </c>
      <c r="D3303" t="s">
        <v>203</v>
      </c>
      <c r="E3303" t="s">
        <v>184</v>
      </c>
      <c r="F3303" t="s">
        <v>299</v>
      </c>
      <c r="G3303" s="4">
        <v>44834</v>
      </c>
      <c r="H3303" s="7">
        <f t="shared" si="51"/>
        <v>2022</v>
      </c>
      <c r="I3303" t="s">
        <v>249</v>
      </c>
      <c r="J3303" t="s">
        <v>283</v>
      </c>
      <c r="K3303" t="s">
        <v>122</v>
      </c>
      <c r="L3303" t="str">
        <f>_xlfn.XLOOKUP(K3303,Sheet1!$A$2:$A$8,Sheet1!$B$2:$B$8)</f>
        <v>F</v>
      </c>
      <c r="M3303" s="5">
        <v>10404415978</v>
      </c>
      <c r="N3303" s="5">
        <v>12143029275</v>
      </c>
    </row>
    <row r="3304" spans="1:14" x14ac:dyDescent="0.3">
      <c r="A3304" t="s">
        <v>258</v>
      </c>
      <c r="B3304" t="s">
        <v>259</v>
      </c>
      <c r="C3304" t="s">
        <v>34</v>
      </c>
      <c r="D3304" t="s">
        <v>205</v>
      </c>
      <c r="E3304" t="s">
        <v>189</v>
      </c>
      <c r="F3304" t="s">
        <v>301</v>
      </c>
      <c r="G3304" s="4">
        <v>44834</v>
      </c>
      <c r="H3304" s="7">
        <f t="shared" si="51"/>
        <v>2022</v>
      </c>
      <c r="I3304" t="s">
        <v>249</v>
      </c>
      <c r="J3304" t="s">
        <v>282</v>
      </c>
      <c r="K3304" t="s">
        <v>122</v>
      </c>
      <c r="L3304" t="str">
        <f>_xlfn.XLOOKUP(K3304,Sheet1!$A$2:$A$8,Sheet1!$B$2:$B$8)</f>
        <v>F</v>
      </c>
      <c r="M3304" s="5">
        <v>80091913073</v>
      </c>
      <c r="N3304" s="5">
        <v>100049000000</v>
      </c>
    </row>
    <row r="3305" spans="1:14" x14ac:dyDescent="0.3">
      <c r="A3305" t="s">
        <v>258</v>
      </c>
      <c r="B3305" t="s">
        <v>259</v>
      </c>
      <c r="C3305" t="s">
        <v>34</v>
      </c>
      <c r="D3305" t="s">
        <v>206</v>
      </c>
      <c r="E3305" t="s">
        <v>191</v>
      </c>
      <c r="F3305" t="s">
        <v>299</v>
      </c>
      <c r="G3305" s="4">
        <v>44834</v>
      </c>
      <c r="H3305" s="7">
        <f t="shared" si="51"/>
        <v>2022</v>
      </c>
      <c r="I3305" t="s">
        <v>249</v>
      </c>
      <c r="J3305" t="s">
        <v>283</v>
      </c>
      <c r="K3305" t="s">
        <v>122</v>
      </c>
      <c r="L3305" t="str">
        <f>_xlfn.XLOOKUP(K3305,Sheet1!$A$2:$A$8,Sheet1!$B$2:$B$8)</f>
        <v>F</v>
      </c>
      <c r="M3305" s="5">
        <v>2287860989</v>
      </c>
      <c r="N3305" s="5">
        <v>-35428820000</v>
      </c>
    </row>
    <row r="3306" spans="1:14" x14ac:dyDescent="0.3">
      <c r="A3306" t="s">
        <v>258</v>
      </c>
      <c r="B3306" t="s">
        <v>259</v>
      </c>
      <c r="C3306" t="s">
        <v>34</v>
      </c>
      <c r="D3306" t="s">
        <v>245</v>
      </c>
      <c r="E3306" t="s">
        <v>213</v>
      </c>
      <c r="F3306" t="s">
        <v>299</v>
      </c>
      <c r="G3306" s="4">
        <v>44834</v>
      </c>
      <c r="H3306" s="7">
        <f t="shared" si="51"/>
        <v>2022</v>
      </c>
      <c r="I3306" t="s">
        <v>249</v>
      </c>
      <c r="J3306" t="s">
        <v>282</v>
      </c>
      <c r="K3306" t="s">
        <v>122</v>
      </c>
      <c r="L3306" t="str">
        <f>_xlfn.XLOOKUP(K3306,Sheet1!$A$2:$A$8,Sheet1!$B$2:$B$8)</f>
        <v>F</v>
      </c>
      <c r="M3306" s="5">
        <v>11600469568</v>
      </c>
      <c r="N3306" s="5">
        <v>83539086107</v>
      </c>
    </row>
    <row r="3307" spans="1:14" x14ac:dyDescent="0.3">
      <c r="A3307" t="s">
        <v>271</v>
      </c>
      <c r="B3307" t="s">
        <v>259</v>
      </c>
      <c r="C3307" t="s">
        <v>34</v>
      </c>
      <c r="D3307" t="s">
        <v>207</v>
      </c>
      <c r="E3307" t="s">
        <v>191</v>
      </c>
      <c r="F3307" t="s">
        <v>299</v>
      </c>
      <c r="G3307" s="4">
        <v>44834</v>
      </c>
      <c r="H3307" s="7">
        <f t="shared" si="51"/>
        <v>2022</v>
      </c>
      <c r="I3307" t="s">
        <v>249</v>
      </c>
      <c r="J3307" t="s">
        <v>283</v>
      </c>
      <c r="K3307" t="s">
        <v>122</v>
      </c>
      <c r="L3307" t="str">
        <f>_xlfn.XLOOKUP(K3307,Sheet1!$A$2:$A$8,Sheet1!$B$2:$B$8)</f>
        <v>F</v>
      </c>
      <c r="M3307" s="5">
        <v>38617712550</v>
      </c>
      <c r="N3307" s="5">
        <v>68841456244</v>
      </c>
    </row>
    <row r="3308" spans="1:14" x14ac:dyDescent="0.3">
      <c r="A3308" t="s">
        <v>258</v>
      </c>
      <c r="B3308" t="s">
        <v>259</v>
      </c>
      <c r="C3308" t="s">
        <v>34</v>
      </c>
      <c r="D3308" t="s">
        <v>214</v>
      </c>
      <c r="E3308" t="s">
        <v>191</v>
      </c>
      <c r="F3308" t="s">
        <v>299</v>
      </c>
      <c r="G3308" s="4">
        <v>44834</v>
      </c>
      <c r="H3308" s="7">
        <f t="shared" si="51"/>
        <v>2022</v>
      </c>
      <c r="I3308" t="s">
        <v>249</v>
      </c>
      <c r="J3308" t="s">
        <v>283</v>
      </c>
      <c r="K3308" t="s">
        <v>122</v>
      </c>
      <c r="L3308" t="str">
        <f>_xlfn.XLOOKUP(K3308,Sheet1!$A$2:$A$8,Sheet1!$B$2:$B$8)</f>
        <v>F</v>
      </c>
      <c r="M3308" s="5">
        <v>-50944715047</v>
      </c>
      <c r="N3308" s="5">
        <v>178970000000</v>
      </c>
    </row>
    <row r="3309" spans="1:14" x14ac:dyDescent="0.3">
      <c r="A3309" t="s">
        <v>258</v>
      </c>
      <c r="B3309" t="s">
        <v>259</v>
      </c>
      <c r="C3309" t="s">
        <v>34</v>
      </c>
      <c r="D3309" t="s">
        <v>218</v>
      </c>
      <c r="E3309" t="s">
        <v>184</v>
      </c>
      <c r="F3309" t="s">
        <v>299</v>
      </c>
      <c r="G3309" s="4">
        <v>44834</v>
      </c>
      <c r="H3309" s="7">
        <f t="shared" si="51"/>
        <v>2022</v>
      </c>
      <c r="I3309" t="s">
        <v>249</v>
      </c>
      <c r="J3309" t="s">
        <v>282</v>
      </c>
      <c r="K3309" t="s">
        <v>122</v>
      </c>
      <c r="L3309" t="str">
        <f>_xlfn.XLOOKUP(K3309,Sheet1!$A$2:$A$8,Sheet1!$B$2:$B$8)</f>
        <v>F</v>
      </c>
      <c r="M3309" s="5">
        <v>28281776579</v>
      </c>
      <c r="N3309" s="5">
        <v>21773990140</v>
      </c>
    </row>
    <row r="3310" spans="1:14" x14ac:dyDescent="0.3">
      <c r="A3310" t="s">
        <v>258</v>
      </c>
      <c r="B3310" t="s">
        <v>259</v>
      </c>
      <c r="C3310" t="s">
        <v>34</v>
      </c>
      <c r="D3310" t="s">
        <v>246</v>
      </c>
      <c r="E3310" t="s">
        <v>213</v>
      </c>
      <c r="F3310" t="s">
        <v>299</v>
      </c>
      <c r="G3310" s="4">
        <v>44834</v>
      </c>
      <c r="H3310" s="7">
        <f t="shared" si="51"/>
        <v>2022</v>
      </c>
      <c r="I3310" t="s">
        <v>249</v>
      </c>
      <c r="J3310" t="s">
        <v>282</v>
      </c>
      <c r="K3310" t="s">
        <v>122</v>
      </c>
      <c r="L3310" t="str">
        <f>_xlfn.XLOOKUP(K3310,Sheet1!$A$2:$A$8,Sheet1!$B$2:$B$8)</f>
        <v>F</v>
      </c>
      <c r="M3310" s="5">
        <v>665596000000</v>
      </c>
      <c r="N3310" s="5">
        <v>513637000000</v>
      </c>
    </row>
    <row r="3311" spans="1:14" x14ac:dyDescent="0.3">
      <c r="A3311" t="s">
        <v>258</v>
      </c>
      <c r="B3311" t="s">
        <v>259</v>
      </c>
      <c r="C3311" t="s">
        <v>34</v>
      </c>
      <c r="D3311" t="s">
        <v>222</v>
      </c>
      <c r="E3311" t="s">
        <v>223</v>
      </c>
      <c r="F3311" t="s">
        <v>299</v>
      </c>
      <c r="G3311" s="4">
        <v>44834</v>
      </c>
      <c r="H3311" s="7">
        <f t="shared" si="51"/>
        <v>2022</v>
      </c>
      <c r="I3311" t="s">
        <v>249</v>
      </c>
      <c r="J3311" t="s">
        <v>282</v>
      </c>
      <c r="K3311" t="s">
        <v>122</v>
      </c>
      <c r="L3311" t="str">
        <f>_xlfn.XLOOKUP(K3311,Sheet1!$A$2:$A$8,Sheet1!$B$2:$B$8)</f>
        <v>F</v>
      </c>
      <c r="M3311" s="5">
        <v>139093000000</v>
      </c>
      <c r="N3311" s="5">
        <v>72749947693</v>
      </c>
    </row>
    <row r="3312" spans="1:14" x14ac:dyDescent="0.3">
      <c r="A3312" t="s">
        <v>258</v>
      </c>
      <c r="B3312" t="s">
        <v>259</v>
      </c>
      <c r="C3312" t="s">
        <v>34</v>
      </c>
      <c r="D3312" t="s">
        <v>248</v>
      </c>
      <c r="E3312" t="s">
        <v>191</v>
      </c>
      <c r="F3312" t="s">
        <v>299</v>
      </c>
      <c r="G3312" s="4">
        <v>44834</v>
      </c>
      <c r="H3312" s="7">
        <f t="shared" si="51"/>
        <v>2022</v>
      </c>
      <c r="I3312" t="s">
        <v>249</v>
      </c>
      <c r="J3312" t="s">
        <v>282</v>
      </c>
      <c r="K3312" t="s">
        <v>122</v>
      </c>
      <c r="L3312" t="str">
        <f>_xlfn.XLOOKUP(K3312,Sheet1!$A$2:$A$8,Sheet1!$B$2:$B$8)</f>
        <v>F</v>
      </c>
      <c r="M3312" s="5">
        <v>486199000000</v>
      </c>
      <c r="N3312" s="5">
        <v>801391000000</v>
      </c>
    </row>
    <row r="3313" spans="1:14" x14ac:dyDescent="0.3">
      <c r="A3313" t="s">
        <v>258</v>
      </c>
      <c r="B3313" t="s">
        <v>259</v>
      </c>
      <c r="C3313" t="s">
        <v>34</v>
      </c>
      <c r="D3313" t="s">
        <v>230</v>
      </c>
      <c r="E3313" t="s">
        <v>191</v>
      </c>
      <c r="F3313" t="s">
        <v>299</v>
      </c>
      <c r="G3313" s="4">
        <v>44834</v>
      </c>
      <c r="H3313" s="7">
        <f t="shared" si="51"/>
        <v>2022</v>
      </c>
      <c r="I3313" t="s">
        <v>249</v>
      </c>
      <c r="J3313" t="s">
        <v>283</v>
      </c>
      <c r="K3313" t="s">
        <v>122</v>
      </c>
      <c r="L3313" t="str">
        <f>_xlfn.XLOOKUP(K3313,Sheet1!$A$2:$A$8,Sheet1!$B$2:$B$8)</f>
        <v>F</v>
      </c>
      <c r="M3313" s="5">
        <v>-190256000000</v>
      </c>
      <c r="N3313" s="5">
        <v>-294114000000</v>
      </c>
    </row>
    <row r="3314" spans="1:14" x14ac:dyDescent="0.3">
      <c r="A3314" t="s">
        <v>262</v>
      </c>
      <c r="B3314" t="s">
        <v>259</v>
      </c>
      <c r="C3314" t="s">
        <v>31</v>
      </c>
      <c r="D3314" t="s">
        <v>195</v>
      </c>
      <c r="E3314" t="s">
        <v>191</v>
      </c>
      <c r="F3314" t="s">
        <v>299</v>
      </c>
      <c r="G3314" s="4">
        <v>43100</v>
      </c>
      <c r="H3314" s="7">
        <f t="shared" si="51"/>
        <v>2017</v>
      </c>
      <c r="I3314" t="s">
        <v>252</v>
      </c>
      <c r="J3314" t="s">
        <v>282</v>
      </c>
      <c r="K3314" t="s">
        <v>122</v>
      </c>
      <c r="L3314" t="str">
        <f>_xlfn.XLOOKUP(K3314,Sheet1!$A$2:$A$8,Sheet1!$B$2:$B$8)</f>
        <v>F</v>
      </c>
      <c r="M3314" s="5">
        <v>530649000000</v>
      </c>
      <c r="N3314" s="5">
        <v>537489000000</v>
      </c>
    </row>
    <row r="3315" spans="1:14" x14ac:dyDescent="0.3">
      <c r="A3315" t="s">
        <v>258</v>
      </c>
      <c r="B3315" t="s">
        <v>259</v>
      </c>
      <c r="C3315" t="s">
        <v>34</v>
      </c>
      <c r="D3315" t="s">
        <v>195</v>
      </c>
      <c r="E3315" t="s">
        <v>191</v>
      </c>
      <c r="F3315" t="s">
        <v>299</v>
      </c>
      <c r="G3315" s="4">
        <v>43100</v>
      </c>
      <c r="H3315" s="7">
        <f t="shared" si="51"/>
        <v>2017</v>
      </c>
      <c r="I3315" t="s">
        <v>252</v>
      </c>
      <c r="J3315" t="s">
        <v>282</v>
      </c>
      <c r="K3315" t="s">
        <v>122</v>
      </c>
      <c r="L3315" t="str">
        <f>_xlfn.XLOOKUP(K3315,Sheet1!$A$2:$A$8,Sheet1!$B$2:$B$8)</f>
        <v>F</v>
      </c>
      <c r="M3315" s="5">
        <v>634031000000</v>
      </c>
      <c r="N3315" s="5">
        <v>594584000000</v>
      </c>
    </row>
    <row r="3316" spans="1:14" x14ac:dyDescent="0.3">
      <c r="A3316" t="s">
        <v>258</v>
      </c>
      <c r="B3316" t="s">
        <v>259</v>
      </c>
      <c r="C3316" t="s">
        <v>34</v>
      </c>
      <c r="D3316" t="s">
        <v>228</v>
      </c>
      <c r="E3316" t="s">
        <v>229</v>
      </c>
      <c r="F3316" t="s">
        <v>299</v>
      </c>
      <c r="G3316" s="4">
        <v>43830</v>
      </c>
      <c r="H3316" s="7">
        <f t="shared" si="51"/>
        <v>2019</v>
      </c>
      <c r="I3316" t="s">
        <v>252</v>
      </c>
      <c r="J3316" t="s">
        <v>283</v>
      </c>
      <c r="K3316" t="s">
        <v>122</v>
      </c>
      <c r="L3316" t="str">
        <f>_xlfn.XLOOKUP(K3316,Sheet1!$A$2:$A$8,Sheet1!$B$2:$B$8)</f>
        <v>F</v>
      </c>
      <c r="M3316" s="5">
        <v>-2865354871</v>
      </c>
      <c r="N3316" s="5">
        <v>45640672819</v>
      </c>
    </row>
    <row r="3317" spans="1:14" x14ac:dyDescent="0.3">
      <c r="A3317" t="s">
        <v>262</v>
      </c>
      <c r="B3317" t="s">
        <v>259</v>
      </c>
      <c r="C3317" t="s">
        <v>31</v>
      </c>
      <c r="D3317" t="s">
        <v>228</v>
      </c>
      <c r="E3317" t="s">
        <v>229</v>
      </c>
      <c r="F3317" t="s">
        <v>299</v>
      </c>
      <c r="G3317" s="4">
        <v>43830</v>
      </c>
      <c r="H3317" s="7">
        <f t="shared" si="51"/>
        <v>2019</v>
      </c>
      <c r="I3317" t="s">
        <v>252</v>
      </c>
      <c r="J3317" t="s">
        <v>283</v>
      </c>
      <c r="K3317" t="s">
        <v>122</v>
      </c>
      <c r="L3317" t="str">
        <f>_xlfn.XLOOKUP(K3317,Sheet1!$A$2:$A$8,Sheet1!$B$2:$B$8)</f>
        <v>F</v>
      </c>
      <c r="M3317" s="5">
        <v>7288945964</v>
      </c>
      <c r="N3317" s="5">
        <v>53305256022</v>
      </c>
    </row>
    <row r="3318" spans="1:14" x14ac:dyDescent="0.3">
      <c r="A3318" t="s">
        <v>258</v>
      </c>
      <c r="B3318" t="s">
        <v>259</v>
      </c>
      <c r="C3318" t="s">
        <v>34</v>
      </c>
      <c r="D3318" t="s">
        <v>195</v>
      </c>
      <c r="E3318" t="s">
        <v>191</v>
      </c>
      <c r="F3318" t="s">
        <v>299</v>
      </c>
      <c r="G3318" s="4">
        <v>43465</v>
      </c>
      <c r="H3318" s="7">
        <f t="shared" si="51"/>
        <v>2018</v>
      </c>
      <c r="I3318" t="s">
        <v>252</v>
      </c>
      <c r="J3318" t="s">
        <v>282</v>
      </c>
      <c r="K3318" t="s">
        <v>122</v>
      </c>
      <c r="L3318" t="str">
        <f>_xlfn.XLOOKUP(K3318,Sheet1!$A$2:$A$8,Sheet1!$B$2:$B$8)</f>
        <v>F</v>
      </c>
      <c r="M3318" s="5">
        <v>534815000000</v>
      </c>
      <c r="N3318" s="5">
        <v>634031000000</v>
      </c>
    </row>
    <row r="3319" spans="1:14" x14ac:dyDescent="0.3">
      <c r="A3319" t="s">
        <v>262</v>
      </c>
      <c r="B3319" t="s">
        <v>259</v>
      </c>
      <c r="C3319" t="s">
        <v>31</v>
      </c>
      <c r="D3319" t="s">
        <v>195</v>
      </c>
      <c r="E3319" t="s">
        <v>191</v>
      </c>
      <c r="F3319" t="s">
        <v>299</v>
      </c>
      <c r="G3319" s="4">
        <v>43465</v>
      </c>
      <c r="H3319" s="7">
        <f t="shared" si="51"/>
        <v>2018</v>
      </c>
      <c r="I3319" t="s">
        <v>252</v>
      </c>
      <c r="J3319" t="s">
        <v>282</v>
      </c>
      <c r="K3319" t="s">
        <v>122</v>
      </c>
      <c r="L3319" t="str">
        <f>_xlfn.XLOOKUP(K3319,Sheet1!$A$2:$A$8,Sheet1!$B$2:$B$8)</f>
        <v>F</v>
      </c>
      <c r="M3319" s="5">
        <v>460563000000</v>
      </c>
      <c r="N3319" s="5">
        <v>530649000000</v>
      </c>
    </row>
    <row r="3320" spans="1:14" x14ac:dyDescent="0.3">
      <c r="A3320" t="s">
        <v>262</v>
      </c>
      <c r="B3320" t="s">
        <v>259</v>
      </c>
      <c r="C3320" t="s">
        <v>31</v>
      </c>
      <c r="D3320" t="s">
        <v>195</v>
      </c>
      <c r="E3320" t="s">
        <v>191</v>
      </c>
      <c r="F3320" t="s">
        <v>299</v>
      </c>
      <c r="G3320" s="4">
        <v>44834</v>
      </c>
      <c r="H3320" s="7">
        <f t="shared" si="51"/>
        <v>2022</v>
      </c>
      <c r="I3320" t="s">
        <v>249</v>
      </c>
      <c r="J3320" t="s">
        <v>284</v>
      </c>
      <c r="K3320" t="s">
        <v>122</v>
      </c>
      <c r="L3320" t="str">
        <f>_xlfn.XLOOKUP(K3320,Sheet1!$A$2:$A$8,Sheet1!$B$2:$B$8)</f>
        <v>F</v>
      </c>
      <c r="M3320" s="5">
        <v>512357000000</v>
      </c>
      <c r="N3320" s="5">
        <v>566551000000</v>
      </c>
    </row>
    <row r="3321" spans="1:14" x14ac:dyDescent="0.3">
      <c r="A3321" t="s">
        <v>258</v>
      </c>
      <c r="B3321" t="s">
        <v>259</v>
      </c>
      <c r="C3321" t="s">
        <v>34</v>
      </c>
      <c r="D3321" t="s">
        <v>195</v>
      </c>
      <c r="E3321" t="s">
        <v>191</v>
      </c>
      <c r="F3321" t="s">
        <v>299</v>
      </c>
      <c r="G3321" s="4">
        <v>44834</v>
      </c>
      <c r="H3321" s="7">
        <f t="shared" si="51"/>
        <v>2022</v>
      </c>
      <c r="I3321" t="s">
        <v>249</v>
      </c>
      <c r="J3321" t="s">
        <v>284</v>
      </c>
      <c r="K3321" t="s">
        <v>122</v>
      </c>
      <c r="L3321" t="str">
        <f>_xlfn.XLOOKUP(K3321,Sheet1!$A$2:$A$8,Sheet1!$B$2:$B$8)</f>
        <v>F</v>
      </c>
      <c r="M3321" s="5">
        <v>541413000000</v>
      </c>
      <c r="N3321" s="5">
        <v>607241000000</v>
      </c>
    </row>
    <row r="3322" spans="1:14" x14ac:dyDescent="0.3">
      <c r="A3322" t="s">
        <v>258</v>
      </c>
      <c r="B3322" t="s">
        <v>259</v>
      </c>
      <c r="C3322" t="s">
        <v>34</v>
      </c>
      <c r="D3322" t="s">
        <v>195</v>
      </c>
      <c r="E3322" t="s">
        <v>191</v>
      </c>
      <c r="F3322" t="s">
        <v>299</v>
      </c>
      <c r="G3322" s="4">
        <v>43830</v>
      </c>
      <c r="H3322" s="7">
        <f t="shared" si="51"/>
        <v>2019</v>
      </c>
      <c r="I3322" t="s">
        <v>252</v>
      </c>
      <c r="J3322" t="s">
        <v>284</v>
      </c>
      <c r="K3322" t="s">
        <v>122</v>
      </c>
      <c r="L3322" t="str">
        <f>_xlfn.XLOOKUP(K3322,Sheet1!$A$2:$A$8,Sheet1!$B$2:$B$8)</f>
        <v>F</v>
      </c>
      <c r="M3322" s="5">
        <v>638613000000</v>
      </c>
      <c r="N3322" s="5">
        <v>534815000000</v>
      </c>
    </row>
    <row r="3323" spans="1:14" x14ac:dyDescent="0.3">
      <c r="A3323" t="s">
        <v>262</v>
      </c>
      <c r="B3323" t="s">
        <v>259</v>
      </c>
      <c r="C3323" t="s">
        <v>31</v>
      </c>
      <c r="D3323" t="s">
        <v>195</v>
      </c>
      <c r="E3323" t="s">
        <v>191</v>
      </c>
      <c r="F3323" t="s">
        <v>299</v>
      </c>
      <c r="G3323" s="4">
        <v>43830</v>
      </c>
      <c r="H3323" s="7">
        <f t="shared" si="51"/>
        <v>2019</v>
      </c>
      <c r="I3323" t="s">
        <v>252</v>
      </c>
      <c r="J3323" t="s">
        <v>284</v>
      </c>
      <c r="K3323" t="s">
        <v>122</v>
      </c>
      <c r="L3323" t="str">
        <f>_xlfn.XLOOKUP(K3323,Sheet1!$A$2:$A$8,Sheet1!$B$2:$B$8)</f>
        <v>F</v>
      </c>
      <c r="M3323" s="5">
        <v>567066000000</v>
      </c>
      <c r="N3323" s="5">
        <v>460563000000</v>
      </c>
    </row>
    <row r="3324" spans="1:14" x14ac:dyDescent="0.3">
      <c r="A3324" t="s">
        <v>258</v>
      </c>
      <c r="B3324" t="s">
        <v>259</v>
      </c>
      <c r="C3324" t="s">
        <v>34</v>
      </c>
      <c r="D3324" t="s">
        <v>195</v>
      </c>
      <c r="E3324" t="s">
        <v>191</v>
      </c>
      <c r="F3324" t="s">
        <v>299</v>
      </c>
      <c r="G3324" s="4">
        <v>44196</v>
      </c>
      <c r="H3324" s="7">
        <f t="shared" si="51"/>
        <v>2020</v>
      </c>
      <c r="I3324" t="s">
        <v>252</v>
      </c>
      <c r="J3324" t="s">
        <v>284</v>
      </c>
      <c r="K3324" t="s">
        <v>122</v>
      </c>
      <c r="L3324" t="str">
        <f>_xlfn.XLOOKUP(K3324,Sheet1!$A$2:$A$8,Sheet1!$B$2:$B$8)</f>
        <v>F</v>
      </c>
      <c r="M3324" s="5">
        <v>574829000000</v>
      </c>
      <c r="N3324" s="5">
        <v>638613000000</v>
      </c>
    </row>
    <row r="3325" spans="1:14" x14ac:dyDescent="0.3">
      <c r="A3325" t="s">
        <v>262</v>
      </c>
      <c r="B3325" t="s">
        <v>259</v>
      </c>
      <c r="C3325" t="s">
        <v>31</v>
      </c>
      <c r="D3325" t="s">
        <v>195</v>
      </c>
      <c r="E3325" t="s">
        <v>191</v>
      </c>
      <c r="F3325" t="s">
        <v>299</v>
      </c>
      <c r="G3325" s="4">
        <v>44196</v>
      </c>
      <c r="H3325" s="7">
        <f t="shared" si="51"/>
        <v>2020</v>
      </c>
      <c r="I3325" t="s">
        <v>252</v>
      </c>
      <c r="J3325" t="s">
        <v>284</v>
      </c>
      <c r="K3325" t="s">
        <v>122</v>
      </c>
      <c r="L3325" t="str">
        <f>_xlfn.XLOOKUP(K3325,Sheet1!$A$2:$A$8,Sheet1!$B$2:$B$8)</f>
        <v>F</v>
      </c>
      <c r="M3325" s="5">
        <v>561285000000</v>
      </c>
      <c r="N3325" s="5">
        <v>567066000000</v>
      </c>
    </row>
    <row r="3326" spans="1:14" x14ac:dyDescent="0.3">
      <c r="A3326" t="s">
        <v>258</v>
      </c>
      <c r="B3326" t="s">
        <v>259</v>
      </c>
      <c r="C3326" t="s">
        <v>34</v>
      </c>
      <c r="D3326" t="s">
        <v>195</v>
      </c>
      <c r="E3326" t="s">
        <v>191</v>
      </c>
      <c r="F3326" t="s">
        <v>299</v>
      </c>
      <c r="G3326" s="4">
        <v>44561</v>
      </c>
      <c r="H3326" s="7">
        <f t="shared" si="51"/>
        <v>2021</v>
      </c>
      <c r="I3326" t="s">
        <v>252</v>
      </c>
      <c r="J3326" t="s">
        <v>284</v>
      </c>
      <c r="K3326" t="s">
        <v>122</v>
      </c>
      <c r="L3326" t="str">
        <f>_xlfn.XLOOKUP(K3326,Sheet1!$A$2:$A$8,Sheet1!$B$2:$B$8)</f>
        <v>F</v>
      </c>
      <c r="M3326" s="5">
        <v>811106000000</v>
      </c>
      <c r="N3326" s="5">
        <v>574829000000</v>
      </c>
    </row>
    <row r="3327" spans="1:14" x14ac:dyDescent="0.3">
      <c r="A3327" t="s">
        <v>262</v>
      </c>
      <c r="B3327" t="s">
        <v>259</v>
      </c>
      <c r="C3327" t="s">
        <v>31</v>
      </c>
      <c r="D3327" t="s">
        <v>195</v>
      </c>
      <c r="E3327" t="s">
        <v>191</v>
      </c>
      <c r="F3327" t="s">
        <v>299</v>
      </c>
      <c r="G3327" s="4">
        <v>44561</v>
      </c>
      <c r="H3327" s="7">
        <f t="shared" si="51"/>
        <v>2021</v>
      </c>
      <c r="I3327" t="s">
        <v>252</v>
      </c>
      <c r="J3327" t="s">
        <v>284</v>
      </c>
      <c r="K3327" t="s">
        <v>122</v>
      </c>
      <c r="L3327" t="str">
        <f>_xlfn.XLOOKUP(K3327,Sheet1!$A$2:$A$8,Sheet1!$B$2:$B$8)</f>
        <v>F</v>
      </c>
      <c r="M3327" s="5">
        <v>753966000000</v>
      </c>
      <c r="N3327" s="5">
        <v>561285000000</v>
      </c>
    </row>
  </sheetData>
  <autoFilter ref="A1:N3327" xr:uid="{43F4B4F0-FC23-4029-AECD-E1B5EEF32FBA}"/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703C-225A-44FA-86AB-75B5316763D9}">
  <dimension ref="A3:D64"/>
  <sheetViews>
    <sheetView zoomScale="85" zoomScaleNormal="85" workbookViewId="0">
      <selection activeCell="D10" sqref="D10:D15"/>
    </sheetView>
  </sheetViews>
  <sheetFormatPr defaultRowHeight="16.5" x14ac:dyDescent="0.3"/>
  <cols>
    <col min="1" max="1" width="15.25" customWidth="1"/>
    <col min="2" max="2" width="34.5" customWidth="1"/>
    <col min="3" max="3" width="19.75" bestFit="1" customWidth="1"/>
    <col min="4" max="5" width="15.25" bestFit="1" customWidth="1"/>
  </cols>
  <sheetData>
    <row r="3" spans="1:4" x14ac:dyDescent="0.3">
      <c r="A3" s="6" t="s">
        <v>374</v>
      </c>
      <c r="B3" s="6" t="s">
        <v>354</v>
      </c>
      <c r="C3" s="6" t="s">
        <v>356</v>
      </c>
      <c r="D3" t="s">
        <v>353</v>
      </c>
    </row>
    <row r="4" spans="1:4" x14ac:dyDescent="0.3">
      <c r="A4" t="s">
        <v>296</v>
      </c>
      <c r="B4" t="s">
        <v>358</v>
      </c>
      <c r="C4" t="s">
        <v>372</v>
      </c>
      <c r="D4" s="7">
        <v>3</v>
      </c>
    </row>
    <row r="5" spans="1:4" x14ac:dyDescent="0.3">
      <c r="C5" t="s">
        <v>362</v>
      </c>
      <c r="D5" s="7">
        <v>0</v>
      </c>
    </row>
    <row r="6" spans="1:4" x14ac:dyDescent="0.3">
      <c r="C6" t="s">
        <v>364</v>
      </c>
      <c r="D6" s="7">
        <v>1</v>
      </c>
    </row>
    <row r="7" spans="1:4" x14ac:dyDescent="0.3">
      <c r="C7" t="s">
        <v>368</v>
      </c>
      <c r="D7" s="7">
        <v>0</v>
      </c>
    </row>
    <row r="8" spans="1:4" x14ac:dyDescent="0.3">
      <c r="C8" t="s">
        <v>370</v>
      </c>
      <c r="D8" s="7">
        <v>1</v>
      </c>
    </row>
    <row r="9" spans="1:4" x14ac:dyDescent="0.3">
      <c r="B9" t="s">
        <v>360</v>
      </c>
      <c r="C9" t="s">
        <v>366</v>
      </c>
      <c r="D9" s="7">
        <v>1</v>
      </c>
    </row>
    <row r="10" spans="1:4" x14ac:dyDescent="0.3">
      <c r="A10" t="s">
        <v>288</v>
      </c>
      <c r="B10" t="s">
        <v>358</v>
      </c>
      <c r="C10" t="s">
        <v>372</v>
      </c>
      <c r="D10" s="7">
        <v>1</v>
      </c>
    </row>
    <row r="11" spans="1:4" x14ac:dyDescent="0.3">
      <c r="C11" t="s">
        <v>362</v>
      </c>
      <c r="D11" s="7">
        <v>1</v>
      </c>
    </row>
    <row r="12" spans="1:4" x14ac:dyDescent="0.3">
      <c r="C12" t="s">
        <v>364</v>
      </c>
      <c r="D12" s="7">
        <v>0</v>
      </c>
    </row>
    <row r="13" spans="1:4" x14ac:dyDescent="0.3">
      <c r="C13" t="s">
        <v>368</v>
      </c>
      <c r="D13" s="7">
        <v>0</v>
      </c>
    </row>
    <row r="14" spans="1:4" x14ac:dyDescent="0.3">
      <c r="C14" t="s">
        <v>370</v>
      </c>
      <c r="D14" s="7">
        <v>1</v>
      </c>
    </row>
    <row r="15" spans="1:4" x14ac:dyDescent="0.3">
      <c r="B15" t="s">
        <v>360</v>
      </c>
      <c r="C15" t="s">
        <v>366</v>
      </c>
      <c r="D15" s="7">
        <v>1</v>
      </c>
    </row>
    <row r="16" spans="1:4" x14ac:dyDescent="0.3">
      <c r="A16" t="s">
        <v>297</v>
      </c>
      <c r="B16" t="s">
        <v>358</v>
      </c>
      <c r="C16" t="s">
        <v>372</v>
      </c>
      <c r="D16" s="7">
        <v>6</v>
      </c>
    </row>
    <row r="17" spans="1:4" x14ac:dyDescent="0.3">
      <c r="C17" t="s">
        <v>362</v>
      </c>
      <c r="D17" s="7">
        <v>0</v>
      </c>
    </row>
    <row r="18" spans="1:4" x14ac:dyDescent="0.3">
      <c r="C18" t="s">
        <v>364</v>
      </c>
      <c r="D18" s="7">
        <v>3</v>
      </c>
    </row>
    <row r="19" spans="1:4" x14ac:dyDescent="0.3">
      <c r="C19" t="s">
        <v>368</v>
      </c>
      <c r="D19" s="7">
        <v>0</v>
      </c>
    </row>
    <row r="20" spans="1:4" x14ac:dyDescent="0.3">
      <c r="C20" t="s">
        <v>370</v>
      </c>
      <c r="D20" s="7">
        <v>2</v>
      </c>
    </row>
    <row r="21" spans="1:4" x14ac:dyDescent="0.3">
      <c r="B21" t="s">
        <v>360</v>
      </c>
      <c r="C21" t="s">
        <v>366</v>
      </c>
      <c r="D21" s="7">
        <v>1</v>
      </c>
    </row>
    <row r="22" spans="1:4" x14ac:dyDescent="0.3">
      <c r="A22" t="s">
        <v>289</v>
      </c>
      <c r="B22" t="s">
        <v>358</v>
      </c>
      <c r="C22" t="s">
        <v>372</v>
      </c>
      <c r="D22" s="7">
        <v>1</v>
      </c>
    </row>
    <row r="23" spans="1:4" x14ac:dyDescent="0.3">
      <c r="C23" t="s">
        <v>362</v>
      </c>
      <c r="D23" s="7">
        <v>2</v>
      </c>
    </row>
    <row r="24" spans="1:4" x14ac:dyDescent="0.3">
      <c r="C24" t="s">
        <v>364</v>
      </c>
      <c r="D24" s="7">
        <v>3</v>
      </c>
    </row>
    <row r="25" spans="1:4" x14ac:dyDescent="0.3">
      <c r="C25" t="s">
        <v>368</v>
      </c>
      <c r="D25" s="7">
        <v>0</v>
      </c>
    </row>
    <row r="26" spans="1:4" x14ac:dyDescent="0.3">
      <c r="C26" t="s">
        <v>370</v>
      </c>
      <c r="D26" s="7">
        <v>1</v>
      </c>
    </row>
    <row r="27" spans="1:4" x14ac:dyDescent="0.3">
      <c r="B27" t="s">
        <v>360</v>
      </c>
      <c r="C27" t="s">
        <v>366</v>
      </c>
      <c r="D27" s="7">
        <v>2</v>
      </c>
    </row>
    <row r="28" spans="1:4" x14ac:dyDescent="0.3">
      <c r="A28" t="s">
        <v>295</v>
      </c>
      <c r="B28" t="s">
        <v>358</v>
      </c>
      <c r="C28" t="s">
        <v>372</v>
      </c>
      <c r="D28" s="7">
        <v>1</v>
      </c>
    </row>
    <row r="29" spans="1:4" x14ac:dyDescent="0.3">
      <c r="C29" t="s">
        <v>362</v>
      </c>
      <c r="D29" s="7">
        <v>0</v>
      </c>
    </row>
    <row r="30" spans="1:4" x14ac:dyDescent="0.3">
      <c r="C30" t="s">
        <v>364</v>
      </c>
      <c r="D30" s="7">
        <v>2</v>
      </c>
    </row>
    <row r="31" spans="1:4" x14ac:dyDescent="0.3">
      <c r="C31" t="s">
        <v>368</v>
      </c>
      <c r="D31" s="7">
        <v>0</v>
      </c>
    </row>
    <row r="32" spans="1:4" x14ac:dyDescent="0.3">
      <c r="C32" t="s">
        <v>370</v>
      </c>
      <c r="D32" s="7">
        <v>1</v>
      </c>
    </row>
    <row r="33" spans="1:4" x14ac:dyDescent="0.3">
      <c r="B33" t="s">
        <v>360</v>
      </c>
      <c r="C33" t="s">
        <v>366</v>
      </c>
      <c r="D33" s="7">
        <v>2</v>
      </c>
    </row>
    <row r="34" spans="1:4" x14ac:dyDescent="0.3">
      <c r="A34" t="s">
        <v>294</v>
      </c>
      <c r="B34" t="s">
        <v>358</v>
      </c>
      <c r="C34" t="s">
        <v>372</v>
      </c>
      <c r="D34" s="7">
        <v>4</v>
      </c>
    </row>
    <row r="35" spans="1:4" x14ac:dyDescent="0.3">
      <c r="C35" t="s">
        <v>362</v>
      </c>
      <c r="D35" s="7">
        <v>1</v>
      </c>
    </row>
    <row r="36" spans="1:4" x14ac:dyDescent="0.3">
      <c r="C36" t="s">
        <v>364</v>
      </c>
      <c r="D36" s="7">
        <v>1</v>
      </c>
    </row>
    <row r="37" spans="1:4" x14ac:dyDescent="0.3">
      <c r="C37" t="s">
        <v>368</v>
      </c>
      <c r="D37" s="7">
        <v>0</v>
      </c>
    </row>
    <row r="38" spans="1:4" x14ac:dyDescent="0.3">
      <c r="C38" t="s">
        <v>370</v>
      </c>
      <c r="D38" s="7">
        <v>0</v>
      </c>
    </row>
    <row r="39" spans="1:4" x14ac:dyDescent="0.3">
      <c r="B39" t="s">
        <v>360</v>
      </c>
      <c r="C39" t="s">
        <v>366</v>
      </c>
      <c r="D39" s="7">
        <v>4</v>
      </c>
    </row>
    <row r="40" spans="1:4" x14ac:dyDescent="0.3">
      <c r="A40" t="s">
        <v>290</v>
      </c>
      <c r="B40" t="s">
        <v>358</v>
      </c>
      <c r="C40" t="s">
        <v>372</v>
      </c>
      <c r="D40" s="7">
        <v>3</v>
      </c>
    </row>
    <row r="41" spans="1:4" x14ac:dyDescent="0.3">
      <c r="C41" t="s">
        <v>362</v>
      </c>
      <c r="D41" s="7">
        <v>0</v>
      </c>
    </row>
    <row r="42" spans="1:4" x14ac:dyDescent="0.3">
      <c r="C42" t="s">
        <v>364</v>
      </c>
      <c r="D42" s="7">
        <v>3</v>
      </c>
    </row>
    <row r="43" spans="1:4" x14ac:dyDescent="0.3">
      <c r="C43" t="s">
        <v>368</v>
      </c>
      <c r="D43" s="7">
        <v>0</v>
      </c>
    </row>
    <row r="44" spans="1:4" x14ac:dyDescent="0.3">
      <c r="C44" t="s">
        <v>370</v>
      </c>
      <c r="D44" s="7">
        <v>2</v>
      </c>
    </row>
    <row r="45" spans="1:4" x14ac:dyDescent="0.3">
      <c r="B45" t="s">
        <v>360</v>
      </c>
      <c r="C45" t="s">
        <v>366</v>
      </c>
      <c r="D45" s="7">
        <v>3</v>
      </c>
    </row>
    <row r="46" spans="1:4" x14ac:dyDescent="0.3">
      <c r="A46" t="s">
        <v>292</v>
      </c>
      <c r="B46" t="s">
        <v>358</v>
      </c>
      <c r="C46" t="s">
        <v>372</v>
      </c>
      <c r="D46" s="7">
        <v>2</v>
      </c>
    </row>
    <row r="47" spans="1:4" x14ac:dyDescent="0.3">
      <c r="C47" t="s">
        <v>362</v>
      </c>
      <c r="D47" s="7">
        <v>0</v>
      </c>
    </row>
    <row r="48" spans="1:4" x14ac:dyDescent="0.3">
      <c r="C48" t="s">
        <v>364</v>
      </c>
      <c r="D48" s="7">
        <v>0</v>
      </c>
    </row>
    <row r="49" spans="1:4" x14ac:dyDescent="0.3">
      <c r="C49" t="s">
        <v>368</v>
      </c>
      <c r="D49" s="7">
        <v>0</v>
      </c>
    </row>
    <row r="50" spans="1:4" x14ac:dyDescent="0.3">
      <c r="C50" t="s">
        <v>370</v>
      </c>
      <c r="D50" s="7">
        <v>2</v>
      </c>
    </row>
    <row r="51" spans="1:4" x14ac:dyDescent="0.3">
      <c r="B51" t="s">
        <v>360</v>
      </c>
      <c r="C51" t="s">
        <v>366</v>
      </c>
      <c r="D51" s="7">
        <v>1</v>
      </c>
    </row>
    <row r="52" spans="1:4" x14ac:dyDescent="0.3">
      <c r="A52" t="s">
        <v>291</v>
      </c>
      <c r="B52" t="s">
        <v>358</v>
      </c>
      <c r="C52" t="s">
        <v>372</v>
      </c>
      <c r="D52" s="7">
        <v>7</v>
      </c>
    </row>
    <row r="53" spans="1:4" x14ac:dyDescent="0.3">
      <c r="C53" t="s">
        <v>362</v>
      </c>
      <c r="D53" s="7">
        <v>0</v>
      </c>
    </row>
    <row r="54" spans="1:4" x14ac:dyDescent="0.3">
      <c r="C54" t="s">
        <v>364</v>
      </c>
      <c r="D54" s="7">
        <v>2</v>
      </c>
    </row>
    <row r="55" spans="1:4" x14ac:dyDescent="0.3">
      <c r="C55" t="s">
        <v>368</v>
      </c>
      <c r="D55" s="7">
        <v>0</v>
      </c>
    </row>
    <row r="56" spans="1:4" x14ac:dyDescent="0.3">
      <c r="C56" t="s">
        <v>370</v>
      </c>
      <c r="D56" s="7">
        <v>2</v>
      </c>
    </row>
    <row r="57" spans="1:4" x14ac:dyDescent="0.3">
      <c r="B57" t="s">
        <v>360</v>
      </c>
      <c r="C57" t="s">
        <v>366</v>
      </c>
      <c r="D57" s="7">
        <v>1</v>
      </c>
    </row>
    <row r="58" spans="1:4" x14ac:dyDescent="0.3">
      <c r="A58" t="s">
        <v>293</v>
      </c>
      <c r="B58" t="s">
        <v>358</v>
      </c>
      <c r="C58" t="s">
        <v>372</v>
      </c>
      <c r="D58" s="7">
        <v>3</v>
      </c>
    </row>
    <row r="59" spans="1:4" x14ac:dyDescent="0.3">
      <c r="C59" t="s">
        <v>362</v>
      </c>
      <c r="D59" s="7">
        <v>0</v>
      </c>
    </row>
    <row r="60" spans="1:4" x14ac:dyDescent="0.3">
      <c r="C60" t="s">
        <v>364</v>
      </c>
      <c r="D60" s="7">
        <v>0</v>
      </c>
    </row>
    <row r="61" spans="1:4" x14ac:dyDescent="0.3">
      <c r="C61" t="s">
        <v>368</v>
      </c>
      <c r="D61" s="7">
        <v>0</v>
      </c>
    </row>
    <row r="62" spans="1:4" x14ac:dyDescent="0.3">
      <c r="C62" t="s">
        <v>370</v>
      </c>
      <c r="D62" s="7">
        <v>4</v>
      </c>
    </row>
    <row r="63" spans="1:4" x14ac:dyDescent="0.3">
      <c r="B63" t="s">
        <v>360</v>
      </c>
      <c r="C63" t="s">
        <v>366</v>
      </c>
      <c r="D63" s="7">
        <v>2</v>
      </c>
    </row>
    <row r="64" spans="1:4" x14ac:dyDescent="0.3">
      <c r="A64" t="s">
        <v>285</v>
      </c>
      <c r="D64" s="7">
        <v>84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98953-9AEB-472C-B582-2AF77998189F}">
  <dimension ref="A1:N1122"/>
  <sheetViews>
    <sheetView tabSelected="1" topLeftCell="A635" zoomScale="85" zoomScaleNormal="85" workbookViewId="0">
      <selection activeCell="J3" sqref="J3:J702"/>
    </sheetView>
  </sheetViews>
  <sheetFormatPr defaultRowHeight="16.5" x14ac:dyDescent="0.3"/>
  <cols>
    <col min="1" max="1" width="11.625" bestFit="1" customWidth="1"/>
    <col min="2" max="2" width="17.25" bestFit="1" customWidth="1"/>
    <col min="3" max="7" width="17.25" customWidth="1"/>
    <col min="8" max="8" width="36.625" bestFit="1" customWidth="1"/>
    <col min="9" max="9" width="60.25" bestFit="1" customWidth="1"/>
    <col min="10" max="10" width="9" bestFit="1" customWidth="1"/>
    <col min="11" max="11" width="17.625" bestFit="1" customWidth="1"/>
  </cols>
  <sheetData>
    <row r="1" spans="1:14" x14ac:dyDescent="0.3">
      <c r="A1" s="4">
        <v>43830</v>
      </c>
      <c r="D1">
        <v>1</v>
      </c>
      <c r="E1">
        <v>2</v>
      </c>
      <c r="I1">
        <v>3</v>
      </c>
    </row>
    <row r="2" spans="1:14" x14ac:dyDescent="0.3">
      <c r="A2" t="s">
        <v>346</v>
      </c>
      <c r="B2" t="s">
        <v>175</v>
      </c>
      <c r="C2" t="s">
        <v>375</v>
      </c>
      <c r="D2" t="s">
        <v>30</v>
      </c>
      <c r="E2" t="s">
        <v>94</v>
      </c>
      <c r="F2" t="s">
        <v>355</v>
      </c>
      <c r="G2" t="s">
        <v>357</v>
      </c>
      <c r="H2" t="s">
        <v>347</v>
      </c>
      <c r="I2" t="s">
        <v>63</v>
      </c>
      <c r="J2" t="s">
        <v>348</v>
      </c>
    </row>
    <row r="3" spans="1:14" x14ac:dyDescent="0.3">
      <c r="A3">
        <v>1</v>
      </c>
      <c r="B3" t="str">
        <f>_xlfn.XLOOKUP(A3,회사목록!A:A,회사목록!B:B)</f>
        <v>BGF리테일</v>
      </c>
      <c r="C3" t="str">
        <f>_xlfn.XLOOKUP(B3,회사목록!B:B,회사목록!C:C)</f>
        <v>CM2</v>
      </c>
      <c r="D3" t="str">
        <f>_xlfn.XLOOKUP(H3,지표!D:D,지표!H:H)</f>
        <v>별도</v>
      </c>
      <c r="E3" t="str">
        <f>_xlfn.XLOOKUP(H3,지표!D:D,지표!I:I)</f>
        <v>코스닥</v>
      </c>
      <c r="F3" t="str">
        <f>_xlfn.XLOOKUP(H3,지표!D:D,지표!F:F)</f>
        <v>1 감리위험요소평가</v>
      </c>
      <c r="G3" t="str">
        <f>_xlfn.XLOOKUP(H3,지표!D:D,지표!C:C)</f>
        <v>4 한계기업</v>
      </c>
      <c r="H3" t="s">
        <v>71</v>
      </c>
      <c r="I3" t="s">
        <v>128</v>
      </c>
      <c r="J3" s="5">
        <f>IFERROR(IF(_xlfn.XLOOKUP(B3,회사목록!B:B,회사목록!D:D)="KOSDAQ",IF(AND(SUMIFS(재무DATA!M:M,재무DATA!H:H,YEAR(Sheet9!$A$1),재무DATA!C:C,Sheet9!D3,재무DATA!L:L,"E")&lt;0,SUMIFS(재무DATA!M:M,재무DATA!H:H,YEAR(Sheet9!$A$1)-1,재무DATA!C:C,Sheet9!D3,재무DATA!L:L,"E")&lt;0,SUMIFS(재무DATA!M:M,재무DATA!H:H,YEAR(Sheet9!$A$1)-2,재무DATA!C:C,Sheet9!D3,재무DATA!L:L,"E")&lt;0),1,0),0),0)</f>
        <v>0</v>
      </c>
      <c r="L3" t="s">
        <v>1</v>
      </c>
      <c r="M3" t="s">
        <v>108</v>
      </c>
    </row>
    <row r="4" spans="1:14" x14ac:dyDescent="0.3">
      <c r="A4">
        <v>1</v>
      </c>
      <c r="B4" t="str">
        <f>_xlfn.XLOOKUP(A4,회사목록!A:A,회사목록!B:B)</f>
        <v>BGF리테일</v>
      </c>
      <c r="C4" t="str">
        <f>_xlfn.XLOOKUP(B4,회사목록!B:B,회사목록!C:C)</f>
        <v>CM2</v>
      </c>
      <c r="D4" t="str">
        <f>_xlfn.XLOOKUP(H4,지표!D:D,지표!H:H)</f>
        <v>별도</v>
      </c>
      <c r="E4" t="str">
        <f>_xlfn.XLOOKUP(H4,지표!D:D,지표!I:I)</f>
        <v>ALL</v>
      </c>
      <c r="F4" t="str">
        <f>_xlfn.XLOOKUP(H4,지표!D:D,지표!F:F)</f>
        <v>1 감리위험요소평가</v>
      </c>
      <c r="G4" t="str">
        <f>_xlfn.XLOOKUP(H4,지표!D:D,지표!C:C)</f>
        <v>1 표본심사</v>
      </c>
      <c r="H4" t="s">
        <v>75</v>
      </c>
      <c r="I4" t="s">
        <v>132</v>
      </c>
      <c r="J4" s="5">
        <f>IFERROR(IF(SUMIFS(재무DATA!M:M,재무DATA!D:D,Sheet9!B4,재무DATA!H:H,YEAR(Sheet9!$A$1)-1,재무DATA!C:C,Sheet9!D4,재무DATA!L:L,"F")-SUMIFS(재무DATA!M:M,재무DATA!D:D,Sheet9!B4,재무DATA!H:H,YEAR(Sheet9!$A$1)-1,재무DATA!C:C,Sheet9!D4,재무DATA!L:L,"G")&gt;0,IF((SUMIFS(재무DATA!M:M,재무DATA!D:D,Sheet9!B4,재무DATA!H:H,YEAR(Sheet9!$A$1)-1,재무DATA!C:C,Sheet9!D4,재무DATA!L:L,"F")-SUMIFS(재무DATA!M:M,재무DATA!D:D,Sheet9!B4,재무DATA!H:H,YEAR(Sheet9!$A$1)-1,재무DATA!C:C,Sheet9!D4,재무DATA!L:L,"G"))/(SUMIFS(재무DATA!M:M,재무DATA!D:D,Sheet9!B4,재무DATA!H:H,YEAR(Sheet9!$A$1)-1,재무DATA!C:C,Sheet9!D4,재무DATA!L:L,"G"))&gt;=50%,1,0),0),0)</f>
        <v>0</v>
      </c>
      <c r="L4" s="5" t="s">
        <v>3</v>
      </c>
      <c r="M4" t="s">
        <v>110</v>
      </c>
      <c r="N4" s="5"/>
    </row>
    <row r="5" spans="1:14" x14ac:dyDescent="0.3">
      <c r="A5">
        <v>1</v>
      </c>
      <c r="B5" t="str">
        <f>_xlfn.XLOOKUP(A5,회사목록!A:A,회사목록!B:B)</f>
        <v>BGF리테일</v>
      </c>
      <c r="C5" t="str">
        <f>_xlfn.XLOOKUP(B5,회사목록!B:B,회사목록!C:C)</f>
        <v>CM2</v>
      </c>
      <c r="D5" t="str">
        <f>_xlfn.XLOOKUP(H5,지표!D:D,지표!H:H)</f>
        <v>별도</v>
      </c>
      <c r="E5" t="str">
        <f>_xlfn.XLOOKUP(H5,지표!D:D,지표!I:I)</f>
        <v>ALL</v>
      </c>
      <c r="F5" t="str">
        <f>_xlfn.XLOOKUP(H5,지표!D:D,지표!F:F)</f>
        <v>1 감리위험요소평가</v>
      </c>
      <c r="G5" t="str">
        <f>_xlfn.XLOOKUP(H5,지표!D:D,지표!C:C)</f>
        <v>1 표본심사</v>
      </c>
      <c r="H5" t="s">
        <v>73</v>
      </c>
      <c r="I5" t="s">
        <v>130</v>
      </c>
      <c r="J5" s="5">
        <f>IFERROR(IF(J4=1,IF(SUMIFS(재무DATA!M:M,재무DATA!D:D,Sheet9!B5,재무DATA!H:H,YEAR(Sheet9!$A$1)-2,재무DATA!C:C,Sheet9!D5,재무DATA!L:L,"F")-SUMIFS(재무DATA!M:M,재무DATA!D:D,Sheet9!B5,재무DATA!H:H,YEAR(Sheet9!$A$1)-2,재무DATA!C:C,Sheet9!D5,재무DATA!L:L,"G")&gt;0,IF((SUMIFS(재무DATA!M:M,재무DATA!D:D,Sheet9!B5,재무DATA!H:H,YEAR(Sheet9!$A$1)-2,재무DATA!C:C,Sheet9!D5,재무DATA!L:L,"F")-SUMIFS(재무DATA!M:M,재무DATA!D:D,Sheet9!B5,재무DATA!H:H,YEAR(Sheet9!$A$1)-2,재무DATA!C:C,Sheet9!D5,재무DATA!L:L,"G"))/(SUMIFS(재무DATA!M:M,재무DATA!D:D,Sheet9!B5,재무DATA!H:H,YEAR(Sheet9!$A$1)-2,재무DATA!C:C,Sheet9!D5,재무DATA!L:L,"G"))&gt;=50%,1,0),0),0),0)</f>
        <v>0</v>
      </c>
      <c r="L5" t="s">
        <v>5</v>
      </c>
      <c r="M5" t="s">
        <v>112</v>
      </c>
    </row>
    <row r="6" spans="1:14" x14ac:dyDescent="0.3">
      <c r="A6">
        <v>1</v>
      </c>
      <c r="B6" t="str">
        <f>_xlfn.XLOOKUP(A6,회사목록!A:A,회사목록!B:B)</f>
        <v>BGF리테일</v>
      </c>
      <c r="C6" t="str">
        <f>_xlfn.XLOOKUP(B6,회사목록!B:B,회사목록!C:C)</f>
        <v>CM2</v>
      </c>
      <c r="D6" t="str">
        <f>_xlfn.XLOOKUP(H6,지표!D:D,지표!H:H)</f>
        <v>별도</v>
      </c>
      <c r="E6" t="str">
        <f>_xlfn.XLOOKUP(H6,지표!D:D,지표!I:I)</f>
        <v>ALL</v>
      </c>
      <c r="F6" t="str">
        <f>_xlfn.XLOOKUP(H6,지표!D:D,지표!F:F)</f>
        <v>1 감리위험요소평가</v>
      </c>
      <c r="G6" t="str">
        <f>_xlfn.XLOOKUP(H6,지표!D:D,지표!C:C)</f>
        <v>1 표본심사</v>
      </c>
      <c r="H6" t="s">
        <v>79</v>
      </c>
      <c r="I6" t="s">
        <v>127</v>
      </c>
      <c r="J6" s="5">
        <f>IFERROR(IF(SUMIFS(재무DATA!M:M,재무DATA!D:D,Sheet9!B6,재무DATA!H:H,YEAR(Sheet9!$A$1)-1,재무DATA!C:C,Sheet9!D6,재무DATA!L:L,"E")-SUMIFS(재무DATA!M:M,재무DATA!D:D,Sheet9!B6,재무DATA!H:H,YEAR(Sheet9!$A$1)-1,재무DATA!C:C,Sheet9!D6,재무DATA!L:L,"G")&gt;0,IF((SUMIFS(재무DATA!M:M,재무DATA!D:D,Sheet9!B6,재무DATA!H:H,YEAR(Sheet9!$A$1)-1,재무DATA!C:C,Sheet9!D6,재무DATA!L:L,"E")-SUMIFS(재무DATA!M:M,재무DATA!D:D,Sheet9!B6,재무DATA!H:H,YEAR(Sheet9!$A$1)-1,재무DATA!C:C,Sheet9!D6,재무DATA!L:L,"G"))/(SUMIFS(재무DATA!M:M,재무DATA!D:D,Sheet9!B6,재무DATA!H:H,YEAR(Sheet9!$A$1)-1,재무DATA!C:C,Sheet9!D6,재무DATA!L:L,"G"))&gt;=50%,1,0),0),0)</f>
        <v>0</v>
      </c>
      <c r="L6" t="s">
        <v>7</v>
      </c>
      <c r="M6" t="s">
        <v>114</v>
      </c>
    </row>
    <row r="7" spans="1:14" x14ac:dyDescent="0.3">
      <c r="A7">
        <v>1</v>
      </c>
      <c r="B7" t="str">
        <f>_xlfn.XLOOKUP(A7,회사목록!A:A,회사목록!B:B)</f>
        <v>BGF리테일</v>
      </c>
      <c r="C7" t="str">
        <f>_xlfn.XLOOKUP(B7,회사목록!B:B,회사목록!C:C)</f>
        <v>CM2</v>
      </c>
      <c r="D7" t="str">
        <f>_xlfn.XLOOKUP(H7,지표!D:D,지표!H:H)</f>
        <v>별도</v>
      </c>
      <c r="E7" t="str">
        <f>_xlfn.XLOOKUP(H7,지표!D:D,지표!I:I)</f>
        <v>ALL</v>
      </c>
      <c r="F7" t="str">
        <f>_xlfn.XLOOKUP(H7,지표!D:D,지표!F:F)</f>
        <v>1 감리위험요소평가</v>
      </c>
      <c r="G7" t="str">
        <f>_xlfn.XLOOKUP(H7,지표!D:D,지표!C:C)</f>
        <v>1 표본심사</v>
      </c>
      <c r="H7" t="s">
        <v>77</v>
      </c>
      <c r="I7" t="s">
        <v>126</v>
      </c>
      <c r="J7" s="5">
        <f>IFERROR(IF(J6=1,IF(SUMIFS(재무DATA!M:M,재무DATA!D:D,Sheet9!B7,재무DATA!H:H,YEAR(Sheet9!$A$1)-2,재무DATA!C:C,Sheet9!D7,재무DATA!L:L,"E")-SUMIFS(재무DATA!M:M,재무DATA!D:D,Sheet9!B7,재무DATA!H:H,YEAR(Sheet9!$A$1)-2,재무DATA!C:C,Sheet9!D7,재무DATA!L:L,"G")&gt;0,IF((SUMIFS(재무DATA!M:M,재무DATA!D:D,Sheet9!B7,재무DATA!H:H,YEAR(Sheet9!$A$1)-2,재무DATA!C:C,Sheet9!D7,재무DATA!L:L,"E")-SUMIFS(재무DATA!M:M,재무DATA!D:D,Sheet9!B7,재무DATA!H:H,YEAR(Sheet9!$A$1)-2,재무DATA!C:C,Sheet9!D7,재무DATA!L:L,"G"))/(SUMIFS(재무DATA!M:M,재무DATA!D:D,Sheet9!B7,재무DATA!H:H,YEAR(Sheet9!$A$1)-2,재무DATA!C:C,Sheet9!D7,재무DATA!L:L,"G"))&gt;=50%,1,0),0),0),0)</f>
        <v>0</v>
      </c>
      <c r="L7" t="s">
        <v>124</v>
      </c>
      <c r="M7" t="s">
        <v>116</v>
      </c>
    </row>
    <row r="8" spans="1:14" x14ac:dyDescent="0.3">
      <c r="A8">
        <v>1</v>
      </c>
      <c r="B8" t="str">
        <f>_xlfn.XLOOKUP(A8,회사목록!A:A,회사목록!B:B)</f>
        <v>BGF리테일</v>
      </c>
      <c r="C8" t="str">
        <f>_xlfn.XLOOKUP(B8,회사목록!B:B,회사목록!C:C)</f>
        <v>CM2</v>
      </c>
      <c r="D8" t="str">
        <f>_xlfn.XLOOKUP(H8,지표!D:D,지표!H:H)</f>
        <v>별도</v>
      </c>
      <c r="E8" t="str">
        <f>_xlfn.XLOOKUP(H8,지표!D:D,지표!I:I)</f>
        <v>코스피/코스닥</v>
      </c>
      <c r="F8" t="str">
        <f>_xlfn.XLOOKUP(H8,지표!D:D,지표!F:F)</f>
        <v>1 감리위험요소평가</v>
      </c>
      <c r="G8" t="str">
        <f>_xlfn.XLOOKUP(H8,지표!D:D,지표!C:C)</f>
        <v>1 표본심사</v>
      </c>
      <c r="H8" t="s">
        <v>83</v>
      </c>
      <c r="I8" t="s">
        <v>135</v>
      </c>
      <c r="J8" s="5">
        <f>IFERROR(IF(SUMIFS(재무DATA!M:M,재무DATA!D:D,Sheet9!B8,재무DATA!C:C,Sheet9!D8,재무DATA!H:H,YEAR(Sheet9!$A$1),재무DATA!L:L,"E")/SUMIFS(재무DATA!M:M,재무DATA!D:D,Sheet9!B8,재무DATA!C:C,Sheet9!D8,재무DATA!H:H,YEAR(Sheet9!$A$1)-1,재무DATA!L:L,"E")&lt;50%,1,0),0)</f>
        <v>0</v>
      </c>
      <c r="K8" s="5"/>
      <c r="L8" t="s">
        <v>122</v>
      </c>
      <c r="M8" t="s">
        <v>118</v>
      </c>
    </row>
    <row r="9" spans="1:14" x14ac:dyDescent="0.3">
      <c r="A9">
        <v>1</v>
      </c>
      <c r="B9" t="str">
        <f>_xlfn.XLOOKUP(A9,회사목록!A:A,회사목록!B:B)</f>
        <v>BGF리테일</v>
      </c>
      <c r="C9" t="str">
        <f>_xlfn.XLOOKUP(B9,회사목록!B:B,회사목록!C:C)</f>
        <v>CM2</v>
      </c>
      <c r="D9" t="str">
        <f>_xlfn.XLOOKUP(H9,지표!D:D,지표!H:H)</f>
        <v>별도</v>
      </c>
      <c r="E9" t="str">
        <f>_xlfn.XLOOKUP(H9,지표!D:D,지표!I:I)</f>
        <v>코스피/코스닥</v>
      </c>
      <c r="F9" t="str">
        <f>_xlfn.XLOOKUP(H9,지표!D:D,지표!F:F)</f>
        <v>1 감리위험요소평가</v>
      </c>
      <c r="G9" t="str">
        <f>_xlfn.XLOOKUP(H9,지표!D:D,지표!C:C)</f>
        <v>1 표본심사</v>
      </c>
      <c r="H9" t="s">
        <v>85</v>
      </c>
      <c r="I9" t="s">
        <v>136</v>
      </c>
      <c r="J9" s="5">
        <f>IFERROR(IF(SUMIFS(재무DATA!M:M,재무DATA!D:D,Sheet9!B9,재무DATA!C:C,Sheet9!D9,재무DATA!H:H,YEAR(Sheet9!$A$1),재무DATA!L:L,"D")/SUMIFS(재무DATA!M:M,재무DATA!D:D,Sheet9!B9,재무DATA!C:C,Sheet9!D9,재무DATA!H:H,YEAR(Sheet9!$A$1)-1,재무DATA!L:L,"D")&lt;50%,1,0),0)</f>
        <v>0</v>
      </c>
      <c r="L9" t="s">
        <v>11</v>
      </c>
      <c r="M9" t="s">
        <v>120</v>
      </c>
    </row>
    <row r="10" spans="1:14" x14ac:dyDescent="0.3">
      <c r="A10">
        <v>1</v>
      </c>
      <c r="B10" t="str">
        <f>_xlfn.XLOOKUP(A10,회사목록!A:A,회사목록!B:B)</f>
        <v>BGF리테일</v>
      </c>
      <c r="C10" t="str">
        <f>_xlfn.XLOOKUP(B10,회사목록!B:B,회사목록!C:C)</f>
        <v>CM2</v>
      </c>
      <c r="D10" t="str">
        <f>_xlfn.XLOOKUP(H10,지표!D:D,지표!H:H)</f>
        <v>별도</v>
      </c>
      <c r="E10" t="str">
        <f>_xlfn.XLOOKUP(H10,지표!D:D,지표!I:I)</f>
        <v>코스피/코스닥</v>
      </c>
      <c r="F10" t="str">
        <f>_xlfn.XLOOKUP(H10,지표!D:D,지표!F:F)</f>
        <v>1 감리위험요소평가</v>
      </c>
      <c r="G10" t="str">
        <f>_xlfn.XLOOKUP(H10,지표!D:D,지표!C:C)</f>
        <v>5 기타</v>
      </c>
      <c r="H10" t="s">
        <v>81</v>
      </c>
      <c r="I10" t="s">
        <v>350</v>
      </c>
      <c r="J10" s="5">
        <f>IFERROR(IF(SUMIFS(재무DATA!M:M,재무DATA!C:C,Sheet9!D10,재무DATA!D:D,Sheet9!B10,재무DATA!H:H,YEAR(Sheet9!$A$1),재무DATA!L:L,"F")/SUMIFS(재무DATA!M:M,재무DATA!C:C,Sheet9!D10,재무DATA!D:D,Sheet9!B10,재무DATA!H:H,YEAR(Sheet9!$A$1),재무DATA!L:L,"G")&lt;0,1,0),0)</f>
        <v>0</v>
      </c>
      <c r="K10" s="5"/>
    </row>
    <row r="11" spans="1:14" x14ac:dyDescent="0.3">
      <c r="A11">
        <v>1</v>
      </c>
      <c r="B11" t="str">
        <f>_xlfn.XLOOKUP(A11,회사목록!A:A,회사목록!B:B)</f>
        <v>BGF리테일</v>
      </c>
      <c r="C11" t="str">
        <f>_xlfn.XLOOKUP(B11,회사목록!B:B,회사목록!C:C)</f>
        <v>CM2</v>
      </c>
      <c r="D11" t="str">
        <f>_xlfn.XLOOKUP(H11,지표!D:D,지표!H:H)</f>
        <v>연결</v>
      </c>
      <c r="E11" t="str">
        <f>_xlfn.XLOOKUP(H11,지표!D:D,지표!I:I)</f>
        <v>코스피/코스닥</v>
      </c>
      <c r="F11" t="str">
        <f>_xlfn.XLOOKUP(H11,지표!D:D,지표!F:F)</f>
        <v>1 감리위험요소평가</v>
      </c>
      <c r="G11" t="str">
        <f>_xlfn.XLOOKUP(H11,지표!D:D,지표!C:C)</f>
        <v>2 직권지정</v>
      </c>
      <c r="H11" t="s">
        <v>87</v>
      </c>
      <c r="I11" t="s">
        <v>139</v>
      </c>
      <c r="J11" s="5">
        <f>IFERROR(IF(AND(SUMIFS(재무DATA!M:M,재무DATA!C:C,Sheet9!D11,재무DATA!D:D,Sheet9!B11,재무DATA!H:H,YEAR(Sheet9!$A$1)-1,재무DATA!L:L,"E")&lt;0,SUMIFS(재무DATA!M:M,재무DATA!C:C,Sheet9!D11,재무DATA!D:D,Sheet9!B11,재무DATA!H:H,YEAR(Sheet9!$A$1)-2,재무DATA!L:L,"E")&lt;0),1,0),0)</f>
        <v>0</v>
      </c>
      <c r="K11" s="5"/>
    </row>
    <row r="12" spans="1:14" x14ac:dyDescent="0.3">
      <c r="A12">
        <v>1</v>
      </c>
      <c r="B12" t="str">
        <f>_xlfn.XLOOKUP(A12,회사목록!A:A,회사목록!B:B)</f>
        <v>BGF리테일</v>
      </c>
      <c r="C12" t="str">
        <f>_xlfn.XLOOKUP(B12,회사목록!B:B,회사목록!C:C)</f>
        <v>CM2</v>
      </c>
      <c r="D12" t="str">
        <f>_xlfn.XLOOKUP(H12,지표!D:D,지표!H:H)</f>
        <v>연결</v>
      </c>
      <c r="E12" t="str">
        <f>_xlfn.XLOOKUP(H12,지표!D:D,지표!I:I)</f>
        <v>코스피/코스닥</v>
      </c>
      <c r="F12" t="str">
        <f>_xlfn.XLOOKUP(H12,지표!D:D,지표!F:F)</f>
        <v>1 감리위험요소평가</v>
      </c>
      <c r="G12" t="str">
        <f>_xlfn.XLOOKUP(H12,지표!D:D,지표!C:C)</f>
        <v>2 직권지정</v>
      </c>
      <c r="H12" t="s">
        <v>89</v>
      </c>
      <c r="I12" t="s">
        <v>141</v>
      </c>
      <c r="J12" s="5">
        <f>IFERROR(IF(AND(SUMIFS(재무DATA!M:M,재무DATA!C:C,Sheet9!D12,재무DATA!D:D,Sheet9!B12,재무DATA!H:H,YEAR(Sheet9!$A$1)-1,재무DATA!L:L,"G")&lt;0,SUMIFS(재무DATA!M:M,재무DATA!C:C,Sheet9!D12,재무DATA!D:D,Sheet9!B12,재무DATA!H:H,YEAR(Sheet9!$A$1)-2,재무DATA!L:L,"G")&lt;0),1,0),0)</f>
        <v>0</v>
      </c>
      <c r="K12" s="5"/>
    </row>
    <row r="13" spans="1:14" x14ac:dyDescent="0.3">
      <c r="A13">
        <v>1</v>
      </c>
      <c r="B13" t="str">
        <f>_xlfn.XLOOKUP(A13,회사목록!A:A,회사목록!B:B)</f>
        <v>BGF리테일</v>
      </c>
      <c r="C13" t="str">
        <f>_xlfn.XLOOKUP(B13,회사목록!B:B,회사목록!C:C)</f>
        <v>CM2</v>
      </c>
      <c r="D13" t="str">
        <f>_xlfn.XLOOKUP(H13,지표!D:D,지표!H:H)</f>
        <v>별도</v>
      </c>
      <c r="E13" t="str">
        <f>_xlfn.XLOOKUP(H13,지표!D:D,지표!I:I)</f>
        <v>코스피/코스닥</v>
      </c>
      <c r="F13" t="str">
        <f>_xlfn.XLOOKUP(H13,지표!D:D,지표!F:F)</f>
        <v>1 감리위험요소평가</v>
      </c>
      <c r="G13" t="str">
        <f>_xlfn.XLOOKUP(H13,지표!D:D,지표!C:C)</f>
        <v>3 관리종목</v>
      </c>
      <c r="H13" t="s">
        <v>91</v>
      </c>
      <c r="I13" t="s">
        <v>143</v>
      </c>
      <c r="J13" s="5">
        <f>IFERROR(IF(_xlfn.XLOOKUP(B13,재무DATA!D:D,재무DATA!F:F)="KOSDAQ",IF(SUMIFS(재무DATA!M:M,재무DATA!C:C,Sheet9!D13,재무DATA!D:D,Sheet9!B13,재무DATA!H:H,YEAR(Sheet9!$A$1)-2,재무DATA!L:L,"D")&lt;=33*10^8,1,0),IF(SUMIFS(재무DATA!M:M,재무DATA!C:C,Sheet9!D13,재무DATA!D:D,Sheet9!B13,재무DATA!H:H,YEAR(Sheet9!$A$1)-2,재무DATA!L:L,"D")&lt;=55*10^8,1,0)),0)</f>
        <v>0</v>
      </c>
      <c r="K13" s="5"/>
    </row>
    <row r="14" spans="1:14" x14ac:dyDescent="0.3">
      <c r="A14">
        <v>1</v>
      </c>
      <c r="B14" t="str">
        <f>_xlfn.XLOOKUP(A14,회사목록!A:A,회사목록!B:B)</f>
        <v>BGF리테일</v>
      </c>
      <c r="C14" t="str">
        <f>_xlfn.XLOOKUP(B14,회사목록!B:B,회사목록!C:C)</f>
        <v>CM2</v>
      </c>
      <c r="D14" t="str">
        <f>_xlfn.XLOOKUP(H14,지표!D:D,지표!H:H)</f>
        <v>별도</v>
      </c>
      <c r="E14" t="str">
        <f>_xlfn.XLOOKUP(H14,지표!D:D,지표!I:I)</f>
        <v>ALL</v>
      </c>
      <c r="F14" t="str">
        <f>_xlfn.XLOOKUP(H14,지표!D:D,지표!F:F)</f>
        <v>2 감사인 감리 대상 개별감사업무 선정</v>
      </c>
      <c r="G14" t="str">
        <f>_xlfn.XLOOKUP(H14,지표!D:D,지표!C:C)</f>
        <v>1 개별감사업무 선정</v>
      </c>
      <c r="H14" t="s">
        <v>65</v>
      </c>
      <c r="I14" t="s">
        <v>145</v>
      </c>
      <c r="J14" s="5">
        <f>IFERROR(IF(SUMIFS(재무DATA!M:M,재무DATA!C:C,Sheet9!D14,재무DATA!D:D,Sheet9!B14,재무DATA!H:H,YEAR(Sheet9!$A$1),재무DATA!L:L,"B")/SUMIFS(재무DATA!M:M,재무DATA!C:C,Sheet9!D14,재무DATA!D:D,Sheet9!B14,재무DATA!H:H,YEAR(Sheet9!$A$1),재무DATA!L:L,"C")&gt;=150%,1,0),0)</f>
        <v>1</v>
      </c>
    </row>
    <row r="15" spans="1:14" x14ac:dyDescent="0.3">
      <c r="A15">
        <v>1</v>
      </c>
      <c r="B15" t="str">
        <f>_xlfn.XLOOKUP(A15,회사목록!A:A,회사목록!B:B)</f>
        <v>BGF리테일</v>
      </c>
      <c r="C15" t="str">
        <f>_xlfn.XLOOKUP(B15,회사목록!B:B,회사목록!C:C)</f>
        <v>CM2</v>
      </c>
      <c r="D15" t="str">
        <f>_xlfn.XLOOKUP(H15,지표!D:D,지표!H:H)</f>
        <v>별도</v>
      </c>
      <c r="E15" t="str">
        <f>_xlfn.XLOOKUP(H15,지표!D:D,지표!I:I)</f>
        <v>ALL</v>
      </c>
      <c r="F15" t="str">
        <f>_xlfn.XLOOKUP(H15,지표!D:D,지표!F:F)</f>
        <v>2 감사인 감리 대상 개별감사업무 선정</v>
      </c>
      <c r="G15" t="str">
        <f>_xlfn.XLOOKUP(H15,지표!D:D,지표!C:C)</f>
        <v>1 개별감사업무 선정</v>
      </c>
      <c r="H15" t="s">
        <v>67</v>
      </c>
      <c r="I15" t="s">
        <v>147</v>
      </c>
      <c r="J15" s="5">
        <f>IFERROR(IF(AND(SUMIFS(재무DATA!M:M,재무DATA!C:C,Sheet9!D15,재무DATA!D:D,Sheet9!B15,재무DATA!H:H,YEAR(Sheet9!$A$1),재무DATA!L:L,"E")/SUMIFS(재무DATA!M:M,재무DATA!C:C,Sheet9!D15,재무DATA!D:D,Sheet9!B15,재무DATA!H:H,YEAR(Sheet9!$A$1),재무DATA!L:L,"D")&lt;=0,SUMIFS(재무DATA!M:M,재무DATA!C:C,Sheet9!D15,재무DATA!D:D,Sheet9!B15,재무DATA!H:H,YEAR(Sheet9!$A$1),재무DATA!L:L,"F")/SUMIFS(재무DATA!M:M,재무DATA!C:C,Sheet9!D15,재무DATA!D:D,Sheet9!B15,재무DATA!H:H,YEAR(Sheet9!$A$1),재무DATA!L:L,"D")&lt;=0),1,0),0)</f>
        <v>0</v>
      </c>
    </row>
    <row r="16" spans="1:14" x14ac:dyDescent="0.3">
      <c r="A16">
        <v>1</v>
      </c>
      <c r="B16" t="str">
        <f>_xlfn.XLOOKUP(A16,회사목록!A:A,회사목록!B:B)</f>
        <v>BGF리테일</v>
      </c>
      <c r="C16" t="str">
        <f>_xlfn.XLOOKUP(B16,회사목록!B:B,회사목록!C:C)</f>
        <v>CM2</v>
      </c>
      <c r="D16" t="str">
        <f>_xlfn.XLOOKUP(H16,지표!D:D,지표!H:H)</f>
        <v>별도</v>
      </c>
      <c r="E16" t="str">
        <f>_xlfn.XLOOKUP(H16,지표!D:D,지표!I:I)</f>
        <v>비상장</v>
      </c>
      <c r="F16" t="str">
        <f>_xlfn.XLOOKUP(H16,지표!D:D,지표!F:F)</f>
        <v>2 감사인 감리 대상 개별감사업무 선정</v>
      </c>
      <c r="G16" t="str">
        <f>_xlfn.XLOOKUP(H16,지표!D:D,지표!C:C)</f>
        <v>1 개별감사업무 선정</v>
      </c>
      <c r="H16" t="s">
        <v>69</v>
      </c>
      <c r="I16" t="s">
        <v>352</v>
      </c>
      <c r="J16" s="5">
        <f>IFERROR(IF(_xlfn.XLOOKUP(B16,재무DATA!D:D,재무DATA!F:F)="비상장",IF(SUMIFS(재무DATA!M:M,재무DATA!D:D,Sheet9!B16,재무DATA!C:C,Sheet9!D16,재무DATA!H:H,YEAR(Sheet9!$A$1),재무DATA!L:L,"A")&gt;=2*10^12,1,0),0),0)</f>
        <v>0</v>
      </c>
    </row>
    <row r="17" spans="1:10" x14ac:dyDescent="0.3">
      <c r="A17">
        <f>A3+1</f>
        <v>2</v>
      </c>
      <c r="B17" t="str">
        <f>_xlfn.XLOOKUP(A17,회사목록!A:A,회사목록!B:B)</f>
        <v>CJ CGV</v>
      </c>
      <c r="C17" t="str">
        <f>_xlfn.XLOOKUP(B17,회사목록!B:B,회사목록!C:C)</f>
        <v>ICE2</v>
      </c>
      <c r="D17" t="str">
        <f>_xlfn.XLOOKUP(H17,지표!D:D,지표!H:H)</f>
        <v>별도</v>
      </c>
      <c r="E17" t="str">
        <f>_xlfn.XLOOKUP(H17,지표!D:D,지표!I:I)</f>
        <v>코스닥</v>
      </c>
      <c r="F17" t="str">
        <f>_xlfn.XLOOKUP(H17,지표!D:D,지표!F:F)</f>
        <v>1 감리위험요소평가</v>
      </c>
      <c r="G17" t="str">
        <f>_xlfn.XLOOKUP(H17,지표!D:D,지표!C:C)</f>
        <v>4 한계기업</v>
      </c>
      <c r="H17" t="s">
        <v>71</v>
      </c>
      <c r="I17" t="s">
        <v>128</v>
      </c>
      <c r="J17" s="5">
        <f>IFERROR(IF(_xlfn.XLOOKUP(B17,회사목록!B:B,회사목록!D:D)="KOSDAQ",IF(AND(SUMIFS(재무DATA!M:M,재무DATA!H:H,YEAR(Sheet9!$A$1),재무DATA!C:C,Sheet9!D17,재무DATA!L:L,"E")&lt;0,SUMIFS(재무DATA!M:M,재무DATA!H:H,YEAR(Sheet9!$A$1)-1,재무DATA!C:C,Sheet9!D17,재무DATA!L:L,"E")&lt;0,SUMIFS(재무DATA!M:M,재무DATA!H:H,YEAR(Sheet9!$A$1)-2,재무DATA!C:C,Sheet9!D17,재무DATA!L:L,"E")&lt;0),1,0),0),0)</f>
        <v>0</v>
      </c>
    </row>
    <row r="18" spans="1:10" x14ac:dyDescent="0.3">
      <c r="A18">
        <f>A4+1</f>
        <v>2</v>
      </c>
      <c r="B18" t="str">
        <f>_xlfn.XLOOKUP(A18,회사목록!A:A,회사목록!B:B)</f>
        <v>CJ CGV</v>
      </c>
      <c r="C18" t="str">
        <f>_xlfn.XLOOKUP(B18,회사목록!B:B,회사목록!C:C)</f>
        <v>ICE2</v>
      </c>
      <c r="D18" t="str">
        <f>_xlfn.XLOOKUP(H18,지표!D:D,지표!H:H)</f>
        <v>별도</v>
      </c>
      <c r="E18" t="str">
        <f>_xlfn.XLOOKUP(H18,지표!D:D,지표!I:I)</f>
        <v>ALL</v>
      </c>
      <c r="F18" t="str">
        <f>_xlfn.XLOOKUP(H18,지표!D:D,지표!F:F)</f>
        <v>1 감리위험요소평가</v>
      </c>
      <c r="G18" t="str">
        <f>_xlfn.XLOOKUP(H18,지표!D:D,지표!C:C)</f>
        <v>1 표본심사</v>
      </c>
      <c r="H18" t="s">
        <v>73</v>
      </c>
      <c r="I18" t="s">
        <v>132</v>
      </c>
      <c r="J18" s="5">
        <f>IFERROR(IF(SUMIFS(재무DATA!M:M,재무DATA!D:D,Sheet9!B18,재무DATA!H:H,YEAR(Sheet9!$A$1)-1,재무DATA!C:C,Sheet9!D18,재무DATA!L:L,"F")-SUMIFS(재무DATA!M:M,재무DATA!D:D,Sheet9!B18,재무DATA!H:H,YEAR(Sheet9!$A$1)-1,재무DATA!C:C,Sheet9!D18,재무DATA!L:L,"G")&gt;0,IF((SUMIFS(재무DATA!M:M,재무DATA!D:D,Sheet9!B18,재무DATA!H:H,YEAR(Sheet9!$A$1)-1,재무DATA!C:C,Sheet9!D18,재무DATA!L:L,"F")-SUMIFS(재무DATA!M:M,재무DATA!D:D,Sheet9!B18,재무DATA!H:H,YEAR(Sheet9!$A$1)-1,재무DATA!C:C,Sheet9!D18,재무DATA!L:L,"G"))/(SUMIFS(재무DATA!M:M,재무DATA!D:D,Sheet9!B18,재무DATA!H:H,YEAR(Sheet9!$A$1)-1,재무DATA!C:C,Sheet9!D18,재무DATA!L:L,"G"))&gt;=50%,1,0),0),0)</f>
        <v>0</v>
      </c>
    </row>
    <row r="19" spans="1:10" x14ac:dyDescent="0.3">
      <c r="A19">
        <f>A5+1</f>
        <v>2</v>
      </c>
      <c r="B19" t="str">
        <f>_xlfn.XLOOKUP(A19,회사목록!A:A,회사목록!B:B)</f>
        <v>CJ CGV</v>
      </c>
      <c r="C19" t="str">
        <f>_xlfn.XLOOKUP(B19,회사목록!B:B,회사목록!C:C)</f>
        <v>ICE2</v>
      </c>
      <c r="D19" t="str">
        <f>_xlfn.XLOOKUP(H19,지표!D:D,지표!H:H)</f>
        <v>별도</v>
      </c>
      <c r="E19" t="str">
        <f>_xlfn.XLOOKUP(H19,지표!D:D,지표!I:I)</f>
        <v>ALL</v>
      </c>
      <c r="F19" t="str">
        <f>_xlfn.XLOOKUP(H19,지표!D:D,지표!F:F)</f>
        <v>1 감리위험요소평가</v>
      </c>
      <c r="G19" t="str">
        <f>_xlfn.XLOOKUP(H19,지표!D:D,지표!C:C)</f>
        <v>1 표본심사</v>
      </c>
      <c r="H19" t="s">
        <v>75</v>
      </c>
      <c r="I19" t="s">
        <v>130</v>
      </c>
      <c r="J19" s="5">
        <f>IFERROR(IF(J18=1,IF(SUMIFS(재무DATA!M:M,재무DATA!D:D,Sheet9!B19,재무DATA!H:H,YEAR(Sheet9!$A$1)-2,재무DATA!C:C,Sheet9!D19,재무DATA!L:L,"F")-SUMIFS(재무DATA!M:M,재무DATA!D:D,Sheet9!B19,재무DATA!H:H,YEAR(Sheet9!$A$1)-2,재무DATA!C:C,Sheet9!D19,재무DATA!L:L,"G")&gt;0,IF((SUMIFS(재무DATA!M:M,재무DATA!D:D,Sheet9!B19,재무DATA!H:H,YEAR(Sheet9!$A$1)-2,재무DATA!C:C,Sheet9!D19,재무DATA!L:L,"F")-SUMIFS(재무DATA!M:M,재무DATA!D:D,Sheet9!B19,재무DATA!H:H,YEAR(Sheet9!$A$1)-2,재무DATA!C:C,Sheet9!D19,재무DATA!L:L,"G"))/(SUMIFS(재무DATA!M:M,재무DATA!D:D,Sheet9!B19,재무DATA!H:H,YEAR(Sheet9!$A$1)-2,재무DATA!C:C,Sheet9!D19,재무DATA!L:L,"G"))&gt;=50%,1,0),0),0),0)</f>
        <v>0</v>
      </c>
    </row>
    <row r="20" spans="1:10" x14ac:dyDescent="0.3">
      <c r="A20">
        <f t="shared" ref="A20:A83" si="0">A6+1</f>
        <v>2</v>
      </c>
      <c r="B20" t="str">
        <f>_xlfn.XLOOKUP(A20,회사목록!A:A,회사목록!B:B)</f>
        <v>CJ CGV</v>
      </c>
      <c r="C20" t="str">
        <f>_xlfn.XLOOKUP(B20,회사목록!B:B,회사목록!C:C)</f>
        <v>ICE2</v>
      </c>
      <c r="D20" t="str">
        <f>_xlfn.XLOOKUP(H20,지표!D:D,지표!H:H)</f>
        <v>별도</v>
      </c>
      <c r="E20" t="str">
        <f>_xlfn.XLOOKUP(H20,지표!D:D,지표!I:I)</f>
        <v>ALL</v>
      </c>
      <c r="F20" t="str">
        <f>_xlfn.XLOOKUP(H20,지표!D:D,지표!F:F)</f>
        <v>1 감리위험요소평가</v>
      </c>
      <c r="G20" t="str">
        <f>_xlfn.XLOOKUP(H20,지표!D:D,지표!C:C)</f>
        <v>1 표본심사</v>
      </c>
      <c r="H20" t="s">
        <v>77</v>
      </c>
      <c r="I20" t="s">
        <v>127</v>
      </c>
      <c r="J20" s="5">
        <f>IFERROR(IF(SUMIFS(재무DATA!M:M,재무DATA!D:D,Sheet9!B20,재무DATA!H:H,YEAR(Sheet9!$A$1)-1,재무DATA!C:C,Sheet9!D20,재무DATA!L:L,"E")-SUMIFS(재무DATA!M:M,재무DATA!D:D,Sheet9!B20,재무DATA!H:H,YEAR(Sheet9!$A$1)-1,재무DATA!C:C,Sheet9!D20,재무DATA!L:L,"G")&gt;0,IF((SUMIFS(재무DATA!M:M,재무DATA!D:D,Sheet9!B20,재무DATA!H:H,YEAR(Sheet9!$A$1)-1,재무DATA!C:C,Sheet9!D20,재무DATA!L:L,"E")-SUMIFS(재무DATA!M:M,재무DATA!D:D,Sheet9!B20,재무DATA!H:H,YEAR(Sheet9!$A$1)-1,재무DATA!C:C,Sheet9!D20,재무DATA!L:L,"G"))/(SUMIFS(재무DATA!M:M,재무DATA!D:D,Sheet9!B20,재무DATA!H:H,YEAR(Sheet9!$A$1)-1,재무DATA!C:C,Sheet9!D20,재무DATA!L:L,"G"))&gt;=50%,1,0),0),0)</f>
        <v>1</v>
      </c>
    </row>
    <row r="21" spans="1:10" x14ac:dyDescent="0.3">
      <c r="A21">
        <f t="shared" si="0"/>
        <v>2</v>
      </c>
      <c r="B21" t="str">
        <f>_xlfn.XLOOKUP(A21,회사목록!A:A,회사목록!B:B)</f>
        <v>CJ CGV</v>
      </c>
      <c r="C21" t="str">
        <f>_xlfn.XLOOKUP(B21,회사목록!B:B,회사목록!C:C)</f>
        <v>ICE2</v>
      </c>
      <c r="D21" t="str">
        <f>_xlfn.XLOOKUP(H21,지표!D:D,지표!H:H)</f>
        <v>별도</v>
      </c>
      <c r="E21" t="str">
        <f>_xlfn.XLOOKUP(H21,지표!D:D,지표!I:I)</f>
        <v>ALL</v>
      </c>
      <c r="F21" t="str">
        <f>_xlfn.XLOOKUP(H21,지표!D:D,지표!F:F)</f>
        <v>1 감리위험요소평가</v>
      </c>
      <c r="G21" t="str">
        <f>_xlfn.XLOOKUP(H21,지표!D:D,지표!C:C)</f>
        <v>1 표본심사</v>
      </c>
      <c r="H21" t="s">
        <v>79</v>
      </c>
      <c r="I21" t="s">
        <v>126</v>
      </c>
      <c r="J21" s="5">
        <f>IFERROR(IF(J20=1,IF(SUMIFS(재무DATA!M:M,재무DATA!D:D,Sheet9!B21,재무DATA!H:H,YEAR(Sheet9!$A$1)-2,재무DATA!C:C,Sheet9!D21,재무DATA!L:L,"E")-SUMIFS(재무DATA!M:M,재무DATA!D:D,Sheet9!B21,재무DATA!H:H,YEAR(Sheet9!$A$1)-2,재무DATA!C:C,Sheet9!D21,재무DATA!L:L,"G")&gt;0,IF((SUMIFS(재무DATA!M:M,재무DATA!D:D,Sheet9!B21,재무DATA!H:H,YEAR(Sheet9!$A$1)-2,재무DATA!C:C,Sheet9!D21,재무DATA!L:L,"E")-SUMIFS(재무DATA!M:M,재무DATA!D:D,Sheet9!B21,재무DATA!H:H,YEAR(Sheet9!$A$1)-2,재무DATA!C:C,Sheet9!D21,재무DATA!L:L,"G"))/(SUMIFS(재무DATA!M:M,재무DATA!D:D,Sheet9!B21,재무DATA!H:H,YEAR(Sheet9!$A$1)-2,재무DATA!C:C,Sheet9!D21,재무DATA!L:L,"G"))&gt;=50%,1,0),0),0),0)</f>
        <v>0</v>
      </c>
    </row>
    <row r="22" spans="1:10" x14ac:dyDescent="0.3">
      <c r="A22">
        <f t="shared" si="0"/>
        <v>2</v>
      </c>
      <c r="B22" t="str">
        <f>_xlfn.XLOOKUP(A22,회사목록!A:A,회사목록!B:B)</f>
        <v>CJ CGV</v>
      </c>
      <c r="C22" t="str">
        <f>_xlfn.XLOOKUP(B22,회사목록!B:B,회사목록!C:C)</f>
        <v>ICE2</v>
      </c>
      <c r="D22" t="str">
        <f>_xlfn.XLOOKUP(H22,지표!D:D,지표!H:H)</f>
        <v>별도</v>
      </c>
      <c r="E22" t="str">
        <f>_xlfn.XLOOKUP(H22,지표!D:D,지표!I:I)</f>
        <v>코스피/코스닥</v>
      </c>
      <c r="F22" t="str">
        <f>_xlfn.XLOOKUP(H22,지표!D:D,지표!F:F)</f>
        <v>1 감리위험요소평가</v>
      </c>
      <c r="G22" t="str">
        <f>_xlfn.XLOOKUP(H22,지표!D:D,지표!C:C)</f>
        <v>1 표본심사</v>
      </c>
      <c r="H22" t="s">
        <v>83</v>
      </c>
      <c r="I22" t="s">
        <v>134</v>
      </c>
      <c r="J22" s="5">
        <f>IFERROR(IF(SUMIFS(재무DATA!M:M,재무DATA!D:D,Sheet9!B22,재무DATA!C:C,Sheet9!D22,재무DATA!H:H,YEAR(Sheet9!$A$1),재무DATA!L:L,"E")/SUMIFS(재무DATA!M:M,재무DATA!D:D,Sheet9!B22,재무DATA!C:C,Sheet9!D22,재무DATA!H:H,YEAR(Sheet9!$A$1)-1,재무DATA!L:L,"E")&lt;50%,1,0),0)</f>
        <v>0</v>
      </c>
    </row>
    <row r="23" spans="1:10" x14ac:dyDescent="0.3">
      <c r="A23">
        <f t="shared" si="0"/>
        <v>2</v>
      </c>
      <c r="B23" t="str">
        <f>_xlfn.XLOOKUP(A23,회사목록!A:A,회사목록!B:B)</f>
        <v>CJ CGV</v>
      </c>
      <c r="C23" t="str">
        <f>_xlfn.XLOOKUP(B23,회사목록!B:B,회사목록!C:C)</f>
        <v>ICE2</v>
      </c>
      <c r="D23" t="str">
        <f>_xlfn.XLOOKUP(H23,지표!D:D,지표!H:H)</f>
        <v>별도</v>
      </c>
      <c r="E23" t="str">
        <f>_xlfn.XLOOKUP(H23,지표!D:D,지표!I:I)</f>
        <v>코스피/코스닥</v>
      </c>
      <c r="F23" t="str">
        <f>_xlfn.XLOOKUP(H23,지표!D:D,지표!F:F)</f>
        <v>1 감리위험요소평가</v>
      </c>
      <c r="G23" t="str">
        <f>_xlfn.XLOOKUP(H23,지표!D:D,지표!C:C)</f>
        <v>1 표본심사</v>
      </c>
      <c r="H23" t="s">
        <v>85</v>
      </c>
      <c r="I23" t="s">
        <v>136</v>
      </c>
      <c r="J23" s="5">
        <f>IFERROR(IF(SUMIFS(재무DATA!M:M,재무DATA!D:D,Sheet9!B23,재무DATA!C:C,Sheet9!D23,재무DATA!H:H,YEAR(Sheet9!$A$1),재무DATA!L:L,"D")/SUMIFS(재무DATA!M:M,재무DATA!D:D,Sheet9!B23,재무DATA!C:C,Sheet9!D23,재무DATA!H:H,YEAR(Sheet9!$A$1)-1,재무DATA!L:L,"D")&lt;50%,1,0),0)</f>
        <v>0</v>
      </c>
    </row>
    <row r="24" spans="1:10" x14ac:dyDescent="0.3">
      <c r="A24">
        <f t="shared" si="0"/>
        <v>2</v>
      </c>
      <c r="B24" t="str">
        <f>_xlfn.XLOOKUP(A24,회사목록!A:A,회사목록!B:B)</f>
        <v>CJ CGV</v>
      </c>
      <c r="C24" t="str">
        <f>_xlfn.XLOOKUP(B24,회사목록!B:B,회사목록!C:C)</f>
        <v>ICE2</v>
      </c>
      <c r="D24" t="str">
        <f>_xlfn.XLOOKUP(H24,지표!D:D,지표!H:H)</f>
        <v>별도</v>
      </c>
      <c r="E24" t="str">
        <f>_xlfn.XLOOKUP(H24,지표!D:D,지표!I:I)</f>
        <v>코스피/코스닥</v>
      </c>
      <c r="F24" t="str">
        <f>_xlfn.XLOOKUP(H24,지표!D:D,지표!F:F)</f>
        <v>1 감리위험요소평가</v>
      </c>
      <c r="G24" t="str">
        <f>_xlfn.XLOOKUP(H24,지표!D:D,지표!C:C)</f>
        <v>5 기타</v>
      </c>
      <c r="H24" t="s">
        <v>81</v>
      </c>
      <c r="I24" t="s">
        <v>349</v>
      </c>
      <c r="J24" s="5">
        <f>IFERROR(IF(SUMIFS(재무DATA!M:M,재무DATA!C:C,Sheet9!D24,재무DATA!D:D,Sheet9!B24,재무DATA!H:H,YEAR(Sheet9!$A$1),재무DATA!L:L,"F")/SUMIFS(재무DATA!M:M,재무DATA!C:C,Sheet9!D24,재무DATA!D:D,Sheet9!B24,재무DATA!H:H,YEAR(Sheet9!$A$1),재무DATA!L:L,"G")&lt;0,1,0),0)</f>
        <v>1</v>
      </c>
    </row>
    <row r="25" spans="1:10" x14ac:dyDescent="0.3">
      <c r="A25">
        <f t="shared" si="0"/>
        <v>2</v>
      </c>
      <c r="B25" t="str">
        <f>_xlfn.XLOOKUP(A25,회사목록!A:A,회사목록!B:B)</f>
        <v>CJ CGV</v>
      </c>
      <c r="C25" t="str">
        <f>_xlfn.XLOOKUP(B25,회사목록!B:B,회사목록!C:C)</f>
        <v>ICE2</v>
      </c>
      <c r="D25" t="str">
        <f>_xlfn.XLOOKUP(H25,지표!D:D,지표!H:H)</f>
        <v>연결</v>
      </c>
      <c r="E25" t="str">
        <f>_xlfn.XLOOKUP(H25,지표!D:D,지표!I:I)</f>
        <v>코스피/코스닥</v>
      </c>
      <c r="F25" t="str">
        <f>_xlfn.XLOOKUP(H25,지표!D:D,지표!F:F)</f>
        <v>1 감리위험요소평가</v>
      </c>
      <c r="G25" t="str">
        <f>_xlfn.XLOOKUP(H25,지표!D:D,지표!C:C)</f>
        <v>2 직권지정</v>
      </c>
      <c r="H25" t="s">
        <v>87</v>
      </c>
      <c r="I25" t="s">
        <v>139</v>
      </c>
      <c r="J25" s="5">
        <f>IFERROR(IF(AND(SUMIFS(재무DATA!M:M,재무DATA!C:C,Sheet9!D25,재무DATA!D:D,Sheet9!B25,재무DATA!H:H,YEAR(Sheet9!$A$1)-1,재무DATA!L:L,"E")&lt;0,SUMIFS(재무DATA!M:M,재무DATA!C:C,Sheet9!D25,재무DATA!D:D,Sheet9!B25,재무DATA!H:H,YEAR(Sheet9!$A$1)-2,재무DATA!L:L,"E")&lt;0),1,0),0)</f>
        <v>0</v>
      </c>
    </row>
    <row r="26" spans="1:10" x14ac:dyDescent="0.3">
      <c r="A26">
        <f t="shared" si="0"/>
        <v>2</v>
      </c>
      <c r="B26" t="str">
        <f>_xlfn.XLOOKUP(A26,회사목록!A:A,회사목록!B:B)</f>
        <v>CJ CGV</v>
      </c>
      <c r="C26" t="str">
        <f>_xlfn.XLOOKUP(B26,회사목록!B:B,회사목록!C:C)</f>
        <v>ICE2</v>
      </c>
      <c r="D26" t="str">
        <f>_xlfn.XLOOKUP(H26,지표!D:D,지표!H:H)</f>
        <v>연결</v>
      </c>
      <c r="E26" t="str">
        <f>_xlfn.XLOOKUP(H26,지표!D:D,지표!I:I)</f>
        <v>코스피/코스닥</v>
      </c>
      <c r="F26" t="str">
        <f>_xlfn.XLOOKUP(H26,지표!D:D,지표!F:F)</f>
        <v>1 감리위험요소평가</v>
      </c>
      <c r="G26" t="str">
        <f>_xlfn.XLOOKUP(H26,지표!D:D,지표!C:C)</f>
        <v>2 직권지정</v>
      </c>
      <c r="H26" t="s">
        <v>89</v>
      </c>
      <c r="I26" t="s">
        <v>141</v>
      </c>
      <c r="J26" s="5">
        <f>IFERROR(IF(AND(SUMIFS(재무DATA!M:M,재무DATA!C:C,Sheet9!D26,재무DATA!D:D,Sheet9!B26,재무DATA!H:H,YEAR(Sheet9!$A$1)-1,재무DATA!L:L,"G")&lt;0,SUMIFS(재무DATA!M:M,재무DATA!C:C,Sheet9!D26,재무DATA!D:D,Sheet9!B26,재무DATA!H:H,YEAR(Sheet9!$A$1)-2,재무DATA!L:L,"G")&lt;0),1,0),0)</f>
        <v>0</v>
      </c>
    </row>
    <row r="27" spans="1:10" x14ac:dyDescent="0.3">
      <c r="A27">
        <f t="shared" si="0"/>
        <v>2</v>
      </c>
      <c r="B27" t="str">
        <f>_xlfn.XLOOKUP(A27,회사목록!A:A,회사목록!B:B)</f>
        <v>CJ CGV</v>
      </c>
      <c r="C27" t="str">
        <f>_xlfn.XLOOKUP(B27,회사목록!B:B,회사목록!C:C)</f>
        <v>ICE2</v>
      </c>
      <c r="D27" t="str">
        <f>_xlfn.XLOOKUP(H27,지표!D:D,지표!H:H)</f>
        <v>별도</v>
      </c>
      <c r="E27" t="str">
        <f>_xlfn.XLOOKUP(H27,지표!D:D,지표!I:I)</f>
        <v>코스피/코스닥</v>
      </c>
      <c r="F27" t="str">
        <f>_xlfn.XLOOKUP(H27,지표!D:D,지표!F:F)</f>
        <v>1 감리위험요소평가</v>
      </c>
      <c r="G27" t="str">
        <f>_xlfn.XLOOKUP(H27,지표!D:D,지표!C:C)</f>
        <v>3 관리종목</v>
      </c>
      <c r="H27" t="s">
        <v>91</v>
      </c>
      <c r="I27" t="s">
        <v>143</v>
      </c>
      <c r="J27" s="5">
        <f>IFERROR(IF(_xlfn.XLOOKUP(B27,재무DATA!D:D,재무DATA!F:F)="KOSDAQ",IF(SUMIFS(재무DATA!M:M,재무DATA!C:C,Sheet9!D27,재무DATA!D:D,Sheet9!B27,재무DATA!H:H,YEAR(Sheet9!$A$1)-2,재무DATA!L:L,"D")&lt;=33*10^8,1,0),IF(SUMIFS(재무DATA!M:M,재무DATA!C:C,Sheet9!D27,재무DATA!D:D,Sheet9!B27,재무DATA!H:H,YEAR(Sheet9!$A$1)-2,재무DATA!L:L,"D")&lt;=55*10^8,1,0)),0)</f>
        <v>0</v>
      </c>
    </row>
    <row r="28" spans="1:10" x14ac:dyDescent="0.3">
      <c r="A28">
        <f t="shared" si="0"/>
        <v>2</v>
      </c>
      <c r="B28" t="str">
        <f>_xlfn.XLOOKUP(A28,회사목록!A:A,회사목록!B:B)</f>
        <v>CJ CGV</v>
      </c>
      <c r="C28" t="str">
        <f>_xlfn.XLOOKUP(B28,회사목록!B:B,회사목록!C:C)</f>
        <v>ICE2</v>
      </c>
      <c r="D28" t="str">
        <f>_xlfn.XLOOKUP(H28,지표!D:D,지표!H:H)</f>
        <v>별도</v>
      </c>
      <c r="E28" t="str">
        <f>_xlfn.XLOOKUP(H28,지표!D:D,지표!I:I)</f>
        <v>ALL</v>
      </c>
      <c r="F28" t="str">
        <f>_xlfn.XLOOKUP(H28,지표!D:D,지표!F:F)</f>
        <v>2 감사인 감리 대상 개별감사업무 선정</v>
      </c>
      <c r="G28" t="str">
        <f>_xlfn.XLOOKUP(H28,지표!D:D,지표!C:C)</f>
        <v>1 개별감사업무 선정</v>
      </c>
      <c r="H28" t="s">
        <v>65</v>
      </c>
      <c r="I28" t="s">
        <v>145</v>
      </c>
      <c r="J28" s="5">
        <f>IFERROR(IF(SUMIFS(재무DATA!M:M,재무DATA!C:C,Sheet9!D28,재무DATA!D:D,Sheet9!B28,재무DATA!H:H,YEAR(Sheet9!$A$1),재무DATA!L:L,"B")/SUMIFS(재무DATA!M:M,재무DATA!C:C,Sheet9!D28,재무DATA!D:D,Sheet9!B28,재무DATA!H:H,YEAR(Sheet9!$A$1),재무DATA!L:L,"C")&gt;=150%,1,0),0)</f>
        <v>1</v>
      </c>
    </row>
    <row r="29" spans="1:10" x14ac:dyDescent="0.3">
      <c r="A29">
        <f t="shared" si="0"/>
        <v>2</v>
      </c>
      <c r="B29" t="str">
        <f>_xlfn.XLOOKUP(A29,회사목록!A:A,회사목록!B:B)</f>
        <v>CJ CGV</v>
      </c>
      <c r="C29" t="str">
        <f>_xlfn.XLOOKUP(B29,회사목록!B:B,회사목록!C:C)</f>
        <v>ICE2</v>
      </c>
      <c r="D29" t="str">
        <f>_xlfn.XLOOKUP(H29,지표!D:D,지표!H:H)</f>
        <v>별도</v>
      </c>
      <c r="E29" t="str">
        <f>_xlfn.XLOOKUP(H29,지표!D:D,지표!I:I)</f>
        <v>ALL</v>
      </c>
      <c r="F29" t="str">
        <f>_xlfn.XLOOKUP(H29,지표!D:D,지표!F:F)</f>
        <v>2 감사인 감리 대상 개별감사업무 선정</v>
      </c>
      <c r="G29" t="str">
        <f>_xlfn.XLOOKUP(H29,지표!D:D,지표!C:C)</f>
        <v>1 개별감사업무 선정</v>
      </c>
      <c r="H29" t="s">
        <v>67</v>
      </c>
      <c r="I29" t="s">
        <v>147</v>
      </c>
      <c r="J29" s="5">
        <f>IFERROR(IF(AND(SUMIFS(재무DATA!M:M,재무DATA!C:C,Sheet9!D29,재무DATA!D:D,Sheet9!B29,재무DATA!H:H,YEAR(Sheet9!$A$1),재무DATA!L:L,"E")/SUMIFS(재무DATA!M:M,재무DATA!C:C,Sheet9!D29,재무DATA!D:D,Sheet9!B29,재무DATA!H:H,YEAR(Sheet9!$A$1),재무DATA!L:L,"D")&lt;=0,SUMIFS(재무DATA!M:M,재무DATA!C:C,Sheet9!D29,재무DATA!D:D,Sheet9!B29,재무DATA!H:H,YEAR(Sheet9!$A$1),재무DATA!L:L,"F")/SUMIFS(재무DATA!M:M,재무DATA!C:C,Sheet9!D29,재무DATA!D:D,Sheet9!B29,재무DATA!H:H,YEAR(Sheet9!$A$1),재무DATA!L:L,"D")&lt;=0),1,0),0)</f>
        <v>0</v>
      </c>
    </row>
    <row r="30" spans="1:10" x14ac:dyDescent="0.3">
      <c r="A30">
        <f t="shared" si="0"/>
        <v>2</v>
      </c>
      <c r="B30" t="str">
        <f>_xlfn.XLOOKUP(A30,회사목록!A:A,회사목록!B:B)</f>
        <v>CJ CGV</v>
      </c>
      <c r="C30" t="str">
        <f>_xlfn.XLOOKUP(B30,회사목록!B:B,회사목록!C:C)</f>
        <v>ICE2</v>
      </c>
      <c r="D30" t="str">
        <f>_xlfn.XLOOKUP(H30,지표!D:D,지표!H:H)</f>
        <v>별도</v>
      </c>
      <c r="E30" t="str">
        <f>_xlfn.XLOOKUP(H30,지표!D:D,지표!I:I)</f>
        <v>비상장</v>
      </c>
      <c r="F30" t="str">
        <f>_xlfn.XLOOKUP(H30,지표!D:D,지표!F:F)</f>
        <v>2 감사인 감리 대상 개별감사업무 선정</v>
      </c>
      <c r="G30" t="str">
        <f>_xlfn.XLOOKUP(H30,지표!D:D,지표!C:C)</f>
        <v>1 개별감사업무 선정</v>
      </c>
      <c r="H30" t="s">
        <v>69</v>
      </c>
      <c r="I30" t="s">
        <v>351</v>
      </c>
      <c r="J30" s="5">
        <f>IFERROR(IF(_xlfn.XLOOKUP(B30,재무DATA!D:D,재무DATA!F:F)="비상장",IF(SUMIFS(재무DATA!M:M,재무DATA!D:D,Sheet9!B30,재무DATA!C:C,Sheet9!D30,재무DATA!H:H,YEAR(Sheet9!$A$1),재무DATA!L:L,"A")&gt;=2*10^12,1,0),0),0)</f>
        <v>0</v>
      </c>
    </row>
    <row r="31" spans="1:10" x14ac:dyDescent="0.3">
      <c r="A31">
        <f t="shared" si="0"/>
        <v>3</v>
      </c>
      <c r="B31" t="str">
        <f>_xlfn.XLOOKUP(A31,회사목록!A:A,회사목록!B:B)</f>
        <v>HD현대</v>
      </c>
      <c r="C31" t="str">
        <f>_xlfn.XLOOKUP(B31,회사목록!B:B,회사목록!C:C)</f>
        <v>IM1</v>
      </c>
      <c r="D31" t="str">
        <f>_xlfn.XLOOKUP(H31,지표!D:D,지표!H:H)</f>
        <v>별도</v>
      </c>
      <c r="E31" t="str">
        <f>_xlfn.XLOOKUP(H31,지표!D:D,지표!I:I)</f>
        <v>코스닥</v>
      </c>
      <c r="F31" t="str">
        <f>_xlfn.XLOOKUP(H31,지표!D:D,지표!F:F)</f>
        <v>1 감리위험요소평가</v>
      </c>
      <c r="G31" t="str">
        <f>_xlfn.XLOOKUP(H31,지표!D:D,지표!C:C)</f>
        <v>4 한계기업</v>
      </c>
      <c r="H31" t="s">
        <v>71</v>
      </c>
      <c r="I31" t="s">
        <v>128</v>
      </c>
      <c r="J31" s="5">
        <f>IFERROR(IF(_xlfn.XLOOKUP(B31,회사목록!B:B,회사목록!D:D)="KOSDAQ",IF(AND(SUMIFS(재무DATA!M:M,재무DATA!H:H,YEAR(Sheet9!$A$1),재무DATA!C:C,Sheet9!D31,재무DATA!L:L,"E")&lt;0,SUMIFS(재무DATA!M:M,재무DATA!H:H,YEAR(Sheet9!$A$1)-1,재무DATA!C:C,Sheet9!D31,재무DATA!L:L,"E")&lt;0,SUMIFS(재무DATA!M:M,재무DATA!H:H,YEAR(Sheet9!$A$1)-2,재무DATA!C:C,Sheet9!D31,재무DATA!L:L,"E")&lt;0),1,0),0),0)</f>
        <v>0</v>
      </c>
    </row>
    <row r="32" spans="1:10" x14ac:dyDescent="0.3">
      <c r="A32">
        <f t="shared" si="0"/>
        <v>3</v>
      </c>
      <c r="B32" t="str">
        <f>_xlfn.XLOOKUP(A32,회사목록!A:A,회사목록!B:B)</f>
        <v>HD현대</v>
      </c>
      <c r="C32" t="str">
        <f>_xlfn.XLOOKUP(B32,회사목록!B:B,회사목록!C:C)</f>
        <v>IM1</v>
      </c>
      <c r="D32" t="str">
        <f>_xlfn.XLOOKUP(H32,지표!D:D,지표!H:H)</f>
        <v>별도</v>
      </c>
      <c r="E32" t="str">
        <f>_xlfn.XLOOKUP(H32,지표!D:D,지표!I:I)</f>
        <v>ALL</v>
      </c>
      <c r="F32" t="str">
        <f>_xlfn.XLOOKUP(H32,지표!D:D,지표!F:F)</f>
        <v>1 감리위험요소평가</v>
      </c>
      <c r="G32" t="str">
        <f>_xlfn.XLOOKUP(H32,지표!D:D,지표!C:C)</f>
        <v>1 표본심사</v>
      </c>
      <c r="H32" t="s">
        <v>73</v>
      </c>
      <c r="I32" t="s">
        <v>132</v>
      </c>
      <c r="J32" s="5">
        <f>IFERROR(IF(SUMIFS(재무DATA!M:M,재무DATA!D:D,Sheet9!B32,재무DATA!H:H,YEAR(Sheet9!$A$1)-1,재무DATA!C:C,Sheet9!D32,재무DATA!L:L,"F")-SUMIFS(재무DATA!M:M,재무DATA!D:D,Sheet9!B32,재무DATA!H:H,YEAR(Sheet9!$A$1)-1,재무DATA!C:C,Sheet9!D32,재무DATA!L:L,"G")&gt;0,IF((SUMIFS(재무DATA!M:M,재무DATA!D:D,Sheet9!B32,재무DATA!H:H,YEAR(Sheet9!$A$1)-1,재무DATA!C:C,Sheet9!D32,재무DATA!L:L,"F")-SUMIFS(재무DATA!M:M,재무DATA!D:D,Sheet9!B32,재무DATA!H:H,YEAR(Sheet9!$A$1)-1,재무DATA!C:C,Sheet9!D32,재무DATA!L:L,"G"))/(SUMIFS(재무DATA!M:M,재무DATA!D:D,Sheet9!B32,재무DATA!H:H,YEAR(Sheet9!$A$1)-1,재무DATA!C:C,Sheet9!D32,재무DATA!L:L,"G"))&gt;=50%,1,0),0),0)</f>
        <v>0</v>
      </c>
    </row>
    <row r="33" spans="1:10" x14ac:dyDescent="0.3">
      <c r="A33">
        <f t="shared" si="0"/>
        <v>3</v>
      </c>
      <c r="B33" t="str">
        <f>_xlfn.XLOOKUP(A33,회사목록!A:A,회사목록!B:B)</f>
        <v>HD현대</v>
      </c>
      <c r="C33" t="str">
        <f>_xlfn.XLOOKUP(B33,회사목록!B:B,회사목록!C:C)</f>
        <v>IM1</v>
      </c>
      <c r="D33" t="str">
        <f>_xlfn.XLOOKUP(H33,지표!D:D,지표!H:H)</f>
        <v>별도</v>
      </c>
      <c r="E33" t="str">
        <f>_xlfn.XLOOKUP(H33,지표!D:D,지표!I:I)</f>
        <v>ALL</v>
      </c>
      <c r="F33" t="str">
        <f>_xlfn.XLOOKUP(H33,지표!D:D,지표!F:F)</f>
        <v>1 감리위험요소평가</v>
      </c>
      <c r="G33" t="str">
        <f>_xlfn.XLOOKUP(H33,지표!D:D,지표!C:C)</f>
        <v>1 표본심사</v>
      </c>
      <c r="H33" t="s">
        <v>75</v>
      </c>
      <c r="I33" t="s">
        <v>130</v>
      </c>
      <c r="J33" s="5">
        <f>IFERROR(IF(J32=1,IF(SUMIFS(재무DATA!M:M,재무DATA!D:D,Sheet9!B33,재무DATA!H:H,YEAR(Sheet9!$A$1)-2,재무DATA!C:C,Sheet9!D33,재무DATA!L:L,"F")-SUMIFS(재무DATA!M:M,재무DATA!D:D,Sheet9!B33,재무DATA!H:H,YEAR(Sheet9!$A$1)-2,재무DATA!C:C,Sheet9!D33,재무DATA!L:L,"G")&gt;0,IF((SUMIFS(재무DATA!M:M,재무DATA!D:D,Sheet9!B33,재무DATA!H:H,YEAR(Sheet9!$A$1)-2,재무DATA!C:C,Sheet9!D33,재무DATA!L:L,"F")-SUMIFS(재무DATA!M:M,재무DATA!D:D,Sheet9!B33,재무DATA!H:H,YEAR(Sheet9!$A$1)-2,재무DATA!C:C,Sheet9!D33,재무DATA!L:L,"G"))/(SUMIFS(재무DATA!M:M,재무DATA!D:D,Sheet9!B33,재무DATA!H:H,YEAR(Sheet9!$A$1)-2,재무DATA!C:C,Sheet9!D33,재무DATA!L:L,"G"))&gt;=50%,1,0),0),0),0)</f>
        <v>0</v>
      </c>
    </row>
    <row r="34" spans="1:10" x14ac:dyDescent="0.3">
      <c r="A34">
        <f t="shared" si="0"/>
        <v>3</v>
      </c>
      <c r="B34" t="str">
        <f>_xlfn.XLOOKUP(A34,회사목록!A:A,회사목록!B:B)</f>
        <v>HD현대</v>
      </c>
      <c r="C34" t="str">
        <f>_xlfn.XLOOKUP(B34,회사목록!B:B,회사목록!C:C)</f>
        <v>IM1</v>
      </c>
      <c r="D34" t="str">
        <f>_xlfn.XLOOKUP(H34,지표!D:D,지표!H:H)</f>
        <v>별도</v>
      </c>
      <c r="E34" t="str">
        <f>_xlfn.XLOOKUP(H34,지표!D:D,지표!I:I)</f>
        <v>ALL</v>
      </c>
      <c r="F34" t="str">
        <f>_xlfn.XLOOKUP(H34,지표!D:D,지표!F:F)</f>
        <v>1 감리위험요소평가</v>
      </c>
      <c r="G34" t="str">
        <f>_xlfn.XLOOKUP(H34,지표!D:D,지표!C:C)</f>
        <v>1 표본심사</v>
      </c>
      <c r="H34" t="s">
        <v>77</v>
      </c>
      <c r="I34" t="s">
        <v>127</v>
      </c>
      <c r="J34" s="5">
        <f>IFERROR(IF(SUMIFS(재무DATA!M:M,재무DATA!D:D,Sheet9!B34,재무DATA!H:H,YEAR(Sheet9!$A$1)-1,재무DATA!C:C,Sheet9!D34,재무DATA!L:L,"E")-SUMIFS(재무DATA!M:M,재무DATA!D:D,Sheet9!B34,재무DATA!H:H,YEAR(Sheet9!$A$1)-1,재무DATA!C:C,Sheet9!D34,재무DATA!L:L,"G")&gt;0,IF((SUMIFS(재무DATA!M:M,재무DATA!D:D,Sheet9!B34,재무DATA!H:H,YEAR(Sheet9!$A$1)-1,재무DATA!C:C,Sheet9!D34,재무DATA!L:L,"E")-SUMIFS(재무DATA!M:M,재무DATA!D:D,Sheet9!B34,재무DATA!H:H,YEAR(Sheet9!$A$1)-1,재무DATA!C:C,Sheet9!D34,재무DATA!L:L,"G"))/(SUMIFS(재무DATA!M:M,재무DATA!D:D,Sheet9!B34,재무DATA!H:H,YEAR(Sheet9!$A$1)-1,재무DATA!C:C,Sheet9!D34,재무DATA!L:L,"G"))&gt;=50%,1,0),0),0)</f>
        <v>0</v>
      </c>
    </row>
    <row r="35" spans="1:10" x14ac:dyDescent="0.3">
      <c r="A35">
        <f t="shared" si="0"/>
        <v>3</v>
      </c>
      <c r="B35" t="str">
        <f>_xlfn.XLOOKUP(A35,회사목록!A:A,회사목록!B:B)</f>
        <v>HD현대</v>
      </c>
      <c r="C35" t="str">
        <f>_xlfn.XLOOKUP(B35,회사목록!B:B,회사목록!C:C)</f>
        <v>IM1</v>
      </c>
      <c r="D35" t="str">
        <f>_xlfn.XLOOKUP(H35,지표!D:D,지표!H:H)</f>
        <v>별도</v>
      </c>
      <c r="E35" t="str">
        <f>_xlfn.XLOOKUP(H35,지표!D:D,지표!I:I)</f>
        <v>ALL</v>
      </c>
      <c r="F35" t="str">
        <f>_xlfn.XLOOKUP(H35,지표!D:D,지표!F:F)</f>
        <v>1 감리위험요소평가</v>
      </c>
      <c r="G35" t="str">
        <f>_xlfn.XLOOKUP(H35,지표!D:D,지표!C:C)</f>
        <v>1 표본심사</v>
      </c>
      <c r="H35" t="s">
        <v>79</v>
      </c>
      <c r="I35" t="s">
        <v>126</v>
      </c>
      <c r="J35" s="5">
        <f>IFERROR(IF(J34=1,IF(SUMIFS(재무DATA!M:M,재무DATA!D:D,Sheet9!B35,재무DATA!H:H,YEAR(Sheet9!$A$1)-2,재무DATA!C:C,Sheet9!D35,재무DATA!L:L,"E")-SUMIFS(재무DATA!M:M,재무DATA!D:D,Sheet9!B35,재무DATA!H:H,YEAR(Sheet9!$A$1)-2,재무DATA!C:C,Sheet9!D35,재무DATA!L:L,"G")&gt;0,IF((SUMIFS(재무DATA!M:M,재무DATA!D:D,Sheet9!B35,재무DATA!H:H,YEAR(Sheet9!$A$1)-2,재무DATA!C:C,Sheet9!D35,재무DATA!L:L,"E")-SUMIFS(재무DATA!M:M,재무DATA!D:D,Sheet9!B35,재무DATA!H:H,YEAR(Sheet9!$A$1)-2,재무DATA!C:C,Sheet9!D35,재무DATA!L:L,"G"))/(SUMIFS(재무DATA!M:M,재무DATA!D:D,Sheet9!B35,재무DATA!H:H,YEAR(Sheet9!$A$1)-2,재무DATA!C:C,Sheet9!D35,재무DATA!L:L,"G"))&gt;=50%,1,0),0),0),0)</f>
        <v>0</v>
      </c>
    </row>
    <row r="36" spans="1:10" x14ac:dyDescent="0.3">
      <c r="A36">
        <f t="shared" si="0"/>
        <v>3</v>
      </c>
      <c r="B36" t="str">
        <f>_xlfn.XLOOKUP(A36,회사목록!A:A,회사목록!B:B)</f>
        <v>HD현대</v>
      </c>
      <c r="C36" t="str">
        <f>_xlfn.XLOOKUP(B36,회사목록!B:B,회사목록!C:C)</f>
        <v>IM1</v>
      </c>
      <c r="D36" t="str">
        <f>_xlfn.XLOOKUP(H36,지표!D:D,지표!H:H)</f>
        <v>별도</v>
      </c>
      <c r="E36" t="str">
        <f>_xlfn.XLOOKUP(H36,지표!D:D,지표!I:I)</f>
        <v>코스피/코스닥</v>
      </c>
      <c r="F36" t="str">
        <f>_xlfn.XLOOKUP(H36,지표!D:D,지표!F:F)</f>
        <v>1 감리위험요소평가</v>
      </c>
      <c r="G36" t="str">
        <f>_xlfn.XLOOKUP(H36,지표!D:D,지표!C:C)</f>
        <v>1 표본심사</v>
      </c>
      <c r="H36" t="s">
        <v>83</v>
      </c>
      <c r="I36" t="s">
        <v>134</v>
      </c>
      <c r="J36" s="5">
        <f>IFERROR(IF(SUMIFS(재무DATA!M:M,재무DATA!D:D,Sheet9!B36,재무DATA!C:C,Sheet9!D36,재무DATA!H:H,YEAR(Sheet9!$A$1),재무DATA!L:L,"E")/SUMIFS(재무DATA!M:M,재무DATA!D:D,Sheet9!B36,재무DATA!C:C,Sheet9!D36,재무DATA!H:H,YEAR(Sheet9!$A$1)-1,재무DATA!L:L,"E")&lt;50%,1,0),0)</f>
        <v>0</v>
      </c>
    </row>
    <row r="37" spans="1:10" x14ac:dyDescent="0.3">
      <c r="A37">
        <f t="shared" si="0"/>
        <v>3</v>
      </c>
      <c r="B37" t="str">
        <f>_xlfn.XLOOKUP(A37,회사목록!A:A,회사목록!B:B)</f>
        <v>HD현대</v>
      </c>
      <c r="C37" t="str">
        <f>_xlfn.XLOOKUP(B37,회사목록!B:B,회사목록!C:C)</f>
        <v>IM1</v>
      </c>
      <c r="D37" t="str">
        <f>_xlfn.XLOOKUP(H37,지표!D:D,지표!H:H)</f>
        <v>별도</v>
      </c>
      <c r="E37" t="str">
        <f>_xlfn.XLOOKUP(H37,지표!D:D,지표!I:I)</f>
        <v>코스피/코스닥</v>
      </c>
      <c r="F37" t="str">
        <f>_xlfn.XLOOKUP(H37,지표!D:D,지표!F:F)</f>
        <v>1 감리위험요소평가</v>
      </c>
      <c r="G37" t="str">
        <f>_xlfn.XLOOKUP(H37,지표!D:D,지표!C:C)</f>
        <v>1 표본심사</v>
      </c>
      <c r="H37" t="s">
        <v>85</v>
      </c>
      <c r="I37" t="s">
        <v>136</v>
      </c>
      <c r="J37" s="5">
        <f>IFERROR(IF(SUMIFS(재무DATA!M:M,재무DATA!D:D,Sheet9!B37,재무DATA!C:C,Sheet9!D37,재무DATA!H:H,YEAR(Sheet9!$A$1),재무DATA!L:L,"D")/SUMIFS(재무DATA!M:M,재무DATA!D:D,Sheet9!B37,재무DATA!C:C,Sheet9!D37,재무DATA!H:H,YEAR(Sheet9!$A$1)-1,재무DATA!L:L,"D")&lt;50%,1,0),0)</f>
        <v>0</v>
      </c>
    </row>
    <row r="38" spans="1:10" x14ac:dyDescent="0.3">
      <c r="A38">
        <f t="shared" si="0"/>
        <v>3</v>
      </c>
      <c r="B38" t="str">
        <f>_xlfn.XLOOKUP(A38,회사목록!A:A,회사목록!B:B)</f>
        <v>HD현대</v>
      </c>
      <c r="C38" t="str">
        <f>_xlfn.XLOOKUP(B38,회사목록!B:B,회사목록!C:C)</f>
        <v>IM1</v>
      </c>
      <c r="D38" t="str">
        <f>_xlfn.XLOOKUP(H38,지표!D:D,지표!H:H)</f>
        <v>별도</v>
      </c>
      <c r="E38" t="str">
        <f>_xlfn.XLOOKUP(H38,지표!D:D,지표!I:I)</f>
        <v>코스피/코스닥</v>
      </c>
      <c r="F38" t="str">
        <f>_xlfn.XLOOKUP(H38,지표!D:D,지표!F:F)</f>
        <v>1 감리위험요소평가</v>
      </c>
      <c r="G38" t="str">
        <f>_xlfn.XLOOKUP(H38,지표!D:D,지표!C:C)</f>
        <v>5 기타</v>
      </c>
      <c r="H38" t="s">
        <v>81</v>
      </c>
      <c r="I38" t="s">
        <v>349</v>
      </c>
      <c r="J38" s="5">
        <f>IFERROR(IF(SUMIFS(재무DATA!M:M,재무DATA!C:C,Sheet9!D38,재무DATA!D:D,Sheet9!B38,재무DATA!H:H,YEAR(Sheet9!$A$1),재무DATA!L:L,"F")/SUMIFS(재무DATA!M:M,재무DATA!C:C,Sheet9!D38,재무DATA!D:D,Sheet9!B38,재무DATA!H:H,YEAR(Sheet9!$A$1),재무DATA!L:L,"G")&lt;0,1,0),0)</f>
        <v>0</v>
      </c>
    </row>
    <row r="39" spans="1:10" x14ac:dyDescent="0.3">
      <c r="A39">
        <f t="shared" si="0"/>
        <v>3</v>
      </c>
      <c r="B39" t="str">
        <f>_xlfn.XLOOKUP(A39,회사목록!A:A,회사목록!B:B)</f>
        <v>HD현대</v>
      </c>
      <c r="C39" t="str">
        <f>_xlfn.XLOOKUP(B39,회사목록!B:B,회사목록!C:C)</f>
        <v>IM1</v>
      </c>
      <c r="D39" t="str">
        <f>_xlfn.XLOOKUP(H39,지표!D:D,지표!H:H)</f>
        <v>연결</v>
      </c>
      <c r="E39" t="str">
        <f>_xlfn.XLOOKUP(H39,지표!D:D,지표!I:I)</f>
        <v>코스피/코스닥</v>
      </c>
      <c r="F39" t="str">
        <f>_xlfn.XLOOKUP(H39,지표!D:D,지표!F:F)</f>
        <v>1 감리위험요소평가</v>
      </c>
      <c r="G39" t="str">
        <f>_xlfn.XLOOKUP(H39,지표!D:D,지표!C:C)</f>
        <v>2 직권지정</v>
      </c>
      <c r="H39" t="s">
        <v>87</v>
      </c>
      <c r="I39" t="s">
        <v>139</v>
      </c>
      <c r="J39" s="5">
        <f>IFERROR(IF(AND(SUMIFS(재무DATA!M:M,재무DATA!C:C,Sheet9!D39,재무DATA!D:D,Sheet9!B39,재무DATA!H:H,YEAR(Sheet9!$A$1)-1,재무DATA!L:L,"E")&lt;0,SUMIFS(재무DATA!M:M,재무DATA!C:C,Sheet9!D39,재무DATA!D:D,Sheet9!B39,재무DATA!H:H,YEAR(Sheet9!$A$1)-2,재무DATA!L:L,"E")&lt;0),1,0),0)</f>
        <v>0</v>
      </c>
    </row>
    <row r="40" spans="1:10" x14ac:dyDescent="0.3">
      <c r="A40">
        <f t="shared" si="0"/>
        <v>3</v>
      </c>
      <c r="B40" t="str">
        <f>_xlfn.XLOOKUP(A40,회사목록!A:A,회사목록!B:B)</f>
        <v>HD현대</v>
      </c>
      <c r="C40" t="str">
        <f>_xlfn.XLOOKUP(B40,회사목록!B:B,회사목록!C:C)</f>
        <v>IM1</v>
      </c>
      <c r="D40" t="str">
        <f>_xlfn.XLOOKUP(H40,지표!D:D,지표!H:H)</f>
        <v>연결</v>
      </c>
      <c r="E40" t="str">
        <f>_xlfn.XLOOKUP(H40,지표!D:D,지표!I:I)</f>
        <v>코스피/코스닥</v>
      </c>
      <c r="F40" t="str">
        <f>_xlfn.XLOOKUP(H40,지표!D:D,지표!F:F)</f>
        <v>1 감리위험요소평가</v>
      </c>
      <c r="G40" t="str">
        <f>_xlfn.XLOOKUP(H40,지표!D:D,지표!C:C)</f>
        <v>2 직권지정</v>
      </c>
      <c r="H40" t="s">
        <v>89</v>
      </c>
      <c r="I40" t="s">
        <v>141</v>
      </c>
      <c r="J40" s="5">
        <f>IFERROR(IF(AND(SUMIFS(재무DATA!M:M,재무DATA!C:C,Sheet9!D40,재무DATA!D:D,Sheet9!B40,재무DATA!H:H,YEAR(Sheet9!$A$1)-1,재무DATA!L:L,"G")&lt;0,SUMIFS(재무DATA!M:M,재무DATA!C:C,Sheet9!D40,재무DATA!D:D,Sheet9!B40,재무DATA!H:H,YEAR(Sheet9!$A$1)-2,재무DATA!L:L,"G")&lt;0),1,0),0)</f>
        <v>0</v>
      </c>
    </row>
    <row r="41" spans="1:10" x14ac:dyDescent="0.3">
      <c r="A41">
        <f t="shared" si="0"/>
        <v>3</v>
      </c>
      <c r="B41" t="str">
        <f>_xlfn.XLOOKUP(A41,회사목록!A:A,회사목록!B:B)</f>
        <v>HD현대</v>
      </c>
      <c r="C41" t="str">
        <f>_xlfn.XLOOKUP(B41,회사목록!B:B,회사목록!C:C)</f>
        <v>IM1</v>
      </c>
      <c r="D41" t="str">
        <f>_xlfn.XLOOKUP(H41,지표!D:D,지표!H:H)</f>
        <v>별도</v>
      </c>
      <c r="E41" t="str">
        <f>_xlfn.XLOOKUP(H41,지표!D:D,지표!I:I)</f>
        <v>코스피/코스닥</v>
      </c>
      <c r="F41" t="str">
        <f>_xlfn.XLOOKUP(H41,지표!D:D,지표!F:F)</f>
        <v>1 감리위험요소평가</v>
      </c>
      <c r="G41" t="str">
        <f>_xlfn.XLOOKUP(H41,지표!D:D,지표!C:C)</f>
        <v>3 관리종목</v>
      </c>
      <c r="H41" t="s">
        <v>91</v>
      </c>
      <c r="I41" t="s">
        <v>143</v>
      </c>
      <c r="J41" s="5">
        <f>IFERROR(IF(_xlfn.XLOOKUP(B41,재무DATA!D:D,재무DATA!F:F)="KOSDAQ",IF(SUMIFS(재무DATA!M:M,재무DATA!C:C,Sheet9!D41,재무DATA!D:D,Sheet9!B41,재무DATA!H:H,YEAR(Sheet9!$A$1)-2,재무DATA!L:L,"D")&lt;=33*10^8,1,0),IF(SUMIFS(재무DATA!M:M,재무DATA!C:C,Sheet9!D41,재무DATA!D:D,Sheet9!B41,재무DATA!H:H,YEAR(Sheet9!$A$1)-2,재무DATA!L:L,"D")&lt;=55*10^8,1,0)),0)</f>
        <v>1</v>
      </c>
    </row>
    <row r="42" spans="1:10" x14ac:dyDescent="0.3">
      <c r="A42">
        <f t="shared" si="0"/>
        <v>3</v>
      </c>
      <c r="B42" t="str">
        <f>_xlfn.XLOOKUP(A42,회사목록!A:A,회사목록!B:B)</f>
        <v>HD현대</v>
      </c>
      <c r="C42" t="str">
        <f>_xlfn.XLOOKUP(B42,회사목록!B:B,회사목록!C:C)</f>
        <v>IM1</v>
      </c>
      <c r="D42" t="str">
        <f>_xlfn.XLOOKUP(H42,지표!D:D,지표!H:H)</f>
        <v>별도</v>
      </c>
      <c r="E42" t="str">
        <f>_xlfn.XLOOKUP(H42,지표!D:D,지표!I:I)</f>
        <v>ALL</v>
      </c>
      <c r="F42" t="str">
        <f>_xlfn.XLOOKUP(H42,지표!D:D,지표!F:F)</f>
        <v>2 감사인 감리 대상 개별감사업무 선정</v>
      </c>
      <c r="G42" t="str">
        <f>_xlfn.XLOOKUP(H42,지표!D:D,지표!C:C)</f>
        <v>1 개별감사업무 선정</v>
      </c>
      <c r="H42" t="s">
        <v>65</v>
      </c>
      <c r="I42" t="s">
        <v>145</v>
      </c>
      <c r="J42" s="5">
        <f>IFERROR(IF(SUMIFS(재무DATA!M:M,재무DATA!C:C,Sheet9!D42,재무DATA!D:D,Sheet9!B42,재무DATA!H:H,YEAR(Sheet9!$A$1),재무DATA!L:L,"B")/SUMIFS(재무DATA!M:M,재무DATA!C:C,Sheet9!D42,재무DATA!D:D,Sheet9!B42,재무DATA!H:H,YEAR(Sheet9!$A$1),재무DATA!L:L,"C")&gt;=150%,1,0),0)</f>
        <v>0</v>
      </c>
    </row>
    <row r="43" spans="1:10" x14ac:dyDescent="0.3">
      <c r="A43">
        <f t="shared" si="0"/>
        <v>3</v>
      </c>
      <c r="B43" t="str">
        <f>_xlfn.XLOOKUP(A43,회사목록!A:A,회사목록!B:B)</f>
        <v>HD현대</v>
      </c>
      <c r="C43" t="str">
        <f>_xlfn.XLOOKUP(B43,회사목록!B:B,회사목록!C:C)</f>
        <v>IM1</v>
      </c>
      <c r="D43" t="str">
        <f>_xlfn.XLOOKUP(H43,지표!D:D,지표!H:H)</f>
        <v>별도</v>
      </c>
      <c r="E43" t="str">
        <f>_xlfn.XLOOKUP(H43,지표!D:D,지표!I:I)</f>
        <v>ALL</v>
      </c>
      <c r="F43" t="str">
        <f>_xlfn.XLOOKUP(H43,지표!D:D,지표!F:F)</f>
        <v>2 감사인 감리 대상 개별감사업무 선정</v>
      </c>
      <c r="G43" t="str">
        <f>_xlfn.XLOOKUP(H43,지표!D:D,지표!C:C)</f>
        <v>1 개별감사업무 선정</v>
      </c>
      <c r="H43" t="s">
        <v>67</v>
      </c>
      <c r="I43" t="s">
        <v>147</v>
      </c>
      <c r="J43" s="5">
        <f>IFERROR(IF(AND(SUMIFS(재무DATA!M:M,재무DATA!C:C,Sheet9!D43,재무DATA!D:D,Sheet9!B43,재무DATA!H:H,YEAR(Sheet9!$A$1),재무DATA!L:L,"E")/SUMIFS(재무DATA!M:M,재무DATA!C:C,Sheet9!D43,재무DATA!D:D,Sheet9!B43,재무DATA!H:H,YEAR(Sheet9!$A$1),재무DATA!L:L,"D")&lt;=0,SUMIFS(재무DATA!M:M,재무DATA!C:C,Sheet9!D43,재무DATA!D:D,Sheet9!B43,재무DATA!H:H,YEAR(Sheet9!$A$1),재무DATA!L:L,"F")/SUMIFS(재무DATA!M:M,재무DATA!C:C,Sheet9!D43,재무DATA!D:D,Sheet9!B43,재무DATA!H:H,YEAR(Sheet9!$A$1),재무DATA!L:L,"D")&lt;=0),1,0),0)</f>
        <v>0</v>
      </c>
    </row>
    <row r="44" spans="1:10" x14ac:dyDescent="0.3">
      <c r="A44">
        <f t="shared" si="0"/>
        <v>3</v>
      </c>
      <c r="B44" t="str">
        <f>_xlfn.XLOOKUP(A44,회사목록!A:A,회사목록!B:B)</f>
        <v>HD현대</v>
      </c>
      <c r="C44" t="str">
        <f>_xlfn.XLOOKUP(B44,회사목록!B:B,회사목록!C:C)</f>
        <v>IM1</v>
      </c>
      <c r="D44" t="str">
        <f>_xlfn.XLOOKUP(H44,지표!D:D,지표!H:H)</f>
        <v>별도</v>
      </c>
      <c r="E44" t="str">
        <f>_xlfn.XLOOKUP(H44,지표!D:D,지표!I:I)</f>
        <v>비상장</v>
      </c>
      <c r="F44" t="str">
        <f>_xlfn.XLOOKUP(H44,지표!D:D,지표!F:F)</f>
        <v>2 감사인 감리 대상 개별감사업무 선정</v>
      </c>
      <c r="G44" t="str">
        <f>_xlfn.XLOOKUP(H44,지표!D:D,지표!C:C)</f>
        <v>1 개별감사업무 선정</v>
      </c>
      <c r="H44" t="s">
        <v>69</v>
      </c>
      <c r="I44" t="s">
        <v>351</v>
      </c>
      <c r="J44" s="5">
        <f>IFERROR(IF(_xlfn.XLOOKUP(B44,재무DATA!D:D,재무DATA!F:F)="비상장",IF(SUMIFS(재무DATA!M:M,재무DATA!D:D,Sheet9!B44,재무DATA!C:C,Sheet9!D44,재무DATA!H:H,YEAR(Sheet9!$A$1),재무DATA!L:L,"A")&gt;=2*10^12,1,0),0),0)</f>
        <v>0</v>
      </c>
    </row>
    <row r="45" spans="1:10" x14ac:dyDescent="0.3">
      <c r="A45">
        <f t="shared" si="0"/>
        <v>4</v>
      </c>
      <c r="B45" t="str">
        <f>_xlfn.XLOOKUP(A45,회사목록!A:A,회사목록!B:B)</f>
        <v>HL만도</v>
      </c>
      <c r="C45" t="str">
        <f>_xlfn.XLOOKUP(B45,회사목록!B:B,회사목록!C:C)</f>
        <v>IM3</v>
      </c>
      <c r="D45" t="str">
        <f>_xlfn.XLOOKUP(H45,지표!D:D,지표!H:H)</f>
        <v>별도</v>
      </c>
      <c r="E45" t="str">
        <f>_xlfn.XLOOKUP(H45,지표!D:D,지표!I:I)</f>
        <v>코스닥</v>
      </c>
      <c r="F45" t="str">
        <f>_xlfn.XLOOKUP(H45,지표!D:D,지표!F:F)</f>
        <v>1 감리위험요소평가</v>
      </c>
      <c r="G45" t="str">
        <f>_xlfn.XLOOKUP(H45,지표!D:D,지표!C:C)</f>
        <v>4 한계기업</v>
      </c>
      <c r="H45" t="s">
        <v>71</v>
      </c>
      <c r="I45" t="s">
        <v>128</v>
      </c>
      <c r="J45" s="5">
        <f>IFERROR(IF(_xlfn.XLOOKUP(B45,회사목록!B:B,회사목록!D:D)="KOSDAQ",IF(AND(SUMIFS(재무DATA!M:M,재무DATA!H:H,YEAR(Sheet9!$A$1),재무DATA!C:C,Sheet9!D45,재무DATA!L:L,"E")&lt;0,SUMIFS(재무DATA!M:M,재무DATA!H:H,YEAR(Sheet9!$A$1)-1,재무DATA!C:C,Sheet9!D45,재무DATA!L:L,"E")&lt;0,SUMIFS(재무DATA!M:M,재무DATA!H:H,YEAR(Sheet9!$A$1)-2,재무DATA!C:C,Sheet9!D45,재무DATA!L:L,"E")&lt;0),1,0),0),0)</f>
        <v>0</v>
      </c>
    </row>
    <row r="46" spans="1:10" x14ac:dyDescent="0.3">
      <c r="A46">
        <f t="shared" si="0"/>
        <v>4</v>
      </c>
      <c r="B46" t="str">
        <f>_xlfn.XLOOKUP(A46,회사목록!A:A,회사목록!B:B)</f>
        <v>HL만도</v>
      </c>
      <c r="C46" t="str">
        <f>_xlfn.XLOOKUP(B46,회사목록!B:B,회사목록!C:C)</f>
        <v>IM3</v>
      </c>
      <c r="D46" t="str">
        <f>_xlfn.XLOOKUP(H46,지표!D:D,지표!H:H)</f>
        <v>별도</v>
      </c>
      <c r="E46" t="str">
        <f>_xlfn.XLOOKUP(H46,지표!D:D,지표!I:I)</f>
        <v>ALL</v>
      </c>
      <c r="F46" t="str">
        <f>_xlfn.XLOOKUP(H46,지표!D:D,지표!F:F)</f>
        <v>1 감리위험요소평가</v>
      </c>
      <c r="G46" t="str">
        <f>_xlfn.XLOOKUP(H46,지표!D:D,지표!C:C)</f>
        <v>1 표본심사</v>
      </c>
      <c r="H46" t="s">
        <v>73</v>
      </c>
      <c r="I46" t="s">
        <v>132</v>
      </c>
      <c r="J46" s="5">
        <f>IFERROR(IF(SUMIFS(재무DATA!M:M,재무DATA!D:D,Sheet9!B46,재무DATA!H:H,YEAR(Sheet9!$A$1)-1,재무DATA!C:C,Sheet9!D46,재무DATA!L:L,"F")-SUMIFS(재무DATA!M:M,재무DATA!D:D,Sheet9!B46,재무DATA!H:H,YEAR(Sheet9!$A$1)-1,재무DATA!C:C,Sheet9!D46,재무DATA!L:L,"G")&gt;0,IF((SUMIFS(재무DATA!M:M,재무DATA!D:D,Sheet9!B46,재무DATA!H:H,YEAR(Sheet9!$A$1)-1,재무DATA!C:C,Sheet9!D46,재무DATA!L:L,"F")-SUMIFS(재무DATA!M:M,재무DATA!D:D,Sheet9!B46,재무DATA!H:H,YEAR(Sheet9!$A$1)-1,재무DATA!C:C,Sheet9!D46,재무DATA!L:L,"G"))/(SUMIFS(재무DATA!M:M,재무DATA!D:D,Sheet9!B46,재무DATA!H:H,YEAR(Sheet9!$A$1)-1,재무DATA!C:C,Sheet9!D46,재무DATA!L:L,"G"))&gt;=50%,1,0),0),0)</f>
        <v>0</v>
      </c>
    </row>
    <row r="47" spans="1:10" x14ac:dyDescent="0.3">
      <c r="A47">
        <f t="shared" si="0"/>
        <v>4</v>
      </c>
      <c r="B47" t="str">
        <f>_xlfn.XLOOKUP(A47,회사목록!A:A,회사목록!B:B)</f>
        <v>HL만도</v>
      </c>
      <c r="C47" t="str">
        <f>_xlfn.XLOOKUP(B47,회사목록!B:B,회사목록!C:C)</f>
        <v>IM3</v>
      </c>
      <c r="D47" t="str">
        <f>_xlfn.XLOOKUP(H47,지표!D:D,지표!H:H)</f>
        <v>별도</v>
      </c>
      <c r="E47" t="str">
        <f>_xlfn.XLOOKUP(H47,지표!D:D,지표!I:I)</f>
        <v>ALL</v>
      </c>
      <c r="F47" t="str">
        <f>_xlfn.XLOOKUP(H47,지표!D:D,지표!F:F)</f>
        <v>1 감리위험요소평가</v>
      </c>
      <c r="G47" t="str">
        <f>_xlfn.XLOOKUP(H47,지표!D:D,지표!C:C)</f>
        <v>1 표본심사</v>
      </c>
      <c r="H47" t="s">
        <v>75</v>
      </c>
      <c r="I47" t="s">
        <v>130</v>
      </c>
      <c r="J47" s="5">
        <f>IFERROR(IF(J46=1,IF(SUMIFS(재무DATA!M:M,재무DATA!D:D,Sheet9!B47,재무DATA!H:H,YEAR(Sheet9!$A$1)-2,재무DATA!C:C,Sheet9!D47,재무DATA!L:L,"F")-SUMIFS(재무DATA!M:M,재무DATA!D:D,Sheet9!B47,재무DATA!H:H,YEAR(Sheet9!$A$1)-2,재무DATA!C:C,Sheet9!D47,재무DATA!L:L,"G")&gt;0,IF((SUMIFS(재무DATA!M:M,재무DATA!D:D,Sheet9!B47,재무DATA!H:H,YEAR(Sheet9!$A$1)-2,재무DATA!C:C,Sheet9!D47,재무DATA!L:L,"F")-SUMIFS(재무DATA!M:M,재무DATA!D:D,Sheet9!B47,재무DATA!H:H,YEAR(Sheet9!$A$1)-2,재무DATA!C:C,Sheet9!D47,재무DATA!L:L,"G"))/(SUMIFS(재무DATA!M:M,재무DATA!D:D,Sheet9!B47,재무DATA!H:H,YEAR(Sheet9!$A$1)-2,재무DATA!C:C,Sheet9!D47,재무DATA!L:L,"G"))&gt;=50%,1,0),0),0),0)</f>
        <v>0</v>
      </c>
    </row>
    <row r="48" spans="1:10" x14ac:dyDescent="0.3">
      <c r="A48">
        <f t="shared" si="0"/>
        <v>4</v>
      </c>
      <c r="B48" t="str">
        <f>_xlfn.XLOOKUP(A48,회사목록!A:A,회사목록!B:B)</f>
        <v>HL만도</v>
      </c>
      <c r="C48" t="str">
        <f>_xlfn.XLOOKUP(B48,회사목록!B:B,회사목록!C:C)</f>
        <v>IM3</v>
      </c>
      <c r="D48" t="str">
        <f>_xlfn.XLOOKUP(H48,지표!D:D,지표!H:H)</f>
        <v>별도</v>
      </c>
      <c r="E48" t="str">
        <f>_xlfn.XLOOKUP(H48,지표!D:D,지표!I:I)</f>
        <v>ALL</v>
      </c>
      <c r="F48" t="str">
        <f>_xlfn.XLOOKUP(H48,지표!D:D,지표!F:F)</f>
        <v>1 감리위험요소평가</v>
      </c>
      <c r="G48" t="str">
        <f>_xlfn.XLOOKUP(H48,지표!D:D,지표!C:C)</f>
        <v>1 표본심사</v>
      </c>
      <c r="H48" t="s">
        <v>77</v>
      </c>
      <c r="I48" t="s">
        <v>127</v>
      </c>
      <c r="J48" s="5">
        <f>IFERROR(IF(SUMIFS(재무DATA!M:M,재무DATA!D:D,Sheet9!B48,재무DATA!H:H,YEAR(Sheet9!$A$1)-1,재무DATA!C:C,Sheet9!D48,재무DATA!L:L,"E")-SUMIFS(재무DATA!M:M,재무DATA!D:D,Sheet9!B48,재무DATA!H:H,YEAR(Sheet9!$A$1)-1,재무DATA!C:C,Sheet9!D48,재무DATA!L:L,"G")&gt;0,IF((SUMIFS(재무DATA!M:M,재무DATA!D:D,Sheet9!B48,재무DATA!H:H,YEAR(Sheet9!$A$1)-1,재무DATA!C:C,Sheet9!D48,재무DATA!L:L,"E")-SUMIFS(재무DATA!M:M,재무DATA!D:D,Sheet9!B48,재무DATA!H:H,YEAR(Sheet9!$A$1)-1,재무DATA!C:C,Sheet9!D48,재무DATA!L:L,"G"))/(SUMIFS(재무DATA!M:M,재무DATA!D:D,Sheet9!B48,재무DATA!H:H,YEAR(Sheet9!$A$1)-1,재무DATA!C:C,Sheet9!D48,재무DATA!L:L,"G"))&gt;=50%,1,0),0),0)</f>
        <v>0</v>
      </c>
    </row>
    <row r="49" spans="1:10" x14ac:dyDescent="0.3">
      <c r="A49">
        <f t="shared" si="0"/>
        <v>4</v>
      </c>
      <c r="B49" t="str">
        <f>_xlfn.XLOOKUP(A49,회사목록!A:A,회사목록!B:B)</f>
        <v>HL만도</v>
      </c>
      <c r="C49" t="str">
        <f>_xlfn.XLOOKUP(B49,회사목록!B:B,회사목록!C:C)</f>
        <v>IM3</v>
      </c>
      <c r="D49" t="str">
        <f>_xlfn.XLOOKUP(H49,지표!D:D,지표!H:H)</f>
        <v>별도</v>
      </c>
      <c r="E49" t="str">
        <f>_xlfn.XLOOKUP(H49,지표!D:D,지표!I:I)</f>
        <v>ALL</v>
      </c>
      <c r="F49" t="str">
        <f>_xlfn.XLOOKUP(H49,지표!D:D,지표!F:F)</f>
        <v>1 감리위험요소평가</v>
      </c>
      <c r="G49" t="str">
        <f>_xlfn.XLOOKUP(H49,지표!D:D,지표!C:C)</f>
        <v>1 표본심사</v>
      </c>
      <c r="H49" t="s">
        <v>79</v>
      </c>
      <c r="I49" t="s">
        <v>126</v>
      </c>
      <c r="J49" s="5">
        <f>IFERROR(IF(J48=1,IF(SUMIFS(재무DATA!M:M,재무DATA!D:D,Sheet9!B49,재무DATA!H:H,YEAR(Sheet9!$A$1)-2,재무DATA!C:C,Sheet9!D49,재무DATA!L:L,"E")-SUMIFS(재무DATA!M:M,재무DATA!D:D,Sheet9!B49,재무DATA!H:H,YEAR(Sheet9!$A$1)-2,재무DATA!C:C,Sheet9!D49,재무DATA!L:L,"G")&gt;0,IF((SUMIFS(재무DATA!M:M,재무DATA!D:D,Sheet9!B49,재무DATA!H:H,YEAR(Sheet9!$A$1)-2,재무DATA!C:C,Sheet9!D49,재무DATA!L:L,"E")-SUMIFS(재무DATA!M:M,재무DATA!D:D,Sheet9!B49,재무DATA!H:H,YEAR(Sheet9!$A$1)-2,재무DATA!C:C,Sheet9!D49,재무DATA!L:L,"G"))/(SUMIFS(재무DATA!M:M,재무DATA!D:D,Sheet9!B49,재무DATA!H:H,YEAR(Sheet9!$A$1)-2,재무DATA!C:C,Sheet9!D49,재무DATA!L:L,"G"))&gt;=50%,1,0),0),0),0)</f>
        <v>0</v>
      </c>
    </row>
    <row r="50" spans="1:10" x14ac:dyDescent="0.3">
      <c r="A50">
        <f t="shared" si="0"/>
        <v>4</v>
      </c>
      <c r="B50" t="str">
        <f>_xlfn.XLOOKUP(A50,회사목록!A:A,회사목록!B:B)</f>
        <v>HL만도</v>
      </c>
      <c r="C50" t="str">
        <f>_xlfn.XLOOKUP(B50,회사목록!B:B,회사목록!C:C)</f>
        <v>IM3</v>
      </c>
      <c r="D50" t="str">
        <f>_xlfn.XLOOKUP(H50,지표!D:D,지표!H:H)</f>
        <v>별도</v>
      </c>
      <c r="E50" t="str">
        <f>_xlfn.XLOOKUP(H50,지표!D:D,지표!I:I)</f>
        <v>코스피/코스닥</v>
      </c>
      <c r="F50" t="str">
        <f>_xlfn.XLOOKUP(H50,지표!D:D,지표!F:F)</f>
        <v>1 감리위험요소평가</v>
      </c>
      <c r="G50" t="str">
        <f>_xlfn.XLOOKUP(H50,지표!D:D,지표!C:C)</f>
        <v>1 표본심사</v>
      </c>
      <c r="H50" t="s">
        <v>83</v>
      </c>
      <c r="I50" t="s">
        <v>134</v>
      </c>
      <c r="J50" s="5">
        <f>IFERROR(IF(SUMIFS(재무DATA!M:M,재무DATA!D:D,Sheet9!B50,재무DATA!C:C,Sheet9!D50,재무DATA!H:H,YEAR(Sheet9!$A$1),재무DATA!L:L,"E")/SUMIFS(재무DATA!M:M,재무DATA!D:D,Sheet9!B50,재무DATA!C:C,Sheet9!D50,재무DATA!H:H,YEAR(Sheet9!$A$1)-1,재무DATA!L:L,"E")&lt;50%,1,0),0)</f>
        <v>0</v>
      </c>
    </row>
    <row r="51" spans="1:10" x14ac:dyDescent="0.3">
      <c r="A51">
        <f t="shared" si="0"/>
        <v>4</v>
      </c>
      <c r="B51" t="str">
        <f>_xlfn.XLOOKUP(A51,회사목록!A:A,회사목록!B:B)</f>
        <v>HL만도</v>
      </c>
      <c r="C51" t="str">
        <f>_xlfn.XLOOKUP(B51,회사목록!B:B,회사목록!C:C)</f>
        <v>IM3</v>
      </c>
      <c r="D51" t="str">
        <f>_xlfn.XLOOKUP(H51,지표!D:D,지표!H:H)</f>
        <v>별도</v>
      </c>
      <c r="E51" t="str">
        <f>_xlfn.XLOOKUP(H51,지표!D:D,지표!I:I)</f>
        <v>코스피/코스닥</v>
      </c>
      <c r="F51" t="str">
        <f>_xlfn.XLOOKUP(H51,지표!D:D,지표!F:F)</f>
        <v>1 감리위험요소평가</v>
      </c>
      <c r="G51" t="str">
        <f>_xlfn.XLOOKUP(H51,지표!D:D,지표!C:C)</f>
        <v>1 표본심사</v>
      </c>
      <c r="H51" t="s">
        <v>85</v>
      </c>
      <c r="I51" t="s">
        <v>136</v>
      </c>
      <c r="J51" s="5">
        <f>IFERROR(IF(SUMIFS(재무DATA!M:M,재무DATA!D:D,Sheet9!B51,재무DATA!C:C,Sheet9!D51,재무DATA!H:H,YEAR(Sheet9!$A$1),재무DATA!L:L,"D")/SUMIFS(재무DATA!M:M,재무DATA!D:D,Sheet9!B51,재무DATA!C:C,Sheet9!D51,재무DATA!H:H,YEAR(Sheet9!$A$1)-1,재무DATA!L:L,"D")&lt;50%,1,0),0)</f>
        <v>0</v>
      </c>
    </row>
    <row r="52" spans="1:10" x14ac:dyDescent="0.3">
      <c r="A52">
        <f t="shared" si="0"/>
        <v>4</v>
      </c>
      <c r="B52" t="str">
        <f>_xlfn.XLOOKUP(A52,회사목록!A:A,회사목록!B:B)</f>
        <v>HL만도</v>
      </c>
      <c r="C52" t="str">
        <f>_xlfn.XLOOKUP(B52,회사목록!B:B,회사목록!C:C)</f>
        <v>IM3</v>
      </c>
      <c r="D52" t="str">
        <f>_xlfn.XLOOKUP(H52,지표!D:D,지표!H:H)</f>
        <v>별도</v>
      </c>
      <c r="E52" t="str">
        <f>_xlfn.XLOOKUP(H52,지표!D:D,지표!I:I)</f>
        <v>코스피/코스닥</v>
      </c>
      <c r="F52" t="str">
        <f>_xlfn.XLOOKUP(H52,지표!D:D,지표!F:F)</f>
        <v>1 감리위험요소평가</v>
      </c>
      <c r="G52" t="str">
        <f>_xlfn.XLOOKUP(H52,지표!D:D,지표!C:C)</f>
        <v>5 기타</v>
      </c>
      <c r="H52" t="s">
        <v>81</v>
      </c>
      <c r="I52" t="s">
        <v>349</v>
      </c>
      <c r="J52" s="5">
        <f>IFERROR(IF(SUMIFS(재무DATA!M:M,재무DATA!C:C,Sheet9!D52,재무DATA!D:D,Sheet9!B52,재무DATA!H:H,YEAR(Sheet9!$A$1),재무DATA!L:L,"F")/SUMIFS(재무DATA!M:M,재무DATA!C:C,Sheet9!D52,재무DATA!D:D,Sheet9!B52,재무DATA!H:H,YEAR(Sheet9!$A$1),재무DATA!L:L,"G")&lt;0,1,0),0)</f>
        <v>0</v>
      </c>
    </row>
    <row r="53" spans="1:10" x14ac:dyDescent="0.3">
      <c r="A53">
        <f t="shared" si="0"/>
        <v>4</v>
      </c>
      <c r="B53" t="str">
        <f>_xlfn.XLOOKUP(A53,회사목록!A:A,회사목록!B:B)</f>
        <v>HL만도</v>
      </c>
      <c r="C53" t="str">
        <f>_xlfn.XLOOKUP(B53,회사목록!B:B,회사목록!C:C)</f>
        <v>IM3</v>
      </c>
      <c r="D53" t="str">
        <f>_xlfn.XLOOKUP(H53,지표!D:D,지표!H:H)</f>
        <v>연결</v>
      </c>
      <c r="E53" t="str">
        <f>_xlfn.XLOOKUP(H53,지표!D:D,지표!I:I)</f>
        <v>코스피/코스닥</v>
      </c>
      <c r="F53" t="str">
        <f>_xlfn.XLOOKUP(H53,지표!D:D,지표!F:F)</f>
        <v>1 감리위험요소평가</v>
      </c>
      <c r="G53" t="str">
        <f>_xlfn.XLOOKUP(H53,지표!D:D,지표!C:C)</f>
        <v>2 직권지정</v>
      </c>
      <c r="H53" t="s">
        <v>87</v>
      </c>
      <c r="I53" t="s">
        <v>139</v>
      </c>
      <c r="J53" s="5">
        <f>IFERROR(IF(AND(SUMIFS(재무DATA!M:M,재무DATA!C:C,Sheet9!D53,재무DATA!D:D,Sheet9!B53,재무DATA!H:H,YEAR(Sheet9!$A$1)-1,재무DATA!L:L,"E")&lt;0,SUMIFS(재무DATA!M:M,재무DATA!C:C,Sheet9!D53,재무DATA!D:D,Sheet9!B53,재무DATA!H:H,YEAR(Sheet9!$A$1)-2,재무DATA!L:L,"E")&lt;0),1,0),0)</f>
        <v>0</v>
      </c>
    </row>
    <row r="54" spans="1:10" x14ac:dyDescent="0.3">
      <c r="A54">
        <f t="shared" si="0"/>
        <v>4</v>
      </c>
      <c r="B54" t="str">
        <f>_xlfn.XLOOKUP(A54,회사목록!A:A,회사목록!B:B)</f>
        <v>HL만도</v>
      </c>
      <c r="C54" t="str">
        <f>_xlfn.XLOOKUP(B54,회사목록!B:B,회사목록!C:C)</f>
        <v>IM3</v>
      </c>
      <c r="D54" t="str">
        <f>_xlfn.XLOOKUP(H54,지표!D:D,지표!H:H)</f>
        <v>연결</v>
      </c>
      <c r="E54" t="str">
        <f>_xlfn.XLOOKUP(H54,지표!D:D,지표!I:I)</f>
        <v>코스피/코스닥</v>
      </c>
      <c r="F54" t="str">
        <f>_xlfn.XLOOKUP(H54,지표!D:D,지표!F:F)</f>
        <v>1 감리위험요소평가</v>
      </c>
      <c r="G54" t="str">
        <f>_xlfn.XLOOKUP(H54,지표!D:D,지표!C:C)</f>
        <v>2 직권지정</v>
      </c>
      <c r="H54" t="s">
        <v>89</v>
      </c>
      <c r="I54" t="s">
        <v>141</v>
      </c>
      <c r="J54" s="5">
        <f>IFERROR(IF(AND(SUMIFS(재무DATA!M:M,재무DATA!C:C,Sheet9!D54,재무DATA!D:D,Sheet9!B54,재무DATA!H:H,YEAR(Sheet9!$A$1)-1,재무DATA!L:L,"G")&lt;0,SUMIFS(재무DATA!M:M,재무DATA!C:C,Sheet9!D54,재무DATA!D:D,Sheet9!B54,재무DATA!H:H,YEAR(Sheet9!$A$1)-2,재무DATA!L:L,"G")&lt;0),1,0),0)</f>
        <v>0</v>
      </c>
    </row>
    <row r="55" spans="1:10" x14ac:dyDescent="0.3">
      <c r="A55">
        <f t="shared" si="0"/>
        <v>4</v>
      </c>
      <c r="B55" t="str">
        <f>_xlfn.XLOOKUP(A55,회사목록!A:A,회사목록!B:B)</f>
        <v>HL만도</v>
      </c>
      <c r="C55" t="str">
        <f>_xlfn.XLOOKUP(B55,회사목록!B:B,회사목록!C:C)</f>
        <v>IM3</v>
      </c>
      <c r="D55" t="str">
        <f>_xlfn.XLOOKUP(H55,지표!D:D,지표!H:H)</f>
        <v>별도</v>
      </c>
      <c r="E55" t="str">
        <f>_xlfn.XLOOKUP(H55,지표!D:D,지표!I:I)</f>
        <v>코스피/코스닥</v>
      </c>
      <c r="F55" t="str">
        <f>_xlfn.XLOOKUP(H55,지표!D:D,지표!F:F)</f>
        <v>1 감리위험요소평가</v>
      </c>
      <c r="G55" t="str">
        <f>_xlfn.XLOOKUP(H55,지표!D:D,지표!C:C)</f>
        <v>3 관리종목</v>
      </c>
      <c r="H55" t="s">
        <v>91</v>
      </c>
      <c r="I55" t="s">
        <v>143</v>
      </c>
      <c r="J55" s="5">
        <f>IFERROR(IF(_xlfn.XLOOKUP(B55,재무DATA!D:D,재무DATA!F:F)="KOSDAQ",IF(SUMIFS(재무DATA!M:M,재무DATA!C:C,Sheet9!D55,재무DATA!D:D,Sheet9!B55,재무DATA!H:H,YEAR(Sheet9!$A$1)-2,재무DATA!L:L,"D")&lt;=33*10^8,1,0),IF(SUMIFS(재무DATA!M:M,재무DATA!C:C,Sheet9!D55,재무DATA!D:D,Sheet9!B55,재무DATA!H:H,YEAR(Sheet9!$A$1)-2,재무DATA!L:L,"D")&lt;=55*10^8,1,0)),0)</f>
        <v>1</v>
      </c>
    </row>
    <row r="56" spans="1:10" x14ac:dyDescent="0.3">
      <c r="A56">
        <f t="shared" si="0"/>
        <v>4</v>
      </c>
      <c r="B56" t="str">
        <f>_xlfn.XLOOKUP(A56,회사목록!A:A,회사목록!B:B)</f>
        <v>HL만도</v>
      </c>
      <c r="C56" t="str">
        <f>_xlfn.XLOOKUP(B56,회사목록!B:B,회사목록!C:C)</f>
        <v>IM3</v>
      </c>
      <c r="D56" t="str">
        <f>_xlfn.XLOOKUP(H56,지표!D:D,지표!H:H)</f>
        <v>별도</v>
      </c>
      <c r="E56" t="str">
        <f>_xlfn.XLOOKUP(H56,지표!D:D,지표!I:I)</f>
        <v>ALL</v>
      </c>
      <c r="F56" t="str">
        <f>_xlfn.XLOOKUP(H56,지표!D:D,지표!F:F)</f>
        <v>2 감사인 감리 대상 개별감사업무 선정</v>
      </c>
      <c r="G56" t="str">
        <f>_xlfn.XLOOKUP(H56,지표!D:D,지표!C:C)</f>
        <v>1 개별감사업무 선정</v>
      </c>
      <c r="H56" t="s">
        <v>65</v>
      </c>
      <c r="I56" t="s">
        <v>145</v>
      </c>
      <c r="J56" s="5">
        <f>IFERROR(IF(SUMIFS(재무DATA!M:M,재무DATA!C:C,Sheet9!D56,재무DATA!D:D,Sheet9!B56,재무DATA!H:H,YEAR(Sheet9!$A$1),재무DATA!L:L,"B")/SUMIFS(재무DATA!M:M,재무DATA!C:C,Sheet9!D56,재무DATA!D:D,Sheet9!B56,재무DATA!H:H,YEAR(Sheet9!$A$1),재무DATA!L:L,"C")&gt;=150%,1,0),0)</f>
        <v>0</v>
      </c>
    </row>
    <row r="57" spans="1:10" x14ac:dyDescent="0.3">
      <c r="A57">
        <f t="shared" si="0"/>
        <v>4</v>
      </c>
      <c r="B57" t="str">
        <f>_xlfn.XLOOKUP(A57,회사목록!A:A,회사목록!B:B)</f>
        <v>HL만도</v>
      </c>
      <c r="C57" t="str">
        <f>_xlfn.XLOOKUP(B57,회사목록!B:B,회사목록!C:C)</f>
        <v>IM3</v>
      </c>
      <c r="D57" t="str">
        <f>_xlfn.XLOOKUP(H57,지표!D:D,지표!H:H)</f>
        <v>별도</v>
      </c>
      <c r="E57" t="str">
        <f>_xlfn.XLOOKUP(H57,지표!D:D,지표!I:I)</f>
        <v>ALL</v>
      </c>
      <c r="F57" t="str">
        <f>_xlfn.XLOOKUP(H57,지표!D:D,지표!F:F)</f>
        <v>2 감사인 감리 대상 개별감사업무 선정</v>
      </c>
      <c r="G57" t="str">
        <f>_xlfn.XLOOKUP(H57,지표!D:D,지표!C:C)</f>
        <v>1 개별감사업무 선정</v>
      </c>
      <c r="H57" t="s">
        <v>67</v>
      </c>
      <c r="I57" t="s">
        <v>147</v>
      </c>
      <c r="J57" s="5">
        <f>IFERROR(IF(AND(SUMIFS(재무DATA!M:M,재무DATA!C:C,Sheet9!D57,재무DATA!D:D,Sheet9!B57,재무DATA!H:H,YEAR(Sheet9!$A$1),재무DATA!L:L,"E")/SUMIFS(재무DATA!M:M,재무DATA!C:C,Sheet9!D57,재무DATA!D:D,Sheet9!B57,재무DATA!H:H,YEAR(Sheet9!$A$1),재무DATA!L:L,"D")&lt;=0,SUMIFS(재무DATA!M:M,재무DATA!C:C,Sheet9!D57,재무DATA!D:D,Sheet9!B57,재무DATA!H:H,YEAR(Sheet9!$A$1),재무DATA!L:L,"F")/SUMIFS(재무DATA!M:M,재무DATA!C:C,Sheet9!D57,재무DATA!D:D,Sheet9!B57,재무DATA!H:H,YEAR(Sheet9!$A$1),재무DATA!L:L,"D")&lt;=0),1,0),0)</f>
        <v>0</v>
      </c>
    </row>
    <row r="58" spans="1:10" x14ac:dyDescent="0.3">
      <c r="A58">
        <f t="shared" si="0"/>
        <v>4</v>
      </c>
      <c r="B58" t="str">
        <f>_xlfn.XLOOKUP(A58,회사목록!A:A,회사목록!B:B)</f>
        <v>HL만도</v>
      </c>
      <c r="C58" t="str">
        <f>_xlfn.XLOOKUP(B58,회사목록!B:B,회사목록!C:C)</f>
        <v>IM3</v>
      </c>
      <c r="D58" t="str">
        <f>_xlfn.XLOOKUP(H58,지표!D:D,지표!H:H)</f>
        <v>별도</v>
      </c>
      <c r="E58" t="str">
        <f>_xlfn.XLOOKUP(H58,지표!D:D,지표!I:I)</f>
        <v>비상장</v>
      </c>
      <c r="F58" t="str">
        <f>_xlfn.XLOOKUP(H58,지표!D:D,지표!F:F)</f>
        <v>2 감사인 감리 대상 개별감사업무 선정</v>
      </c>
      <c r="G58" t="str">
        <f>_xlfn.XLOOKUP(H58,지표!D:D,지표!C:C)</f>
        <v>1 개별감사업무 선정</v>
      </c>
      <c r="H58" t="s">
        <v>69</v>
      </c>
      <c r="I58" t="s">
        <v>351</v>
      </c>
      <c r="J58" s="5">
        <f>IFERROR(IF(_xlfn.XLOOKUP(B58,재무DATA!D:D,재무DATA!F:F)="비상장",IF(SUMIFS(재무DATA!M:M,재무DATA!D:D,Sheet9!B58,재무DATA!C:C,Sheet9!D58,재무DATA!H:H,YEAR(Sheet9!$A$1),재무DATA!L:L,"A")&gt;=2*10^12,1,0),0),0)</f>
        <v>0</v>
      </c>
    </row>
    <row r="59" spans="1:10" x14ac:dyDescent="0.3">
      <c r="A59">
        <f t="shared" si="0"/>
        <v>5</v>
      </c>
      <c r="B59" t="str">
        <f>_xlfn.XLOOKUP(A59,회사목록!A:A,회사목록!B:B)</f>
        <v>LIG넥스원</v>
      </c>
      <c r="C59" t="str">
        <f>_xlfn.XLOOKUP(B59,회사목록!B:B,회사목록!C:C)</f>
        <v>IM2</v>
      </c>
      <c r="D59" t="str">
        <f>_xlfn.XLOOKUP(H59,지표!D:D,지표!H:H)</f>
        <v>별도</v>
      </c>
      <c r="E59" t="str">
        <f>_xlfn.XLOOKUP(H59,지표!D:D,지표!I:I)</f>
        <v>코스닥</v>
      </c>
      <c r="F59" t="str">
        <f>_xlfn.XLOOKUP(H59,지표!D:D,지표!F:F)</f>
        <v>1 감리위험요소평가</v>
      </c>
      <c r="G59" t="str">
        <f>_xlfn.XLOOKUP(H59,지표!D:D,지표!C:C)</f>
        <v>4 한계기업</v>
      </c>
      <c r="H59" t="s">
        <v>71</v>
      </c>
      <c r="I59" t="s">
        <v>128</v>
      </c>
      <c r="J59" s="5">
        <f>IFERROR(IF(_xlfn.XLOOKUP(B59,회사목록!B:B,회사목록!D:D)="KOSDAQ",IF(AND(SUMIFS(재무DATA!M:M,재무DATA!H:H,YEAR(Sheet9!$A$1),재무DATA!C:C,Sheet9!D59,재무DATA!L:L,"E")&lt;0,SUMIFS(재무DATA!M:M,재무DATA!H:H,YEAR(Sheet9!$A$1)-1,재무DATA!C:C,Sheet9!D59,재무DATA!L:L,"E")&lt;0,SUMIFS(재무DATA!M:M,재무DATA!H:H,YEAR(Sheet9!$A$1)-2,재무DATA!C:C,Sheet9!D59,재무DATA!L:L,"E")&lt;0),1,0),0),0)</f>
        <v>0</v>
      </c>
    </row>
    <row r="60" spans="1:10" x14ac:dyDescent="0.3">
      <c r="A60">
        <f t="shared" si="0"/>
        <v>5</v>
      </c>
      <c r="B60" t="str">
        <f>_xlfn.XLOOKUP(A60,회사목록!A:A,회사목록!B:B)</f>
        <v>LIG넥스원</v>
      </c>
      <c r="C60" t="str">
        <f>_xlfn.XLOOKUP(B60,회사목록!B:B,회사목록!C:C)</f>
        <v>IM2</v>
      </c>
      <c r="D60" t="str">
        <f>_xlfn.XLOOKUP(H60,지표!D:D,지표!H:H)</f>
        <v>별도</v>
      </c>
      <c r="E60" t="str">
        <f>_xlfn.XLOOKUP(H60,지표!D:D,지표!I:I)</f>
        <v>ALL</v>
      </c>
      <c r="F60" t="str">
        <f>_xlfn.XLOOKUP(H60,지표!D:D,지표!F:F)</f>
        <v>1 감리위험요소평가</v>
      </c>
      <c r="G60" t="str">
        <f>_xlfn.XLOOKUP(H60,지표!D:D,지표!C:C)</f>
        <v>1 표본심사</v>
      </c>
      <c r="H60" t="s">
        <v>73</v>
      </c>
      <c r="I60" t="s">
        <v>132</v>
      </c>
      <c r="J60" s="5">
        <f>IFERROR(IF(SUMIFS(재무DATA!M:M,재무DATA!D:D,Sheet9!B60,재무DATA!H:H,YEAR(Sheet9!$A$1)-1,재무DATA!C:C,Sheet9!D60,재무DATA!L:L,"F")-SUMIFS(재무DATA!M:M,재무DATA!D:D,Sheet9!B60,재무DATA!H:H,YEAR(Sheet9!$A$1)-1,재무DATA!C:C,Sheet9!D60,재무DATA!L:L,"G")&gt;0,IF((SUMIFS(재무DATA!M:M,재무DATA!D:D,Sheet9!B60,재무DATA!H:H,YEAR(Sheet9!$A$1)-1,재무DATA!C:C,Sheet9!D60,재무DATA!L:L,"F")-SUMIFS(재무DATA!M:M,재무DATA!D:D,Sheet9!B60,재무DATA!H:H,YEAR(Sheet9!$A$1)-1,재무DATA!C:C,Sheet9!D60,재무DATA!L:L,"G"))/(SUMIFS(재무DATA!M:M,재무DATA!D:D,Sheet9!B60,재무DATA!H:H,YEAR(Sheet9!$A$1)-1,재무DATA!C:C,Sheet9!D60,재무DATA!L:L,"G"))&gt;=50%,1,0),0),0)</f>
        <v>0</v>
      </c>
    </row>
    <row r="61" spans="1:10" x14ac:dyDescent="0.3">
      <c r="A61">
        <f t="shared" si="0"/>
        <v>5</v>
      </c>
      <c r="B61" t="str">
        <f>_xlfn.XLOOKUP(A61,회사목록!A:A,회사목록!B:B)</f>
        <v>LIG넥스원</v>
      </c>
      <c r="C61" t="str">
        <f>_xlfn.XLOOKUP(B61,회사목록!B:B,회사목록!C:C)</f>
        <v>IM2</v>
      </c>
      <c r="D61" t="str">
        <f>_xlfn.XLOOKUP(H61,지표!D:D,지표!H:H)</f>
        <v>별도</v>
      </c>
      <c r="E61" t="str">
        <f>_xlfn.XLOOKUP(H61,지표!D:D,지표!I:I)</f>
        <v>ALL</v>
      </c>
      <c r="F61" t="str">
        <f>_xlfn.XLOOKUP(H61,지표!D:D,지표!F:F)</f>
        <v>1 감리위험요소평가</v>
      </c>
      <c r="G61" t="str">
        <f>_xlfn.XLOOKUP(H61,지표!D:D,지표!C:C)</f>
        <v>1 표본심사</v>
      </c>
      <c r="H61" t="s">
        <v>75</v>
      </c>
      <c r="I61" t="s">
        <v>130</v>
      </c>
      <c r="J61" s="5">
        <f>IFERROR(IF(J60=1,IF(SUMIFS(재무DATA!M:M,재무DATA!D:D,Sheet9!B61,재무DATA!H:H,YEAR(Sheet9!$A$1)-2,재무DATA!C:C,Sheet9!D61,재무DATA!L:L,"F")-SUMIFS(재무DATA!M:M,재무DATA!D:D,Sheet9!B61,재무DATA!H:H,YEAR(Sheet9!$A$1)-2,재무DATA!C:C,Sheet9!D61,재무DATA!L:L,"G")&gt;0,IF((SUMIFS(재무DATA!M:M,재무DATA!D:D,Sheet9!B61,재무DATA!H:H,YEAR(Sheet9!$A$1)-2,재무DATA!C:C,Sheet9!D61,재무DATA!L:L,"F")-SUMIFS(재무DATA!M:M,재무DATA!D:D,Sheet9!B61,재무DATA!H:H,YEAR(Sheet9!$A$1)-2,재무DATA!C:C,Sheet9!D61,재무DATA!L:L,"G"))/(SUMIFS(재무DATA!M:M,재무DATA!D:D,Sheet9!B61,재무DATA!H:H,YEAR(Sheet9!$A$1)-2,재무DATA!C:C,Sheet9!D61,재무DATA!L:L,"G"))&gt;=50%,1,0),0),0),0)</f>
        <v>0</v>
      </c>
    </row>
    <row r="62" spans="1:10" x14ac:dyDescent="0.3">
      <c r="A62">
        <f t="shared" si="0"/>
        <v>5</v>
      </c>
      <c r="B62" t="str">
        <f>_xlfn.XLOOKUP(A62,회사목록!A:A,회사목록!B:B)</f>
        <v>LIG넥스원</v>
      </c>
      <c r="C62" t="str">
        <f>_xlfn.XLOOKUP(B62,회사목록!B:B,회사목록!C:C)</f>
        <v>IM2</v>
      </c>
      <c r="D62" t="str">
        <f>_xlfn.XLOOKUP(H62,지표!D:D,지표!H:H)</f>
        <v>별도</v>
      </c>
      <c r="E62" t="str">
        <f>_xlfn.XLOOKUP(H62,지표!D:D,지표!I:I)</f>
        <v>ALL</v>
      </c>
      <c r="F62" t="str">
        <f>_xlfn.XLOOKUP(H62,지표!D:D,지표!F:F)</f>
        <v>1 감리위험요소평가</v>
      </c>
      <c r="G62" t="str">
        <f>_xlfn.XLOOKUP(H62,지표!D:D,지표!C:C)</f>
        <v>1 표본심사</v>
      </c>
      <c r="H62" t="s">
        <v>77</v>
      </c>
      <c r="I62" t="s">
        <v>127</v>
      </c>
      <c r="J62" s="5">
        <f>IFERROR(IF(SUMIFS(재무DATA!M:M,재무DATA!D:D,Sheet9!B62,재무DATA!H:H,YEAR(Sheet9!$A$1)-1,재무DATA!C:C,Sheet9!D62,재무DATA!L:L,"E")-SUMIFS(재무DATA!M:M,재무DATA!D:D,Sheet9!B62,재무DATA!H:H,YEAR(Sheet9!$A$1)-1,재무DATA!C:C,Sheet9!D62,재무DATA!L:L,"G")&gt;0,IF((SUMIFS(재무DATA!M:M,재무DATA!D:D,Sheet9!B62,재무DATA!H:H,YEAR(Sheet9!$A$1)-1,재무DATA!C:C,Sheet9!D62,재무DATA!L:L,"E")-SUMIFS(재무DATA!M:M,재무DATA!D:D,Sheet9!B62,재무DATA!H:H,YEAR(Sheet9!$A$1)-1,재무DATA!C:C,Sheet9!D62,재무DATA!L:L,"G"))/(SUMIFS(재무DATA!M:M,재무DATA!D:D,Sheet9!B62,재무DATA!H:H,YEAR(Sheet9!$A$1)-1,재무DATA!C:C,Sheet9!D62,재무DATA!L:L,"G"))&gt;=50%,1,0),0),0)</f>
        <v>0</v>
      </c>
    </row>
    <row r="63" spans="1:10" x14ac:dyDescent="0.3">
      <c r="A63">
        <f t="shared" si="0"/>
        <v>5</v>
      </c>
      <c r="B63" t="str">
        <f>_xlfn.XLOOKUP(A63,회사목록!A:A,회사목록!B:B)</f>
        <v>LIG넥스원</v>
      </c>
      <c r="C63" t="str">
        <f>_xlfn.XLOOKUP(B63,회사목록!B:B,회사목록!C:C)</f>
        <v>IM2</v>
      </c>
      <c r="D63" t="str">
        <f>_xlfn.XLOOKUP(H63,지표!D:D,지표!H:H)</f>
        <v>별도</v>
      </c>
      <c r="E63" t="str">
        <f>_xlfn.XLOOKUP(H63,지표!D:D,지표!I:I)</f>
        <v>ALL</v>
      </c>
      <c r="F63" t="str">
        <f>_xlfn.XLOOKUP(H63,지표!D:D,지표!F:F)</f>
        <v>1 감리위험요소평가</v>
      </c>
      <c r="G63" t="str">
        <f>_xlfn.XLOOKUP(H63,지표!D:D,지표!C:C)</f>
        <v>1 표본심사</v>
      </c>
      <c r="H63" t="s">
        <v>79</v>
      </c>
      <c r="I63" t="s">
        <v>126</v>
      </c>
      <c r="J63" s="5">
        <f>IFERROR(IF(J62=1,IF(SUMIFS(재무DATA!M:M,재무DATA!D:D,Sheet9!B63,재무DATA!H:H,YEAR(Sheet9!$A$1)-2,재무DATA!C:C,Sheet9!D63,재무DATA!L:L,"E")-SUMIFS(재무DATA!M:M,재무DATA!D:D,Sheet9!B63,재무DATA!H:H,YEAR(Sheet9!$A$1)-2,재무DATA!C:C,Sheet9!D63,재무DATA!L:L,"G")&gt;0,IF((SUMIFS(재무DATA!M:M,재무DATA!D:D,Sheet9!B63,재무DATA!H:H,YEAR(Sheet9!$A$1)-2,재무DATA!C:C,Sheet9!D63,재무DATA!L:L,"E")-SUMIFS(재무DATA!M:M,재무DATA!D:D,Sheet9!B63,재무DATA!H:H,YEAR(Sheet9!$A$1)-2,재무DATA!C:C,Sheet9!D63,재무DATA!L:L,"G"))/(SUMIFS(재무DATA!M:M,재무DATA!D:D,Sheet9!B63,재무DATA!H:H,YEAR(Sheet9!$A$1)-2,재무DATA!C:C,Sheet9!D63,재무DATA!L:L,"G"))&gt;=50%,1,0),0),0),0)</f>
        <v>0</v>
      </c>
    </row>
    <row r="64" spans="1:10" x14ac:dyDescent="0.3">
      <c r="A64">
        <f t="shared" si="0"/>
        <v>5</v>
      </c>
      <c r="B64" t="str">
        <f>_xlfn.XLOOKUP(A64,회사목록!A:A,회사목록!B:B)</f>
        <v>LIG넥스원</v>
      </c>
      <c r="C64" t="str">
        <f>_xlfn.XLOOKUP(B64,회사목록!B:B,회사목록!C:C)</f>
        <v>IM2</v>
      </c>
      <c r="D64" t="str">
        <f>_xlfn.XLOOKUP(H64,지표!D:D,지표!H:H)</f>
        <v>별도</v>
      </c>
      <c r="E64" t="str">
        <f>_xlfn.XLOOKUP(H64,지표!D:D,지표!I:I)</f>
        <v>코스피/코스닥</v>
      </c>
      <c r="F64" t="str">
        <f>_xlfn.XLOOKUP(H64,지표!D:D,지표!F:F)</f>
        <v>1 감리위험요소평가</v>
      </c>
      <c r="G64" t="str">
        <f>_xlfn.XLOOKUP(H64,지표!D:D,지표!C:C)</f>
        <v>1 표본심사</v>
      </c>
      <c r="H64" t="s">
        <v>83</v>
      </c>
      <c r="I64" t="s">
        <v>134</v>
      </c>
      <c r="J64" s="5">
        <f>IFERROR(IF(SUMIFS(재무DATA!M:M,재무DATA!D:D,Sheet9!B64,재무DATA!C:C,Sheet9!D64,재무DATA!H:H,YEAR(Sheet9!$A$1),재무DATA!L:L,"E")/SUMIFS(재무DATA!M:M,재무DATA!D:D,Sheet9!B64,재무DATA!C:C,Sheet9!D64,재무DATA!H:H,YEAR(Sheet9!$A$1)-1,재무DATA!L:L,"E")&lt;50%,1,0),0)</f>
        <v>0</v>
      </c>
    </row>
    <row r="65" spans="1:10" x14ac:dyDescent="0.3">
      <c r="A65">
        <f t="shared" si="0"/>
        <v>5</v>
      </c>
      <c r="B65" t="str">
        <f>_xlfn.XLOOKUP(A65,회사목록!A:A,회사목록!B:B)</f>
        <v>LIG넥스원</v>
      </c>
      <c r="C65" t="str">
        <f>_xlfn.XLOOKUP(B65,회사목록!B:B,회사목록!C:C)</f>
        <v>IM2</v>
      </c>
      <c r="D65" t="str">
        <f>_xlfn.XLOOKUP(H65,지표!D:D,지표!H:H)</f>
        <v>별도</v>
      </c>
      <c r="E65" t="str">
        <f>_xlfn.XLOOKUP(H65,지표!D:D,지표!I:I)</f>
        <v>코스피/코스닥</v>
      </c>
      <c r="F65" t="str">
        <f>_xlfn.XLOOKUP(H65,지표!D:D,지표!F:F)</f>
        <v>1 감리위험요소평가</v>
      </c>
      <c r="G65" t="str">
        <f>_xlfn.XLOOKUP(H65,지표!D:D,지표!C:C)</f>
        <v>1 표본심사</v>
      </c>
      <c r="H65" t="s">
        <v>85</v>
      </c>
      <c r="I65" t="s">
        <v>136</v>
      </c>
      <c r="J65" s="5">
        <f>IFERROR(IF(SUMIFS(재무DATA!M:M,재무DATA!D:D,Sheet9!B65,재무DATA!C:C,Sheet9!D65,재무DATA!H:H,YEAR(Sheet9!$A$1),재무DATA!L:L,"D")/SUMIFS(재무DATA!M:M,재무DATA!D:D,Sheet9!B65,재무DATA!C:C,Sheet9!D65,재무DATA!H:H,YEAR(Sheet9!$A$1)-1,재무DATA!L:L,"D")&lt;50%,1,0),0)</f>
        <v>0</v>
      </c>
    </row>
    <row r="66" spans="1:10" x14ac:dyDescent="0.3">
      <c r="A66">
        <f t="shared" si="0"/>
        <v>5</v>
      </c>
      <c r="B66" t="str">
        <f>_xlfn.XLOOKUP(A66,회사목록!A:A,회사목록!B:B)</f>
        <v>LIG넥스원</v>
      </c>
      <c r="C66" t="str">
        <f>_xlfn.XLOOKUP(B66,회사목록!B:B,회사목록!C:C)</f>
        <v>IM2</v>
      </c>
      <c r="D66" t="str">
        <f>_xlfn.XLOOKUP(H66,지표!D:D,지표!H:H)</f>
        <v>별도</v>
      </c>
      <c r="E66" t="str">
        <f>_xlfn.XLOOKUP(H66,지표!D:D,지표!I:I)</f>
        <v>코스피/코스닥</v>
      </c>
      <c r="F66" t="str">
        <f>_xlfn.XLOOKUP(H66,지표!D:D,지표!F:F)</f>
        <v>1 감리위험요소평가</v>
      </c>
      <c r="G66" t="str">
        <f>_xlfn.XLOOKUP(H66,지표!D:D,지표!C:C)</f>
        <v>5 기타</v>
      </c>
      <c r="H66" t="s">
        <v>81</v>
      </c>
      <c r="I66" t="s">
        <v>349</v>
      </c>
      <c r="J66" s="5">
        <f>IFERROR(IF(SUMIFS(재무DATA!M:M,재무DATA!C:C,Sheet9!D66,재무DATA!D:D,Sheet9!B66,재무DATA!H:H,YEAR(Sheet9!$A$1),재무DATA!L:L,"F")/SUMIFS(재무DATA!M:M,재무DATA!C:C,Sheet9!D66,재무DATA!D:D,Sheet9!B66,재무DATA!H:H,YEAR(Sheet9!$A$1),재무DATA!L:L,"G")&lt;0,1,0),0)</f>
        <v>0</v>
      </c>
    </row>
    <row r="67" spans="1:10" x14ac:dyDescent="0.3">
      <c r="A67">
        <f t="shared" si="0"/>
        <v>5</v>
      </c>
      <c r="B67" t="str">
        <f>_xlfn.XLOOKUP(A67,회사목록!A:A,회사목록!B:B)</f>
        <v>LIG넥스원</v>
      </c>
      <c r="C67" t="str">
        <f>_xlfn.XLOOKUP(B67,회사목록!B:B,회사목록!C:C)</f>
        <v>IM2</v>
      </c>
      <c r="D67" t="str">
        <f>_xlfn.XLOOKUP(H67,지표!D:D,지표!H:H)</f>
        <v>연결</v>
      </c>
      <c r="E67" t="str">
        <f>_xlfn.XLOOKUP(H67,지표!D:D,지표!I:I)</f>
        <v>코스피/코스닥</v>
      </c>
      <c r="F67" t="str">
        <f>_xlfn.XLOOKUP(H67,지표!D:D,지표!F:F)</f>
        <v>1 감리위험요소평가</v>
      </c>
      <c r="G67" t="str">
        <f>_xlfn.XLOOKUP(H67,지표!D:D,지표!C:C)</f>
        <v>2 직권지정</v>
      </c>
      <c r="H67" t="s">
        <v>87</v>
      </c>
      <c r="I67" t="s">
        <v>139</v>
      </c>
      <c r="J67" s="5">
        <f>IFERROR(IF(AND(SUMIFS(재무DATA!M:M,재무DATA!C:C,Sheet9!D67,재무DATA!D:D,Sheet9!B67,재무DATA!H:H,YEAR(Sheet9!$A$1)-1,재무DATA!L:L,"E")&lt;0,SUMIFS(재무DATA!M:M,재무DATA!C:C,Sheet9!D67,재무DATA!D:D,Sheet9!B67,재무DATA!H:H,YEAR(Sheet9!$A$1)-2,재무DATA!L:L,"E")&lt;0),1,0),0)</f>
        <v>0</v>
      </c>
    </row>
    <row r="68" spans="1:10" x14ac:dyDescent="0.3">
      <c r="A68">
        <f t="shared" si="0"/>
        <v>5</v>
      </c>
      <c r="B68" t="str">
        <f>_xlfn.XLOOKUP(A68,회사목록!A:A,회사목록!B:B)</f>
        <v>LIG넥스원</v>
      </c>
      <c r="C68" t="str">
        <f>_xlfn.XLOOKUP(B68,회사목록!B:B,회사목록!C:C)</f>
        <v>IM2</v>
      </c>
      <c r="D68" t="str">
        <f>_xlfn.XLOOKUP(H68,지표!D:D,지표!H:H)</f>
        <v>연결</v>
      </c>
      <c r="E68" t="str">
        <f>_xlfn.XLOOKUP(H68,지표!D:D,지표!I:I)</f>
        <v>코스피/코스닥</v>
      </c>
      <c r="F68" t="str">
        <f>_xlfn.XLOOKUP(H68,지표!D:D,지표!F:F)</f>
        <v>1 감리위험요소평가</v>
      </c>
      <c r="G68" t="str">
        <f>_xlfn.XLOOKUP(H68,지표!D:D,지표!C:C)</f>
        <v>2 직권지정</v>
      </c>
      <c r="H68" t="s">
        <v>89</v>
      </c>
      <c r="I68" t="s">
        <v>141</v>
      </c>
      <c r="J68" s="5">
        <f>IFERROR(IF(AND(SUMIFS(재무DATA!M:M,재무DATA!C:C,Sheet9!D68,재무DATA!D:D,Sheet9!B68,재무DATA!H:H,YEAR(Sheet9!$A$1)-1,재무DATA!L:L,"G")&lt;0,SUMIFS(재무DATA!M:M,재무DATA!C:C,Sheet9!D68,재무DATA!D:D,Sheet9!B68,재무DATA!H:H,YEAR(Sheet9!$A$1)-2,재무DATA!L:L,"G")&lt;0),1,0),0)</f>
        <v>0</v>
      </c>
    </row>
    <row r="69" spans="1:10" x14ac:dyDescent="0.3">
      <c r="A69">
        <f t="shared" si="0"/>
        <v>5</v>
      </c>
      <c r="B69" t="str">
        <f>_xlfn.XLOOKUP(A69,회사목록!A:A,회사목록!B:B)</f>
        <v>LIG넥스원</v>
      </c>
      <c r="C69" t="str">
        <f>_xlfn.XLOOKUP(B69,회사목록!B:B,회사목록!C:C)</f>
        <v>IM2</v>
      </c>
      <c r="D69" t="str">
        <f>_xlfn.XLOOKUP(H69,지표!D:D,지표!H:H)</f>
        <v>별도</v>
      </c>
      <c r="E69" t="str">
        <f>_xlfn.XLOOKUP(H69,지표!D:D,지표!I:I)</f>
        <v>코스피/코스닥</v>
      </c>
      <c r="F69" t="str">
        <f>_xlfn.XLOOKUP(H69,지표!D:D,지표!F:F)</f>
        <v>1 감리위험요소평가</v>
      </c>
      <c r="G69" t="str">
        <f>_xlfn.XLOOKUP(H69,지표!D:D,지표!C:C)</f>
        <v>3 관리종목</v>
      </c>
      <c r="H69" t="s">
        <v>91</v>
      </c>
      <c r="I69" t="s">
        <v>143</v>
      </c>
      <c r="J69" s="5">
        <f>IFERROR(IF(_xlfn.XLOOKUP(B69,재무DATA!D:D,재무DATA!F:F)="KOSDAQ",IF(SUMIFS(재무DATA!M:M,재무DATA!C:C,Sheet9!D69,재무DATA!D:D,Sheet9!B69,재무DATA!H:H,YEAR(Sheet9!$A$1)-2,재무DATA!L:L,"D")&lt;=33*10^8,1,0),IF(SUMIFS(재무DATA!M:M,재무DATA!C:C,Sheet9!D69,재무DATA!D:D,Sheet9!B69,재무DATA!H:H,YEAR(Sheet9!$A$1)-2,재무DATA!L:L,"D")&lt;=55*10^8,1,0)),0)</f>
        <v>0</v>
      </c>
    </row>
    <row r="70" spans="1:10" x14ac:dyDescent="0.3">
      <c r="A70">
        <f t="shared" si="0"/>
        <v>5</v>
      </c>
      <c r="B70" t="str">
        <f>_xlfn.XLOOKUP(A70,회사목록!A:A,회사목록!B:B)</f>
        <v>LIG넥스원</v>
      </c>
      <c r="C70" t="str">
        <f>_xlfn.XLOOKUP(B70,회사목록!B:B,회사목록!C:C)</f>
        <v>IM2</v>
      </c>
      <c r="D70" t="str">
        <f>_xlfn.XLOOKUP(H70,지표!D:D,지표!H:H)</f>
        <v>별도</v>
      </c>
      <c r="E70" t="str">
        <f>_xlfn.XLOOKUP(H70,지표!D:D,지표!I:I)</f>
        <v>ALL</v>
      </c>
      <c r="F70" t="str">
        <f>_xlfn.XLOOKUP(H70,지표!D:D,지표!F:F)</f>
        <v>2 감사인 감리 대상 개별감사업무 선정</v>
      </c>
      <c r="G70" t="str">
        <f>_xlfn.XLOOKUP(H70,지표!D:D,지표!C:C)</f>
        <v>1 개별감사업무 선정</v>
      </c>
      <c r="H70" t="s">
        <v>65</v>
      </c>
      <c r="I70" t="s">
        <v>145</v>
      </c>
      <c r="J70" s="5">
        <f>IFERROR(IF(SUMIFS(재무DATA!M:M,재무DATA!C:C,Sheet9!D70,재무DATA!D:D,Sheet9!B70,재무DATA!H:H,YEAR(Sheet9!$A$1),재무DATA!L:L,"B")/SUMIFS(재무DATA!M:M,재무DATA!C:C,Sheet9!D70,재무DATA!D:D,Sheet9!B70,재무DATA!H:H,YEAR(Sheet9!$A$1),재무DATA!L:L,"C")&gt;=150%,1,0),0)</f>
        <v>1</v>
      </c>
    </row>
    <row r="71" spans="1:10" x14ac:dyDescent="0.3">
      <c r="A71">
        <f t="shared" si="0"/>
        <v>5</v>
      </c>
      <c r="B71" t="str">
        <f>_xlfn.XLOOKUP(A71,회사목록!A:A,회사목록!B:B)</f>
        <v>LIG넥스원</v>
      </c>
      <c r="C71" t="str">
        <f>_xlfn.XLOOKUP(B71,회사목록!B:B,회사목록!C:C)</f>
        <v>IM2</v>
      </c>
      <c r="D71" t="str">
        <f>_xlfn.XLOOKUP(H71,지표!D:D,지표!H:H)</f>
        <v>별도</v>
      </c>
      <c r="E71" t="str">
        <f>_xlfn.XLOOKUP(H71,지표!D:D,지표!I:I)</f>
        <v>ALL</v>
      </c>
      <c r="F71" t="str">
        <f>_xlfn.XLOOKUP(H71,지표!D:D,지표!F:F)</f>
        <v>2 감사인 감리 대상 개별감사업무 선정</v>
      </c>
      <c r="G71" t="str">
        <f>_xlfn.XLOOKUP(H71,지표!D:D,지표!C:C)</f>
        <v>1 개별감사업무 선정</v>
      </c>
      <c r="H71" t="s">
        <v>67</v>
      </c>
      <c r="I71" t="s">
        <v>147</v>
      </c>
      <c r="J71" s="5">
        <f>IFERROR(IF(AND(SUMIFS(재무DATA!M:M,재무DATA!C:C,Sheet9!D71,재무DATA!D:D,Sheet9!B71,재무DATA!H:H,YEAR(Sheet9!$A$1),재무DATA!L:L,"E")/SUMIFS(재무DATA!M:M,재무DATA!C:C,Sheet9!D71,재무DATA!D:D,Sheet9!B71,재무DATA!H:H,YEAR(Sheet9!$A$1),재무DATA!L:L,"D")&lt;=0,SUMIFS(재무DATA!M:M,재무DATA!C:C,Sheet9!D71,재무DATA!D:D,Sheet9!B71,재무DATA!H:H,YEAR(Sheet9!$A$1),재무DATA!L:L,"F")/SUMIFS(재무DATA!M:M,재무DATA!C:C,Sheet9!D71,재무DATA!D:D,Sheet9!B71,재무DATA!H:H,YEAR(Sheet9!$A$1),재무DATA!L:L,"D")&lt;=0),1,0),0)</f>
        <v>0</v>
      </c>
    </row>
    <row r="72" spans="1:10" x14ac:dyDescent="0.3">
      <c r="A72">
        <f t="shared" si="0"/>
        <v>5</v>
      </c>
      <c r="B72" t="str">
        <f>_xlfn.XLOOKUP(A72,회사목록!A:A,회사목록!B:B)</f>
        <v>LIG넥스원</v>
      </c>
      <c r="C72" t="str">
        <f>_xlfn.XLOOKUP(B72,회사목록!B:B,회사목록!C:C)</f>
        <v>IM2</v>
      </c>
      <c r="D72" t="str">
        <f>_xlfn.XLOOKUP(H72,지표!D:D,지표!H:H)</f>
        <v>별도</v>
      </c>
      <c r="E72" t="str">
        <f>_xlfn.XLOOKUP(H72,지표!D:D,지표!I:I)</f>
        <v>비상장</v>
      </c>
      <c r="F72" t="str">
        <f>_xlfn.XLOOKUP(H72,지표!D:D,지표!F:F)</f>
        <v>2 감사인 감리 대상 개별감사업무 선정</v>
      </c>
      <c r="G72" t="str">
        <f>_xlfn.XLOOKUP(H72,지표!D:D,지표!C:C)</f>
        <v>1 개별감사업무 선정</v>
      </c>
      <c r="H72" t="s">
        <v>69</v>
      </c>
      <c r="I72" t="s">
        <v>351</v>
      </c>
      <c r="J72" s="5">
        <f>IFERROR(IF(_xlfn.XLOOKUP(B72,재무DATA!D:D,재무DATA!F:F)="비상장",IF(SUMIFS(재무DATA!M:M,재무DATA!D:D,Sheet9!B72,재무DATA!C:C,Sheet9!D72,재무DATA!H:H,YEAR(Sheet9!$A$1),재무DATA!L:L,"A")&gt;=2*10^12,1,0),0),0)</f>
        <v>0</v>
      </c>
    </row>
    <row r="73" spans="1:10" x14ac:dyDescent="0.3">
      <c r="A73">
        <f t="shared" si="0"/>
        <v>6</v>
      </c>
      <c r="B73" t="str">
        <f>_xlfn.XLOOKUP(A73,회사목록!A:A,회사목록!B:B)</f>
        <v>SIMPAC</v>
      </c>
      <c r="C73" t="str">
        <f>_xlfn.XLOOKUP(B73,회사목록!B:B,회사목록!C:C)</f>
        <v>IM4</v>
      </c>
      <c r="D73" t="str">
        <f>_xlfn.XLOOKUP(H73,지표!D:D,지표!H:H)</f>
        <v>별도</v>
      </c>
      <c r="E73" t="str">
        <f>_xlfn.XLOOKUP(H73,지표!D:D,지표!I:I)</f>
        <v>코스닥</v>
      </c>
      <c r="F73" t="str">
        <f>_xlfn.XLOOKUP(H73,지표!D:D,지표!F:F)</f>
        <v>1 감리위험요소평가</v>
      </c>
      <c r="G73" t="str">
        <f>_xlfn.XLOOKUP(H73,지표!D:D,지표!C:C)</f>
        <v>4 한계기업</v>
      </c>
      <c r="H73" t="s">
        <v>71</v>
      </c>
      <c r="I73" t="s">
        <v>128</v>
      </c>
      <c r="J73" s="5">
        <f>IFERROR(IF(_xlfn.XLOOKUP(B73,회사목록!B:B,회사목록!D:D)="KOSDAQ",IF(AND(SUMIFS(재무DATA!M:M,재무DATA!H:H,YEAR(Sheet9!$A$1),재무DATA!C:C,Sheet9!D73,재무DATA!L:L,"E")&lt;0,SUMIFS(재무DATA!M:M,재무DATA!H:H,YEAR(Sheet9!$A$1)-1,재무DATA!C:C,Sheet9!D73,재무DATA!L:L,"E")&lt;0,SUMIFS(재무DATA!M:M,재무DATA!H:H,YEAR(Sheet9!$A$1)-2,재무DATA!C:C,Sheet9!D73,재무DATA!L:L,"E")&lt;0),1,0),0),0)</f>
        <v>0</v>
      </c>
    </row>
    <row r="74" spans="1:10" x14ac:dyDescent="0.3">
      <c r="A74">
        <f t="shared" si="0"/>
        <v>6</v>
      </c>
      <c r="B74" t="str">
        <f>_xlfn.XLOOKUP(A74,회사목록!A:A,회사목록!B:B)</f>
        <v>SIMPAC</v>
      </c>
      <c r="C74" t="str">
        <f>_xlfn.XLOOKUP(B74,회사목록!B:B,회사목록!C:C)</f>
        <v>IM4</v>
      </c>
      <c r="D74" t="str">
        <f>_xlfn.XLOOKUP(H74,지표!D:D,지표!H:H)</f>
        <v>별도</v>
      </c>
      <c r="E74" t="str">
        <f>_xlfn.XLOOKUP(H74,지표!D:D,지표!I:I)</f>
        <v>ALL</v>
      </c>
      <c r="F74" t="str">
        <f>_xlfn.XLOOKUP(H74,지표!D:D,지표!F:F)</f>
        <v>1 감리위험요소평가</v>
      </c>
      <c r="G74" t="str">
        <f>_xlfn.XLOOKUP(H74,지표!D:D,지표!C:C)</f>
        <v>1 표본심사</v>
      </c>
      <c r="H74" t="s">
        <v>73</v>
      </c>
      <c r="I74" t="s">
        <v>132</v>
      </c>
      <c r="J74" s="5">
        <f>IFERROR(IF(SUMIFS(재무DATA!M:M,재무DATA!D:D,Sheet9!B74,재무DATA!H:H,YEAR(Sheet9!$A$1)-1,재무DATA!C:C,Sheet9!D74,재무DATA!L:L,"F")-SUMIFS(재무DATA!M:M,재무DATA!D:D,Sheet9!B74,재무DATA!H:H,YEAR(Sheet9!$A$1)-1,재무DATA!C:C,Sheet9!D74,재무DATA!L:L,"G")&gt;0,IF((SUMIFS(재무DATA!M:M,재무DATA!D:D,Sheet9!B74,재무DATA!H:H,YEAR(Sheet9!$A$1)-1,재무DATA!C:C,Sheet9!D74,재무DATA!L:L,"F")-SUMIFS(재무DATA!M:M,재무DATA!D:D,Sheet9!B74,재무DATA!H:H,YEAR(Sheet9!$A$1)-1,재무DATA!C:C,Sheet9!D74,재무DATA!L:L,"G"))/(SUMIFS(재무DATA!M:M,재무DATA!D:D,Sheet9!B74,재무DATA!H:H,YEAR(Sheet9!$A$1)-1,재무DATA!C:C,Sheet9!D74,재무DATA!L:L,"G"))&gt;=50%,1,0),0),0)</f>
        <v>1</v>
      </c>
    </row>
    <row r="75" spans="1:10" x14ac:dyDescent="0.3">
      <c r="A75">
        <f t="shared" si="0"/>
        <v>6</v>
      </c>
      <c r="B75" t="str">
        <f>_xlfn.XLOOKUP(A75,회사목록!A:A,회사목록!B:B)</f>
        <v>SIMPAC</v>
      </c>
      <c r="C75" t="str">
        <f>_xlfn.XLOOKUP(B75,회사목록!B:B,회사목록!C:C)</f>
        <v>IM4</v>
      </c>
      <c r="D75" t="str">
        <f>_xlfn.XLOOKUP(H75,지표!D:D,지표!H:H)</f>
        <v>별도</v>
      </c>
      <c r="E75" t="str">
        <f>_xlfn.XLOOKUP(H75,지표!D:D,지표!I:I)</f>
        <v>ALL</v>
      </c>
      <c r="F75" t="str">
        <f>_xlfn.XLOOKUP(H75,지표!D:D,지표!F:F)</f>
        <v>1 감리위험요소평가</v>
      </c>
      <c r="G75" t="str">
        <f>_xlfn.XLOOKUP(H75,지표!D:D,지표!C:C)</f>
        <v>1 표본심사</v>
      </c>
      <c r="H75" t="s">
        <v>75</v>
      </c>
      <c r="I75" t="s">
        <v>130</v>
      </c>
      <c r="J75" s="5">
        <f>IFERROR(IF(J74=1,IF(SUMIFS(재무DATA!M:M,재무DATA!D:D,Sheet9!B75,재무DATA!H:H,YEAR(Sheet9!$A$1)-2,재무DATA!C:C,Sheet9!D75,재무DATA!L:L,"F")-SUMIFS(재무DATA!M:M,재무DATA!D:D,Sheet9!B75,재무DATA!H:H,YEAR(Sheet9!$A$1)-2,재무DATA!C:C,Sheet9!D75,재무DATA!L:L,"G")&gt;0,IF((SUMIFS(재무DATA!M:M,재무DATA!D:D,Sheet9!B75,재무DATA!H:H,YEAR(Sheet9!$A$1)-2,재무DATA!C:C,Sheet9!D75,재무DATA!L:L,"F")-SUMIFS(재무DATA!M:M,재무DATA!D:D,Sheet9!B75,재무DATA!H:H,YEAR(Sheet9!$A$1)-2,재무DATA!C:C,Sheet9!D75,재무DATA!L:L,"G"))/(SUMIFS(재무DATA!M:M,재무DATA!D:D,Sheet9!B75,재무DATA!H:H,YEAR(Sheet9!$A$1)-2,재무DATA!C:C,Sheet9!D75,재무DATA!L:L,"G"))&gt;=50%,1,0),0),0),0)</f>
        <v>0</v>
      </c>
    </row>
    <row r="76" spans="1:10" x14ac:dyDescent="0.3">
      <c r="A76">
        <f t="shared" si="0"/>
        <v>6</v>
      </c>
      <c r="B76" t="str">
        <f>_xlfn.XLOOKUP(A76,회사목록!A:A,회사목록!B:B)</f>
        <v>SIMPAC</v>
      </c>
      <c r="C76" t="str">
        <f>_xlfn.XLOOKUP(B76,회사목록!B:B,회사목록!C:C)</f>
        <v>IM4</v>
      </c>
      <c r="D76" t="str">
        <f>_xlfn.XLOOKUP(H76,지표!D:D,지표!H:H)</f>
        <v>별도</v>
      </c>
      <c r="E76" t="str">
        <f>_xlfn.XLOOKUP(H76,지표!D:D,지표!I:I)</f>
        <v>ALL</v>
      </c>
      <c r="F76" t="str">
        <f>_xlfn.XLOOKUP(H76,지표!D:D,지표!F:F)</f>
        <v>1 감리위험요소평가</v>
      </c>
      <c r="G76" t="str">
        <f>_xlfn.XLOOKUP(H76,지표!D:D,지표!C:C)</f>
        <v>1 표본심사</v>
      </c>
      <c r="H76" t="s">
        <v>77</v>
      </c>
      <c r="I76" t="s">
        <v>127</v>
      </c>
      <c r="J76" s="5">
        <f>IFERROR(IF(SUMIFS(재무DATA!M:M,재무DATA!D:D,Sheet9!B76,재무DATA!H:H,YEAR(Sheet9!$A$1)-1,재무DATA!C:C,Sheet9!D76,재무DATA!L:L,"E")-SUMIFS(재무DATA!M:M,재무DATA!D:D,Sheet9!B76,재무DATA!H:H,YEAR(Sheet9!$A$1)-1,재무DATA!C:C,Sheet9!D76,재무DATA!L:L,"G")&gt;0,IF((SUMIFS(재무DATA!M:M,재무DATA!D:D,Sheet9!B76,재무DATA!H:H,YEAR(Sheet9!$A$1)-1,재무DATA!C:C,Sheet9!D76,재무DATA!L:L,"E")-SUMIFS(재무DATA!M:M,재무DATA!D:D,Sheet9!B76,재무DATA!H:H,YEAR(Sheet9!$A$1)-1,재무DATA!C:C,Sheet9!D76,재무DATA!L:L,"G"))/(SUMIFS(재무DATA!M:M,재무DATA!D:D,Sheet9!B76,재무DATA!H:H,YEAR(Sheet9!$A$1)-1,재무DATA!C:C,Sheet9!D76,재무DATA!L:L,"G"))&gt;=50%,1,0),0),0)</f>
        <v>0</v>
      </c>
    </row>
    <row r="77" spans="1:10" x14ac:dyDescent="0.3">
      <c r="A77">
        <f t="shared" si="0"/>
        <v>6</v>
      </c>
      <c r="B77" t="str">
        <f>_xlfn.XLOOKUP(A77,회사목록!A:A,회사목록!B:B)</f>
        <v>SIMPAC</v>
      </c>
      <c r="C77" t="str">
        <f>_xlfn.XLOOKUP(B77,회사목록!B:B,회사목록!C:C)</f>
        <v>IM4</v>
      </c>
      <c r="D77" t="str">
        <f>_xlfn.XLOOKUP(H77,지표!D:D,지표!H:H)</f>
        <v>별도</v>
      </c>
      <c r="E77" t="str">
        <f>_xlfn.XLOOKUP(H77,지표!D:D,지표!I:I)</f>
        <v>ALL</v>
      </c>
      <c r="F77" t="str">
        <f>_xlfn.XLOOKUP(H77,지표!D:D,지표!F:F)</f>
        <v>1 감리위험요소평가</v>
      </c>
      <c r="G77" t="str">
        <f>_xlfn.XLOOKUP(H77,지표!D:D,지표!C:C)</f>
        <v>1 표본심사</v>
      </c>
      <c r="H77" t="s">
        <v>79</v>
      </c>
      <c r="I77" t="s">
        <v>126</v>
      </c>
      <c r="J77" s="5">
        <f>IFERROR(IF(J76=1,IF(SUMIFS(재무DATA!M:M,재무DATA!D:D,Sheet9!B77,재무DATA!H:H,YEAR(Sheet9!$A$1)-2,재무DATA!C:C,Sheet9!D77,재무DATA!L:L,"E")-SUMIFS(재무DATA!M:M,재무DATA!D:D,Sheet9!B77,재무DATA!H:H,YEAR(Sheet9!$A$1)-2,재무DATA!C:C,Sheet9!D77,재무DATA!L:L,"G")&gt;0,IF((SUMIFS(재무DATA!M:M,재무DATA!D:D,Sheet9!B77,재무DATA!H:H,YEAR(Sheet9!$A$1)-2,재무DATA!C:C,Sheet9!D77,재무DATA!L:L,"E")-SUMIFS(재무DATA!M:M,재무DATA!D:D,Sheet9!B77,재무DATA!H:H,YEAR(Sheet9!$A$1)-2,재무DATA!C:C,Sheet9!D77,재무DATA!L:L,"G"))/(SUMIFS(재무DATA!M:M,재무DATA!D:D,Sheet9!B77,재무DATA!H:H,YEAR(Sheet9!$A$1)-2,재무DATA!C:C,Sheet9!D77,재무DATA!L:L,"G"))&gt;=50%,1,0),0),0),0)</f>
        <v>0</v>
      </c>
    </row>
    <row r="78" spans="1:10" x14ac:dyDescent="0.3">
      <c r="A78">
        <f t="shared" si="0"/>
        <v>6</v>
      </c>
      <c r="B78" t="str">
        <f>_xlfn.XLOOKUP(A78,회사목록!A:A,회사목록!B:B)</f>
        <v>SIMPAC</v>
      </c>
      <c r="C78" t="str">
        <f>_xlfn.XLOOKUP(B78,회사목록!B:B,회사목록!C:C)</f>
        <v>IM4</v>
      </c>
      <c r="D78" t="str">
        <f>_xlfn.XLOOKUP(H78,지표!D:D,지표!H:H)</f>
        <v>별도</v>
      </c>
      <c r="E78" t="str">
        <f>_xlfn.XLOOKUP(H78,지표!D:D,지표!I:I)</f>
        <v>코스피/코스닥</v>
      </c>
      <c r="F78" t="str">
        <f>_xlfn.XLOOKUP(H78,지표!D:D,지표!F:F)</f>
        <v>1 감리위험요소평가</v>
      </c>
      <c r="G78" t="str">
        <f>_xlfn.XLOOKUP(H78,지표!D:D,지표!C:C)</f>
        <v>1 표본심사</v>
      </c>
      <c r="H78" t="s">
        <v>83</v>
      </c>
      <c r="I78" t="s">
        <v>134</v>
      </c>
      <c r="J78" s="5">
        <f>IFERROR(IF(SUMIFS(재무DATA!M:M,재무DATA!D:D,Sheet9!B78,재무DATA!C:C,Sheet9!D78,재무DATA!H:H,YEAR(Sheet9!$A$1),재무DATA!L:L,"E")/SUMIFS(재무DATA!M:M,재무DATA!D:D,Sheet9!B78,재무DATA!C:C,Sheet9!D78,재무DATA!H:H,YEAR(Sheet9!$A$1)-1,재무DATA!L:L,"E")&lt;50%,1,0),0)</f>
        <v>0</v>
      </c>
    </row>
    <row r="79" spans="1:10" x14ac:dyDescent="0.3">
      <c r="A79">
        <f t="shared" si="0"/>
        <v>6</v>
      </c>
      <c r="B79" t="str">
        <f>_xlfn.XLOOKUP(A79,회사목록!A:A,회사목록!B:B)</f>
        <v>SIMPAC</v>
      </c>
      <c r="C79" t="str">
        <f>_xlfn.XLOOKUP(B79,회사목록!B:B,회사목록!C:C)</f>
        <v>IM4</v>
      </c>
      <c r="D79" t="str">
        <f>_xlfn.XLOOKUP(H79,지표!D:D,지표!H:H)</f>
        <v>별도</v>
      </c>
      <c r="E79" t="str">
        <f>_xlfn.XLOOKUP(H79,지표!D:D,지표!I:I)</f>
        <v>코스피/코스닥</v>
      </c>
      <c r="F79" t="str">
        <f>_xlfn.XLOOKUP(H79,지표!D:D,지표!F:F)</f>
        <v>1 감리위험요소평가</v>
      </c>
      <c r="G79" t="str">
        <f>_xlfn.XLOOKUP(H79,지표!D:D,지표!C:C)</f>
        <v>1 표본심사</v>
      </c>
      <c r="H79" t="s">
        <v>85</v>
      </c>
      <c r="I79" t="s">
        <v>136</v>
      </c>
      <c r="J79" s="5">
        <f>IFERROR(IF(SUMIFS(재무DATA!M:M,재무DATA!D:D,Sheet9!B79,재무DATA!C:C,Sheet9!D79,재무DATA!H:H,YEAR(Sheet9!$A$1),재무DATA!L:L,"D")/SUMIFS(재무DATA!M:M,재무DATA!D:D,Sheet9!B79,재무DATA!C:C,Sheet9!D79,재무DATA!H:H,YEAR(Sheet9!$A$1)-1,재무DATA!L:L,"D")&lt;50%,1,0),0)</f>
        <v>0</v>
      </c>
    </row>
    <row r="80" spans="1:10" x14ac:dyDescent="0.3">
      <c r="A80">
        <f t="shared" si="0"/>
        <v>6</v>
      </c>
      <c r="B80" t="str">
        <f>_xlfn.XLOOKUP(A80,회사목록!A:A,회사목록!B:B)</f>
        <v>SIMPAC</v>
      </c>
      <c r="C80" t="str">
        <f>_xlfn.XLOOKUP(B80,회사목록!B:B,회사목록!C:C)</f>
        <v>IM4</v>
      </c>
      <c r="D80" t="str">
        <f>_xlfn.XLOOKUP(H80,지표!D:D,지표!H:H)</f>
        <v>별도</v>
      </c>
      <c r="E80" t="str">
        <f>_xlfn.XLOOKUP(H80,지표!D:D,지표!I:I)</f>
        <v>코스피/코스닥</v>
      </c>
      <c r="F80" t="str">
        <f>_xlfn.XLOOKUP(H80,지표!D:D,지표!F:F)</f>
        <v>1 감리위험요소평가</v>
      </c>
      <c r="G80" t="str">
        <f>_xlfn.XLOOKUP(H80,지표!D:D,지표!C:C)</f>
        <v>5 기타</v>
      </c>
      <c r="H80" t="s">
        <v>81</v>
      </c>
      <c r="I80" t="s">
        <v>349</v>
      </c>
      <c r="J80" s="5">
        <f>IFERROR(IF(SUMIFS(재무DATA!M:M,재무DATA!C:C,Sheet9!D80,재무DATA!D:D,Sheet9!B80,재무DATA!H:H,YEAR(Sheet9!$A$1),재무DATA!L:L,"F")/SUMIFS(재무DATA!M:M,재무DATA!C:C,Sheet9!D80,재무DATA!D:D,Sheet9!B80,재무DATA!H:H,YEAR(Sheet9!$A$1),재무DATA!L:L,"G")&lt;0,1,0),0)</f>
        <v>0</v>
      </c>
    </row>
    <row r="81" spans="1:10" x14ac:dyDescent="0.3">
      <c r="A81">
        <f t="shared" si="0"/>
        <v>6</v>
      </c>
      <c r="B81" t="str">
        <f>_xlfn.XLOOKUP(A81,회사목록!A:A,회사목록!B:B)</f>
        <v>SIMPAC</v>
      </c>
      <c r="C81" t="str">
        <f>_xlfn.XLOOKUP(B81,회사목록!B:B,회사목록!C:C)</f>
        <v>IM4</v>
      </c>
      <c r="D81" t="str">
        <f>_xlfn.XLOOKUP(H81,지표!D:D,지표!H:H)</f>
        <v>연결</v>
      </c>
      <c r="E81" t="str">
        <f>_xlfn.XLOOKUP(H81,지표!D:D,지표!I:I)</f>
        <v>코스피/코스닥</v>
      </c>
      <c r="F81" t="str">
        <f>_xlfn.XLOOKUP(H81,지표!D:D,지표!F:F)</f>
        <v>1 감리위험요소평가</v>
      </c>
      <c r="G81" t="str">
        <f>_xlfn.XLOOKUP(H81,지표!D:D,지표!C:C)</f>
        <v>2 직권지정</v>
      </c>
      <c r="H81" t="s">
        <v>87</v>
      </c>
      <c r="I81" t="s">
        <v>139</v>
      </c>
      <c r="J81" s="5">
        <f>IFERROR(IF(AND(SUMIFS(재무DATA!M:M,재무DATA!C:C,Sheet9!D81,재무DATA!D:D,Sheet9!B81,재무DATA!H:H,YEAR(Sheet9!$A$1)-1,재무DATA!L:L,"E")&lt;0,SUMIFS(재무DATA!M:M,재무DATA!C:C,Sheet9!D81,재무DATA!D:D,Sheet9!B81,재무DATA!H:H,YEAR(Sheet9!$A$1)-2,재무DATA!L:L,"E")&lt;0),1,0),0)</f>
        <v>0</v>
      </c>
    </row>
    <row r="82" spans="1:10" x14ac:dyDescent="0.3">
      <c r="A82">
        <f t="shared" si="0"/>
        <v>6</v>
      </c>
      <c r="B82" t="str">
        <f>_xlfn.XLOOKUP(A82,회사목록!A:A,회사목록!B:B)</f>
        <v>SIMPAC</v>
      </c>
      <c r="C82" t="str">
        <f>_xlfn.XLOOKUP(B82,회사목록!B:B,회사목록!C:C)</f>
        <v>IM4</v>
      </c>
      <c r="D82" t="str">
        <f>_xlfn.XLOOKUP(H82,지표!D:D,지표!H:H)</f>
        <v>연결</v>
      </c>
      <c r="E82" t="str">
        <f>_xlfn.XLOOKUP(H82,지표!D:D,지표!I:I)</f>
        <v>코스피/코스닥</v>
      </c>
      <c r="F82" t="str">
        <f>_xlfn.XLOOKUP(H82,지표!D:D,지표!F:F)</f>
        <v>1 감리위험요소평가</v>
      </c>
      <c r="G82" t="str">
        <f>_xlfn.XLOOKUP(H82,지표!D:D,지표!C:C)</f>
        <v>2 직권지정</v>
      </c>
      <c r="H82" t="s">
        <v>89</v>
      </c>
      <c r="I82" t="s">
        <v>141</v>
      </c>
      <c r="J82" s="5">
        <f>IFERROR(IF(AND(SUMIFS(재무DATA!M:M,재무DATA!C:C,Sheet9!D82,재무DATA!D:D,Sheet9!B82,재무DATA!H:H,YEAR(Sheet9!$A$1)-1,재무DATA!L:L,"G")&lt;0,SUMIFS(재무DATA!M:M,재무DATA!C:C,Sheet9!D82,재무DATA!D:D,Sheet9!B82,재무DATA!H:H,YEAR(Sheet9!$A$1)-2,재무DATA!L:L,"G")&lt;0),1,0),0)</f>
        <v>0</v>
      </c>
    </row>
    <row r="83" spans="1:10" x14ac:dyDescent="0.3">
      <c r="A83">
        <f t="shared" si="0"/>
        <v>6</v>
      </c>
      <c r="B83" t="str">
        <f>_xlfn.XLOOKUP(A83,회사목록!A:A,회사목록!B:B)</f>
        <v>SIMPAC</v>
      </c>
      <c r="C83" t="str">
        <f>_xlfn.XLOOKUP(B83,회사목록!B:B,회사목록!C:C)</f>
        <v>IM4</v>
      </c>
      <c r="D83" t="str">
        <f>_xlfn.XLOOKUP(H83,지표!D:D,지표!H:H)</f>
        <v>별도</v>
      </c>
      <c r="E83" t="str">
        <f>_xlfn.XLOOKUP(H83,지표!D:D,지표!I:I)</f>
        <v>코스피/코스닥</v>
      </c>
      <c r="F83" t="str">
        <f>_xlfn.XLOOKUP(H83,지표!D:D,지표!F:F)</f>
        <v>1 감리위험요소평가</v>
      </c>
      <c r="G83" t="str">
        <f>_xlfn.XLOOKUP(H83,지표!D:D,지표!C:C)</f>
        <v>3 관리종목</v>
      </c>
      <c r="H83" t="s">
        <v>91</v>
      </c>
      <c r="I83" t="s">
        <v>143</v>
      </c>
      <c r="J83" s="5">
        <f>IFERROR(IF(_xlfn.XLOOKUP(B83,재무DATA!D:D,재무DATA!F:F)="KOSDAQ",IF(SUMIFS(재무DATA!M:M,재무DATA!C:C,Sheet9!D83,재무DATA!D:D,Sheet9!B83,재무DATA!H:H,YEAR(Sheet9!$A$1)-2,재무DATA!L:L,"D")&lt;=33*10^8,1,0),IF(SUMIFS(재무DATA!M:M,재무DATA!C:C,Sheet9!D83,재무DATA!D:D,Sheet9!B83,재무DATA!H:H,YEAR(Sheet9!$A$1)-2,재무DATA!L:L,"D")&lt;=55*10^8,1,0)),0)</f>
        <v>0</v>
      </c>
    </row>
    <row r="84" spans="1:10" x14ac:dyDescent="0.3">
      <c r="A84">
        <f t="shared" ref="A84:A147" si="1">A70+1</f>
        <v>6</v>
      </c>
      <c r="B84" t="str">
        <f>_xlfn.XLOOKUP(A84,회사목록!A:A,회사목록!B:B)</f>
        <v>SIMPAC</v>
      </c>
      <c r="C84" t="str">
        <f>_xlfn.XLOOKUP(B84,회사목록!B:B,회사목록!C:C)</f>
        <v>IM4</v>
      </c>
      <c r="D84" t="str">
        <f>_xlfn.XLOOKUP(H84,지표!D:D,지표!H:H)</f>
        <v>별도</v>
      </c>
      <c r="E84" t="str">
        <f>_xlfn.XLOOKUP(H84,지표!D:D,지표!I:I)</f>
        <v>ALL</v>
      </c>
      <c r="F84" t="str">
        <f>_xlfn.XLOOKUP(H84,지표!D:D,지표!F:F)</f>
        <v>2 감사인 감리 대상 개별감사업무 선정</v>
      </c>
      <c r="G84" t="str">
        <f>_xlfn.XLOOKUP(H84,지표!D:D,지표!C:C)</f>
        <v>1 개별감사업무 선정</v>
      </c>
      <c r="H84" t="s">
        <v>65</v>
      </c>
      <c r="I84" t="s">
        <v>145</v>
      </c>
      <c r="J84" s="5">
        <f>IFERROR(IF(SUMIFS(재무DATA!M:M,재무DATA!C:C,Sheet9!D84,재무DATA!D:D,Sheet9!B84,재무DATA!H:H,YEAR(Sheet9!$A$1),재무DATA!L:L,"B")/SUMIFS(재무DATA!M:M,재무DATA!C:C,Sheet9!D84,재무DATA!D:D,Sheet9!B84,재무DATA!H:H,YEAR(Sheet9!$A$1),재무DATA!L:L,"C")&gt;=150%,1,0),0)</f>
        <v>0</v>
      </c>
    </row>
    <row r="85" spans="1:10" x14ac:dyDescent="0.3">
      <c r="A85">
        <f t="shared" si="1"/>
        <v>6</v>
      </c>
      <c r="B85" t="str">
        <f>_xlfn.XLOOKUP(A85,회사목록!A:A,회사목록!B:B)</f>
        <v>SIMPAC</v>
      </c>
      <c r="C85" t="str">
        <f>_xlfn.XLOOKUP(B85,회사목록!B:B,회사목록!C:C)</f>
        <v>IM4</v>
      </c>
      <c r="D85" t="str">
        <f>_xlfn.XLOOKUP(H85,지표!D:D,지표!H:H)</f>
        <v>별도</v>
      </c>
      <c r="E85" t="str">
        <f>_xlfn.XLOOKUP(H85,지표!D:D,지표!I:I)</f>
        <v>ALL</v>
      </c>
      <c r="F85" t="str">
        <f>_xlfn.XLOOKUP(H85,지표!D:D,지표!F:F)</f>
        <v>2 감사인 감리 대상 개별감사업무 선정</v>
      </c>
      <c r="G85" t="str">
        <f>_xlfn.XLOOKUP(H85,지표!D:D,지표!C:C)</f>
        <v>1 개별감사업무 선정</v>
      </c>
      <c r="H85" t="s">
        <v>67</v>
      </c>
      <c r="I85" t="s">
        <v>147</v>
      </c>
      <c r="J85" s="5">
        <f>IFERROR(IF(AND(SUMIFS(재무DATA!M:M,재무DATA!C:C,Sheet9!D85,재무DATA!D:D,Sheet9!B85,재무DATA!H:H,YEAR(Sheet9!$A$1),재무DATA!L:L,"E")/SUMIFS(재무DATA!M:M,재무DATA!C:C,Sheet9!D85,재무DATA!D:D,Sheet9!B85,재무DATA!H:H,YEAR(Sheet9!$A$1),재무DATA!L:L,"D")&lt;=0,SUMIFS(재무DATA!M:M,재무DATA!C:C,Sheet9!D85,재무DATA!D:D,Sheet9!B85,재무DATA!H:H,YEAR(Sheet9!$A$1),재무DATA!L:L,"F")/SUMIFS(재무DATA!M:M,재무DATA!C:C,Sheet9!D85,재무DATA!D:D,Sheet9!B85,재무DATA!H:H,YEAR(Sheet9!$A$1),재무DATA!L:L,"D")&lt;=0),1,0),0)</f>
        <v>0</v>
      </c>
    </row>
    <row r="86" spans="1:10" x14ac:dyDescent="0.3">
      <c r="A86">
        <f t="shared" si="1"/>
        <v>6</v>
      </c>
      <c r="B86" t="str">
        <f>_xlfn.XLOOKUP(A86,회사목록!A:A,회사목록!B:B)</f>
        <v>SIMPAC</v>
      </c>
      <c r="C86" t="str">
        <f>_xlfn.XLOOKUP(B86,회사목록!B:B,회사목록!C:C)</f>
        <v>IM4</v>
      </c>
      <c r="D86" t="str">
        <f>_xlfn.XLOOKUP(H86,지표!D:D,지표!H:H)</f>
        <v>별도</v>
      </c>
      <c r="E86" t="str">
        <f>_xlfn.XLOOKUP(H86,지표!D:D,지표!I:I)</f>
        <v>비상장</v>
      </c>
      <c r="F86" t="str">
        <f>_xlfn.XLOOKUP(H86,지표!D:D,지표!F:F)</f>
        <v>2 감사인 감리 대상 개별감사업무 선정</v>
      </c>
      <c r="G86" t="str">
        <f>_xlfn.XLOOKUP(H86,지표!D:D,지표!C:C)</f>
        <v>1 개별감사업무 선정</v>
      </c>
      <c r="H86" t="s">
        <v>69</v>
      </c>
      <c r="I86" t="s">
        <v>351</v>
      </c>
      <c r="J86" s="5">
        <f>IFERROR(IF(_xlfn.XLOOKUP(B86,재무DATA!D:D,재무DATA!F:F)="비상장",IF(SUMIFS(재무DATA!M:M,재무DATA!D:D,Sheet9!B86,재무DATA!C:C,Sheet9!D86,재무DATA!H:H,YEAR(Sheet9!$A$1),재무DATA!L:L,"A")&gt;=2*10^12,1,0),0),0)</f>
        <v>0</v>
      </c>
    </row>
    <row r="87" spans="1:10" x14ac:dyDescent="0.3">
      <c r="A87">
        <f t="shared" si="1"/>
        <v>7</v>
      </c>
      <c r="B87" t="str">
        <f>_xlfn.XLOOKUP(A87,회사목록!A:A,회사목록!B:B)</f>
        <v>SK가스</v>
      </c>
      <c r="C87" t="str">
        <f>_xlfn.XLOOKUP(B87,회사목록!B:B,회사목록!C:C)</f>
        <v>IGH</v>
      </c>
      <c r="D87" t="str">
        <f>_xlfn.XLOOKUP(H87,지표!D:D,지표!H:H)</f>
        <v>별도</v>
      </c>
      <c r="E87" t="str">
        <f>_xlfn.XLOOKUP(H87,지표!D:D,지표!I:I)</f>
        <v>코스닥</v>
      </c>
      <c r="F87" t="str">
        <f>_xlfn.XLOOKUP(H87,지표!D:D,지표!F:F)</f>
        <v>1 감리위험요소평가</v>
      </c>
      <c r="G87" t="str">
        <f>_xlfn.XLOOKUP(H87,지표!D:D,지표!C:C)</f>
        <v>4 한계기업</v>
      </c>
      <c r="H87" t="s">
        <v>71</v>
      </c>
      <c r="I87" t="s">
        <v>128</v>
      </c>
      <c r="J87" s="5">
        <f>IFERROR(IF(_xlfn.XLOOKUP(B87,회사목록!B:B,회사목록!D:D)="KOSDAQ",IF(AND(SUMIFS(재무DATA!M:M,재무DATA!H:H,YEAR(Sheet9!$A$1),재무DATA!C:C,Sheet9!D87,재무DATA!L:L,"E")&lt;0,SUMIFS(재무DATA!M:M,재무DATA!H:H,YEAR(Sheet9!$A$1)-1,재무DATA!C:C,Sheet9!D87,재무DATA!L:L,"E")&lt;0,SUMIFS(재무DATA!M:M,재무DATA!H:H,YEAR(Sheet9!$A$1)-2,재무DATA!C:C,Sheet9!D87,재무DATA!L:L,"E")&lt;0),1,0),0),0)</f>
        <v>0</v>
      </c>
    </row>
    <row r="88" spans="1:10" x14ac:dyDescent="0.3">
      <c r="A88">
        <f t="shared" si="1"/>
        <v>7</v>
      </c>
      <c r="B88" t="str">
        <f>_xlfn.XLOOKUP(A88,회사목록!A:A,회사목록!B:B)</f>
        <v>SK가스</v>
      </c>
      <c r="C88" t="str">
        <f>_xlfn.XLOOKUP(B88,회사목록!B:B,회사목록!C:C)</f>
        <v>IGH</v>
      </c>
      <c r="D88" t="str">
        <f>_xlfn.XLOOKUP(H88,지표!D:D,지표!H:H)</f>
        <v>별도</v>
      </c>
      <c r="E88" t="str">
        <f>_xlfn.XLOOKUP(H88,지표!D:D,지표!I:I)</f>
        <v>ALL</v>
      </c>
      <c r="F88" t="str">
        <f>_xlfn.XLOOKUP(H88,지표!D:D,지표!F:F)</f>
        <v>1 감리위험요소평가</v>
      </c>
      <c r="G88" t="str">
        <f>_xlfn.XLOOKUP(H88,지표!D:D,지표!C:C)</f>
        <v>1 표본심사</v>
      </c>
      <c r="H88" t="s">
        <v>73</v>
      </c>
      <c r="I88" t="s">
        <v>132</v>
      </c>
      <c r="J88" s="5">
        <f>IFERROR(IF(SUMIFS(재무DATA!M:M,재무DATA!D:D,Sheet9!B88,재무DATA!H:H,YEAR(Sheet9!$A$1)-1,재무DATA!C:C,Sheet9!D88,재무DATA!L:L,"F")-SUMIFS(재무DATA!M:M,재무DATA!D:D,Sheet9!B88,재무DATA!H:H,YEAR(Sheet9!$A$1)-1,재무DATA!C:C,Sheet9!D88,재무DATA!L:L,"G")&gt;0,IF((SUMIFS(재무DATA!M:M,재무DATA!D:D,Sheet9!B88,재무DATA!H:H,YEAR(Sheet9!$A$1)-1,재무DATA!C:C,Sheet9!D88,재무DATA!L:L,"F")-SUMIFS(재무DATA!M:M,재무DATA!D:D,Sheet9!B88,재무DATA!H:H,YEAR(Sheet9!$A$1)-1,재무DATA!C:C,Sheet9!D88,재무DATA!L:L,"G"))/(SUMIFS(재무DATA!M:M,재무DATA!D:D,Sheet9!B88,재무DATA!H:H,YEAR(Sheet9!$A$1)-1,재무DATA!C:C,Sheet9!D88,재무DATA!L:L,"G"))&gt;=50%,1,0),0),0)</f>
        <v>0</v>
      </c>
    </row>
    <row r="89" spans="1:10" x14ac:dyDescent="0.3">
      <c r="A89">
        <f t="shared" si="1"/>
        <v>7</v>
      </c>
      <c r="B89" t="str">
        <f>_xlfn.XLOOKUP(A89,회사목록!A:A,회사목록!B:B)</f>
        <v>SK가스</v>
      </c>
      <c r="C89" t="str">
        <f>_xlfn.XLOOKUP(B89,회사목록!B:B,회사목록!C:C)</f>
        <v>IGH</v>
      </c>
      <c r="D89" t="str">
        <f>_xlfn.XLOOKUP(H89,지표!D:D,지표!H:H)</f>
        <v>별도</v>
      </c>
      <c r="E89" t="str">
        <f>_xlfn.XLOOKUP(H89,지표!D:D,지표!I:I)</f>
        <v>ALL</v>
      </c>
      <c r="F89" t="str">
        <f>_xlfn.XLOOKUP(H89,지표!D:D,지표!F:F)</f>
        <v>1 감리위험요소평가</v>
      </c>
      <c r="G89" t="str">
        <f>_xlfn.XLOOKUP(H89,지표!D:D,지표!C:C)</f>
        <v>1 표본심사</v>
      </c>
      <c r="H89" t="s">
        <v>75</v>
      </c>
      <c r="I89" t="s">
        <v>130</v>
      </c>
      <c r="J89" s="5">
        <f>IFERROR(IF(J88=1,IF(SUMIFS(재무DATA!M:M,재무DATA!D:D,Sheet9!B89,재무DATA!H:H,YEAR(Sheet9!$A$1)-2,재무DATA!C:C,Sheet9!D89,재무DATA!L:L,"F")-SUMIFS(재무DATA!M:M,재무DATA!D:D,Sheet9!B89,재무DATA!H:H,YEAR(Sheet9!$A$1)-2,재무DATA!C:C,Sheet9!D89,재무DATA!L:L,"G")&gt;0,IF((SUMIFS(재무DATA!M:M,재무DATA!D:D,Sheet9!B89,재무DATA!H:H,YEAR(Sheet9!$A$1)-2,재무DATA!C:C,Sheet9!D89,재무DATA!L:L,"F")-SUMIFS(재무DATA!M:M,재무DATA!D:D,Sheet9!B89,재무DATA!H:H,YEAR(Sheet9!$A$1)-2,재무DATA!C:C,Sheet9!D89,재무DATA!L:L,"G"))/(SUMIFS(재무DATA!M:M,재무DATA!D:D,Sheet9!B89,재무DATA!H:H,YEAR(Sheet9!$A$1)-2,재무DATA!C:C,Sheet9!D89,재무DATA!L:L,"G"))&gt;=50%,1,0),0),0),0)</f>
        <v>0</v>
      </c>
    </row>
    <row r="90" spans="1:10" x14ac:dyDescent="0.3">
      <c r="A90">
        <f t="shared" si="1"/>
        <v>7</v>
      </c>
      <c r="B90" t="str">
        <f>_xlfn.XLOOKUP(A90,회사목록!A:A,회사목록!B:B)</f>
        <v>SK가스</v>
      </c>
      <c r="C90" t="str">
        <f>_xlfn.XLOOKUP(B90,회사목록!B:B,회사목록!C:C)</f>
        <v>IGH</v>
      </c>
      <c r="D90" t="str">
        <f>_xlfn.XLOOKUP(H90,지표!D:D,지표!H:H)</f>
        <v>별도</v>
      </c>
      <c r="E90" t="str">
        <f>_xlfn.XLOOKUP(H90,지표!D:D,지표!I:I)</f>
        <v>ALL</v>
      </c>
      <c r="F90" t="str">
        <f>_xlfn.XLOOKUP(H90,지표!D:D,지표!F:F)</f>
        <v>1 감리위험요소평가</v>
      </c>
      <c r="G90" t="str">
        <f>_xlfn.XLOOKUP(H90,지표!D:D,지표!C:C)</f>
        <v>1 표본심사</v>
      </c>
      <c r="H90" t="s">
        <v>77</v>
      </c>
      <c r="I90" t="s">
        <v>127</v>
      </c>
      <c r="J90" s="5">
        <f>IFERROR(IF(SUMIFS(재무DATA!M:M,재무DATA!D:D,Sheet9!B90,재무DATA!H:H,YEAR(Sheet9!$A$1)-1,재무DATA!C:C,Sheet9!D90,재무DATA!L:L,"E")-SUMIFS(재무DATA!M:M,재무DATA!D:D,Sheet9!B90,재무DATA!H:H,YEAR(Sheet9!$A$1)-1,재무DATA!C:C,Sheet9!D90,재무DATA!L:L,"G")&gt;0,IF((SUMIFS(재무DATA!M:M,재무DATA!D:D,Sheet9!B90,재무DATA!H:H,YEAR(Sheet9!$A$1)-1,재무DATA!C:C,Sheet9!D90,재무DATA!L:L,"E")-SUMIFS(재무DATA!M:M,재무DATA!D:D,Sheet9!B90,재무DATA!H:H,YEAR(Sheet9!$A$1)-1,재무DATA!C:C,Sheet9!D90,재무DATA!L:L,"G"))/(SUMIFS(재무DATA!M:M,재무DATA!D:D,Sheet9!B90,재무DATA!H:H,YEAR(Sheet9!$A$1)-1,재무DATA!C:C,Sheet9!D90,재무DATA!L:L,"G"))&gt;=50%,1,0),0),0)</f>
        <v>0</v>
      </c>
    </row>
    <row r="91" spans="1:10" x14ac:dyDescent="0.3">
      <c r="A91">
        <f t="shared" si="1"/>
        <v>7</v>
      </c>
      <c r="B91" t="str">
        <f>_xlfn.XLOOKUP(A91,회사목록!A:A,회사목록!B:B)</f>
        <v>SK가스</v>
      </c>
      <c r="C91" t="str">
        <f>_xlfn.XLOOKUP(B91,회사목록!B:B,회사목록!C:C)</f>
        <v>IGH</v>
      </c>
      <c r="D91" t="str">
        <f>_xlfn.XLOOKUP(H91,지표!D:D,지표!H:H)</f>
        <v>별도</v>
      </c>
      <c r="E91" t="str">
        <f>_xlfn.XLOOKUP(H91,지표!D:D,지표!I:I)</f>
        <v>ALL</v>
      </c>
      <c r="F91" t="str">
        <f>_xlfn.XLOOKUP(H91,지표!D:D,지표!F:F)</f>
        <v>1 감리위험요소평가</v>
      </c>
      <c r="G91" t="str">
        <f>_xlfn.XLOOKUP(H91,지표!D:D,지표!C:C)</f>
        <v>1 표본심사</v>
      </c>
      <c r="H91" t="s">
        <v>79</v>
      </c>
      <c r="I91" t="s">
        <v>126</v>
      </c>
      <c r="J91" s="5">
        <f>IFERROR(IF(J90=1,IF(SUMIFS(재무DATA!M:M,재무DATA!D:D,Sheet9!B91,재무DATA!H:H,YEAR(Sheet9!$A$1)-2,재무DATA!C:C,Sheet9!D91,재무DATA!L:L,"E")-SUMIFS(재무DATA!M:M,재무DATA!D:D,Sheet9!B91,재무DATA!H:H,YEAR(Sheet9!$A$1)-2,재무DATA!C:C,Sheet9!D91,재무DATA!L:L,"G")&gt;0,IF((SUMIFS(재무DATA!M:M,재무DATA!D:D,Sheet9!B91,재무DATA!H:H,YEAR(Sheet9!$A$1)-2,재무DATA!C:C,Sheet9!D91,재무DATA!L:L,"E")-SUMIFS(재무DATA!M:M,재무DATA!D:D,Sheet9!B91,재무DATA!H:H,YEAR(Sheet9!$A$1)-2,재무DATA!C:C,Sheet9!D91,재무DATA!L:L,"G"))/(SUMIFS(재무DATA!M:M,재무DATA!D:D,Sheet9!B91,재무DATA!H:H,YEAR(Sheet9!$A$1)-2,재무DATA!C:C,Sheet9!D91,재무DATA!L:L,"G"))&gt;=50%,1,0),0),0),0)</f>
        <v>0</v>
      </c>
    </row>
    <row r="92" spans="1:10" x14ac:dyDescent="0.3">
      <c r="A92">
        <f t="shared" si="1"/>
        <v>7</v>
      </c>
      <c r="B92" t="str">
        <f>_xlfn.XLOOKUP(A92,회사목록!A:A,회사목록!B:B)</f>
        <v>SK가스</v>
      </c>
      <c r="C92" t="str">
        <f>_xlfn.XLOOKUP(B92,회사목록!B:B,회사목록!C:C)</f>
        <v>IGH</v>
      </c>
      <c r="D92" t="str">
        <f>_xlfn.XLOOKUP(H92,지표!D:D,지표!H:H)</f>
        <v>별도</v>
      </c>
      <c r="E92" t="str">
        <f>_xlfn.XLOOKUP(H92,지표!D:D,지표!I:I)</f>
        <v>코스피/코스닥</v>
      </c>
      <c r="F92" t="str">
        <f>_xlfn.XLOOKUP(H92,지표!D:D,지표!F:F)</f>
        <v>1 감리위험요소평가</v>
      </c>
      <c r="G92" t="str">
        <f>_xlfn.XLOOKUP(H92,지표!D:D,지표!C:C)</f>
        <v>1 표본심사</v>
      </c>
      <c r="H92" t="s">
        <v>83</v>
      </c>
      <c r="I92" t="s">
        <v>134</v>
      </c>
      <c r="J92" s="5">
        <f>IFERROR(IF(SUMIFS(재무DATA!M:M,재무DATA!D:D,Sheet9!B92,재무DATA!C:C,Sheet9!D92,재무DATA!H:H,YEAR(Sheet9!$A$1),재무DATA!L:L,"E")/SUMIFS(재무DATA!M:M,재무DATA!D:D,Sheet9!B92,재무DATA!C:C,Sheet9!D92,재무DATA!H:H,YEAR(Sheet9!$A$1)-1,재무DATA!L:L,"E")&lt;50%,1,0),0)</f>
        <v>0</v>
      </c>
    </row>
    <row r="93" spans="1:10" x14ac:dyDescent="0.3">
      <c r="A93">
        <f t="shared" si="1"/>
        <v>7</v>
      </c>
      <c r="B93" t="str">
        <f>_xlfn.XLOOKUP(A93,회사목록!A:A,회사목록!B:B)</f>
        <v>SK가스</v>
      </c>
      <c r="C93" t="str">
        <f>_xlfn.XLOOKUP(B93,회사목록!B:B,회사목록!C:C)</f>
        <v>IGH</v>
      </c>
      <c r="D93" t="str">
        <f>_xlfn.XLOOKUP(H93,지표!D:D,지표!H:H)</f>
        <v>별도</v>
      </c>
      <c r="E93" t="str">
        <f>_xlfn.XLOOKUP(H93,지표!D:D,지표!I:I)</f>
        <v>코스피/코스닥</v>
      </c>
      <c r="F93" t="str">
        <f>_xlfn.XLOOKUP(H93,지표!D:D,지표!F:F)</f>
        <v>1 감리위험요소평가</v>
      </c>
      <c r="G93" t="str">
        <f>_xlfn.XLOOKUP(H93,지표!D:D,지표!C:C)</f>
        <v>1 표본심사</v>
      </c>
      <c r="H93" t="s">
        <v>85</v>
      </c>
      <c r="I93" t="s">
        <v>136</v>
      </c>
      <c r="J93" s="5">
        <f>IFERROR(IF(SUMIFS(재무DATA!M:M,재무DATA!D:D,Sheet9!B93,재무DATA!C:C,Sheet9!D93,재무DATA!H:H,YEAR(Sheet9!$A$1),재무DATA!L:L,"D")/SUMIFS(재무DATA!M:M,재무DATA!D:D,Sheet9!B93,재무DATA!C:C,Sheet9!D93,재무DATA!H:H,YEAR(Sheet9!$A$1)-1,재무DATA!L:L,"D")&lt;50%,1,0),0)</f>
        <v>0</v>
      </c>
    </row>
    <row r="94" spans="1:10" x14ac:dyDescent="0.3">
      <c r="A94">
        <f t="shared" si="1"/>
        <v>7</v>
      </c>
      <c r="B94" t="str">
        <f>_xlfn.XLOOKUP(A94,회사목록!A:A,회사목록!B:B)</f>
        <v>SK가스</v>
      </c>
      <c r="C94" t="str">
        <f>_xlfn.XLOOKUP(B94,회사목록!B:B,회사목록!C:C)</f>
        <v>IGH</v>
      </c>
      <c r="D94" t="str">
        <f>_xlfn.XLOOKUP(H94,지표!D:D,지표!H:H)</f>
        <v>별도</v>
      </c>
      <c r="E94" t="str">
        <f>_xlfn.XLOOKUP(H94,지표!D:D,지표!I:I)</f>
        <v>코스피/코스닥</v>
      </c>
      <c r="F94" t="str">
        <f>_xlfn.XLOOKUP(H94,지표!D:D,지표!F:F)</f>
        <v>1 감리위험요소평가</v>
      </c>
      <c r="G94" t="str">
        <f>_xlfn.XLOOKUP(H94,지표!D:D,지표!C:C)</f>
        <v>5 기타</v>
      </c>
      <c r="H94" t="s">
        <v>81</v>
      </c>
      <c r="I94" t="s">
        <v>349</v>
      </c>
      <c r="J94" s="5">
        <f>IFERROR(IF(SUMIFS(재무DATA!M:M,재무DATA!C:C,Sheet9!D94,재무DATA!D:D,Sheet9!B94,재무DATA!H:H,YEAR(Sheet9!$A$1),재무DATA!L:L,"F")/SUMIFS(재무DATA!M:M,재무DATA!C:C,Sheet9!D94,재무DATA!D:D,Sheet9!B94,재무DATA!H:H,YEAR(Sheet9!$A$1),재무DATA!L:L,"G")&lt;0,1,0),0)</f>
        <v>0</v>
      </c>
    </row>
    <row r="95" spans="1:10" x14ac:dyDescent="0.3">
      <c r="A95">
        <f t="shared" si="1"/>
        <v>7</v>
      </c>
      <c r="B95" t="str">
        <f>_xlfn.XLOOKUP(A95,회사목록!A:A,회사목록!B:B)</f>
        <v>SK가스</v>
      </c>
      <c r="C95" t="str">
        <f>_xlfn.XLOOKUP(B95,회사목록!B:B,회사목록!C:C)</f>
        <v>IGH</v>
      </c>
      <c r="D95" t="str">
        <f>_xlfn.XLOOKUP(H95,지표!D:D,지표!H:H)</f>
        <v>연결</v>
      </c>
      <c r="E95" t="str">
        <f>_xlfn.XLOOKUP(H95,지표!D:D,지표!I:I)</f>
        <v>코스피/코스닥</v>
      </c>
      <c r="F95" t="str">
        <f>_xlfn.XLOOKUP(H95,지표!D:D,지표!F:F)</f>
        <v>1 감리위험요소평가</v>
      </c>
      <c r="G95" t="str">
        <f>_xlfn.XLOOKUP(H95,지표!D:D,지표!C:C)</f>
        <v>2 직권지정</v>
      </c>
      <c r="H95" t="s">
        <v>87</v>
      </c>
      <c r="I95" t="s">
        <v>139</v>
      </c>
      <c r="J95" s="5">
        <f>IFERROR(IF(AND(SUMIFS(재무DATA!M:M,재무DATA!C:C,Sheet9!D95,재무DATA!D:D,Sheet9!B95,재무DATA!H:H,YEAR(Sheet9!$A$1)-1,재무DATA!L:L,"E")&lt;0,SUMIFS(재무DATA!M:M,재무DATA!C:C,Sheet9!D95,재무DATA!D:D,Sheet9!B95,재무DATA!H:H,YEAR(Sheet9!$A$1)-2,재무DATA!L:L,"E")&lt;0),1,0),0)</f>
        <v>0</v>
      </c>
    </row>
    <row r="96" spans="1:10" x14ac:dyDescent="0.3">
      <c r="A96">
        <f t="shared" si="1"/>
        <v>7</v>
      </c>
      <c r="B96" t="str">
        <f>_xlfn.XLOOKUP(A96,회사목록!A:A,회사목록!B:B)</f>
        <v>SK가스</v>
      </c>
      <c r="C96" t="str">
        <f>_xlfn.XLOOKUP(B96,회사목록!B:B,회사목록!C:C)</f>
        <v>IGH</v>
      </c>
      <c r="D96" t="str">
        <f>_xlfn.XLOOKUP(H96,지표!D:D,지표!H:H)</f>
        <v>연결</v>
      </c>
      <c r="E96" t="str">
        <f>_xlfn.XLOOKUP(H96,지표!D:D,지표!I:I)</f>
        <v>코스피/코스닥</v>
      </c>
      <c r="F96" t="str">
        <f>_xlfn.XLOOKUP(H96,지표!D:D,지표!F:F)</f>
        <v>1 감리위험요소평가</v>
      </c>
      <c r="G96" t="str">
        <f>_xlfn.XLOOKUP(H96,지표!D:D,지표!C:C)</f>
        <v>2 직권지정</v>
      </c>
      <c r="H96" t="s">
        <v>89</v>
      </c>
      <c r="I96" t="s">
        <v>141</v>
      </c>
      <c r="J96" s="5">
        <f>IFERROR(IF(AND(SUMIFS(재무DATA!M:M,재무DATA!C:C,Sheet9!D96,재무DATA!D:D,Sheet9!B96,재무DATA!H:H,YEAR(Sheet9!$A$1)-1,재무DATA!L:L,"G")&lt;0,SUMIFS(재무DATA!M:M,재무DATA!C:C,Sheet9!D96,재무DATA!D:D,Sheet9!B96,재무DATA!H:H,YEAR(Sheet9!$A$1)-2,재무DATA!L:L,"G")&lt;0),1,0),0)</f>
        <v>1</v>
      </c>
    </row>
    <row r="97" spans="1:10" x14ac:dyDescent="0.3">
      <c r="A97">
        <f t="shared" si="1"/>
        <v>7</v>
      </c>
      <c r="B97" t="str">
        <f>_xlfn.XLOOKUP(A97,회사목록!A:A,회사목록!B:B)</f>
        <v>SK가스</v>
      </c>
      <c r="C97" t="str">
        <f>_xlfn.XLOOKUP(B97,회사목록!B:B,회사목록!C:C)</f>
        <v>IGH</v>
      </c>
      <c r="D97" t="str">
        <f>_xlfn.XLOOKUP(H97,지표!D:D,지표!H:H)</f>
        <v>별도</v>
      </c>
      <c r="E97" t="str">
        <f>_xlfn.XLOOKUP(H97,지표!D:D,지표!I:I)</f>
        <v>코스피/코스닥</v>
      </c>
      <c r="F97" t="str">
        <f>_xlfn.XLOOKUP(H97,지표!D:D,지표!F:F)</f>
        <v>1 감리위험요소평가</v>
      </c>
      <c r="G97" t="str">
        <f>_xlfn.XLOOKUP(H97,지표!D:D,지표!C:C)</f>
        <v>3 관리종목</v>
      </c>
      <c r="H97" t="s">
        <v>91</v>
      </c>
      <c r="I97" t="s">
        <v>143</v>
      </c>
      <c r="J97" s="5">
        <f>IFERROR(IF(_xlfn.XLOOKUP(B97,재무DATA!D:D,재무DATA!F:F)="KOSDAQ",IF(SUMIFS(재무DATA!M:M,재무DATA!C:C,Sheet9!D97,재무DATA!D:D,Sheet9!B97,재무DATA!H:H,YEAR(Sheet9!$A$1)-2,재무DATA!L:L,"D")&lt;=33*10^8,1,0),IF(SUMIFS(재무DATA!M:M,재무DATA!C:C,Sheet9!D97,재무DATA!D:D,Sheet9!B97,재무DATA!H:H,YEAR(Sheet9!$A$1)-2,재무DATA!L:L,"D")&lt;=55*10^8,1,0)),0)</f>
        <v>0</v>
      </c>
    </row>
    <row r="98" spans="1:10" x14ac:dyDescent="0.3">
      <c r="A98">
        <f t="shared" si="1"/>
        <v>7</v>
      </c>
      <c r="B98" t="str">
        <f>_xlfn.XLOOKUP(A98,회사목록!A:A,회사목록!B:B)</f>
        <v>SK가스</v>
      </c>
      <c r="C98" t="str">
        <f>_xlfn.XLOOKUP(B98,회사목록!B:B,회사목록!C:C)</f>
        <v>IGH</v>
      </c>
      <c r="D98" t="str">
        <f>_xlfn.XLOOKUP(H98,지표!D:D,지표!H:H)</f>
        <v>별도</v>
      </c>
      <c r="E98" t="str">
        <f>_xlfn.XLOOKUP(H98,지표!D:D,지표!I:I)</f>
        <v>ALL</v>
      </c>
      <c r="F98" t="str">
        <f>_xlfn.XLOOKUP(H98,지표!D:D,지표!F:F)</f>
        <v>2 감사인 감리 대상 개별감사업무 선정</v>
      </c>
      <c r="G98" t="str">
        <f>_xlfn.XLOOKUP(H98,지표!D:D,지표!C:C)</f>
        <v>1 개별감사업무 선정</v>
      </c>
      <c r="H98" t="s">
        <v>65</v>
      </c>
      <c r="I98" t="s">
        <v>145</v>
      </c>
      <c r="J98" s="5">
        <f>IFERROR(IF(SUMIFS(재무DATA!M:M,재무DATA!C:C,Sheet9!D98,재무DATA!D:D,Sheet9!B98,재무DATA!H:H,YEAR(Sheet9!$A$1),재무DATA!L:L,"B")/SUMIFS(재무DATA!M:M,재무DATA!C:C,Sheet9!D98,재무DATA!D:D,Sheet9!B98,재무DATA!H:H,YEAR(Sheet9!$A$1),재무DATA!L:L,"C")&gt;=150%,1,0),0)</f>
        <v>0</v>
      </c>
    </row>
    <row r="99" spans="1:10" x14ac:dyDescent="0.3">
      <c r="A99">
        <f t="shared" si="1"/>
        <v>7</v>
      </c>
      <c r="B99" t="str">
        <f>_xlfn.XLOOKUP(A99,회사목록!A:A,회사목록!B:B)</f>
        <v>SK가스</v>
      </c>
      <c r="C99" t="str">
        <f>_xlfn.XLOOKUP(B99,회사목록!B:B,회사목록!C:C)</f>
        <v>IGH</v>
      </c>
      <c r="D99" t="str">
        <f>_xlfn.XLOOKUP(H99,지표!D:D,지표!H:H)</f>
        <v>별도</v>
      </c>
      <c r="E99" t="str">
        <f>_xlfn.XLOOKUP(H99,지표!D:D,지표!I:I)</f>
        <v>ALL</v>
      </c>
      <c r="F99" t="str">
        <f>_xlfn.XLOOKUP(H99,지표!D:D,지표!F:F)</f>
        <v>2 감사인 감리 대상 개별감사업무 선정</v>
      </c>
      <c r="G99" t="str">
        <f>_xlfn.XLOOKUP(H99,지표!D:D,지표!C:C)</f>
        <v>1 개별감사업무 선정</v>
      </c>
      <c r="H99" t="s">
        <v>67</v>
      </c>
      <c r="I99" t="s">
        <v>147</v>
      </c>
      <c r="J99" s="5">
        <f>IFERROR(IF(AND(SUMIFS(재무DATA!M:M,재무DATA!C:C,Sheet9!D99,재무DATA!D:D,Sheet9!B99,재무DATA!H:H,YEAR(Sheet9!$A$1),재무DATA!L:L,"E")/SUMIFS(재무DATA!M:M,재무DATA!C:C,Sheet9!D99,재무DATA!D:D,Sheet9!B99,재무DATA!H:H,YEAR(Sheet9!$A$1),재무DATA!L:L,"D")&lt;=0,SUMIFS(재무DATA!M:M,재무DATA!C:C,Sheet9!D99,재무DATA!D:D,Sheet9!B99,재무DATA!H:H,YEAR(Sheet9!$A$1),재무DATA!L:L,"F")/SUMIFS(재무DATA!M:M,재무DATA!C:C,Sheet9!D99,재무DATA!D:D,Sheet9!B99,재무DATA!H:H,YEAR(Sheet9!$A$1),재무DATA!L:L,"D")&lt;=0),1,0),0)</f>
        <v>0</v>
      </c>
    </row>
    <row r="100" spans="1:10" x14ac:dyDescent="0.3">
      <c r="A100">
        <f t="shared" si="1"/>
        <v>7</v>
      </c>
      <c r="B100" t="str">
        <f>_xlfn.XLOOKUP(A100,회사목록!A:A,회사목록!B:B)</f>
        <v>SK가스</v>
      </c>
      <c r="C100" t="str">
        <f>_xlfn.XLOOKUP(B100,회사목록!B:B,회사목록!C:C)</f>
        <v>IGH</v>
      </c>
      <c r="D100" t="str">
        <f>_xlfn.XLOOKUP(H100,지표!D:D,지표!H:H)</f>
        <v>별도</v>
      </c>
      <c r="E100" t="str">
        <f>_xlfn.XLOOKUP(H100,지표!D:D,지표!I:I)</f>
        <v>비상장</v>
      </c>
      <c r="F100" t="str">
        <f>_xlfn.XLOOKUP(H100,지표!D:D,지표!F:F)</f>
        <v>2 감사인 감리 대상 개별감사업무 선정</v>
      </c>
      <c r="G100" t="str">
        <f>_xlfn.XLOOKUP(H100,지표!D:D,지표!C:C)</f>
        <v>1 개별감사업무 선정</v>
      </c>
      <c r="H100" t="s">
        <v>69</v>
      </c>
      <c r="I100" t="s">
        <v>351</v>
      </c>
      <c r="J100" s="5">
        <f>IFERROR(IF(_xlfn.XLOOKUP(B100,재무DATA!D:D,재무DATA!F:F)="비상장",IF(SUMIFS(재무DATA!M:M,재무DATA!D:D,Sheet9!B100,재무DATA!C:C,Sheet9!D100,재무DATA!H:H,YEAR(Sheet9!$A$1),재무DATA!L:L,"A")&gt;=2*10^12,1,0),0),0)</f>
        <v>0</v>
      </c>
    </row>
    <row r="101" spans="1:10" x14ac:dyDescent="0.3">
      <c r="A101">
        <f t="shared" si="1"/>
        <v>8</v>
      </c>
      <c r="B101" t="str">
        <f>_xlfn.XLOOKUP(A101,회사목록!A:A,회사목록!B:B)</f>
        <v>고려아연</v>
      </c>
      <c r="C101" t="str">
        <f>_xlfn.XLOOKUP(B101,회사목록!B:B,회사목록!C:C)</f>
        <v>IM1</v>
      </c>
      <c r="D101" t="str">
        <f>_xlfn.XLOOKUP(H101,지표!D:D,지표!H:H)</f>
        <v>별도</v>
      </c>
      <c r="E101" t="str">
        <f>_xlfn.XLOOKUP(H101,지표!D:D,지표!I:I)</f>
        <v>코스닥</v>
      </c>
      <c r="F101" t="str">
        <f>_xlfn.XLOOKUP(H101,지표!D:D,지표!F:F)</f>
        <v>1 감리위험요소평가</v>
      </c>
      <c r="G101" t="str">
        <f>_xlfn.XLOOKUP(H101,지표!D:D,지표!C:C)</f>
        <v>4 한계기업</v>
      </c>
      <c r="H101" t="s">
        <v>71</v>
      </c>
      <c r="I101" t="s">
        <v>128</v>
      </c>
      <c r="J101" s="5">
        <f>IFERROR(IF(_xlfn.XLOOKUP(B101,회사목록!B:B,회사목록!D:D)="KOSDAQ",IF(AND(SUMIFS(재무DATA!M:M,재무DATA!H:H,YEAR(Sheet9!$A$1),재무DATA!C:C,Sheet9!D101,재무DATA!L:L,"E")&lt;0,SUMIFS(재무DATA!M:M,재무DATA!H:H,YEAR(Sheet9!$A$1)-1,재무DATA!C:C,Sheet9!D101,재무DATA!L:L,"E")&lt;0,SUMIFS(재무DATA!M:M,재무DATA!H:H,YEAR(Sheet9!$A$1)-2,재무DATA!C:C,Sheet9!D101,재무DATA!L:L,"E")&lt;0),1,0),0),0)</f>
        <v>0</v>
      </c>
    </row>
    <row r="102" spans="1:10" x14ac:dyDescent="0.3">
      <c r="A102">
        <f t="shared" si="1"/>
        <v>8</v>
      </c>
      <c r="B102" t="str">
        <f>_xlfn.XLOOKUP(A102,회사목록!A:A,회사목록!B:B)</f>
        <v>고려아연</v>
      </c>
      <c r="C102" t="str">
        <f>_xlfn.XLOOKUP(B102,회사목록!B:B,회사목록!C:C)</f>
        <v>IM1</v>
      </c>
      <c r="D102" t="str">
        <f>_xlfn.XLOOKUP(H102,지표!D:D,지표!H:H)</f>
        <v>별도</v>
      </c>
      <c r="E102" t="str">
        <f>_xlfn.XLOOKUP(H102,지표!D:D,지표!I:I)</f>
        <v>ALL</v>
      </c>
      <c r="F102" t="str">
        <f>_xlfn.XLOOKUP(H102,지표!D:D,지표!F:F)</f>
        <v>1 감리위험요소평가</v>
      </c>
      <c r="G102" t="str">
        <f>_xlfn.XLOOKUP(H102,지표!D:D,지표!C:C)</f>
        <v>1 표본심사</v>
      </c>
      <c r="H102" t="s">
        <v>73</v>
      </c>
      <c r="I102" t="s">
        <v>132</v>
      </c>
      <c r="J102" s="5">
        <f>IFERROR(IF(SUMIFS(재무DATA!M:M,재무DATA!D:D,Sheet9!B102,재무DATA!H:H,YEAR(Sheet9!$A$1)-1,재무DATA!C:C,Sheet9!D102,재무DATA!L:L,"F")-SUMIFS(재무DATA!M:M,재무DATA!D:D,Sheet9!B102,재무DATA!H:H,YEAR(Sheet9!$A$1)-1,재무DATA!C:C,Sheet9!D102,재무DATA!L:L,"G")&gt;0,IF((SUMIFS(재무DATA!M:M,재무DATA!D:D,Sheet9!B102,재무DATA!H:H,YEAR(Sheet9!$A$1)-1,재무DATA!C:C,Sheet9!D102,재무DATA!L:L,"F")-SUMIFS(재무DATA!M:M,재무DATA!D:D,Sheet9!B102,재무DATA!H:H,YEAR(Sheet9!$A$1)-1,재무DATA!C:C,Sheet9!D102,재무DATA!L:L,"G"))/(SUMIFS(재무DATA!M:M,재무DATA!D:D,Sheet9!B102,재무DATA!H:H,YEAR(Sheet9!$A$1)-1,재무DATA!C:C,Sheet9!D102,재무DATA!L:L,"G"))&gt;=50%,1,0),0),0)</f>
        <v>0</v>
      </c>
    </row>
    <row r="103" spans="1:10" x14ac:dyDescent="0.3">
      <c r="A103">
        <f t="shared" si="1"/>
        <v>8</v>
      </c>
      <c r="B103" t="str">
        <f>_xlfn.XLOOKUP(A103,회사목록!A:A,회사목록!B:B)</f>
        <v>고려아연</v>
      </c>
      <c r="C103" t="str">
        <f>_xlfn.XLOOKUP(B103,회사목록!B:B,회사목록!C:C)</f>
        <v>IM1</v>
      </c>
      <c r="D103" t="str">
        <f>_xlfn.XLOOKUP(H103,지표!D:D,지표!H:H)</f>
        <v>별도</v>
      </c>
      <c r="E103" t="str">
        <f>_xlfn.XLOOKUP(H103,지표!D:D,지표!I:I)</f>
        <v>ALL</v>
      </c>
      <c r="F103" t="str">
        <f>_xlfn.XLOOKUP(H103,지표!D:D,지표!F:F)</f>
        <v>1 감리위험요소평가</v>
      </c>
      <c r="G103" t="str">
        <f>_xlfn.XLOOKUP(H103,지표!D:D,지표!C:C)</f>
        <v>1 표본심사</v>
      </c>
      <c r="H103" t="s">
        <v>75</v>
      </c>
      <c r="I103" t="s">
        <v>130</v>
      </c>
      <c r="J103" s="5">
        <f>IFERROR(IF(J102=1,IF(SUMIFS(재무DATA!M:M,재무DATA!D:D,Sheet9!B103,재무DATA!H:H,YEAR(Sheet9!$A$1)-2,재무DATA!C:C,Sheet9!D103,재무DATA!L:L,"F")-SUMIFS(재무DATA!M:M,재무DATA!D:D,Sheet9!B103,재무DATA!H:H,YEAR(Sheet9!$A$1)-2,재무DATA!C:C,Sheet9!D103,재무DATA!L:L,"G")&gt;0,IF((SUMIFS(재무DATA!M:M,재무DATA!D:D,Sheet9!B103,재무DATA!H:H,YEAR(Sheet9!$A$1)-2,재무DATA!C:C,Sheet9!D103,재무DATA!L:L,"F")-SUMIFS(재무DATA!M:M,재무DATA!D:D,Sheet9!B103,재무DATA!H:H,YEAR(Sheet9!$A$1)-2,재무DATA!C:C,Sheet9!D103,재무DATA!L:L,"G"))/(SUMIFS(재무DATA!M:M,재무DATA!D:D,Sheet9!B103,재무DATA!H:H,YEAR(Sheet9!$A$1)-2,재무DATA!C:C,Sheet9!D103,재무DATA!L:L,"G"))&gt;=50%,1,0),0),0),0)</f>
        <v>0</v>
      </c>
    </row>
    <row r="104" spans="1:10" x14ac:dyDescent="0.3">
      <c r="A104">
        <f t="shared" si="1"/>
        <v>8</v>
      </c>
      <c r="B104" t="str">
        <f>_xlfn.XLOOKUP(A104,회사목록!A:A,회사목록!B:B)</f>
        <v>고려아연</v>
      </c>
      <c r="C104" t="str">
        <f>_xlfn.XLOOKUP(B104,회사목록!B:B,회사목록!C:C)</f>
        <v>IM1</v>
      </c>
      <c r="D104" t="str">
        <f>_xlfn.XLOOKUP(H104,지표!D:D,지표!H:H)</f>
        <v>별도</v>
      </c>
      <c r="E104" t="str">
        <f>_xlfn.XLOOKUP(H104,지표!D:D,지표!I:I)</f>
        <v>ALL</v>
      </c>
      <c r="F104" t="str">
        <f>_xlfn.XLOOKUP(H104,지표!D:D,지표!F:F)</f>
        <v>1 감리위험요소평가</v>
      </c>
      <c r="G104" t="str">
        <f>_xlfn.XLOOKUP(H104,지표!D:D,지표!C:C)</f>
        <v>1 표본심사</v>
      </c>
      <c r="H104" t="s">
        <v>77</v>
      </c>
      <c r="I104" t="s">
        <v>127</v>
      </c>
      <c r="J104" s="5">
        <f>IFERROR(IF(SUMIFS(재무DATA!M:M,재무DATA!D:D,Sheet9!B104,재무DATA!H:H,YEAR(Sheet9!$A$1)-1,재무DATA!C:C,Sheet9!D104,재무DATA!L:L,"E")-SUMIFS(재무DATA!M:M,재무DATA!D:D,Sheet9!B104,재무DATA!H:H,YEAR(Sheet9!$A$1)-1,재무DATA!C:C,Sheet9!D104,재무DATA!L:L,"G")&gt;0,IF((SUMIFS(재무DATA!M:M,재무DATA!D:D,Sheet9!B104,재무DATA!H:H,YEAR(Sheet9!$A$1)-1,재무DATA!C:C,Sheet9!D104,재무DATA!L:L,"E")-SUMIFS(재무DATA!M:M,재무DATA!D:D,Sheet9!B104,재무DATA!H:H,YEAR(Sheet9!$A$1)-1,재무DATA!C:C,Sheet9!D104,재무DATA!L:L,"G"))/(SUMIFS(재무DATA!M:M,재무DATA!D:D,Sheet9!B104,재무DATA!H:H,YEAR(Sheet9!$A$1)-1,재무DATA!C:C,Sheet9!D104,재무DATA!L:L,"G"))&gt;=50%,1,0),0),0)</f>
        <v>0</v>
      </c>
    </row>
    <row r="105" spans="1:10" x14ac:dyDescent="0.3">
      <c r="A105">
        <f t="shared" si="1"/>
        <v>8</v>
      </c>
      <c r="B105" t="str">
        <f>_xlfn.XLOOKUP(A105,회사목록!A:A,회사목록!B:B)</f>
        <v>고려아연</v>
      </c>
      <c r="C105" t="str">
        <f>_xlfn.XLOOKUP(B105,회사목록!B:B,회사목록!C:C)</f>
        <v>IM1</v>
      </c>
      <c r="D105" t="str">
        <f>_xlfn.XLOOKUP(H105,지표!D:D,지표!H:H)</f>
        <v>별도</v>
      </c>
      <c r="E105" t="str">
        <f>_xlfn.XLOOKUP(H105,지표!D:D,지표!I:I)</f>
        <v>ALL</v>
      </c>
      <c r="F105" t="str">
        <f>_xlfn.XLOOKUP(H105,지표!D:D,지표!F:F)</f>
        <v>1 감리위험요소평가</v>
      </c>
      <c r="G105" t="str">
        <f>_xlfn.XLOOKUP(H105,지표!D:D,지표!C:C)</f>
        <v>1 표본심사</v>
      </c>
      <c r="H105" t="s">
        <v>79</v>
      </c>
      <c r="I105" t="s">
        <v>126</v>
      </c>
      <c r="J105" s="5">
        <f>IFERROR(IF(J104=1,IF(SUMIFS(재무DATA!M:M,재무DATA!D:D,Sheet9!B105,재무DATA!H:H,YEAR(Sheet9!$A$1)-2,재무DATA!C:C,Sheet9!D105,재무DATA!L:L,"E")-SUMIFS(재무DATA!M:M,재무DATA!D:D,Sheet9!B105,재무DATA!H:H,YEAR(Sheet9!$A$1)-2,재무DATA!C:C,Sheet9!D105,재무DATA!L:L,"G")&gt;0,IF((SUMIFS(재무DATA!M:M,재무DATA!D:D,Sheet9!B105,재무DATA!H:H,YEAR(Sheet9!$A$1)-2,재무DATA!C:C,Sheet9!D105,재무DATA!L:L,"E")-SUMIFS(재무DATA!M:M,재무DATA!D:D,Sheet9!B105,재무DATA!H:H,YEAR(Sheet9!$A$1)-2,재무DATA!C:C,Sheet9!D105,재무DATA!L:L,"G"))/(SUMIFS(재무DATA!M:M,재무DATA!D:D,Sheet9!B105,재무DATA!H:H,YEAR(Sheet9!$A$1)-2,재무DATA!C:C,Sheet9!D105,재무DATA!L:L,"G"))&gt;=50%,1,0),0),0),0)</f>
        <v>0</v>
      </c>
    </row>
    <row r="106" spans="1:10" x14ac:dyDescent="0.3">
      <c r="A106">
        <f t="shared" si="1"/>
        <v>8</v>
      </c>
      <c r="B106" t="str">
        <f>_xlfn.XLOOKUP(A106,회사목록!A:A,회사목록!B:B)</f>
        <v>고려아연</v>
      </c>
      <c r="C106" t="str">
        <f>_xlfn.XLOOKUP(B106,회사목록!B:B,회사목록!C:C)</f>
        <v>IM1</v>
      </c>
      <c r="D106" t="str">
        <f>_xlfn.XLOOKUP(H106,지표!D:D,지표!H:H)</f>
        <v>별도</v>
      </c>
      <c r="E106" t="str">
        <f>_xlfn.XLOOKUP(H106,지표!D:D,지표!I:I)</f>
        <v>코스피/코스닥</v>
      </c>
      <c r="F106" t="str">
        <f>_xlfn.XLOOKUP(H106,지표!D:D,지표!F:F)</f>
        <v>1 감리위험요소평가</v>
      </c>
      <c r="G106" t="str">
        <f>_xlfn.XLOOKUP(H106,지표!D:D,지표!C:C)</f>
        <v>1 표본심사</v>
      </c>
      <c r="H106" t="s">
        <v>83</v>
      </c>
      <c r="I106" t="s">
        <v>134</v>
      </c>
      <c r="J106" s="5">
        <f>IFERROR(IF(SUMIFS(재무DATA!M:M,재무DATA!D:D,Sheet9!B106,재무DATA!C:C,Sheet9!D106,재무DATA!H:H,YEAR(Sheet9!$A$1),재무DATA!L:L,"E")/SUMIFS(재무DATA!M:M,재무DATA!D:D,Sheet9!B106,재무DATA!C:C,Sheet9!D106,재무DATA!H:H,YEAR(Sheet9!$A$1)-1,재무DATA!L:L,"E")&lt;50%,1,0),0)</f>
        <v>0</v>
      </c>
    </row>
    <row r="107" spans="1:10" x14ac:dyDescent="0.3">
      <c r="A107">
        <f t="shared" si="1"/>
        <v>8</v>
      </c>
      <c r="B107" t="str">
        <f>_xlfn.XLOOKUP(A107,회사목록!A:A,회사목록!B:B)</f>
        <v>고려아연</v>
      </c>
      <c r="C107" t="str">
        <f>_xlfn.XLOOKUP(B107,회사목록!B:B,회사목록!C:C)</f>
        <v>IM1</v>
      </c>
      <c r="D107" t="str">
        <f>_xlfn.XLOOKUP(H107,지표!D:D,지표!H:H)</f>
        <v>별도</v>
      </c>
      <c r="E107" t="str">
        <f>_xlfn.XLOOKUP(H107,지표!D:D,지표!I:I)</f>
        <v>코스피/코스닥</v>
      </c>
      <c r="F107" t="str">
        <f>_xlfn.XLOOKUP(H107,지표!D:D,지표!F:F)</f>
        <v>1 감리위험요소평가</v>
      </c>
      <c r="G107" t="str">
        <f>_xlfn.XLOOKUP(H107,지표!D:D,지표!C:C)</f>
        <v>1 표본심사</v>
      </c>
      <c r="H107" t="s">
        <v>85</v>
      </c>
      <c r="I107" t="s">
        <v>136</v>
      </c>
      <c r="J107" s="5">
        <f>IFERROR(IF(SUMIFS(재무DATA!M:M,재무DATA!D:D,Sheet9!B107,재무DATA!C:C,Sheet9!D107,재무DATA!H:H,YEAR(Sheet9!$A$1),재무DATA!L:L,"D")/SUMIFS(재무DATA!M:M,재무DATA!D:D,Sheet9!B107,재무DATA!C:C,Sheet9!D107,재무DATA!H:H,YEAR(Sheet9!$A$1)-1,재무DATA!L:L,"D")&lt;50%,1,0),0)</f>
        <v>0</v>
      </c>
    </row>
    <row r="108" spans="1:10" x14ac:dyDescent="0.3">
      <c r="A108">
        <f t="shared" si="1"/>
        <v>8</v>
      </c>
      <c r="B108" t="str">
        <f>_xlfn.XLOOKUP(A108,회사목록!A:A,회사목록!B:B)</f>
        <v>고려아연</v>
      </c>
      <c r="C108" t="str">
        <f>_xlfn.XLOOKUP(B108,회사목록!B:B,회사목록!C:C)</f>
        <v>IM1</v>
      </c>
      <c r="D108" t="str">
        <f>_xlfn.XLOOKUP(H108,지표!D:D,지표!H:H)</f>
        <v>별도</v>
      </c>
      <c r="E108" t="str">
        <f>_xlfn.XLOOKUP(H108,지표!D:D,지표!I:I)</f>
        <v>코스피/코스닥</v>
      </c>
      <c r="F108" t="str">
        <f>_xlfn.XLOOKUP(H108,지표!D:D,지표!F:F)</f>
        <v>1 감리위험요소평가</v>
      </c>
      <c r="G108" t="str">
        <f>_xlfn.XLOOKUP(H108,지표!D:D,지표!C:C)</f>
        <v>5 기타</v>
      </c>
      <c r="H108" t="s">
        <v>81</v>
      </c>
      <c r="I108" t="s">
        <v>349</v>
      </c>
      <c r="J108" s="5">
        <f>IFERROR(IF(SUMIFS(재무DATA!M:M,재무DATA!C:C,Sheet9!D108,재무DATA!D:D,Sheet9!B108,재무DATA!H:H,YEAR(Sheet9!$A$1),재무DATA!L:L,"F")/SUMIFS(재무DATA!M:M,재무DATA!C:C,Sheet9!D108,재무DATA!D:D,Sheet9!B108,재무DATA!H:H,YEAR(Sheet9!$A$1),재무DATA!L:L,"G")&lt;0,1,0),0)</f>
        <v>0</v>
      </c>
    </row>
    <row r="109" spans="1:10" x14ac:dyDescent="0.3">
      <c r="A109">
        <f t="shared" si="1"/>
        <v>8</v>
      </c>
      <c r="B109" t="str">
        <f>_xlfn.XLOOKUP(A109,회사목록!A:A,회사목록!B:B)</f>
        <v>고려아연</v>
      </c>
      <c r="C109" t="str">
        <f>_xlfn.XLOOKUP(B109,회사목록!B:B,회사목록!C:C)</f>
        <v>IM1</v>
      </c>
      <c r="D109" t="str">
        <f>_xlfn.XLOOKUP(H109,지표!D:D,지표!H:H)</f>
        <v>연결</v>
      </c>
      <c r="E109" t="str">
        <f>_xlfn.XLOOKUP(H109,지표!D:D,지표!I:I)</f>
        <v>코스피/코스닥</v>
      </c>
      <c r="F109" t="str">
        <f>_xlfn.XLOOKUP(H109,지표!D:D,지표!F:F)</f>
        <v>1 감리위험요소평가</v>
      </c>
      <c r="G109" t="str">
        <f>_xlfn.XLOOKUP(H109,지표!D:D,지표!C:C)</f>
        <v>2 직권지정</v>
      </c>
      <c r="H109" t="s">
        <v>87</v>
      </c>
      <c r="I109" t="s">
        <v>139</v>
      </c>
      <c r="J109" s="5">
        <f>IFERROR(IF(AND(SUMIFS(재무DATA!M:M,재무DATA!C:C,Sheet9!D109,재무DATA!D:D,Sheet9!B109,재무DATA!H:H,YEAR(Sheet9!$A$1)-1,재무DATA!L:L,"E")&lt;0,SUMIFS(재무DATA!M:M,재무DATA!C:C,Sheet9!D109,재무DATA!D:D,Sheet9!B109,재무DATA!H:H,YEAR(Sheet9!$A$1)-2,재무DATA!L:L,"E")&lt;0),1,0),0)</f>
        <v>0</v>
      </c>
    </row>
    <row r="110" spans="1:10" x14ac:dyDescent="0.3">
      <c r="A110">
        <f t="shared" si="1"/>
        <v>8</v>
      </c>
      <c r="B110" t="str">
        <f>_xlfn.XLOOKUP(A110,회사목록!A:A,회사목록!B:B)</f>
        <v>고려아연</v>
      </c>
      <c r="C110" t="str">
        <f>_xlfn.XLOOKUP(B110,회사목록!B:B,회사목록!C:C)</f>
        <v>IM1</v>
      </c>
      <c r="D110" t="str">
        <f>_xlfn.XLOOKUP(H110,지표!D:D,지표!H:H)</f>
        <v>연결</v>
      </c>
      <c r="E110" t="str">
        <f>_xlfn.XLOOKUP(H110,지표!D:D,지표!I:I)</f>
        <v>코스피/코스닥</v>
      </c>
      <c r="F110" t="str">
        <f>_xlfn.XLOOKUP(H110,지표!D:D,지표!F:F)</f>
        <v>1 감리위험요소평가</v>
      </c>
      <c r="G110" t="str">
        <f>_xlfn.XLOOKUP(H110,지표!D:D,지표!C:C)</f>
        <v>2 직권지정</v>
      </c>
      <c r="H110" t="s">
        <v>89</v>
      </c>
      <c r="I110" t="s">
        <v>141</v>
      </c>
      <c r="J110" s="5">
        <f>IFERROR(IF(AND(SUMIFS(재무DATA!M:M,재무DATA!C:C,Sheet9!D110,재무DATA!D:D,Sheet9!B110,재무DATA!H:H,YEAR(Sheet9!$A$1)-1,재무DATA!L:L,"G")&lt;0,SUMIFS(재무DATA!M:M,재무DATA!C:C,Sheet9!D110,재무DATA!D:D,Sheet9!B110,재무DATA!H:H,YEAR(Sheet9!$A$1)-2,재무DATA!L:L,"G")&lt;0),1,0),0)</f>
        <v>0</v>
      </c>
    </row>
    <row r="111" spans="1:10" x14ac:dyDescent="0.3">
      <c r="A111">
        <f t="shared" si="1"/>
        <v>8</v>
      </c>
      <c r="B111" t="str">
        <f>_xlfn.XLOOKUP(A111,회사목록!A:A,회사목록!B:B)</f>
        <v>고려아연</v>
      </c>
      <c r="C111" t="str">
        <f>_xlfn.XLOOKUP(B111,회사목록!B:B,회사목록!C:C)</f>
        <v>IM1</v>
      </c>
      <c r="D111" t="str">
        <f>_xlfn.XLOOKUP(H111,지표!D:D,지표!H:H)</f>
        <v>별도</v>
      </c>
      <c r="E111" t="str">
        <f>_xlfn.XLOOKUP(H111,지표!D:D,지표!I:I)</f>
        <v>코스피/코스닥</v>
      </c>
      <c r="F111" t="str">
        <f>_xlfn.XLOOKUP(H111,지표!D:D,지표!F:F)</f>
        <v>1 감리위험요소평가</v>
      </c>
      <c r="G111" t="str">
        <f>_xlfn.XLOOKUP(H111,지표!D:D,지표!C:C)</f>
        <v>3 관리종목</v>
      </c>
      <c r="H111" t="s">
        <v>91</v>
      </c>
      <c r="I111" t="s">
        <v>143</v>
      </c>
      <c r="J111" s="5">
        <f>IFERROR(IF(_xlfn.XLOOKUP(B111,재무DATA!D:D,재무DATA!F:F)="KOSDAQ",IF(SUMIFS(재무DATA!M:M,재무DATA!C:C,Sheet9!D111,재무DATA!D:D,Sheet9!B111,재무DATA!H:H,YEAR(Sheet9!$A$1)-2,재무DATA!L:L,"D")&lt;=33*10^8,1,0),IF(SUMIFS(재무DATA!M:M,재무DATA!C:C,Sheet9!D111,재무DATA!D:D,Sheet9!B111,재무DATA!H:H,YEAR(Sheet9!$A$1)-2,재무DATA!L:L,"D")&lt;=55*10^8,1,0)),0)</f>
        <v>1</v>
      </c>
    </row>
    <row r="112" spans="1:10" x14ac:dyDescent="0.3">
      <c r="A112">
        <f t="shared" si="1"/>
        <v>8</v>
      </c>
      <c r="B112" t="str">
        <f>_xlfn.XLOOKUP(A112,회사목록!A:A,회사목록!B:B)</f>
        <v>고려아연</v>
      </c>
      <c r="C112" t="str">
        <f>_xlfn.XLOOKUP(B112,회사목록!B:B,회사목록!C:C)</f>
        <v>IM1</v>
      </c>
      <c r="D112" t="str">
        <f>_xlfn.XLOOKUP(H112,지표!D:D,지표!H:H)</f>
        <v>별도</v>
      </c>
      <c r="E112" t="str">
        <f>_xlfn.XLOOKUP(H112,지표!D:D,지표!I:I)</f>
        <v>ALL</v>
      </c>
      <c r="F112" t="str">
        <f>_xlfn.XLOOKUP(H112,지표!D:D,지표!F:F)</f>
        <v>2 감사인 감리 대상 개별감사업무 선정</v>
      </c>
      <c r="G112" t="str">
        <f>_xlfn.XLOOKUP(H112,지표!D:D,지표!C:C)</f>
        <v>1 개별감사업무 선정</v>
      </c>
      <c r="H112" t="s">
        <v>65</v>
      </c>
      <c r="I112" t="s">
        <v>145</v>
      </c>
      <c r="J112" s="5">
        <f>IFERROR(IF(SUMIFS(재무DATA!M:M,재무DATA!C:C,Sheet9!D112,재무DATA!D:D,Sheet9!B112,재무DATA!H:H,YEAR(Sheet9!$A$1),재무DATA!L:L,"B")/SUMIFS(재무DATA!M:M,재무DATA!C:C,Sheet9!D112,재무DATA!D:D,Sheet9!B112,재무DATA!H:H,YEAR(Sheet9!$A$1),재무DATA!L:L,"C")&gt;=150%,1,0),0)</f>
        <v>0</v>
      </c>
    </row>
    <row r="113" spans="1:10" x14ac:dyDescent="0.3">
      <c r="A113">
        <f t="shared" si="1"/>
        <v>8</v>
      </c>
      <c r="B113" t="str">
        <f>_xlfn.XLOOKUP(A113,회사목록!A:A,회사목록!B:B)</f>
        <v>고려아연</v>
      </c>
      <c r="C113" t="str">
        <f>_xlfn.XLOOKUP(B113,회사목록!B:B,회사목록!C:C)</f>
        <v>IM1</v>
      </c>
      <c r="D113" t="str">
        <f>_xlfn.XLOOKUP(H113,지표!D:D,지표!H:H)</f>
        <v>별도</v>
      </c>
      <c r="E113" t="str">
        <f>_xlfn.XLOOKUP(H113,지표!D:D,지표!I:I)</f>
        <v>ALL</v>
      </c>
      <c r="F113" t="str">
        <f>_xlfn.XLOOKUP(H113,지표!D:D,지표!F:F)</f>
        <v>2 감사인 감리 대상 개별감사업무 선정</v>
      </c>
      <c r="G113" t="str">
        <f>_xlfn.XLOOKUP(H113,지표!D:D,지표!C:C)</f>
        <v>1 개별감사업무 선정</v>
      </c>
      <c r="H113" t="s">
        <v>67</v>
      </c>
      <c r="I113" t="s">
        <v>147</v>
      </c>
      <c r="J113" s="5">
        <f>IFERROR(IF(AND(SUMIFS(재무DATA!M:M,재무DATA!C:C,Sheet9!D113,재무DATA!D:D,Sheet9!B113,재무DATA!H:H,YEAR(Sheet9!$A$1),재무DATA!L:L,"E")/SUMIFS(재무DATA!M:M,재무DATA!C:C,Sheet9!D113,재무DATA!D:D,Sheet9!B113,재무DATA!H:H,YEAR(Sheet9!$A$1),재무DATA!L:L,"D")&lt;=0,SUMIFS(재무DATA!M:M,재무DATA!C:C,Sheet9!D113,재무DATA!D:D,Sheet9!B113,재무DATA!H:H,YEAR(Sheet9!$A$1),재무DATA!L:L,"F")/SUMIFS(재무DATA!M:M,재무DATA!C:C,Sheet9!D113,재무DATA!D:D,Sheet9!B113,재무DATA!H:H,YEAR(Sheet9!$A$1),재무DATA!L:L,"D")&lt;=0),1,0),0)</f>
        <v>0</v>
      </c>
    </row>
    <row r="114" spans="1:10" x14ac:dyDescent="0.3">
      <c r="A114">
        <f t="shared" si="1"/>
        <v>8</v>
      </c>
      <c r="B114" t="str">
        <f>_xlfn.XLOOKUP(A114,회사목록!A:A,회사목록!B:B)</f>
        <v>고려아연</v>
      </c>
      <c r="C114" t="str">
        <f>_xlfn.XLOOKUP(B114,회사목록!B:B,회사목록!C:C)</f>
        <v>IM1</v>
      </c>
      <c r="D114" t="str">
        <f>_xlfn.XLOOKUP(H114,지표!D:D,지표!H:H)</f>
        <v>별도</v>
      </c>
      <c r="E114" t="str">
        <f>_xlfn.XLOOKUP(H114,지표!D:D,지표!I:I)</f>
        <v>비상장</v>
      </c>
      <c r="F114" t="str">
        <f>_xlfn.XLOOKUP(H114,지표!D:D,지표!F:F)</f>
        <v>2 감사인 감리 대상 개별감사업무 선정</v>
      </c>
      <c r="G114" t="str">
        <f>_xlfn.XLOOKUP(H114,지표!D:D,지표!C:C)</f>
        <v>1 개별감사업무 선정</v>
      </c>
      <c r="H114" t="s">
        <v>69</v>
      </c>
      <c r="I114" t="s">
        <v>351</v>
      </c>
      <c r="J114" s="5">
        <f>IFERROR(IF(_xlfn.XLOOKUP(B114,재무DATA!D:D,재무DATA!F:F)="비상장",IF(SUMIFS(재무DATA!M:M,재무DATA!D:D,Sheet9!B114,재무DATA!C:C,Sheet9!D114,재무DATA!H:H,YEAR(Sheet9!$A$1),재무DATA!L:L,"A")&gt;=2*10^12,1,0),0),0)</f>
        <v>0</v>
      </c>
    </row>
    <row r="115" spans="1:10" x14ac:dyDescent="0.3">
      <c r="A115">
        <f t="shared" si="1"/>
        <v>9</v>
      </c>
      <c r="B115" t="str">
        <f>_xlfn.XLOOKUP(A115,회사목록!A:A,회사목록!B:B)</f>
        <v>극동유화</v>
      </c>
      <c r="C115" t="str">
        <f>_xlfn.XLOOKUP(B115,회사목록!B:B,회사목록!C:C)</f>
        <v>IM4</v>
      </c>
      <c r="D115" t="str">
        <f>_xlfn.XLOOKUP(H115,지표!D:D,지표!H:H)</f>
        <v>별도</v>
      </c>
      <c r="E115" t="str">
        <f>_xlfn.XLOOKUP(H115,지표!D:D,지표!I:I)</f>
        <v>코스닥</v>
      </c>
      <c r="F115" t="str">
        <f>_xlfn.XLOOKUP(H115,지표!D:D,지표!F:F)</f>
        <v>1 감리위험요소평가</v>
      </c>
      <c r="G115" t="str">
        <f>_xlfn.XLOOKUP(H115,지표!D:D,지표!C:C)</f>
        <v>4 한계기업</v>
      </c>
      <c r="H115" t="s">
        <v>71</v>
      </c>
      <c r="I115" t="s">
        <v>128</v>
      </c>
      <c r="J115" s="5">
        <f>IFERROR(IF(_xlfn.XLOOKUP(B115,회사목록!B:B,회사목록!D:D)="KOSDAQ",IF(AND(SUMIFS(재무DATA!M:M,재무DATA!H:H,YEAR(Sheet9!$A$1),재무DATA!C:C,Sheet9!D115,재무DATA!L:L,"E")&lt;0,SUMIFS(재무DATA!M:M,재무DATA!H:H,YEAR(Sheet9!$A$1)-1,재무DATA!C:C,Sheet9!D115,재무DATA!L:L,"E")&lt;0,SUMIFS(재무DATA!M:M,재무DATA!H:H,YEAR(Sheet9!$A$1)-2,재무DATA!C:C,Sheet9!D115,재무DATA!L:L,"E")&lt;0),1,0),0),0)</f>
        <v>0</v>
      </c>
    </row>
    <row r="116" spans="1:10" x14ac:dyDescent="0.3">
      <c r="A116">
        <f t="shared" si="1"/>
        <v>9</v>
      </c>
      <c r="B116" t="str">
        <f>_xlfn.XLOOKUP(A116,회사목록!A:A,회사목록!B:B)</f>
        <v>극동유화</v>
      </c>
      <c r="C116" t="str">
        <f>_xlfn.XLOOKUP(B116,회사목록!B:B,회사목록!C:C)</f>
        <v>IM4</v>
      </c>
      <c r="D116" t="str">
        <f>_xlfn.XLOOKUP(H116,지표!D:D,지표!H:H)</f>
        <v>별도</v>
      </c>
      <c r="E116" t="str">
        <f>_xlfn.XLOOKUP(H116,지표!D:D,지표!I:I)</f>
        <v>ALL</v>
      </c>
      <c r="F116" t="str">
        <f>_xlfn.XLOOKUP(H116,지표!D:D,지표!F:F)</f>
        <v>1 감리위험요소평가</v>
      </c>
      <c r="G116" t="str">
        <f>_xlfn.XLOOKUP(H116,지표!D:D,지표!C:C)</f>
        <v>1 표본심사</v>
      </c>
      <c r="H116" t="s">
        <v>73</v>
      </c>
      <c r="I116" t="s">
        <v>132</v>
      </c>
      <c r="J116" s="5">
        <f>IFERROR(IF(SUMIFS(재무DATA!M:M,재무DATA!D:D,Sheet9!B116,재무DATA!H:H,YEAR(Sheet9!$A$1)-1,재무DATA!C:C,Sheet9!D116,재무DATA!L:L,"F")-SUMIFS(재무DATA!M:M,재무DATA!D:D,Sheet9!B116,재무DATA!H:H,YEAR(Sheet9!$A$1)-1,재무DATA!C:C,Sheet9!D116,재무DATA!L:L,"G")&gt;0,IF((SUMIFS(재무DATA!M:M,재무DATA!D:D,Sheet9!B116,재무DATA!H:H,YEAR(Sheet9!$A$1)-1,재무DATA!C:C,Sheet9!D116,재무DATA!L:L,"F")-SUMIFS(재무DATA!M:M,재무DATA!D:D,Sheet9!B116,재무DATA!H:H,YEAR(Sheet9!$A$1)-1,재무DATA!C:C,Sheet9!D116,재무DATA!L:L,"G"))/(SUMIFS(재무DATA!M:M,재무DATA!D:D,Sheet9!B116,재무DATA!H:H,YEAR(Sheet9!$A$1)-1,재무DATA!C:C,Sheet9!D116,재무DATA!L:L,"G"))&gt;=50%,1,0),0),0)</f>
        <v>0</v>
      </c>
    </row>
    <row r="117" spans="1:10" x14ac:dyDescent="0.3">
      <c r="A117">
        <f t="shared" si="1"/>
        <v>9</v>
      </c>
      <c r="B117" t="str">
        <f>_xlfn.XLOOKUP(A117,회사목록!A:A,회사목록!B:B)</f>
        <v>극동유화</v>
      </c>
      <c r="C117" t="str">
        <f>_xlfn.XLOOKUP(B117,회사목록!B:B,회사목록!C:C)</f>
        <v>IM4</v>
      </c>
      <c r="D117" t="str">
        <f>_xlfn.XLOOKUP(H117,지표!D:D,지표!H:H)</f>
        <v>별도</v>
      </c>
      <c r="E117" t="str">
        <f>_xlfn.XLOOKUP(H117,지표!D:D,지표!I:I)</f>
        <v>ALL</v>
      </c>
      <c r="F117" t="str">
        <f>_xlfn.XLOOKUP(H117,지표!D:D,지표!F:F)</f>
        <v>1 감리위험요소평가</v>
      </c>
      <c r="G117" t="str">
        <f>_xlfn.XLOOKUP(H117,지표!D:D,지표!C:C)</f>
        <v>1 표본심사</v>
      </c>
      <c r="H117" t="s">
        <v>75</v>
      </c>
      <c r="I117" t="s">
        <v>130</v>
      </c>
      <c r="J117" s="5">
        <f>IFERROR(IF(J116=1,IF(SUMIFS(재무DATA!M:M,재무DATA!D:D,Sheet9!B117,재무DATA!H:H,YEAR(Sheet9!$A$1)-2,재무DATA!C:C,Sheet9!D117,재무DATA!L:L,"F")-SUMIFS(재무DATA!M:M,재무DATA!D:D,Sheet9!B117,재무DATA!H:H,YEAR(Sheet9!$A$1)-2,재무DATA!C:C,Sheet9!D117,재무DATA!L:L,"G")&gt;0,IF((SUMIFS(재무DATA!M:M,재무DATA!D:D,Sheet9!B117,재무DATA!H:H,YEAR(Sheet9!$A$1)-2,재무DATA!C:C,Sheet9!D117,재무DATA!L:L,"F")-SUMIFS(재무DATA!M:M,재무DATA!D:D,Sheet9!B117,재무DATA!H:H,YEAR(Sheet9!$A$1)-2,재무DATA!C:C,Sheet9!D117,재무DATA!L:L,"G"))/(SUMIFS(재무DATA!M:M,재무DATA!D:D,Sheet9!B117,재무DATA!H:H,YEAR(Sheet9!$A$1)-2,재무DATA!C:C,Sheet9!D117,재무DATA!L:L,"G"))&gt;=50%,1,0),0),0),0)</f>
        <v>0</v>
      </c>
    </row>
    <row r="118" spans="1:10" x14ac:dyDescent="0.3">
      <c r="A118">
        <f t="shared" si="1"/>
        <v>9</v>
      </c>
      <c r="B118" t="str">
        <f>_xlfn.XLOOKUP(A118,회사목록!A:A,회사목록!B:B)</f>
        <v>극동유화</v>
      </c>
      <c r="C118" t="str">
        <f>_xlfn.XLOOKUP(B118,회사목록!B:B,회사목록!C:C)</f>
        <v>IM4</v>
      </c>
      <c r="D118" t="str">
        <f>_xlfn.XLOOKUP(H118,지표!D:D,지표!H:H)</f>
        <v>별도</v>
      </c>
      <c r="E118" t="str">
        <f>_xlfn.XLOOKUP(H118,지표!D:D,지표!I:I)</f>
        <v>ALL</v>
      </c>
      <c r="F118" t="str">
        <f>_xlfn.XLOOKUP(H118,지표!D:D,지표!F:F)</f>
        <v>1 감리위험요소평가</v>
      </c>
      <c r="G118" t="str">
        <f>_xlfn.XLOOKUP(H118,지표!D:D,지표!C:C)</f>
        <v>1 표본심사</v>
      </c>
      <c r="H118" t="s">
        <v>77</v>
      </c>
      <c r="I118" t="s">
        <v>127</v>
      </c>
      <c r="J118" s="5">
        <f>IFERROR(IF(SUMIFS(재무DATA!M:M,재무DATA!D:D,Sheet9!B118,재무DATA!H:H,YEAR(Sheet9!$A$1)-1,재무DATA!C:C,Sheet9!D118,재무DATA!L:L,"E")-SUMIFS(재무DATA!M:M,재무DATA!D:D,Sheet9!B118,재무DATA!H:H,YEAR(Sheet9!$A$1)-1,재무DATA!C:C,Sheet9!D118,재무DATA!L:L,"G")&gt;0,IF((SUMIFS(재무DATA!M:M,재무DATA!D:D,Sheet9!B118,재무DATA!H:H,YEAR(Sheet9!$A$1)-1,재무DATA!C:C,Sheet9!D118,재무DATA!L:L,"E")-SUMIFS(재무DATA!M:M,재무DATA!D:D,Sheet9!B118,재무DATA!H:H,YEAR(Sheet9!$A$1)-1,재무DATA!C:C,Sheet9!D118,재무DATA!L:L,"G"))/(SUMIFS(재무DATA!M:M,재무DATA!D:D,Sheet9!B118,재무DATA!H:H,YEAR(Sheet9!$A$1)-1,재무DATA!C:C,Sheet9!D118,재무DATA!L:L,"G"))&gt;=50%,1,0),0),0)</f>
        <v>1</v>
      </c>
    </row>
    <row r="119" spans="1:10" x14ac:dyDescent="0.3">
      <c r="A119">
        <f t="shared" si="1"/>
        <v>9</v>
      </c>
      <c r="B119" t="str">
        <f>_xlfn.XLOOKUP(A119,회사목록!A:A,회사목록!B:B)</f>
        <v>극동유화</v>
      </c>
      <c r="C119" t="str">
        <f>_xlfn.XLOOKUP(B119,회사목록!B:B,회사목록!C:C)</f>
        <v>IM4</v>
      </c>
      <c r="D119" t="str">
        <f>_xlfn.XLOOKUP(H119,지표!D:D,지표!H:H)</f>
        <v>별도</v>
      </c>
      <c r="E119" t="str">
        <f>_xlfn.XLOOKUP(H119,지표!D:D,지표!I:I)</f>
        <v>ALL</v>
      </c>
      <c r="F119" t="str">
        <f>_xlfn.XLOOKUP(H119,지표!D:D,지표!F:F)</f>
        <v>1 감리위험요소평가</v>
      </c>
      <c r="G119" t="str">
        <f>_xlfn.XLOOKUP(H119,지표!D:D,지표!C:C)</f>
        <v>1 표본심사</v>
      </c>
      <c r="H119" t="s">
        <v>79</v>
      </c>
      <c r="I119" t="s">
        <v>126</v>
      </c>
      <c r="J119" s="5">
        <f>IFERROR(IF(J118=1,IF(SUMIFS(재무DATA!M:M,재무DATA!D:D,Sheet9!B119,재무DATA!H:H,YEAR(Sheet9!$A$1)-2,재무DATA!C:C,Sheet9!D119,재무DATA!L:L,"E")-SUMIFS(재무DATA!M:M,재무DATA!D:D,Sheet9!B119,재무DATA!H:H,YEAR(Sheet9!$A$1)-2,재무DATA!C:C,Sheet9!D119,재무DATA!L:L,"G")&gt;0,IF((SUMIFS(재무DATA!M:M,재무DATA!D:D,Sheet9!B119,재무DATA!H:H,YEAR(Sheet9!$A$1)-2,재무DATA!C:C,Sheet9!D119,재무DATA!L:L,"E")-SUMIFS(재무DATA!M:M,재무DATA!D:D,Sheet9!B119,재무DATA!H:H,YEAR(Sheet9!$A$1)-2,재무DATA!C:C,Sheet9!D119,재무DATA!L:L,"G"))/(SUMIFS(재무DATA!M:M,재무DATA!D:D,Sheet9!B119,재무DATA!H:H,YEAR(Sheet9!$A$1)-2,재무DATA!C:C,Sheet9!D119,재무DATA!L:L,"G"))&gt;=50%,1,0),0),0),0)</f>
        <v>1</v>
      </c>
    </row>
    <row r="120" spans="1:10" x14ac:dyDescent="0.3">
      <c r="A120">
        <f t="shared" si="1"/>
        <v>9</v>
      </c>
      <c r="B120" t="str">
        <f>_xlfn.XLOOKUP(A120,회사목록!A:A,회사목록!B:B)</f>
        <v>극동유화</v>
      </c>
      <c r="C120" t="str">
        <f>_xlfn.XLOOKUP(B120,회사목록!B:B,회사목록!C:C)</f>
        <v>IM4</v>
      </c>
      <c r="D120" t="str">
        <f>_xlfn.XLOOKUP(H120,지표!D:D,지표!H:H)</f>
        <v>별도</v>
      </c>
      <c r="E120" t="str">
        <f>_xlfn.XLOOKUP(H120,지표!D:D,지표!I:I)</f>
        <v>코스피/코스닥</v>
      </c>
      <c r="F120" t="str">
        <f>_xlfn.XLOOKUP(H120,지표!D:D,지표!F:F)</f>
        <v>1 감리위험요소평가</v>
      </c>
      <c r="G120" t="str">
        <f>_xlfn.XLOOKUP(H120,지표!D:D,지표!C:C)</f>
        <v>1 표본심사</v>
      </c>
      <c r="H120" t="s">
        <v>83</v>
      </c>
      <c r="I120" t="s">
        <v>134</v>
      </c>
      <c r="J120" s="5">
        <f>IFERROR(IF(SUMIFS(재무DATA!M:M,재무DATA!D:D,Sheet9!B120,재무DATA!C:C,Sheet9!D120,재무DATA!H:H,YEAR(Sheet9!$A$1),재무DATA!L:L,"E")/SUMIFS(재무DATA!M:M,재무DATA!D:D,Sheet9!B120,재무DATA!C:C,Sheet9!D120,재무DATA!H:H,YEAR(Sheet9!$A$1)-1,재무DATA!L:L,"E")&lt;50%,1,0),0)</f>
        <v>0</v>
      </c>
    </row>
    <row r="121" spans="1:10" x14ac:dyDescent="0.3">
      <c r="A121">
        <f t="shared" si="1"/>
        <v>9</v>
      </c>
      <c r="B121" t="str">
        <f>_xlfn.XLOOKUP(A121,회사목록!A:A,회사목록!B:B)</f>
        <v>극동유화</v>
      </c>
      <c r="C121" t="str">
        <f>_xlfn.XLOOKUP(B121,회사목록!B:B,회사목록!C:C)</f>
        <v>IM4</v>
      </c>
      <c r="D121" t="str">
        <f>_xlfn.XLOOKUP(H121,지표!D:D,지표!H:H)</f>
        <v>별도</v>
      </c>
      <c r="E121" t="str">
        <f>_xlfn.XLOOKUP(H121,지표!D:D,지표!I:I)</f>
        <v>코스피/코스닥</v>
      </c>
      <c r="F121" t="str">
        <f>_xlfn.XLOOKUP(H121,지표!D:D,지표!F:F)</f>
        <v>1 감리위험요소평가</v>
      </c>
      <c r="G121" t="str">
        <f>_xlfn.XLOOKUP(H121,지표!D:D,지표!C:C)</f>
        <v>1 표본심사</v>
      </c>
      <c r="H121" t="s">
        <v>85</v>
      </c>
      <c r="I121" t="s">
        <v>136</v>
      </c>
      <c r="J121" s="5">
        <f>IFERROR(IF(SUMIFS(재무DATA!M:M,재무DATA!D:D,Sheet9!B121,재무DATA!C:C,Sheet9!D121,재무DATA!H:H,YEAR(Sheet9!$A$1),재무DATA!L:L,"D")/SUMIFS(재무DATA!M:M,재무DATA!D:D,Sheet9!B121,재무DATA!C:C,Sheet9!D121,재무DATA!H:H,YEAR(Sheet9!$A$1)-1,재무DATA!L:L,"D")&lt;50%,1,0),0)</f>
        <v>0</v>
      </c>
    </row>
    <row r="122" spans="1:10" x14ac:dyDescent="0.3">
      <c r="A122">
        <f t="shared" si="1"/>
        <v>9</v>
      </c>
      <c r="B122" t="str">
        <f>_xlfn.XLOOKUP(A122,회사목록!A:A,회사목록!B:B)</f>
        <v>극동유화</v>
      </c>
      <c r="C122" t="str">
        <f>_xlfn.XLOOKUP(B122,회사목록!B:B,회사목록!C:C)</f>
        <v>IM4</v>
      </c>
      <c r="D122" t="str">
        <f>_xlfn.XLOOKUP(H122,지표!D:D,지표!H:H)</f>
        <v>별도</v>
      </c>
      <c r="E122" t="str">
        <f>_xlfn.XLOOKUP(H122,지표!D:D,지표!I:I)</f>
        <v>코스피/코스닥</v>
      </c>
      <c r="F122" t="str">
        <f>_xlfn.XLOOKUP(H122,지표!D:D,지표!F:F)</f>
        <v>1 감리위험요소평가</v>
      </c>
      <c r="G122" t="str">
        <f>_xlfn.XLOOKUP(H122,지표!D:D,지표!C:C)</f>
        <v>5 기타</v>
      </c>
      <c r="H122" t="s">
        <v>81</v>
      </c>
      <c r="I122" t="s">
        <v>349</v>
      </c>
      <c r="J122" s="5">
        <f>IFERROR(IF(SUMIFS(재무DATA!M:M,재무DATA!C:C,Sheet9!D122,재무DATA!D:D,Sheet9!B122,재무DATA!H:H,YEAR(Sheet9!$A$1),재무DATA!L:L,"F")/SUMIFS(재무DATA!M:M,재무DATA!C:C,Sheet9!D122,재무DATA!D:D,Sheet9!B122,재무DATA!H:H,YEAR(Sheet9!$A$1),재무DATA!L:L,"G")&lt;0,1,0),0)</f>
        <v>0</v>
      </c>
    </row>
    <row r="123" spans="1:10" x14ac:dyDescent="0.3">
      <c r="A123">
        <f t="shared" si="1"/>
        <v>9</v>
      </c>
      <c r="B123" t="str">
        <f>_xlfn.XLOOKUP(A123,회사목록!A:A,회사목록!B:B)</f>
        <v>극동유화</v>
      </c>
      <c r="C123" t="str">
        <f>_xlfn.XLOOKUP(B123,회사목록!B:B,회사목록!C:C)</f>
        <v>IM4</v>
      </c>
      <c r="D123" t="str">
        <f>_xlfn.XLOOKUP(H123,지표!D:D,지표!H:H)</f>
        <v>연결</v>
      </c>
      <c r="E123" t="str">
        <f>_xlfn.XLOOKUP(H123,지표!D:D,지표!I:I)</f>
        <v>코스피/코스닥</v>
      </c>
      <c r="F123" t="str">
        <f>_xlfn.XLOOKUP(H123,지표!D:D,지표!F:F)</f>
        <v>1 감리위험요소평가</v>
      </c>
      <c r="G123" t="str">
        <f>_xlfn.XLOOKUP(H123,지표!D:D,지표!C:C)</f>
        <v>2 직권지정</v>
      </c>
      <c r="H123" t="s">
        <v>87</v>
      </c>
      <c r="I123" t="s">
        <v>139</v>
      </c>
      <c r="J123" s="5">
        <f>IFERROR(IF(AND(SUMIFS(재무DATA!M:M,재무DATA!C:C,Sheet9!D123,재무DATA!D:D,Sheet9!B123,재무DATA!H:H,YEAR(Sheet9!$A$1)-1,재무DATA!L:L,"E")&lt;0,SUMIFS(재무DATA!M:M,재무DATA!C:C,Sheet9!D123,재무DATA!D:D,Sheet9!B123,재무DATA!H:H,YEAR(Sheet9!$A$1)-2,재무DATA!L:L,"E")&lt;0),1,0),0)</f>
        <v>0</v>
      </c>
    </row>
    <row r="124" spans="1:10" x14ac:dyDescent="0.3">
      <c r="A124">
        <f t="shared" si="1"/>
        <v>9</v>
      </c>
      <c r="B124" t="str">
        <f>_xlfn.XLOOKUP(A124,회사목록!A:A,회사목록!B:B)</f>
        <v>극동유화</v>
      </c>
      <c r="C124" t="str">
        <f>_xlfn.XLOOKUP(B124,회사목록!B:B,회사목록!C:C)</f>
        <v>IM4</v>
      </c>
      <c r="D124" t="str">
        <f>_xlfn.XLOOKUP(H124,지표!D:D,지표!H:H)</f>
        <v>연결</v>
      </c>
      <c r="E124" t="str">
        <f>_xlfn.XLOOKUP(H124,지표!D:D,지표!I:I)</f>
        <v>코스피/코스닥</v>
      </c>
      <c r="F124" t="str">
        <f>_xlfn.XLOOKUP(H124,지표!D:D,지표!F:F)</f>
        <v>1 감리위험요소평가</v>
      </c>
      <c r="G124" t="str">
        <f>_xlfn.XLOOKUP(H124,지표!D:D,지표!C:C)</f>
        <v>2 직권지정</v>
      </c>
      <c r="H124" t="s">
        <v>89</v>
      </c>
      <c r="I124" t="s">
        <v>141</v>
      </c>
      <c r="J124" s="5">
        <f>IFERROR(IF(AND(SUMIFS(재무DATA!M:M,재무DATA!C:C,Sheet9!D124,재무DATA!D:D,Sheet9!B124,재무DATA!H:H,YEAR(Sheet9!$A$1)-1,재무DATA!L:L,"G")&lt;0,SUMIFS(재무DATA!M:M,재무DATA!C:C,Sheet9!D124,재무DATA!D:D,Sheet9!B124,재무DATA!H:H,YEAR(Sheet9!$A$1)-2,재무DATA!L:L,"G")&lt;0),1,0),0)</f>
        <v>0</v>
      </c>
    </row>
    <row r="125" spans="1:10" x14ac:dyDescent="0.3">
      <c r="A125">
        <f t="shared" si="1"/>
        <v>9</v>
      </c>
      <c r="B125" t="str">
        <f>_xlfn.XLOOKUP(A125,회사목록!A:A,회사목록!B:B)</f>
        <v>극동유화</v>
      </c>
      <c r="C125" t="str">
        <f>_xlfn.XLOOKUP(B125,회사목록!B:B,회사목록!C:C)</f>
        <v>IM4</v>
      </c>
      <c r="D125" t="str">
        <f>_xlfn.XLOOKUP(H125,지표!D:D,지표!H:H)</f>
        <v>별도</v>
      </c>
      <c r="E125" t="str">
        <f>_xlfn.XLOOKUP(H125,지표!D:D,지표!I:I)</f>
        <v>코스피/코스닥</v>
      </c>
      <c r="F125" t="str">
        <f>_xlfn.XLOOKUP(H125,지표!D:D,지표!F:F)</f>
        <v>1 감리위험요소평가</v>
      </c>
      <c r="G125" t="str">
        <f>_xlfn.XLOOKUP(H125,지표!D:D,지표!C:C)</f>
        <v>3 관리종목</v>
      </c>
      <c r="H125" t="s">
        <v>91</v>
      </c>
      <c r="I125" t="s">
        <v>143</v>
      </c>
      <c r="J125" s="5">
        <f>IFERROR(IF(_xlfn.XLOOKUP(B125,재무DATA!D:D,재무DATA!F:F)="KOSDAQ",IF(SUMIFS(재무DATA!M:M,재무DATA!C:C,Sheet9!D125,재무DATA!D:D,Sheet9!B125,재무DATA!H:H,YEAR(Sheet9!$A$1)-2,재무DATA!L:L,"D")&lt;=33*10^8,1,0),IF(SUMIFS(재무DATA!M:M,재무DATA!C:C,Sheet9!D125,재무DATA!D:D,Sheet9!B125,재무DATA!H:H,YEAR(Sheet9!$A$1)-2,재무DATA!L:L,"D")&lt;=55*10^8,1,0)),0)</f>
        <v>0</v>
      </c>
    </row>
    <row r="126" spans="1:10" x14ac:dyDescent="0.3">
      <c r="A126">
        <f t="shared" si="1"/>
        <v>9</v>
      </c>
      <c r="B126" t="str">
        <f>_xlfn.XLOOKUP(A126,회사목록!A:A,회사목록!B:B)</f>
        <v>극동유화</v>
      </c>
      <c r="C126" t="str">
        <f>_xlfn.XLOOKUP(B126,회사목록!B:B,회사목록!C:C)</f>
        <v>IM4</v>
      </c>
      <c r="D126" t="str">
        <f>_xlfn.XLOOKUP(H126,지표!D:D,지표!H:H)</f>
        <v>별도</v>
      </c>
      <c r="E126" t="str">
        <f>_xlfn.XLOOKUP(H126,지표!D:D,지표!I:I)</f>
        <v>ALL</v>
      </c>
      <c r="F126" t="str">
        <f>_xlfn.XLOOKUP(H126,지표!D:D,지표!F:F)</f>
        <v>2 감사인 감리 대상 개별감사업무 선정</v>
      </c>
      <c r="G126" t="str">
        <f>_xlfn.XLOOKUP(H126,지표!D:D,지표!C:C)</f>
        <v>1 개별감사업무 선정</v>
      </c>
      <c r="H126" t="s">
        <v>65</v>
      </c>
      <c r="I126" t="s">
        <v>145</v>
      </c>
      <c r="J126" s="5">
        <f>IFERROR(IF(SUMIFS(재무DATA!M:M,재무DATA!C:C,Sheet9!D126,재무DATA!D:D,Sheet9!B126,재무DATA!H:H,YEAR(Sheet9!$A$1),재무DATA!L:L,"B")/SUMIFS(재무DATA!M:M,재무DATA!C:C,Sheet9!D126,재무DATA!D:D,Sheet9!B126,재무DATA!H:H,YEAR(Sheet9!$A$1),재무DATA!L:L,"C")&gt;=150%,1,0),0)</f>
        <v>0</v>
      </c>
    </row>
    <row r="127" spans="1:10" x14ac:dyDescent="0.3">
      <c r="A127">
        <f t="shared" si="1"/>
        <v>9</v>
      </c>
      <c r="B127" t="str">
        <f>_xlfn.XLOOKUP(A127,회사목록!A:A,회사목록!B:B)</f>
        <v>극동유화</v>
      </c>
      <c r="C127" t="str">
        <f>_xlfn.XLOOKUP(B127,회사목록!B:B,회사목록!C:C)</f>
        <v>IM4</v>
      </c>
      <c r="D127" t="str">
        <f>_xlfn.XLOOKUP(H127,지표!D:D,지표!H:H)</f>
        <v>별도</v>
      </c>
      <c r="E127" t="str">
        <f>_xlfn.XLOOKUP(H127,지표!D:D,지표!I:I)</f>
        <v>ALL</v>
      </c>
      <c r="F127" t="str">
        <f>_xlfn.XLOOKUP(H127,지표!D:D,지표!F:F)</f>
        <v>2 감사인 감리 대상 개별감사업무 선정</v>
      </c>
      <c r="G127" t="str">
        <f>_xlfn.XLOOKUP(H127,지표!D:D,지표!C:C)</f>
        <v>1 개별감사업무 선정</v>
      </c>
      <c r="H127" t="s">
        <v>67</v>
      </c>
      <c r="I127" t="s">
        <v>147</v>
      </c>
      <c r="J127" s="5">
        <f>IFERROR(IF(AND(SUMIFS(재무DATA!M:M,재무DATA!C:C,Sheet9!D127,재무DATA!D:D,Sheet9!B127,재무DATA!H:H,YEAR(Sheet9!$A$1),재무DATA!L:L,"E")/SUMIFS(재무DATA!M:M,재무DATA!C:C,Sheet9!D127,재무DATA!D:D,Sheet9!B127,재무DATA!H:H,YEAR(Sheet9!$A$1),재무DATA!L:L,"D")&lt;=0,SUMIFS(재무DATA!M:M,재무DATA!C:C,Sheet9!D127,재무DATA!D:D,Sheet9!B127,재무DATA!H:H,YEAR(Sheet9!$A$1),재무DATA!L:L,"F")/SUMIFS(재무DATA!M:M,재무DATA!C:C,Sheet9!D127,재무DATA!D:D,Sheet9!B127,재무DATA!H:H,YEAR(Sheet9!$A$1),재무DATA!L:L,"D")&lt;=0),1,0),0)</f>
        <v>0</v>
      </c>
    </row>
    <row r="128" spans="1:10" x14ac:dyDescent="0.3">
      <c r="A128">
        <f t="shared" si="1"/>
        <v>9</v>
      </c>
      <c r="B128" t="str">
        <f>_xlfn.XLOOKUP(A128,회사목록!A:A,회사목록!B:B)</f>
        <v>극동유화</v>
      </c>
      <c r="C128" t="str">
        <f>_xlfn.XLOOKUP(B128,회사목록!B:B,회사목록!C:C)</f>
        <v>IM4</v>
      </c>
      <c r="D128" t="str">
        <f>_xlfn.XLOOKUP(H128,지표!D:D,지표!H:H)</f>
        <v>별도</v>
      </c>
      <c r="E128" t="str">
        <f>_xlfn.XLOOKUP(H128,지표!D:D,지표!I:I)</f>
        <v>비상장</v>
      </c>
      <c r="F128" t="str">
        <f>_xlfn.XLOOKUP(H128,지표!D:D,지표!F:F)</f>
        <v>2 감사인 감리 대상 개별감사업무 선정</v>
      </c>
      <c r="G128" t="str">
        <f>_xlfn.XLOOKUP(H128,지표!D:D,지표!C:C)</f>
        <v>1 개별감사업무 선정</v>
      </c>
      <c r="H128" t="s">
        <v>69</v>
      </c>
      <c r="I128" t="s">
        <v>351</v>
      </c>
      <c r="J128" s="5">
        <f>IFERROR(IF(_xlfn.XLOOKUP(B128,재무DATA!D:D,재무DATA!F:F)="비상장",IF(SUMIFS(재무DATA!M:M,재무DATA!D:D,Sheet9!B128,재무DATA!C:C,Sheet9!D128,재무DATA!H:H,YEAR(Sheet9!$A$1),재무DATA!L:L,"A")&gt;=2*10^12,1,0),0),0)</f>
        <v>0</v>
      </c>
    </row>
    <row r="129" spans="1:10" x14ac:dyDescent="0.3">
      <c r="A129">
        <f t="shared" si="1"/>
        <v>10</v>
      </c>
      <c r="B129" t="str">
        <f>_xlfn.XLOOKUP(A129,회사목록!A:A,회사목록!B:B)</f>
        <v>대덕</v>
      </c>
      <c r="C129" t="str">
        <f>_xlfn.XLOOKUP(B129,회사목록!B:B,회사목록!C:C)</f>
        <v>ICE3</v>
      </c>
      <c r="D129" t="str">
        <f>_xlfn.XLOOKUP(H129,지표!D:D,지표!H:H)</f>
        <v>별도</v>
      </c>
      <c r="E129" t="str">
        <f>_xlfn.XLOOKUP(H129,지표!D:D,지표!I:I)</f>
        <v>코스닥</v>
      </c>
      <c r="F129" t="str">
        <f>_xlfn.XLOOKUP(H129,지표!D:D,지표!F:F)</f>
        <v>1 감리위험요소평가</v>
      </c>
      <c r="G129" t="str">
        <f>_xlfn.XLOOKUP(H129,지표!D:D,지표!C:C)</f>
        <v>4 한계기업</v>
      </c>
      <c r="H129" t="s">
        <v>71</v>
      </c>
      <c r="I129" t="s">
        <v>128</v>
      </c>
      <c r="J129" s="5">
        <f>IFERROR(IF(_xlfn.XLOOKUP(B129,회사목록!B:B,회사목록!D:D)="KOSDAQ",IF(AND(SUMIFS(재무DATA!M:M,재무DATA!H:H,YEAR(Sheet9!$A$1),재무DATA!C:C,Sheet9!D129,재무DATA!L:L,"E")&lt;0,SUMIFS(재무DATA!M:M,재무DATA!H:H,YEAR(Sheet9!$A$1)-1,재무DATA!C:C,Sheet9!D129,재무DATA!L:L,"E")&lt;0,SUMIFS(재무DATA!M:M,재무DATA!H:H,YEAR(Sheet9!$A$1)-2,재무DATA!C:C,Sheet9!D129,재무DATA!L:L,"E")&lt;0),1,0),0),0)</f>
        <v>0</v>
      </c>
    </row>
    <row r="130" spans="1:10" x14ac:dyDescent="0.3">
      <c r="A130">
        <f t="shared" si="1"/>
        <v>10</v>
      </c>
      <c r="B130" t="str">
        <f>_xlfn.XLOOKUP(A130,회사목록!A:A,회사목록!B:B)</f>
        <v>대덕</v>
      </c>
      <c r="C130" t="str">
        <f>_xlfn.XLOOKUP(B130,회사목록!B:B,회사목록!C:C)</f>
        <v>ICE3</v>
      </c>
      <c r="D130" t="str">
        <f>_xlfn.XLOOKUP(H130,지표!D:D,지표!H:H)</f>
        <v>별도</v>
      </c>
      <c r="E130" t="str">
        <f>_xlfn.XLOOKUP(H130,지표!D:D,지표!I:I)</f>
        <v>ALL</v>
      </c>
      <c r="F130" t="str">
        <f>_xlfn.XLOOKUP(H130,지표!D:D,지표!F:F)</f>
        <v>1 감리위험요소평가</v>
      </c>
      <c r="G130" t="str">
        <f>_xlfn.XLOOKUP(H130,지표!D:D,지표!C:C)</f>
        <v>1 표본심사</v>
      </c>
      <c r="H130" t="s">
        <v>73</v>
      </c>
      <c r="I130" t="s">
        <v>132</v>
      </c>
      <c r="J130" s="5">
        <f>IFERROR(IF(SUMIFS(재무DATA!M:M,재무DATA!D:D,Sheet9!B130,재무DATA!H:H,YEAR(Sheet9!$A$1)-1,재무DATA!C:C,Sheet9!D130,재무DATA!L:L,"F")-SUMIFS(재무DATA!M:M,재무DATA!D:D,Sheet9!B130,재무DATA!H:H,YEAR(Sheet9!$A$1)-1,재무DATA!C:C,Sheet9!D130,재무DATA!L:L,"G")&gt;0,IF((SUMIFS(재무DATA!M:M,재무DATA!D:D,Sheet9!B130,재무DATA!H:H,YEAR(Sheet9!$A$1)-1,재무DATA!C:C,Sheet9!D130,재무DATA!L:L,"F")-SUMIFS(재무DATA!M:M,재무DATA!D:D,Sheet9!B130,재무DATA!H:H,YEAR(Sheet9!$A$1)-1,재무DATA!C:C,Sheet9!D130,재무DATA!L:L,"G"))/(SUMIFS(재무DATA!M:M,재무DATA!D:D,Sheet9!B130,재무DATA!H:H,YEAR(Sheet9!$A$1)-1,재무DATA!C:C,Sheet9!D130,재무DATA!L:L,"G"))&gt;=50%,1,0),0),0)</f>
        <v>0</v>
      </c>
    </row>
    <row r="131" spans="1:10" x14ac:dyDescent="0.3">
      <c r="A131">
        <f t="shared" si="1"/>
        <v>10</v>
      </c>
      <c r="B131" t="str">
        <f>_xlfn.XLOOKUP(A131,회사목록!A:A,회사목록!B:B)</f>
        <v>대덕</v>
      </c>
      <c r="C131" t="str">
        <f>_xlfn.XLOOKUP(B131,회사목록!B:B,회사목록!C:C)</f>
        <v>ICE3</v>
      </c>
      <c r="D131" t="str">
        <f>_xlfn.XLOOKUP(H131,지표!D:D,지표!H:H)</f>
        <v>별도</v>
      </c>
      <c r="E131" t="str">
        <f>_xlfn.XLOOKUP(H131,지표!D:D,지표!I:I)</f>
        <v>ALL</v>
      </c>
      <c r="F131" t="str">
        <f>_xlfn.XLOOKUP(H131,지표!D:D,지표!F:F)</f>
        <v>1 감리위험요소평가</v>
      </c>
      <c r="G131" t="str">
        <f>_xlfn.XLOOKUP(H131,지표!D:D,지표!C:C)</f>
        <v>1 표본심사</v>
      </c>
      <c r="H131" t="s">
        <v>75</v>
      </c>
      <c r="I131" t="s">
        <v>130</v>
      </c>
      <c r="J131" s="5">
        <f>IFERROR(IF(J130=1,IF(SUMIFS(재무DATA!M:M,재무DATA!D:D,Sheet9!B131,재무DATA!H:H,YEAR(Sheet9!$A$1)-2,재무DATA!C:C,Sheet9!D131,재무DATA!L:L,"F")-SUMIFS(재무DATA!M:M,재무DATA!D:D,Sheet9!B131,재무DATA!H:H,YEAR(Sheet9!$A$1)-2,재무DATA!C:C,Sheet9!D131,재무DATA!L:L,"G")&gt;0,IF((SUMIFS(재무DATA!M:M,재무DATA!D:D,Sheet9!B131,재무DATA!H:H,YEAR(Sheet9!$A$1)-2,재무DATA!C:C,Sheet9!D131,재무DATA!L:L,"F")-SUMIFS(재무DATA!M:M,재무DATA!D:D,Sheet9!B131,재무DATA!H:H,YEAR(Sheet9!$A$1)-2,재무DATA!C:C,Sheet9!D131,재무DATA!L:L,"G"))/(SUMIFS(재무DATA!M:M,재무DATA!D:D,Sheet9!B131,재무DATA!H:H,YEAR(Sheet9!$A$1)-2,재무DATA!C:C,Sheet9!D131,재무DATA!L:L,"G"))&gt;=50%,1,0),0),0),0)</f>
        <v>0</v>
      </c>
    </row>
    <row r="132" spans="1:10" x14ac:dyDescent="0.3">
      <c r="A132">
        <f t="shared" si="1"/>
        <v>10</v>
      </c>
      <c r="B132" t="str">
        <f>_xlfn.XLOOKUP(A132,회사목록!A:A,회사목록!B:B)</f>
        <v>대덕</v>
      </c>
      <c r="C132" t="str">
        <f>_xlfn.XLOOKUP(B132,회사목록!B:B,회사목록!C:C)</f>
        <v>ICE3</v>
      </c>
      <c r="D132" t="str">
        <f>_xlfn.XLOOKUP(H132,지표!D:D,지표!H:H)</f>
        <v>별도</v>
      </c>
      <c r="E132" t="str">
        <f>_xlfn.XLOOKUP(H132,지표!D:D,지표!I:I)</f>
        <v>ALL</v>
      </c>
      <c r="F132" t="str">
        <f>_xlfn.XLOOKUP(H132,지표!D:D,지표!F:F)</f>
        <v>1 감리위험요소평가</v>
      </c>
      <c r="G132" t="str">
        <f>_xlfn.XLOOKUP(H132,지표!D:D,지표!C:C)</f>
        <v>1 표본심사</v>
      </c>
      <c r="H132" t="s">
        <v>77</v>
      </c>
      <c r="I132" t="s">
        <v>127</v>
      </c>
      <c r="J132" s="5">
        <f>IFERROR(IF(SUMIFS(재무DATA!M:M,재무DATA!D:D,Sheet9!B132,재무DATA!H:H,YEAR(Sheet9!$A$1)-1,재무DATA!C:C,Sheet9!D132,재무DATA!L:L,"E")-SUMIFS(재무DATA!M:M,재무DATA!D:D,Sheet9!B132,재무DATA!H:H,YEAR(Sheet9!$A$1)-1,재무DATA!C:C,Sheet9!D132,재무DATA!L:L,"G")&gt;0,IF((SUMIFS(재무DATA!M:M,재무DATA!D:D,Sheet9!B132,재무DATA!H:H,YEAR(Sheet9!$A$1)-1,재무DATA!C:C,Sheet9!D132,재무DATA!L:L,"E")-SUMIFS(재무DATA!M:M,재무DATA!D:D,Sheet9!B132,재무DATA!H:H,YEAR(Sheet9!$A$1)-1,재무DATA!C:C,Sheet9!D132,재무DATA!L:L,"G"))/(SUMIFS(재무DATA!M:M,재무DATA!D:D,Sheet9!B132,재무DATA!H:H,YEAR(Sheet9!$A$1)-1,재무DATA!C:C,Sheet9!D132,재무DATA!L:L,"G"))&gt;=50%,1,0),0),0)</f>
        <v>0</v>
      </c>
    </row>
    <row r="133" spans="1:10" x14ac:dyDescent="0.3">
      <c r="A133">
        <f t="shared" si="1"/>
        <v>10</v>
      </c>
      <c r="B133" t="str">
        <f>_xlfn.XLOOKUP(A133,회사목록!A:A,회사목록!B:B)</f>
        <v>대덕</v>
      </c>
      <c r="C133" t="str">
        <f>_xlfn.XLOOKUP(B133,회사목록!B:B,회사목록!C:C)</f>
        <v>ICE3</v>
      </c>
      <c r="D133" t="str">
        <f>_xlfn.XLOOKUP(H133,지표!D:D,지표!H:H)</f>
        <v>별도</v>
      </c>
      <c r="E133" t="str">
        <f>_xlfn.XLOOKUP(H133,지표!D:D,지표!I:I)</f>
        <v>ALL</v>
      </c>
      <c r="F133" t="str">
        <f>_xlfn.XLOOKUP(H133,지표!D:D,지표!F:F)</f>
        <v>1 감리위험요소평가</v>
      </c>
      <c r="G133" t="str">
        <f>_xlfn.XLOOKUP(H133,지표!D:D,지표!C:C)</f>
        <v>1 표본심사</v>
      </c>
      <c r="H133" t="s">
        <v>79</v>
      </c>
      <c r="I133" t="s">
        <v>126</v>
      </c>
      <c r="J133" s="5">
        <f>IFERROR(IF(J132=1,IF(SUMIFS(재무DATA!M:M,재무DATA!D:D,Sheet9!B133,재무DATA!H:H,YEAR(Sheet9!$A$1)-2,재무DATA!C:C,Sheet9!D133,재무DATA!L:L,"E")-SUMIFS(재무DATA!M:M,재무DATA!D:D,Sheet9!B133,재무DATA!H:H,YEAR(Sheet9!$A$1)-2,재무DATA!C:C,Sheet9!D133,재무DATA!L:L,"G")&gt;0,IF((SUMIFS(재무DATA!M:M,재무DATA!D:D,Sheet9!B133,재무DATA!H:H,YEAR(Sheet9!$A$1)-2,재무DATA!C:C,Sheet9!D133,재무DATA!L:L,"E")-SUMIFS(재무DATA!M:M,재무DATA!D:D,Sheet9!B133,재무DATA!H:H,YEAR(Sheet9!$A$1)-2,재무DATA!C:C,Sheet9!D133,재무DATA!L:L,"G"))/(SUMIFS(재무DATA!M:M,재무DATA!D:D,Sheet9!B133,재무DATA!H:H,YEAR(Sheet9!$A$1)-2,재무DATA!C:C,Sheet9!D133,재무DATA!L:L,"G"))&gt;=50%,1,0),0),0),0)</f>
        <v>0</v>
      </c>
    </row>
    <row r="134" spans="1:10" x14ac:dyDescent="0.3">
      <c r="A134">
        <f t="shared" si="1"/>
        <v>10</v>
      </c>
      <c r="B134" t="str">
        <f>_xlfn.XLOOKUP(A134,회사목록!A:A,회사목록!B:B)</f>
        <v>대덕</v>
      </c>
      <c r="C134" t="str">
        <f>_xlfn.XLOOKUP(B134,회사목록!B:B,회사목록!C:C)</f>
        <v>ICE3</v>
      </c>
      <c r="D134" t="str">
        <f>_xlfn.XLOOKUP(H134,지표!D:D,지표!H:H)</f>
        <v>별도</v>
      </c>
      <c r="E134" t="str">
        <f>_xlfn.XLOOKUP(H134,지표!D:D,지표!I:I)</f>
        <v>코스피/코스닥</v>
      </c>
      <c r="F134" t="str">
        <f>_xlfn.XLOOKUP(H134,지표!D:D,지표!F:F)</f>
        <v>1 감리위험요소평가</v>
      </c>
      <c r="G134" t="str">
        <f>_xlfn.XLOOKUP(H134,지표!D:D,지표!C:C)</f>
        <v>1 표본심사</v>
      </c>
      <c r="H134" t="s">
        <v>83</v>
      </c>
      <c r="I134" t="s">
        <v>134</v>
      </c>
      <c r="J134" s="5">
        <f>IFERROR(IF(SUMIFS(재무DATA!M:M,재무DATA!D:D,Sheet9!B134,재무DATA!C:C,Sheet9!D134,재무DATA!H:H,YEAR(Sheet9!$A$1),재무DATA!L:L,"E")/SUMIFS(재무DATA!M:M,재무DATA!D:D,Sheet9!B134,재무DATA!C:C,Sheet9!D134,재무DATA!H:H,YEAR(Sheet9!$A$1)-1,재무DATA!L:L,"E")&lt;50%,1,0),0)</f>
        <v>0</v>
      </c>
    </row>
    <row r="135" spans="1:10" x14ac:dyDescent="0.3">
      <c r="A135">
        <f t="shared" si="1"/>
        <v>10</v>
      </c>
      <c r="B135" t="str">
        <f>_xlfn.XLOOKUP(A135,회사목록!A:A,회사목록!B:B)</f>
        <v>대덕</v>
      </c>
      <c r="C135" t="str">
        <f>_xlfn.XLOOKUP(B135,회사목록!B:B,회사목록!C:C)</f>
        <v>ICE3</v>
      </c>
      <c r="D135" t="str">
        <f>_xlfn.XLOOKUP(H135,지표!D:D,지표!H:H)</f>
        <v>별도</v>
      </c>
      <c r="E135" t="str">
        <f>_xlfn.XLOOKUP(H135,지표!D:D,지표!I:I)</f>
        <v>코스피/코스닥</v>
      </c>
      <c r="F135" t="str">
        <f>_xlfn.XLOOKUP(H135,지표!D:D,지표!F:F)</f>
        <v>1 감리위험요소평가</v>
      </c>
      <c r="G135" t="str">
        <f>_xlfn.XLOOKUP(H135,지표!D:D,지표!C:C)</f>
        <v>1 표본심사</v>
      </c>
      <c r="H135" t="s">
        <v>85</v>
      </c>
      <c r="I135" t="s">
        <v>136</v>
      </c>
      <c r="J135" s="5">
        <f>IFERROR(IF(SUMIFS(재무DATA!M:M,재무DATA!D:D,Sheet9!B135,재무DATA!C:C,Sheet9!D135,재무DATA!H:H,YEAR(Sheet9!$A$1),재무DATA!L:L,"D")/SUMIFS(재무DATA!M:M,재무DATA!D:D,Sheet9!B135,재무DATA!C:C,Sheet9!D135,재무DATA!H:H,YEAR(Sheet9!$A$1)-1,재무DATA!L:L,"D")&lt;50%,1,0),0)</f>
        <v>0</v>
      </c>
    </row>
    <row r="136" spans="1:10" x14ac:dyDescent="0.3">
      <c r="A136">
        <f t="shared" si="1"/>
        <v>10</v>
      </c>
      <c r="B136" t="str">
        <f>_xlfn.XLOOKUP(A136,회사목록!A:A,회사목록!B:B)</f>
        <v>대덕</v>
      </c>
      <c r="C136" t="str">
        <f>_xlfn.XLOOKUP(B136,회사목록!B:B,회사목록!C:C)</f>
        <v>ICE3</v>
      </c>
      <c r="D136" t="str">
        <f>_xlfn.XLOOKUP(H136,지표!D:D,지표!H:H)</f>
        <v>별도</v>
      </c>
      <c r="E136" t="str">
        <f>_xlfn.XLOOKUP(H136,지표!D:D,지표!I:I)</f>
        <v>코스피/코스닥</v>
      </c>
      <c r="F136" t="str">
        <f>_xlfn.XLOOKUP(H136,지표!D:D,지표!F:F)</f>
        <v>1 감리위험요소평가</v>
      </c>
      <c r="G136" t="str">
        <f>_xlfn.XLOOKUP(H136,지표!D:D,지표!C:C)</f>
        <v>5 기타</v>
      </c>
      <c r="H136" t="s">
        <v>81</v>
      </c>
      <c r="I136" t="s">
        <v>349</v>
      </c>
      <c r="J136" s="5">
        <f>IFERROR(IF(SUMIFS(재무DATA!M:M,재무DATA!C:C,Sheet9!D136,재무DATA!D:D,Sheet9!B136,재무DATA!H:H,YEAR(Sheet9!$A$1),재무DATA!L:L,"F")/SUMIFS(재무DATA!M:M,재무DATA!C:C,Sheet9!D136,재무DATA!D:D,Sheet9!B136,재무DATA!H:H,YEAR(Sheet9!$A$1),재무DATA!L:L,"G")&lt;0,1,0),0)</f>
        <v>0</v>
      </c>
    </row>
    <row r="137" spans="1:10" x14ac:dyDescent="0.3">
      <c r="A137">
        <f t="shared" si="1"/>
        <v>10</v>
      </c>
      <c r="B137" t="str">
        <f>_xlfn.XLOOKUP(A137,회사목록!A:A,회사목록!B:B)</f>
        <v>대덕</v>
      </c>
      <c r="C137" t="str">
        <f>_xlfn.XLOOKUP(B137,회사목록!B:B,회사목록!C:C)</f>
        <v>ICE3</v>
      </c>
      <c r="D137" t="str">
        <f>_xlfn.XLOOKUP(H137,지표!D:D,지표!H:H)</f>
        <v>연결</v>
      </c>
      <c r="E137" t="str">
        <f>_xlfn.XLOOKUP(H137,지표!D:D,지표!I:I)</f>
        <v>코스피/코스닥</v>
      </c>
      <c r="F137" t="str">
        <f>_xlfn.XLOOKUP(H137,지표!D:D,지표!F:F)</f>
        <v>1 감리위험요소평가</v>
      </c>
      <c r="G137" t="str">
        <f>_xlfn.XLOOKUP(H137,지표!D:D,지표!C:C)</f>
        <v>2 직권지정</v>
      </c>
      <c r="H137" t="s">
        <v>87</v>
      </c>
      <c r="I137" t="s">
        <v>139</v>
      </c>
      <c r="J137" s="5">
        <f>IFERROR(IF(AND(SUMIFS(재무DATA!M:M,재무DATA!C:C,Sheet9!D137,재무DATA!D:D,Sheet9!B137,재무DATA!H:H,YEAR(Sheet9!$A$1)-1,재무DATA!L:L,"E")&lt;0,SUMIFS(재무DATA!M:M,재무DATA!C:C,Sheet9!D137,재무DATA!D:D,Sheet9!B137,재무DATA!H:H,YEAR(Sheet9!$A$1)-2,재무DATA!L:L,"E")&lt;0),1,0),0)</f>
        <v>0</v>
      </c>
    </row>
    <row r="138" spans="1:10" x14ac:dyDescent="0.3">
      <c r="A138">
        <f t="shared" si="1"/>
        <v>10</v>
      </c>
      <c r="B138" t="str">
        <f>_xlfn.XLOOKUP(A138,회사목록!A:A,회사목록!B:B)</f>
        <v>대덕</v>
      </c>
      <c r="C138" t="str">
        <f>_xlfn.XLOOKUP(B138,회사목록!B:B,회사목록!C:C)</f>
        <v>ICE3</v>
      </c>
      <c r="D138" t="str">
        <f>_xlfn.XLOOKUP(H138,지표!D:D,지표!H:H)</f>
        <v>연결</v>
      </c>
      <c r="E138" t="str">
        <f>_xlfn.XLOOKUP(H138,지표!D:D,지표!I:I)</f>
        <v>코스피/코스닥</v>
      </c>
      <c r="F138" t="str">
        <f>_xlfn.XLOOKUP(H138,지표!D:D,지표!F:F)</f>
        <v>1 감리위험요소평가</v>
      </c>
      <c r="G138" t="str">
        <f>_xlfn.XLOOKUP(H138,지표!D:D,지표!C:C)</f>
        <v>2 직권지정</v>
      </c>
      <c r="H138" t="s">
        <v>89</v>
      </c>
      <c r="I138" t="s">
        <v>141</v>
      </c>
      <c r="J138" s="5">
        <f>IFERROR(IF(AND(SUMIFS(재무DATA!M:M,재무DATA!C:C,Sheet9!D138,재무DATA!D:D,Sheet9!B138,재무DATA!H:H,YEAR(Sheet9!$A$1)-1,재무DATA!L:L,"G")&lt;0,SUMIFS(재무DATA!M:M,재무DATA!C:C,Sheet9!D138,재무DATA!D:D,Sheet9!B138,재무DATA!H:H,YEAR(Sheet9!$A$1)-2,재무DATA!L:L,"G")&lt;0),1,0),0)</f>
        <v>0</v>
      </c>
    </row>
    <row r="139" spans="1:10" x14ac:dyDescent="0.3">
      <c r="A139">
        <f t="shared" si="1"/>
        <v>10</v>
      </c>
      <c r="B139" t="str">
        <f>_xlfn.XLOOKUP(A139,회사목록!A:A,회사목록!B:B)</f>
        <v>대덕</v>
      </c>
      <c r="C139" t="str">
        <f>_xlfn.XLOOKUP(B139,회사목록!B:B,회사목록!C:C)</f>
        <v>ICE3</v>
      </c>
      <c r="D139" t="str">
        <f>_xlfn.XLOOKUP(H139,지표!D:D,지표!H:H)</f>
        <v>별도</v>
      </c>
      <c r="E139" t="str">
        <f>_xlfn.XLOOKUP(H139,지표!D:D,지표!I:I)</f>
        <v>코스피/코스닥</v>
      </c>
      <c r="F139" t="str">
        <f>_xlfn.XLOOKUP(H139,지표!D:D,지표!F:F)</f>
        <v>1 감리위험요소평가</v>
      </c>
      <c r="G139" t="str">
        <f>_xlfn.XLOOKUP(H139,지표!D:D,지표!C:C)</f>
        <v>3 관리종목</v>
      </c>
      <c r="H139" t="s">
        <v>91</v>
      </c>
      <c r="I139" t="s">
        <v>143</v>
      </c>
      <c r="J139" s="5">
        <f>IFERROR(IF(_xlfn.XLOOKUP(B139,재무DATA!D:D,재무DATA!F:F)="KOSDAQ",IF(SUMIFS(재무DATA!M:M,재무DATA!C:C,Sheet9!D139,재무DATA!D:D,Sheet9!B139,재무DATA!H:H,YEAR(Sheet9!$A$1)-2,재무DATA!L:L,"D")&lt;=33*10^8,1,0),IF(SUMIFS(재무DATA!M:M,재무DATA!C:C,Sheet9!D139,재무DATA!D:D,Sheet9!B139,재무DATA!H:H,YEAR(Sheet9!$A$1)-2,재무DATA!L:L,"D")&lt;=55*10^8,1,0)),0)</f>
        <v>1</v>
      </c>
    </row>
    <row r="140" spans="1:10" x14ac:dyDescent="0.3">
      <c r="A140">
        <f t="shared" si="1"/>
        <v>10</v>
      </c>
      <c r="B140" t="str">
        <f>_xlfn.XLOOKUP(A140,회사목록!A:A,회사목록!B:B)</f>
        <v>대덕</v>
      </c>
      <c r="C140" t="str">
        <f>_xlfn.XLOOKUP(B140,회사목록!B:B,회사목록!C:C)</f>
        <v>ICE3</v>
      </c>
      <c r="D140" t="str">
        <f>_xlfn.XLOOKUP(H140,지표!D:D,지표!H:H)</f>
        <v>별도</v>
      </c>
      <c r="E140" t="str">
        <f>_xlfn.XLOOKUP(H140,지표!D:D,지표!I:I)</f>
        <v>ALL</v>
      </c>
      <c r="F140" t="str">
        <f>_xlfn.XLOOKUP(H140,지표!D:D,지표!F:F)</f>
        <v>2 감사인 감리 대상 개별감사업무 선정</v>
      </c>
      <c r="G140" t="str">
        <f>_xlfn.XLOOKUP(H140,지표!D:D,지표!C:C)</f>
        <v>1 개별감사업무 선정</v>
      </c>
      <c r="H140" t="s">
        <v>65</v>
      </c>
      <c r="I140" t="s">
        <v>145</v>
      </c>
      <c r="J140" s="5">
        <f>IFERROR(IF(SUMIFS(재무DATA!M:M,재무DATA!C:C,Sheet9!D140,재무DATA!D:D,Sheet9!B140,재무DATA!H:H,YEAR(Sheet9!$A$1),재무DATA!L:L,"B")/SUMIFS(재무DATA!M:M,재무DATA!C:C,Sheet9!D140,재무DATA!D:D,Sheet9!B140,재무DATA!H:H,YEAR(Sheet9!$A$1),재무DATA!L:L,"C")&gt;=150%,1,0),0)</f>
        <v>0</v>
      </c>
    </row>
    <row r="141" spans="1:10" x14ac:dyDescent="0.3">
      <c r="A141">
        <f t="shared" si="1"/>
        <v>10</v>
      </c>
      <c r="B141" t="str">
        <f>_xlfn.XLOOKUP(A141,회사목록!A:A,회사목록!B:B)</f>
        <v>대덕</v>
      </c>
      <c r="C141" t="str">
        <f>_xlfn.XLOOKUP(B141,회사목록!B:B,회사목록!C:C)</f>
        <v>ICE3</v>
      </c>
      <c r="D141" t="str">
        <f>_xlfn.XLOOKUP(H141,지표!D:D,지표!H:H)</f>
        <v>별도</v>
      </c>
      <c r="E141" t="str">
        <f>_xlfn.XLOOKUP(H141,지표!D:D,지표!I:I)</f>
        <v>ALL</v>
      </c>
      <c r="F141" t="str">
        <f>_xlfn.XLOOKUP(H141,지표!D:D,지표!F:F)</f>
        <v>2 감사인 감리 대상 개별감사업무 선정</v>
      </c>
      <c r="G141" t="str">
        <f>_xlfn.XLOOKUP(H141,지표!D:D,지표!C:C)</f>
        <v>1 개별감사업무 선정</v>
      </c>
      <c r="H141" t="s">
        <v>67</v>
      </c>
      <c r="I141" t="s">
        <v>147</v>
      </c>
      <c r="J141" s="5">
        <f>IFERROR(IF(AND(SUMIFS(재무DATA!M:M,재무DATA!C:C,Sheet9!D141,재무DATA!D:D,Sheet9!B141,재무DATA!H:H,YEAR(Sheet9!$A$1),재무DATA!L:L,"E")/SUMIFS(재무DATA!M:M,재무DATA!C:C,Sheet9!D141,재무DATA!D:D,Sheet9!B141,재무DATA!H:H,YEAR(Sheet9!$A$1),재무DATA!L:L,"D")&lt;=0,SUMIFS(재무DATA!M:M,재무DATA!C:C,Sheet9!D141,재무DATA!D:D,Sheet9!B141,재무DATA!H:H,YEAR(Sheet9!$A$1),재무DATA!L:L,"F")/SUMIFS(재무DATA!M:M,재무DATA!C:C,Sheet9!D141,재무DATA!D:D,Sheet9!B141,재무DATA!H:H,YEAR(Sheet9!$A$1),재무DATA!L:L,"D")&lt;=0),1,0),0)</f>
        <v>0</v>
      </c>
    </row>
    <row r="142" spans="1:10" x14ac:dyDescent="0.3">
      <c r="A142">
        <f t="shared" si="1"/>
        <v>10</v>
      </c>
      <c r="B142" t="str">
        <f>_xlfn.XLOOKUP(A142,회사목록!A:A,회사목록!B:B)</f>
        <v>대덕</v>
      </c>
      <c r="C142" t="str">
        <f>_xlfn.XLOOKUP(B142,회사목록!B:B,회사목록!C:C)</f>
        <v>ICE3</v>
      </c>
      <c r="D142" t="str">
        <f>_xlfn.XLOOKUP(H142,지표!D:D,지표!H:H)</f>
        <v>별도</v>
      </c>
      <c r="E142" t="str">
        <f>_xlfn.XLOOKUP(H142,지표!D:D,지표!I:I)</f>
        <v>비상장</v>
      </c>
      <c r="F142" t="str">
        <f>_xlfn.XLOOKUP(H142,지표!D:D,지표!F:F)</f>
        <v>2 감사인 감리 대상 개별감사업무 선정</v>
      </c>
      <c r="G142" t="str">
        <f>_xlfn.XLOOKUP(H142,지표!D:D,지표!C:C)</f>
        <v>1 개별감사업무 선정</v>
      </c>
      <c r="H142" t="s">
        <v>69</v>
      </c>
      <c r="I142" t="s">
        <v>351</v>
      </c>
      <c r="J142" s="5">
        <f>IFERROR(IF(_xlfn.XLOOKUP(B142,재무DATA!D:D,재무DATA!F:F)="비상장",IF(SUMIFS(재무DATA!M:M,재무DATA!D:D,Sheet9!B142,재무DATA!C:C,Sheet9!D142,재무DATA!H:H,YEAR(Sheet9!$A$1),재무DATA!L:L,"A")&gt;=2*10^12,1,0),0),0)</f>
        <v>0</v>
      </c>
    </row>
    <row r="143" spans="1:10" x14ac:dyDescent="0.3">
      <c r="A143">
        <f t="shared" si="1"/>
        <v>11</v>
      </c>
      <c r="B143" t="str">
        <f>_xlfn.XLOOKUP(A143,회사목록!A:A,회사목록!B:B)</f>
        <v>대덕전자</v>
      </c>
      <c r="C143" t="str">
        <f>_xlfn.XLOOKUP(B143,회사목록!B:B,회사목록!C:C)</f>
        <v>ICE3</v>
      </c>
      <c r="D143" t="str">
        <f>_xlfn.XLOOKUP(H143,지표!D:D,지표!H:H)</f>
        <v>별도</v>
      </c>
      <c r="E143" t="str">
        <f>_xlfn.XLOOKUP(H143,지표!D:D,지표!I:I)</f>
        <v>코스닥</v>
      </c>
      <c r="F143" t="str">
        <f>_xlfn.XLOOKUP(H143,지표!D:D,지표!F:F)</f>
        <v>1 감리위험요소평가</v>
      </c>
      <c r="G143" t="str">
        <f>_xlfn.XLOOKUP(H143,지표!D:D,지표!C:C)</f>
        <v>4 한계기업</v>
      </c>
      <c r="H143" t="s">
        <v>71</v>
      </c>
      <c r="I143" t="s">
        <v>128</v>
      </c>
      <c r="J143" s="5">
        <f>IFERROR(IF(_xlfn.XLOOKUP(B143,회사목록!B:B,회사목록!D:D)="KOSDAQ",IF(AND(SUMIFS(재무DATA!M:M,재무DATA!H:H,YEAR(Sheet9!$A$1),재무DATA!C:C,Sheet9!D143,재무DATA!L:L,"E")&lt;0,SUMIFS(재무DATA!M:M,재무DATA!H:H,YEAR(Sheet9!$A$1)-1,재무DATA!C:C,Sheet9!D143,재무DATA!L:L,"E")&lt;0,SUMIFS(재무DATA!M:M,재무DATA!H:H,YEAR(Sheet9!$A$1)-2,재무DATA!C:C,Sheet9!D143,재무DATA!L:L,"E")&lt;0),1,0),0),0)</f>
        <v>0</v>
      </c>
    </row>
    <row r="144" spans="1:10" x14ac:dyDescent="0.3">
      <c r="A144">
        <f t="shared" si="1"/>
        <v>11</v>
      </c>
      <c r="B144" t="str">
        <f>_xlfn.XLOOKUP(A144,회사목록!A:A,회사목록!B:B)</f>
        <v>대덕전자</v>
      </c>
      <c r="C144" t="str">
        <f>_xlfn.XLOOKUP(B144,회사목록!B:B,회사목록!C:C)</f>
        <v>ICE3</v>
      </c>
      <c r="D144" t="str">
        <f>_xlfn.XLOOKUP(H144,지표!D:D,지표!H:H)</f>
        <v>별도</v>
      </c>
      <c r="E144" t="str">
        <f>_xlfn.XLOOKUP(H144,지표!D:D,지표!I:I)</f>
        <v>ALL</v>
      </c>
      <c r="F144" t="str">
        <f>_xlfn.XLOOKUP(H144,지표!D:D,지표!F:F)</f>
        <v>1 감리위험요소평가</v>
      </c>
      <c r="G144" t="str">
        <f>_xlfn.XLOOKUP(H144,지표!D:D,지표!C:C)</f>
        <v>1 표본심사</v>
      </c>
      <c r="H144" t="s">
        <v>73</v>
      </c>
      <c r="I144" t="s">
        <v>132</v>
      </c>
      <c r="J144" s="5">
        <f>IFERROR(IF(SUMIFS(재무DATA!M:M,재무DATA!D:D,Sheet9!B144,재무DATA!H:H,YEAR(Sheet9!$A$1)-1,재무DATA!C:C,Sheet9!D144,재무DATA!L:L,"F")-SUMIFS(재무DATA!M:M,재무DATA!D:D,Sheet9!B144,재무DATA!H:H,YEAR(Sheet9!$A$1)-1,재무DATA!C:C,Sheet9!D144,재무DATA!L:L,"G")&gt;0,IF((SUMIFS(재무DATA!M:M,재무DATA!D:D,Sheet9!B144,재무DATA!H:H,YEAR(Sheet9!$A$1)-1,재무DATA!C:C,Sheet9!D144,재무DATA!L:L,"F")-SUMIFS(재무DATA!M:M,재무DATA!D:D,Sheet9!B144,재무DATA!H:H,YEAR(Sheet9!$A$1)-1,재무DATA!C:C,Sheet9!D144,재무DATA!L:L,"G"))/(SUMIFS(재무DATA!M:M,재무DATA!D:D,Sheet9!B144,재무DATA!H:H,YEAR(Sheet9!$A$1)-1,재무DATA!C:C,Sheet9!D144,재무DATA!L:L,"G"))&gt;=50%,1,0),0),0)</f>
        <v>1</v>
      </c>
    </row>
    <row r="145" spans="1:10" x14ac:dyDescent="0.3">
      <c r="A145">
        <f t="shared" si="1"/>
        <v>11</v>
      </c>
      <c r="B145" t="str">
        <f>_xlfn.XLOOKUP(A145,회사목록!A:A,회사목록!B:B)</f>
        <v>대덕전자</v>
      </c>
      <c r="C145" t="str">
        <f>_xlfn.XLOOKUP(B145,회사목록!B:B,회사목록!C:C)</f>
        <v>ICE3</v>
      </c>
      <c r="D145" t="str">
        <f>_xlfn.XLOOKUP(H145,지표!D:D,지표!H:H)</f>
        <v>별도</v>
      </c>
      <c r="E145" t="str">
        <f>_xlfn.XLOOKUP(H145,지표!D:D,지표!I:I)</f>
        <v>ALL</v>
      </c>
      <c r="F145" t="str">
        <f>_xlfn.XLOOKUP(H145,지표!D:D,지표!F:F)</f>
        <v>1 감리위험요소평가</v>
      </c>
      <c r="G145" t="str">
        <f>_xlfn.XLOOKUP(H145,지표!D:D,지표!C:C)</f>
        <v>1 표본심사</v>
      </c>
      <c r="H145" t="s">
        <v>75</v>
      </c>
      <c r="I145" t="s">
        <v>130</v>
      </c>
      <c r="J145" s="5">
        <f>IFERROR(IF(J144=1,IF(SUMIFS(재무DATA!M:M,재무DATA!D:D,Sheet9!B145,재무DATA!H:H,YEAR(Sheet9!$A$1)-2,재무DATA!C:C,Sheet9!D145,재무DATA!L:L,"F")-SUMIFS(재무DATA!M:M,재무DATA!D:D,Sheet9!B145,재무DATA!H:H,YEAR(Sheet9!$A$1)-2,재무DATA!C:C,Sheet9!D145,재무DATA!L:L,"G")&gt;0,IF((SUMIFS(재무DATA!M:M,재무DATA!D:D,Sheet9!B145,재무DATA!H:H,YEAR(Sheet9!$A$1)-2,재무DATA!C:C,Sheet9!D145,재무DATA!L:L,"F")-SUMIFS(재무DATA!M:M,재무DATA!D:D,Sheet9!B145,재무DATA!H:H,YEAR(Sheet9!$A$1)-2,재무DATA!C:C,Sheet9!D145,재무DATA!L:L,"G"))/(SUMIFS(재무DATA!M:M,재무DATA!D:D,Sheet9!B145,재무DATA!H:H,YEAR(Sheet9!$A$1)-2,재무DATA!C:C,Sheet9!D145,재무DATA!L:L,"G"))&gt;=50%,1,0),0),0),0)</f>
        <v>0</v>
      </c>
    </row>
    <row r="146" spans="1:10" x14ac:dyDescent="0.3">
      <c r="A146">
        <f t="shared" si="1"/>
        <v>11</v>
      </c>
      <c r="B146" t="str">
        <f>_xlfn.XLOOKUP(A146,회사목록!A:A,회사목록!B:B)</f>
        <v>대덕전자</v>
      </c>
      <c r="C146" t="str">
        <f>_xlfn.XLOOKUP(B146,회사목록!B:B,회사목록!C:C)</f>
        <v>ICE3</v>
      </c>
      <c r="D146" t="str">
        <f>_xlfn.XLOOKUP(H146,지표!D:D,지표!H:H)</f>
        <v>별도</v>
      </c>
      <c r="E146" t="str">
        <f>_xlfn.XLOOKUP(H146,지표!D:D,지표!I:I)</f>
        <v>ALL</v>
      </c>
      <c r="F146" t="str">
        <f>_xlfn.XLOOKUP(H146,지표!D:D,지표!F:F)</f>
        <v>1 감리위험요소평가</v>
      </c>
      <c r="G146" t="str">
        <f>_xlfn.XLOOKUP(H146,지표!D:D,지표!C:C)</f>
        <v>1 표본심사</v>
      </c>
      <c r="H146" t="s">
        <v>77</v>
      </c>
      <c r="I146" t="s">
        <v>127</v>
      </c>
      <c r="J146" s="5">
        <f>IFERROR(IF(SUMIFS(재무DATA!M:M,재무DATA!D:D,Sheet9!B146,재무DATA!H:H,YEAR(Sheet9!$A$1)-1,재무DATA!C:C,Sheet9!D146,재무DATA!L:L,"E")-SUMIFS(재무DATA!M:M,재무DATA!D:D,Sheet9!B146,재무DATA!H:H,YEAR(Sheet9!$A$1)-1,재무DATA!C:C,Sheet9!D146,재무DATA!L:L,"G")&gt;0,IF((SUMIFS(재무DATA!M:M,재무DATA!D:D,Sheet9!B146,재무DATA!H:H,YEAR(Sheet9!$A$1)-1,재무DATA!C:C,Sheet9!D146,재무DATA!L:L,"E")-SUMIFS(재무DATA!M:M,재무DATA!D:D,Sheet9!B146,재무DATA!H:H,YEAR(Sheet9!$A$1)-1,재무DATA!C:C,Sheet9!D146,재무DATA!L:L,"G"))/(SUMIFS(재무DATA!M:M,재무DATA!D:D,Sheet9!B146,재무DATA!H:H,YEAR(Sheet9!$A$1)-1,재무DATA!C:C,Sheet9!D146,재무DATA!L:L,"G"))&gt;=50%,1,0),0),0)</f>
        <v>0</v>
      </c>
    </row>
    <row r="147" spans="1:10" x14ac:dyDescent="0.3">
      <c r="A147">
        <f t="shared" si="1"/>
        <v>11</v>
      </c>
      <c r="B147" t="str">
        <f>_xlfn.XLOOKUP(A147,회사목록!A:A,회사목록!B:B)</f>
        <v>대덕전자</v>
      </c>
      <c r="C147" t="str">
        <f>_xlfn.XLOOKUP(B147,회사목록!B:B,회사목록!C:C)</f>
        <v>ICE3</v>
      </c>
      <c r="D147" t="str">
        <f>_xlfn.XLOOKUP(H147,지표!D:D,지표!H:H)</f>
        <v>별도</v>
      </c>
      <c r="E147" t="str">
        <f>_xlfn.XLOOKUP(H147,지표!D:D,지표!I:I)</f>
        <v>ALL</v>
      </c>
      <c r="F147" t="str">
        <f>_xlfn.XLOOKUP(H147,지표!D:D,지표!F:F)</f>
        <v>1 감리위험요소평가</v>
      </c>
      <c r="G147" t="str">
        <f>_xlfn.XLOOKUP(H147,지표!D:D,지표!C:C)</f>
        <v>1 표본심사</v>
      </c>
      <c r="H147" t="s">
        <v>79</v>
      </c>
      <c r="I147" t="s">
        <v>126</v>
      </c>
      <c r="J147" s="5">
        <f>IFERROR(IF(J146=1,IF(SUMIFS(재무DATA!M:M,재무DATA!D:D,Sheet9!B147,재무DATA!H:H,YEAR(Sheet9!$A$1)-2,재무DATA!C:C,Sheet9!D147,재무DATA!L:L,"E")-SUMIFS(재무DATA!M:M,재무DATA!D:D,Sheet9!B147,재무DATA!H:H,YEAR(Sheet9!$A$1)-2,재무DATA!C:C,Sheet9!D147,재무DATA!L:L,"G")&gt;0,IF((SUMIFS(재무DATA!M:M,재무DATA!D:D,Sheet9!B147,재무DATA!H:H,YEAR(Sheet9!$A$1)-2,재무DATA!C:C,Sheet9!D147,재무DATA!L:L,"E")-SUMIFS(재무DATA!M:M,재무DATA!D:D,Sheet9!B147,재무DATA!H:H,YEAR(Sheet9!$A$1)-2,재무DATA!C:C,Sheet9!D147,재무DATA!L:L,"G"))/(SUMIFS(재무DATA!M:M,재무DATA!D:D,Sheet9!B147,재무DATA!H:H,YEAR(Sheet9!$A$1)-2,재무DATA!C:C,Sheet9!D147,재무DATA!L:L,"G"))&gt;=50%,1,0),0),0),0)</f>
        <v>0</v>
      </c>
    </row>
    <row r="148" spans="1:10" x14ac:dyDescent="0.3">
      <c r="A148">
        <f t="shared" ref="A148:A211" si="2">A134+1</f>
        <v>11</v>
      </c>
      <c r="B148" t="str">
        <f>_xlfn.XLOOKUP(A148,회사목록!A:A,회사목록!B:B)</f>
        <v>대덕전자</v>
      </c>
      <c r="C148" t="str">
        <f>_xlfn.XLOOKUP(B148,회사목록!B:B,회사목록!C:C)</f>
        <v>ICE3</v>
      </c>
      <c r="D148" t="str">
        <f>_xlfn.XLOOKUP(H148,지표!D:D,지표!H:H)</f>
        <v>별도</v>
      </c>
      <c r="E148" t="str">
        <f>_xlfn.XLOOKUP(H148,지표!D:D,지표!I:I)</f>
        <v>코스피/코스닥</v>
      </c>
      <c r="F148" t="str">
        <f>_xlfn.XLOOKUP(H148,지표!D:D,지표!F:F)</f>
        <v>1 감리위험요소평가</v>
      </c>
      <c r="G148" t="str">
        <f>_xlfn.XLOOKUP(H148,지표!D:D,지표!C:C)</f>
        <v>1 표본심사</v>
      </c>
      <c r="H148" t="s">
        <v>83</v>
      </c>
      <c r="I148" t="s">
        <v>134</v>
      </c>
      <c r="J148" s="5">
        <f>IFERROR(IF(SUMIFS(재무DATA!M:M,재무DATA!D:D,Sheet9!B148,재무DATA!C:C,Sheet9!D148,재무DATA!H:H,YEAR(Sheet9!$A$1),재무DATA!L:L,"E")/SUMIFS(재무DATA!M:M,재무DATA!D:D,Sheet9!B148,재무DATA!C:C,Sheet9!D148,재무DATA!H:H,YEAR(Sheet9!$A$1)-1,재무DATA!L:L,"E")&lt;50%,1,0),0)</f>
        <v>0</v>
      </c>
    </row>
    <row r="149" spans="1:10" x14ac:dyDescent="0.3">
      <c r="A149">
        <f t="shared" si="2"/>
        <v>11</v>
      </c>
      <c r="B149" t="str">
        <f>_xlfn.XLOOKUP(A149,회사목록!A:A,회사목록!B:B)</f>
        <v>대덕전자</v>
      </c>
      <c r="C149" t="str">
        <f>_xlfn.XLOOKUP(B149,회사목록!B:B,회사목록!C:C)</f>
        <v>ICE3</v>
      </c>
      <c r="D149" t="str">
        <f>_xlfn.XLOOKUP(H149,지표!D:D,지표!H:H)</f>
        <v>별도</v>
      </c>
      <c r="E149" t="str">
        <f>_xlfn.XLOOKUP(H149,지표!D:D,지표!I:I)</f>
        <v>코스피/코스닥</v>
      </c>
      <c r="F149" t="str">
        <f>_xlfn.XLOOKUP(H149,지표!D:D,지표!F:F)</f>
        <v>1 감리위험요소평가</v>
      </c>
      <c r="G149" t="str">
        <f>_xlfn.XLOOKUP(H149,지표!D:D,지표!C:C)</f>
        <v>1 표본심사</v>
      </c>
      <c r="H149" t="s">
        <v>85</v>
      </c>
      <c r="I149" t="s">
        <v>136</v>
      </c>
      <c r="J149" s="5">
        <f>IFERROR(IF(SUMIFS(재무DATA!M:M,재무DATA!D:D,Sheet9!B149,재무DATA!C:C,Sheet9!D149,재무DATA!H:H,YEAR(Sheet9!$A$1),재무DATA!L:L,"D")/SUMIFS(재무DATA!M:M,재무DATA!D:D,Sheet9!B149,재무DATA!C:C,Sheet9!D149,재무DATA!H:H,YEAR(Sheet9!$A$1)-1,재무DATA!L:L,"D")&lt;50%,1,0),0)</f>
        <v>0</v>
      </c>
    </row>
    <row r="150" spans="1:10" x14ac:dyDescent="0.3">
      <c r="A150">
        <f t="shared" si="2"/>
        <v>11</v>
      </c>
      <c r="B150" t="str">
        <f>_xlfn.XLOOKUP(A150,회사목록!A:A,회사목록!B:B)</f>
        <v>대덕전자</v>
      </c>
      <c r="C150" t="str">
        <f>_xlfn.XLOOKUP(B150,회사목록!B:B,회사목록!C:C)</f>
        <v>ICE3</v>
      </c>
      <c r="D150" t="str">
        <f>_xlfn.XLOOKUP(H150,지표!D:D,지표!H:H)</f>
        <v>별도</v>
      </c>
      <c r="E150" t="str">
        <f>_xlfn.XLOOKUP(H150,지표!D:D,지표!I:I)</f>
        <v>코스피/코스닥</v>
      </c>
      <c r="F150" t="str">
        <f>_xlfn.XLOOKUP(H150,지표!D:D,지표!F:F)</f>
        <v>1 감리위험요소평가</v>
      </c>
      <c r="G150" t="str">
        <f>_xlfn.XLOOKUP(H150,지표!D:D,지표!C:C)</f>
        <v>5 기타</v>
      </c>
      <c r="H150" t="s">
        <v>81</v>
      </c>
      <c r="I150" t="s">
        <v>349</v>
      </c>
      <c r="J150" s="5">
        <f>IFERROR(IF(SUMIFS(재무DATA!M:M,재무DATA!C:C,Sheet9!D150,재무DATA!D:D,Sheet9!B150,재무DATA!H:H,YEAR(Sheet9!$A$1),재무DATA!L:L,"F")/SUMIFS(재무DATA!M:M,재무DATA!C:C,Sheet9!D150,재무DATA!D:D,Sheet9!B150,재무DATA!H:H,YEAR(Sheet9!$A$1),재무DATA!L:L,"G")&lt;0,1,0),0)</f>
        <v>0</v>
      </c>
    </row>
    <row r="151" spans="1:10" x14ac:dyDescent="0.3">
      <c r="A151">
        <f t="shared" si="2"/>
        <v>11</v>
      </c>
      <c r="B151" t="str">
        <f>_xlfn.XLOOKUP(A151,회사목록!A:A,회사목록!B:B)</f>
        <v>대덕전자</v>
      </c>
      <c r="C151" t="str">
        <f>_xlfn.XLOOKUP(B151,회사목록!B:B,회사목록!C:C)</f>
        <v>ICE3</v>
      </c>
      <c r="D151" t="str">
        <f>_xlfn.XLOOKUP(H151,지표!D:D,지표!H:H)</f>
        <v>연결</v>
      </c>
      <c r="E151" t="str">
        <f>_xlfn.XLOOKUP(H151,지표!D:D,지표!I:I)</f>
        <v>코스피/코스닥</v>
      </c>
      <c r="F151" t="str">
        <f>_xlfn.XLOOKUP(H151,지표!D:D,지표!F:F)</f>
        <v>1 감리위험요소평가</v>
      </c>
      <c r="G151" t="str">
        <f>_xlfn.XLOOKUP(H151,지표!D:D,지표!C:C)</f>
        <v>2 직권지정</v>
      </c>
      <c r="H151" t="s">
        <v>87</v>
      </c>
      <c r="I151" t="s">
        <v>139</v>
      </c>
      <c r="J151" s="5">
        <f>IFERROR(IF(AND(SUMIFS(재무DATA!M:M,재무DATA!C:C,Sheet9!D151,재무DATA!D:D,Sheet9!B151,재무DATA!H:H,YEAR(Sheet9!$A$1)-1,재무DATA!L:L,"E")&lt;0,SUMIFS(재무DATA!M:M,재무DATA!C:C,Sheet9!D151,재무DATA!D:D,Sheet9!B151,재무DATA!H:H,YEAR(Sheet9!$A$1)-2,재무DATA!L:L,"E")&lt;0),1,0),0)</f>
        <v>0</v>
      </c>
    </row>
    <row r="152" spans="1:10" x14ac:dyDescent="0.3">
      <c r="A152">
        <f t="shared" si="2"/>
        <v>11</v>
      </c>
      <c r="B152" t="str">
        <f>_xlfn.XLOOKUP(A152,회사목록!A:A,회사목록!B:B)</f>
        <v>대덕전자</v>
      </c>
      <c r="C152" t="str">
        <f>_xlfn.XLOOKUP(B152,회사목록!B:B,회사목록!C:C)</f>
        <v>ICE3</v>
      </c>
      <c r="D152" t="str">
        <f>_xlfn.XLOOKUP(H152,지표!D:D,지표!H:H)</f>
        <v>연결</v>
      </c>
      <c r="E152" t="str">
        <f>_xlfn.XLOOKUP(H152,지표!D:D,지표!I:I)</f>
        <v>코스피/코스닥</v>
      </c>
      <c r="F152" t="str">
        <f>_xlfn.XLOOKUP(H152,지표!D:D,지표!F:F)</f>
        <v>1 감리위험요소평가</v>
      </c>
      <c r="G152" t="str">
        <f>_xlfn.XLOOKUP(H152,지표!D:D,지표!C:C)</f>
        <v>2 직권지정</v>
      </c>
      <c r="H152" t="s">
        <v>89</v>
      </c>
      <c r="I152" t="s">
        <v>141</v>
      </c>
      <c r="J152" s="5">
        <f>IFERROR(IF(AND(SUMIFS(재무DATA!M:M,재무DATA!C:C,Sheet9!D152,재무DATA!D:D,Sheet9!B152,재무DATA!H:H,YEAR(Sheet9!$A$1)-1,재무DATA!L:L,"G")&lt;0,SUMIFS(재무DATA!M:M,재무DATA!C:C,Sheet9!D152,재무DATA!D:D,Sheet9!B152,재무DATA!H:H,YEAR(Sheet9!$A$1)-2,재무DATA!L:L,"G")&lt;0),1,0),0)</f>
        <v>0</v>
      </c>
    </row>
    <row r="153" spans="1:10" x14ac:dyDescent="0.3">
      <c r="A153">
        <f t="shared" si="2"/>
        <v>11</v>
      </c>
      <c r="B153" t="str">
        <f>_xlfn.XLOOKUP(A153,회사목록!A:A,회사목록!B:B)</f>
        <v>대덕전자</v>
      </c>
      <c r="C153" t="str">
        <f>_xlfn.XLOOKUP(B153,회사목록!B:B,회사목록!C:C)</f>
        <v>ICE3</v>
      </c>
      <c r="D153" t="str">
        <f>_xlfn.XLOOKUP(H153,지표!D:D,지표!H:H)</f>
        <v>별도</v>
      </c>
      <c r="E153" t="str">
        <f>_xlfn.XLOOKUP(H153,지표!D:D,지표!I:I)</f>
        <v>코스피/코스닥</v>
      </c>
      <c r="F153" t="str">
        <f>_xlfn.XLOOKUP(H153,지표!D:D,지표!F:F)</f>
        <v>1 감리위험요소평가</v>
      </c>
      <c r="G153" t="str">
        <f>_xlfn.XLOOKUP(H153,지표!D:D,지표!C:C)</f>
        <v>3 관리종목</v>
      </c>
      <c r="H153" t="s">
        <v>91</v>
      </c>
      <c r="I153" t="s">
        <v>143</v>
      </c>
      <c r="J153" s="5">
        <f>IFERROR(IF(_xlfn.XLOOKUP(B153,재무DATA!D:D,재무DATA!F:F)="KOSDAQ",IF(SUMIFS(재무DATA!M:M,재무DATA!C:C,Sheet9!D153,재무DATA!D:D,Sheet9!B153,재무DATA!H:H,YEAR(Sheet9!$A$1)-2,재무DATA!L:L,"D")&lt;=33*10^8,1,0),IF(SUMIFS(재무DATA!M:M,재무DATA!C:C,Sheet9!D153,재무DATA!D:D,Sheet9!B153,재무DATA!H:H,YEAR(Sheet9!$A$1)-2,재무DATA!L:L,"D")&lt;=55*10^8,1,0)),0)</f>
        <v>0</v>
      </c>
    </row>
    <row r="154" spans="1:10" x14ac:dyDescent="0.3">
      <c r="A154">
        <f t="shared" si="2"/>
        <v>11</v>
      </c>
      <c r="B154" t="str">
        <f>_xlfn.XLOOKUP(A154,회사목록!A:A,회사목록!B:B)</f>
        <v>대덕전자</v>
      </c>
      <c r="C154" t="str">
        <f>_xlfn.XLOOKUP(B154,회사목록!B:B,회사목록!C:C)</f>
        <v>ICE3</v>
      </c>
      <c r="D154" t="str">
        <f>_xlfn.XLOOKUP(H154,지표!D:D,지표!H:H)</f>
        <v>별도</v>
      </c>
      <c r="E154" t="str">
        <f>_xlfn.XLOOKUP(H154,지표!D:D,지표!I:I)</f>
        <v>ALL</v>
      </c>
      <c r="F154" t="str">
        <f>_xlfn.XLOOKUP(H154,지표!D:D,지표!F:F)</f>
        <v>2 감사인 감리 대상 개별감사업무 선정</v>
      </c>
      <c r="G154" t="str">
        <f>_xlfn.XLOOKUP(H154,지표!D:D,지표!C:C)</f>
        <v>1 개별감사업무 선정</v>
      </c>
      <c r="H154" t="s">
        <v>65</v>
      </c>
      <c r="I154" t="s">
        <v>145</v>
      </c>
      <c r="J154" s="5">
        <f>IFERROR(IF(SUMIFS(재무DATA!M:M,재무DATA!C:C,Sheet9!D154,재무DATA!D:D,Sheet9!B154,재무DATA!H:H,YEAR(Sheet9!$A$1),재무DATA!L:L,"B")/SUMIFS(재무DATA!M:M,재무DATA!C:C,Sheet9!D154,재무DATA!D:D,Sheet9!B154,재무DATA!H:H,YEAR(Sheet9!$A$1),재무DATA!L:L,"C")&gt;=150%,1,0),0)</f>
        <v>0</v>
      </c>
    </row>
    <row r="155" spans="1:10" x14ac:dyDescent="0.3">
      <c r="A155">
        <f t="shared" si="2"/>
        <v>11</v>
      </c>
      <c r="B155" t="str">
        <f>_xlfn.XLOOKUP(A155,회사목록!A:A,회사목록!B:B)</f>
        <v>대덕전자</v>
      </c>
      <c r="C155" t="str">
        <f>_xlfn.XLOOKUP(B155,회사목록!B:B,회사목록!C:C)</f>
        <v>ICE3</v>
      </c>
      <c r="D155" t="str">
        <f>_xlfn.XLOOKUP(H155,지표!D:D,지표!H:H)</f>
        <v>별도</v>
      </c>
      <c r="E155" t="str">
        <f>_xlfn.XLOOKUP(H155,지표!D:D,지표!I:I)</f>
        <v>ALL</v>
      </c>
      <c r="F155" t="str">
        <f>_xlfn.XLOOKUP(H155,지표!D:D,지표!F:F)</f>
        <v>2 감사인 감리 대상 개별감사업무 선정</v>
      </c>
      <c r="G155" t="str">
        <f>_xlfn.XLOOKUP(H155,지표!D:D,지표!C:C)</f>
        <v>1 개별감사업무 선정</v>
      </c>
      <c r="H155" t="s">
        <v>67</v>
      </c>
      <c r="I155" t="s">
        <v>147</v>
      </c>
      <c r="J155" s="5">
        <f>IFERROR(IF(AND(SUMIFS(재무DATA!M:M,재무DATA!C:C,Sheet9!D155,재무DATA!D:D,Sheet9!B155,재무DATA!H:H,YEAR(Sheet9!$A$1),재무DATA!L:L,"E")/SUMIFS(재무DATA!M:M,재무DATA!C:C,Sheet9!D155,재무DATA!D:D,Sheet9!B155,재무DATA!H:H,YEAR(Sheet9!$A$1),재무DATA!L:L,"D")&lt;=0,SUMIFS(재무DATA!M:M,재무DATA!C:C,Sheet9!D155,재무DATA!D:D,Sheet9!B155,재무DATA!H:H,YEAR(Sheet9!$A$1),재무DATA!L:L,"F")/SUMIFS(재무DATA!M:M,재무DATA!C:C,Sheet9!D155,재무DATA!D:D,Sheet9!B155,재무DATA!H:H,YEAR(Sheet9!$A$1),재무DATA!L:L,"D")&lt;=0),1,0),0)</f>
        <v>0</v>
      </c>
    </row>
    <row r="156" spans="1:10" x14ac:dyDescent="0.3">
      <c r="A156">
        <f t="shared" si="2"/>
        <v>11</v>
      </c>
      <c r="B156" t="str">
        <f>_xlfn.XLOOKUP(A156,회사목록!A:A,회사목록!B:B)</f>
        <v>대덕전자</v>
      </c>
      <c r="C156" t="str">
        <f>_xlfn.XLOOKUP(B156,회사목록!B:B,회사목록!C:C)</f>
        <v>ICE3</v>
      </c>
      <c r="D156" t="str">
        <f>_xlfn.XLOOKUP(H156,지표!D:D,지표!H:H)</f>
        <v>별도</v>
      </c>
      <c r="E156" t="str">
        <f>_xlfn.XLOOKUP(H156,지표!D:D,지표!I:I)</f>
        <v>비상장</v>
      </c>
      <c r="F156" t="str">
        <f>_xlfn.XLOOKUP(H156,지표!D:D,지표!F:F)</f>
        <v>2 감사인 감리 대상 개별감사업무 선정</v>
      </c>
      <c r="G156" t="str">
        <f>_xlfn.XLOOKUP(H156,지표!D:D,지표!C:C)</f>
        <v>1 개별감사업무 선정</v>
      </c>
      <c r="H156" t="s">
        <v>69</v>
      </c>
      <c r="I156" t="s">
        <v>351</v>
      </c>
      <c r="J156" s="5">
        <f>IFERROR(IF(_xlfn.XLOOKUP(B156,재무DATA!D:D,재무DATA!F:F)="비상장",IF(SUMIFS(재무DATA!M:M,재무DATA!D:D,Sheet9!B156,재무DATA!C:C,Sheet9!D156,재무DATA!H:H,YEAR(Sheet9!$A$1),재무DATA!L:L,"A")&gt;=2*10^12,1,0),0),0)</f>
        <v>0</v>
      </c>
    </row>
    <row r="157" spans="1:10" x14ac:dyDescent="0.3">
      <c r="A157">
        <f t="shared" si="2"/>
        <v>12</v>
      </c>
      <c r="B157" t="str">
        <f>_xlfn.XLOOKUP(A157,회사목록!A:A,회사목록!B:B)</f>
        <v>대웅제약</v>
      </c>
      <c r="C157" t="str">
        <f>_xlfn.XLOOKUP(B157,회사목록!B:B,회사목록!C:C)</f>
        <v>IM3</v>
      </c>
      <c r="D157" t="str">
        <f>_xlfn.XLOOKUP(H157,지표!D:D,지표!H:H)</f>
        <v>별도</v>
      </c>
      <c r="E157" t="str">
        <f>_xlfn.XLOOKUP(H157,지표!D:D,지표!I:I)</f>
        <v>코스닥</v>
      </c>
      <c r="F157" t="str">
        <f>_xlfn.XLOOKUP(H157,지표!D:D,지표!F:F)</f>
        <v>1 감리위험요소평가</v>
      </c>
      <c r="G157" t="str">
        <f>_xlfn.XLOOKUP(H157,지표!D:D,지표!C:C)</f>
        <v>4 한계기업</v>
      </c>
      <c r="H157" t="s">
        <v>71</v>
      </c>
      <c r="I157" t="s">
        <v>128</v>
      </c>
      <c r="J157" s="5">
        <f>IFERROR(IF(_xlfn.XLOOKUP(B157,회사목록!B:B,회사목록!D:D)="KOSDAQ",IF(AND(SUMIFS(재무DATA!M:M,재무DATA!H:H,YEAR(Sheet9!$A$1),재무DATA!C:C,Sheet9!D157,재무DATA!L:L,"E")&lt;0,SUMIFS(재무DATA!M:M,재무DATA!H:H,YEAR(Sheet9!$A$1)-1,재무DATA!C:C,Sheet9!D157,재무DATA!L:L,"E")&lt;0,SUMIFS(재무DATA!M:M,재무DATA!H:H,YEAR(Sheet9!$A$1)-2,재무DATA!C:C,Sheet9!D157,재무DATA!L:L,"E")&lt;0),1,0),0),0)</f>
        <v>0</v>
      </c>
    </row>
    <row r="158" spans="1:10" x14ac:dyDescent="0.3">
      <c r="A158">
        <f t="shared" si="2"/>
        <v>12</v>
      </c>
      <c r="B158" t="str">
        <f>_xlfn.XLOOKUP(A158,회사목록!A:A,회사목록!B:B)</f>
        <v>대웅제약</v>
      </c>
      <c r="C158" t="str">
        <f>_xlfn.XLOOKUP(B158,회사목록!B:B,회사목록!C:C)</f>
        <v>IM3</v>
      </c>
      <c r="D158" t="str">
        <f>_xlfn.XLOOKUP(H158,지표!D:D,지표!H:H)</f>
        <v>별도</v>
      </c>
      <c r="E158" t="str">
        <f>_xlfn.XLOOKUP(H158,지표!D:D,지표!I:I)</f>
        <v>ALL</v>
      </c>
      <c r="F158" t="str">
        <f>_xlfn.XLOOKUP(H158,지표!D:D,지표!F:F)</f>
        <v>1 감리위험요소평가</v>
      </c>
      <c r="G158" t="str">
        <f>_xlfn.XLOOKUP(H158,지표!D:D,지표!C:C)</f>
        <v>1 표본심사</v>
      </c>
      <c r="H158" t="s">
        <v>73</v>
      </c>
      <c r="I158" t="s">
        <v>132</v>
      </c>
      <c r="J158" s="5">
        <f>IFERROR(IF(SUMIFS(재무DATA!M:M,재무DATA!D:D,Sheet9!B158,재무DATA!H:H,YEAR(Sheet9!$A$1)-1,재무DATA!C:C,Sheet9!D158,재무DATA!L:L,"F")-SUMIFS(재무DATA!M:M,재무DATA!D:D,Sheet9!B158,재무DATA!H:H,YEAR(Sheet9!$A$1)-1,재무DATA!C:C,Sheet9!D158,재무DATA!L:L,"G")&gt;0,IF((SUMIFS(재무DATA!M:M,재무DATA!D:D,Sheet9!B158,재무DATA!H:H,YEAR(Sheet9!$A$1)-1,재무DATA!C:C,Sheet9!D158,재무DATA!L:L,"F")-SUMIFS(재무DATA!M:M,재무DATA!D:D,Sheet9!B158,재무DATA!H:H,YEAR(Sheet9!$A$1)-1,재무DATA!C:C,Sheet9!D158,재무DATA!L:L,"G"))/(SUMIFS(재무DATA!M:M,재무DATA!D:D,Sheet9!B158,재무DATA!H:H,YEAR(Sheet9!$A$1)-1,재무DATA!C:C,Sheet9!D158,재무DATA!L:L,"G"))&gt;=50%,1,0),0),0)</f>
        <v>0</v>
      </c>
    </row>
    <row r="159" spans="1:10" x14ac:dyDescent="0.3">
      <c r="A159">
        <f t="shared" si="2"/>
        <v>12</v>
      </c>
      <c r="B159" t="str">
        <f>_xlfn.XLOOKUP(A159,회사목록!A:A,회사목록!B:B)</f>
        <v>대웅제약</v>
      </c>
      <c r="C159" t="str">
        <f>_xlfn.XLOOKUP(B159,회사목록!B:B,회사목록!C:C)</f>
        <v>IM3</v>
      </c>
      <c r="D159" t="str">
        <f>_xlfn.XLOOKUP(H159,지표!D:D,지표!H:H)</f>
        <v>별도</v>
      </c>
      <c r="E159" t="str">
        <f>_xlfn.XLOOKUP(H159,지표!D:D,지표!I:I)</f>
        <v>ALL</v>
      </c>
      <c r="F159" t="str">
        <f>_xlfn.XLOOKUP(H159,지표!D:D,지표!F:F)</f>
        <v>1 감리위험요소평가</v>
      </c>
      <c r="G159" t="str">
        <f>_xlfn.XLOOKUP(H159,지표!D:D,지표!C:C)</f>
        <v>1 표본심사</v>
      </c>
      <c r="H159" t="s">
        <v>75</v>
      </c>
      <c r="I159" t="s">
        <v>130</v>
      </c>
      <c r="J159" s="5">
        <f>IFERROR(IF(J158=1,IF(SUMIFS(재무DATA!M:M,재무DATA!D:D,Sheet9!B159,재무DATA!H:H,YEAR(Sheet9!$A$1)-2,재무DATA!C:C,Sheet9!D159,재무DATA!L:L,"F")-SUMIFS(재무DATA!M:M,재무DATA!D:D,Sheet9!B159,재무DATA!H:H,YEAR(Sheet9!$A$1)-2,재무DATA!C:C,Sheet9!D159,재무DATA!L:L,"G")&gt;0,IF((SUMIFS(재무DATA!M:M,재무DATA!D:D,Sheet9!B159,재무DATA!H:H,YEAR(Sheet9!$A$1)-2,재무DATA!C:C,Sheet9!D159,재무DATA!L:L,"F")-SUMIFS(재무DATA!M:M,재무DATA!D:D,Sheet9!B159,재무DATA!H:H,YEAR(Sheet9!$A$1)-2,재무DATA!C:C,Sheet9!D159,재무DATA!L:L,"G"))/(SUMIFS(재무DATA!M:M,재무DATA!D:D,Sheet9!B159,재무DATA!H:H,YEAR(Sheet9!$A$1)-2,재무DATA!C:C,Sheet9!D159,재무DATA!L:L,"G"))&gt;=50%,1,0),0),0),0)</f>
        <v>0</v>
      </c>
    </row>
    <row r="160" spans="1:10" x14ac:dyDescent="0.3">
      <c r="A160">
        <f t="shared" si="2"/>
        <v>12</v>
      </c>
      <c r="B160" t="str">
        <f>_xlfn.XLOOKUP(A160,회사목록!A:A,회사목록!B:B)</f>
        <v>대웅제약</v>
      </c>
      <c r="C160" t="str">
        <f>_xlfn.XLOOKUP(B160,회사목록!B:B,회사목록!C:C)</f>
        <v>IM3</v>
      </c>
      <c r="D160" t="str">
        <f>_xlfn.XLOOKUP(H160,지표!D:D,지표!H:H)</f>
        <v>별도</v>
      </c>
      <c r="E160" t="str">
        <f>_xlfn.XLOOKUP(H160,지표!D:D,지표!I:I)</f>
        <v>ALL</v>
      </c>
      <c r="F160" t="str">
        <f>_xlfn.XLOOKUP(H160,지표!D:D,지표!F:F)</f>
        <v>1 감리위험요소평가</v>
      </c>
      <c r="G160" t="str">
        <f>_xlfn.XLOOKUP(H160,지표!D:D,지표!C:C)</f>
        <v>1 표본심사</v>
      </c>
      <c r="H160" t="s">
        <v>77</v>
      </c>
      <c r="I160" t="s">
        <v>127</v>
      </c>
      <c r="J160" s="5">
        <f>IFERROR(IF(SUMIFS(재무DATA!M:M,재무DATA!D:D,Sheet9!B160,재무DATA!H:H,YEAR(Sheet9!$A$1)-1,재무DATA!C:C,Sheet9!D160,재무DATA!L:L,"E")-SUMIFS(재무DATA!M:M,재무DATA!D:D,Sheet9!B160,재무DATA!H:H,YEAR(Sheet9!$A$1)-1,재무DATA!C:C,Sheet9!D160,재무DATA!L:L,"G")&gt;0,IF((SUMIFS(재무DATA!M:M,재무DATA!D:D,Sheet9!B160,재무DATA!H:H,YEAR(Sheet9!$A$1)-1,재무DATA!C:C,Sheet9!D160,재무DATA!L:L,"E")-SUMIFS(재무DATA!M:M,재무DATA!D:D,Sheet9!B160,재무DATA!H:H,YEAR(Sheet9!$A$1)-1,재무DATA!C:C,Sheet9!D160,재무DATA!L:L,"G"))/(SUMIFS(재무DATA!M:M,재무DATA!D:D,Sheet9!B160,재무DATA!H:H,YEAR(Sheet9!$A$1)-1,재무DATA!C:C,Sheet9!D160,재무DATA!L:L,"G"))&gt;=50%,1,0),0),0)</f>
        <v>0</v>
      </c>
    </row>
    <row r="161" spans="1:10" x14ac:dyDescent="0.3">
      <c r="A161">
        <f t="shared" si="2"/>
        <v>12</v>
      </c>
      <c r="B161" t="str">
        <f>_xlfn.XLOOKUP(A161,회사목록!A:A,회사목록!B:B)</f>
        <v>대웅제약</v>
      </c>
      <c r="C161" t="str">
        <f>_xlfn.XLOOKUP(B161,회사목록!B:B,회사목록!C:C)</f>
        <v>IM3</v>
      </c>
      <c r="D161" t="str">
        <f>_xlfn.XLOOKUP(H161,지표!D:D,지표!H:H)</f>
        <v>별도</v>
      </c>
      <c r="E161" t="str">
        <f>_xlfn.XLOOKUP(H161,지표!D:D,지표!I:I)</f>
        <v>ALL</v>
      </c>
      <c r="F161" t="str">
        <f>_xlfn.XLOOKUP(H161,지표!D:D,지표!F:F)</f>
        <v>1 감리위험요소평가</v>
      </c>
      <c r="G161" t="str">
        <f>_xlfn.XLOOKUP(H161,지표!D:D,지표!C:C)</f>
        <v>1 표본심사</v>
      </c>
      <c r="H161" t="s">
        <v>79</v>
      </c>
      <c r="I161" t="s">
        <v>126</v>
      </c>
      <c r="J161" s="5">
        <f>IFERROR(IF(J160=1,IF(SUMIFS(재무DATA!M:M,재무DATA!D:D,Sheet9!B161,재무DATA!H:H,YEAR(Sheet9!$A$1)-2,재무DATA!C:C,Sheet9!D161,재무DATA!L:L,"E")-SUMIFS(재무DATA!M:M,재무DATA!D:D,Sheet9!B161,재무DATA!H:H,YEAR(Sheet9!$A$1)-2,재무DATA!C:C,Sheet9!D161,재무DATA!L:L,"G")&gt;0,IF((SUMIFS(재무DATA!M:M,재무DATA!D:D,Sheet9!B161,재무DATA!H:H,YEAR(Sheet9!$A$1)-2,재무DATA!C:C,Sheet9!D161,재무DATA!L:L,"E")-SUMIFS(재무DATA!M:M,재무DATA!D:D,Sheet9!B161,재무DATA!H:H,YEAR(Sheet9!$A$1)-2,재무DATA!C:C,Sheet9!D161,재무DATA!L:L,"G"))/(SUMIFS(재무DATA!M:M,재무DATA!D:D,Sheet9!B161,재무DATA!H:H,YEAR(Sheet9!$A$1)-2,재무DATA!C:C,Sheet9!D161,재무DATA!L:L,"G"))&gt;=50%,1,0),0),0),0)</f>
        <v>0</v>
      </c>
    </row>
    <row r="162" spans="1:10" x14ac:dyDescent="0.3">
      <c r="A162">
        <f t="shared" si="2"/>
        <v>12</v>
      </c>
      <c r="B162" t="str">
        <f>_xlfn.XLOOKUP(A162,회사목록!A:A,회사목록!B:B)</f>
        <v>대웅제약</v>
      </c>
      <c r="C162" t="str">
        <f>_xlfn.XLOOKUP(B162,회사목록!B:B,회사목록!C:C)</f>
        <v>IM3</v>
      </c>
      <c r="D162" t="str">
        <f>_xlfn.XLOOKUP(H162,지표!D:D,지표!H:H)</f>
        <v>별도</v>
      </c>
      <c r="E162" t="str">
        <f>_xlfn.XLOOKUP(H162,지표!D:D,지표!I:I)</f>
        <v>코스피/코스닥</v>
      </c>
      <c r="F162" t="str">
        <f>_xlfn.XLOOKUP(H162,지표!D:D,지표!F:F)</f>
        <v>1 감리위험요소평가</v>
      </c>
      <c r="G162" t="str">
        <f>_xlfn.XLOOKUP(H162,지표!D:D,지표!C:C)</f>
        <v>1 표본심사</v>
      </c>
      <c r="H162" t="s">
        <v>83</v>
      </c>
      <c r="I162" t="s">
        <v>134</v>
      </c>
      <c r="J162" s="5">
        <f>IFERROR(IF(SUMIFS(재무DATA!M:M,재무DATA!D:D,Sheet9!B162,재무DATA!C:C,Sheet9!D162,재무DATA!H:H,YEAR(Sheet9!$A$1),재무DATA!L:L,"E")/SUMIFS(재무DATA!M:M,재무DATA!D:D,Sheet9!B162,재무DATA!C:C,Sheet9!D162,재무DATA!H:H,YEAR(Sheet9!$A$1)-1,재무DATA!L:L,"E")&lt;50%,1,0),0)</f>
        <v>0</v>
      </c>
    </row>
    <row r="163" spans="1:10" x14ac:dyDescent="0.3">
      <c r="A163">
        <f t="shared" si="2"/>
        <v>12</v>
      </c>
      <c r="B163" t="str">
        <f>_xlfn.XLOOKUP(A163,회사목록!A:A,회사목록!B:B)</f>
        <v>대웅제약</v>
      </c>
      <c r="C163" t="str">
        <f>_xlfn.XLOOKUP(B163,회사목록!B:B,회사목록!C:C)</f>
        <v>IM3</v>
      </c>
      <c r="D163" t="str">
        <f>_xlfn.XLOOKUP(H163,지표!D:D,지표!H:H)</f>
        <v>별도</v>
      </c>
      <c r="E163" t="str">
        <f>_xlfn.XLOOKUP(H163,지표!D:D,지표!I:I)</f>
        <v>코스피/코스닥</v>
      </c>
      <c r="F163" t="str">
        <f>_xlfn.XLOOKUP(H163,지표!D:D,지표!F:F)</f>
        <v>1 감리위험요소평가</v>
      </c>
      <c r="G163" t="str">
        <f>_xlfn.XLOOKUP(H163,지표!D:D,지표!C:C)</f>
        <v>1 표본심사</v>
      </c>
      <c r="H163" t="s">
        <v>85</v>
      </c>
      <c r="I163" t="s">
        <v>136</v>
      </c>
      <c r="J163" s="5">
        <f>IFERROR(IF(SUMIFS(재무DATA!M:M,재무DATA!D:D,Sheet9!B163,재무DATA!C:C,Sheet9!D163,재무DATA!H:H,YEAR(Sheet9!$A$1),재무DATA!L:L,"D")/SUMIFS(재무DATA!M:M,재무DATA!D:D,Sheet9!B163,재무DATA!C:C,Sheet9!D163,재무DATA!H:H,YEAR(Sheet9!$A$1)-1,재무DATA!L:L,"D")&lt;50%,1,0),0)</f>
        <v>0</v>
      </c>
    </row>
    <row r="164" spans="1:10" x14ac:dyDescent="0.3">
      <c r="A164">
        <f t="shared" si="2"/>
        <v>12</v>
      </c>
      <c r="B164" t="str">
        <f>_xlfn.XLOOKUP(A164,회사목록!A:A,회사목록!B:B)</f>
        <v>대웅제약</v>
      </c>
      <c r="C164" t="str">
        <f>_xlfn.XLOOKUP(B164,회사목록!B:B,회사목록!C:C)</f>
        <v>IM3</v>
      </c>
      <c r="D164" t="str">
        <f>_xlfn.XLOOKUP(H164,지표!D:D,지표!H:H)</f>
        <v>별도</v>
      </c>
      <c r="E164" t="str">
        <f>_xlfn.XLOOKUP(H164,지표!D:D,지표!I:I)</f>
        <v>코스피/코스닥</v>
      </c>
      <c r="F164" t="str">
        <f>_xlfn.XLOOKUP(H164,지표!D:D,지표!F:F)</f>
        <v>1 감리위험요소평가</v>
      </c>
      <c r="G164" t="str">
        <f>_xlfn.XLOOKUP(H164,지표!D:D,지표!C:C)</f>
        <v>5 기타</v>
      </c>
      <c r="H164" t="s">
        <v>81</v>
      </c>
      <c r="I164" t="s">
        <v>349</v>
      </c>
      <c r="J164" s="5">
        <f>IFERROR(IF(SUMIFS(재무DATA!M:M,재무DATA!C:C,Sheet9!D164,재무DATA!D:D,Sheet9!B164,재무DATA!H:H,YEAR(Sheet9!$A$1),재무DATA!L:L,"F")/SUMIFS(재무DATA!M:M,재무DATA!C:C,Sheet9!D164,재무DATA!D:D,Sheet9!B164,재무DATA!H:H,YEAR(Sheet9!$A$1),재무DATA!L:L,"G")&lt;0,1,0),0)</f>
        <v>0</v>
      </c>
    </row>
    <row r="165" spans="1:10" x14ac:dyDescent="0.3">
      <c r="A165">
        <f t="shared" si="2"/>
        <v>12</v>
      </c>
      <c r="B165" t="str">
        <f>_xlfn.XLOOKUP(A165,회사목록!A:A,회사목록!B:B)</f>
        <v>대웅제약</v>
      </c>
      <c r="C165" t="str">
        <f>_xlfn.XLOOKUP(B165,회사목록!B:B,회사목록!C:C)</f>
        <v>IM3</v>
      </c>
      <c r="D165" t="str">
        <f>_xlfn.XLOOKUP(H165,지표!D:D,지표!H:H)</f>
        <v>연결</v>
      </c>
      <c r="E165" t="str">
        <f>_xlfn.XLOOKUP(H165,지표!D:D,지표!I:I)</f>
        <v>코스피/코스닥</v>
      </c>
      <c r="F165" t="str">
        <f>_xlfn.XLOOKUP(H165,지표!D:D,지표!F:F)</f>
        <v>1 감리위험요소평가</v>
      </c>
      <c r="G165" t="str">
        <f>_xlfn.XLOOKUP(H165,지표!D:D,지표!C:C)</f>
        <v>2 직권지정</v>
      </c>
      <c r="H165" t="s">
        <v>87</v>
      </c>
      <c r="I165" t="s">
        <v>139</v>
      </c>
      <c r="J165" s="5">
        <f>IFERROR(IF(AND(SUMIFS(재무DATA!M:M,재무DATA!C:C,Sheet9!D165,재무DATA!D:D,Sheet9!B165,재무DATA!H:H,YEAR(Sheet9!$A$1)-1,재무DATA!L:L,"E")&lt;0,SUMIFS(재무DATA!M:M,재무DATA!C:C,Sheet9!D165,재무DATA!D:D,Sheet9!B165,재무DATA!H:H,YEAR(Sheet9!$A$1)-2,재무DATA!L:L,"E")&lt;0),1,0),0)</f>
        <v>0</v>
      </c>
    </row>
    <row r="166" spans="1:10" x14ac:dyDescent="0.3">
      <c r="A166">
        <f t="shared" si="2"/>
        <v>12</v>
      </c>
      <c r="B166" t="str">
        <f>_xlfn.XLOOKUP(A166,회사목록!A:A,회사목록!B:B)</f>
        <v>대웅제약</v>
      </c>
      <c r="C166" t="str">
        <f>_xlfn.XLOOKUP(B166,회사목록!B:B,회사목록!C:C)</f>
        <v>IM3</v>
      </c>
      <c r="D166" t="str">
        <f>_xlfn.XLOOKUP(H166,지표!D:D,지표!H:H)</f>
        <v>연결</v>
      </c>
      <c r="E166" t="str">
        <f>_xlfn.XLOOKUP(H166,지표!D:D,지표!I:I)</f>
        <v>코스피/코스닥</v>
      </c>
      <c r="F166" t="str">
        <f>_xlfn.XLOOKUP(H166,지표!D:D,지표!F:F)</f>
        <v>1 감리위험요소평가</v>
      </c>
      <c r="G166" t="str">
        <f>_xlfn.XLOOKUP(H166,지표!D:D,지표!C:C)</f>
        <v>2 직권지정</v>
      </c>
      <c r="H166" t="s">
        <v>89</v>
      </c>
      <c r="I166" t="s">
        <v>141</v>
      </c>
      <c r="J166" s="5">
        <f>IFERROR(IF(AND(SUMIFS(재무DATA!M:M,재무DATA!C:C,Sheet9!D166,재무DATA!D:D,Sheet9!B166,재무DATA!H:H,YEAR(Sheet9!$A$1)-1,재무DATA!L:L,"G")&lt;0,SUMIFS(재무DATA!M:M,재무DATA!C:C,Sheet9!D166,재무DATA!D:D,Sheet9!B166,재무DATA!H:H,YEAR(Sheet9!$A$1)-2,재무DATA!L:L,"G")&lt;0),1,0),0)</f>
        <v>0</v>
      </c>
    </row>
    <row r="167" spans="1:10" x14ac:dyDescent="0.3">
      <c r="A167">
        <f t="shared" si="2"/>
        <v>12</v>
      </c>
      <c r="B167" t="str">
        <f>_xlfn.XLOOKUP(A167,회사목록!A:A,회사목록!B:B)</f>
        <v>대웅제약</v>
      </c>
      <c r="C167" t="str">
        <f>_xlfn.XLOOKUP(B167,회사목록!B:B,회사목록!C:C)</f>
        <v>IM3</v>
      </c>
      <c r="D167" t="str">
        <f>_xlfn.XLOOKUP(H167,지표!D:D,지표!H:H)</f>
        <v>별도</v>
      </c>
      <c r="E167" t="str">
        <f>_xlfn.XLOOKUP(H167,지표!D:D,지표!I:I)</f>
        <v>코스피/코스닥</v>
      </c>
      <c r="F167" t="str">
        <f>_xlfn.XLOOKUP(H167,지표!D:D,지표!F:F)</f>
        <v>1 감리위험요소평가</v>
      </c>
      <c r="G167" t="str">
        <f>_xlfn.XLOOKUP(H167,지표!D:D,지표!C:C)</f>
        <v>3 관리종목</v>
      </c>
      <c r="H167" t="s">
        <v>91</v>
      </c>
      <c r="I167" t="s">
        <v>143</v>
      </c>
      <c r="J167" s="5">
        <f>IFERROR(IF(_xlfn.XLOOKUP(B167,재무DATA!D:D,재무DATA!F:F)="KOSDAQ",IF(SUMIFS(재무DATA!M:M,재무DATA!C:C,Sheet9!D167,재무DATA!D:D,Sheet9!B167,재무DATA!H:H,YEAR(Sheet9!$A$1)-2,재무DATA!L:L,"D")&lt;=33*10^8,1,0),IF(SUMIFS(재무DATA!M:M,재무DATA!C:C,Sheet9!D167,재무DATA!D:D,Sheet9!B167,재무DATA!H:H,YEAR(Sheet9!$A$1)-2,재무DATA!L:L,"D")&lt;=55*10^8,1,0)),0)</f>
        <v>1</v>
      </c>
    </row>
    <row r="168" spans="1:10" x14ac:dyDescent="0.3">
      <c r="A168">
        <f t="shared" si="2"/>
        <v>12</v>
      </c>
      <c r="B168" t="str">
        <f>_xlfn.XLOOKUP(A168,회사목록!A:A,회사목록!B:B)</f>
        <v>대웅제약</v>
      </c>
      <c r="C168" t="str">
        <f>_xlfn.XLOOKUP(B168,회사목록!B:B,회사목록!C:C)</f>
        <v>IM3</v>
      </c>
      <c r="D168" t="str">
        <f>_xlfn.XLOOKUP(H168,지표!D:D,지표!H:H)</f>
        <v>별도</v>
      </c>
      <c r="E168" t="str">
        <f>_xlfn.XLOOKUP(H168,지표!D:D,지표!I:I)</f>
        <v>ALL</v>
      </c>
      <c r="F168" t="str">
        <f>_xlfn.XLOOKUP(H168,지표!D:D,지표!F:F)</f>
        <v>2 감사인 감리 대상 개별감사업무 선정</v>
      </c>
      <c r="G168" t="str">
        <f>_xlfn.XLOOKUP(H168,지표!D:D,지표!C:C)</f>
        <v>1 개별감사업무 선정</v>
      </c>
      <c r="H168" t="s">
        <v>65</v>
      </c>
      <c r="I168" t="s">
        <v>145</v>
      </c>
      <c r="J168" s="5">
        <f>IFERROR(IF(SUMIFS(재무DATA!M:M,재무DATA!C:C,Sheet9!D168,재무DATA!D:D,Sheet9!B168,재무DATA!H:H,YEAR(Sheet9!$A$1),재무DATA!L:L,"B")/SUMIFS(재무DATA!M:M,재무DATA!C:C,Sheet9!D168,재무DATA!D:D,Sheet9!B168,재무DATA!H:H,YEAR(Sheet9!$A$1),재무DATA!L:L,"C")&gt;=150%,1,0),0)</f>
        <v>0</v>
      </c>
    </row>
    <row r="169" spans="1:10" x14ac:dyDescent="0.3">
      <c r="A169">
        <f t="shared" si="2"/>
        <v>12</v>
      </c>
      <c r="B169" t="str">
        <f>_xlfn.XLOOKUP(A169,회사목록!A:A,회사목록!B:B)</f>
        <v>대웅제약</v>
      </c>
      <c r="C169" t="str">
        <f>_xlfn.XLOOKUP(B169,회사목록!B:B,회사목록!C:C)</f>
        <v>IM3</v>
      </c>
      <c r="D169" t="str">
        <f>_xlfn.XLOOKUP(H169,지표!D:D,지표!H:H)</f>
        <v>별도</v>
      </c>
      <c r="E169" t="str">
        <f>_xlfn.XLOOKUP(H169,지표!D:D,지표!I:I)</f>
        <v>ALL</v>
      </c>
      <c r="F169" t="str">
        <f>_xlfn.XLOOKUP(H169,지표!D:D,지표!F:F)</f>
        <v>2 감사인 감리 대상 개별감사업무 선정</v>
      </c>
      <c r="G169" t="str">
        <f>_xlfn.XLOOKUP(H169,지표!D:D,지표!C:C)</f>
        <v>1 개별감사업무 선정</v>
      </c>
      <c r="H169" t="s">
        <v>67</v>
      </c>
      <c r="I169" t="s">
        <v>147</v>
      </c>
      <c r="J169" s="5">
        <f>IFERROR(IF(AND(SUMIFS(재무DATA!M:M,재무DATA!C:C,Sheet9!D169,재무DATA!D:D,Sheet9!B169,재무DATA!H:H,YEAR(Sheet9!$A$1),재무DATA!L:L,"E")/SUMIFS(재무DATA!M:M,재무DATA!C:C,Sheet9!D169,재무DATA!D:D,Sheet9!B169,재무DATA!H:H,YEAR(Sheet9!$A$1),재무DATA!L:L,"D")&lt;=0,SUMIFS(재무DATA!M:M,재무DATA!C:C,Sheet9!D169,재무DATA!D:D,Sheet9!B169,재무DATA!H:H,YEAR(Sheet9!$A$1),재무DATA!L:L,"F")/SUMIFS(재무DATA!M:M,재무DATA!C:C,Sheet9!D169,재무DATA!D:D,Sheet9!B169,재무DATA!H:H,YEAR(Sheet9!$A$1),재무DATA!L:L,"D")&lt;=0),1,0),0)</f>
        <v>0</v>
      </c>
    </row>
    <row r="170" spans="1:10" x14ac:dyDescent="0.3">
      <c r="A170">
        <f t="shared" si="2"/>
        <v>12</v>
      </c>
      <c r="B170" t="str">
        <f>_xlfn.XLOOKUP(A170,회사목록!A:A,회사목록!B:B)</f>
        <v>대웅제약</v>
      </c>
      <c r="C170" t="str">
        <f>_xlfn.XLOOKUP(B170,회사목록!B:B,회사목록!C:C)</f>
        <v>IM3</v>
      </c>
      <c r="D170" t="str">
        <f>_xlfn.XLOOKUP(H170,지표!D:D,지표!H:H)</f>
        <v>별도</v>
      </c>
      <c r="E170" t="str">
        <f>_xlfn.XLOOKUP(H170,지표!D:D,지표!I:I)</f>
        <v>비상장</v>
      </c>
      <c r="F170" t="str">
        <f>_xlfn.XLOOKUP(H170,지표!D:D,지표!F:F)</f>
        <v>2 감사인 감리 대상 개별감사업무 선정</v>
      </c>
      <c r="G170" t="str">
        <f>_xlfn.XLOOKUP(H170,지표!D:D,지표!C:C)</f>
        <v>1 개별감사업무 선정</v>
      </c>
      <c r="H170" t="s">
        <v>69</v>
      </c>
      <c r="I170" t="s">
        <v>351</v>
      </c>
      <c r="J170" s="5">
        <f>IFERROR(IF(_xlfn.XLOOKUP(B170,재무DATA!D:D,재무DATA!F:F)="비상장",IF(SUMIFS(재무DATA!M:M,재무DATA!D:D,Sheet9!B170,재무DATA!C:C,Sheet9!D170,재무DATA!H:H,YEAR(Sheet9!$A$1),재무DATA!L:L,"A")&gt;=2*10^12,1,0),0),0)</f>
        <v>0</v>
      </c>
    </row>
    <row r="171" spans="1:10" x14ac:dyDescent="0.3">
      <c r="A171">
        <f t="shared" si="2"/>
        <v>13</v>
      </c>
      <c r="B171" t="str">
        <f>_xlfn.XLOOKUP(A171,회사목록!A:A,회사목록!B:B)</f>
        <v>동원산업</v>
      </c>
      <c r="C171" t="str">
        <f>_xlfn.XLOOKUP(B171,회사목록!B:B,회사목록!C:C)</f>
        <v>CM1</v>
      </c>
      <c r="D171" t="str">
        <f>_xlfn.XLOOKUP(H171,지표!D:D,지표!H:H)</f>
        <v>별도</v>
      </c>
      <c r="E171" t="str">
        <f>_xlfn.XLOOKUP(H171,지표!D:D,지표!I:I)</f>
        <v>코스닥</v>
      </c>
      <c r="F171" t="str">
        <f>_xlfn.XLOOKUP(H171,지표!D:D,지표!F:F)</f>
        <v>1 감리위험요소평가</v>
      </c>
      <c r="G171" t="str">
        <f>_xlfn.XLOOKUP(H171,지표!D:D,지표!C:C)</f>
        <v>4 한계기업</v>
      </c>
      <c r="H171" t="s">
        <v>71</v>
      </c>
      <c r="I171" t="s">
        <v>128</v>
      </c>
      <c r="J171" s="5">
        <f>IFERROR(IF(_xlfn.XLOOKUP(B171,회사목록!B:B,회사목록!D:D)="KOSDAQ",IF(AND(SUMIFS(재무DATA!M:M,재무DATA!H:H,YEAR(Sheet9!$A$1),재무DATA!C:C,Sheet9!D171,재무DATA!L:L,"E")&lt;0,SUMIFS(재무DATA!M:M,재무DATA!H:H,YEAR(Sheet9!$A$1)-1,재무DATA!C:C,Sheet9!D171,재무DATA!L:L,"E")&lt;0,SUMIFS(재무DATA!M:M,재무DATA!H:H,YEAR(Sheet9!$A$1)-2,재무DATA!C:C,Sheet9!D171,재무DATA!L:L,"E")&lt;0),1,0),0),0)</f>
        <v>0</v>
      </c>
    </row>
    <row r="172" spans="1:10" x14ac:dyDescent="0.3">
      <c r="A172">
        <f t="shared" si="2"/>
        <v>13</v>
      </c>
      <c r="B172" t="str">
        <f>_xlfn.XLOOKUP(A172,회사목록!A:A,회사목록!B:B)</f>
        <v>동원산업</v>
      </c>
      <c r="C172" t="str">
        <f>_xlfn.XLOOKUP(B172,회사목록!B:B,회사목록!C:C)</f>
        <v>CM1</v>
      </c>
      <c r="D172" t="str">
        <f>_xlfn.XLOOKUP(H172,지표!D:D,지표!H:H)</f>
        <v>별도</v>
      </c>
      <c r="E172" t="str">
        <f>_xlfn.XLOOKUP(H172,지표!D:D,지표!I:I)</f>
        <v>ALL</v>
      </c>
      <c r="F172" t="str">
        <f>_xlfn.XLOOKUP(H172,지표!D:D,지표!F:F)</f>
        <v>1 감리위험요소평가</v>
      </c>
      <c r="G172" t="str">
        <f>_xlfn.XLOOKUP(H172,지표!D:D,지표!C:C)</f>
        <v>1 표본심사</v>
      </c>
      <c r="H172" t="s">
        <v>73</v>
      </c>
      <c r="I172" t="s">
        <v>132</v>
      </c>
      <c r="J172" s="5">
        <f>IFERROR(IF(SUMIFS(재무DATA!M:M,재무DATA!D:D,Sheet9!B172,재무DATA!H:H,YEAR(Sheet9!$A$1)-1,재무DATA!C:C,Sheet9!D172,재무DATA!L:L,"F")-SUMIFS(재무DATA!M:M,재무DATA!D:D,Sheet9!B172,재무DATA!H:H,YEAR(Sheet9!$A$1)-1,재무DATA!C:C,Sheet9!D172,재무DATA!L:L,"G")&gt;0,IF((SUMIFS(재무DATA!M:M,재무DATA!D:D,Sheet9!B172,재무DATA!H:H,YEAR(Sheet9!$A$1)-1,재무DATA!C:C,Sheet9!D172,재무DATA!L:L,"F")-SUMIFS(재무DATA!M:M,재무DATA!D:D,Sheet9!B172,재무DATA!H:H,YEAR(Sheet9!$A$1)-1,재무DATA!C:C,Sheet9!D172,재무DATA!L:L,"G"))/(SUMIFS(재무DATA!M:M,재무DATA!D:D,Sheet9!B172,재무DATA!H:H,YEAR(Sheet9!$A$1)-1,재무DATA!C:C,Sheet9!D172,재무DATA!L:L,"G"))&gt;=50%,1,0),0),0)</f>
        <v>1</v>
      </c>
    </row>
    <row r="173" spans="1:10" x14ac:dyDescent="0.3">
      <c r="A173">
        <f t="shared" si="2"/>
        <v>13</v>
      </c>
      <c r="B173" t="str">
        <f>_xlfn.XLOOKUP(A173,회사목록!A:A,회사목록!B:B)</f>
        <v>동원산업</v>
      </c>
      <c r="C173" t="str">
        <f>_xlfn.XLOOKUP(B173,회사목록!B:B,회사목록!C:C)</f>
        <v>CM1</v>
      </c>
      <c r="D173" t="str">
        <f>_xlfn.XLOOKUP(H173,지표!D:D,지표!H:H)</f>
        <v>별도</v>
      </c>
      <c r="E173" t="str">
        <f>_xlfn.XLOOKUP(H173,지표!D:D,지표!I:I)</f>
        <v>ALL</v>
      </c>
      <c r="F173" t="str">
        <f>_xlfn.XLOOKUP(H173,지표!D:D,지표!F:F)</f>
        <v>1 감리위험요소평가</v>
      </c>
      <c r="G173" t="str">
        <f>_xlfn.XLOOKUP(H173,지표!D:D,지표!C:C)</f>
        <v>1 표본심사</v>
      </c>
      <c r="H173" t="s">
        <v>75</v>
      </c>
      <c r="I173" t="s">
        <v>130</v>
      </c>
      <c r="J173" s="5">
        <f>IFERROR(IF(J172=1,IF(SUMIFS(재무DATA!M:M,재무DATA!D:D,Sheet9!B173,재무DATA!H:H,YEAR(Sheet9!$A$1)-2,재무DATA!C:C,Sheet9!D173,재무DATA!L:L,"F")-SUMIFS(재무DATA!M:M,재무DATA!D:D,Sheet9!B173,재무DATA!H:H,YEAR(Sheet9!$A$1)-2,재무DATA!C:C,Sheet9!D173,재무DATA!L:L,"G")&gt;0,IF((SUMIFS(재무DATA!M:M,재무DATA!D:D,Sheet9!B173,재무DATA!H:H,YEAR(Sheet9!$A$1)-2,재무DATA!C:C,Sheet9!D173,재무DATA!L:L,"F")-SUMIFS(재무DATA!M:M,재무DATA!D:D,Sheet9!B173,재무DATA!H:H,YEAR(Sheet9!$A$1)-2,재무DATA!C:C,Sheet9!D173,재무DATA!L:L,"G"))/(SUMIFS(재무DATA!M:M,재무DATA!D:D,Sheet9!B173,재무DATA!H:H,YEAR(Sheet9!$A$1)-2,재무DATA!C:C,Sheet9!D173,재무DATA!L:L,"G"))&gt;=50%,1,0),0),0),0)</f>
        <v>0</v>
      </c>
    </row>
    <row r="174" spans="1:10" x14ac:dyDescent="0.3">
      <c r="A174">
        <f t="shared" si="2"/>
        <v>13</v>
      </c>
      <c r="B174" t="str">
        <f>_xlfn.XLOOKUP(A174,회사목록!A:A,회사목록!B:B)</f>
        <v>동원산업</v>
      </c>
      <c r="C174" t="str">
        <f>_xlfn.XLOOKUP(B174,회사목록!B:B,회사목록!C:C)</f>
        <v>CM1</v>
      </c>
      <c r="D174" t="str">
        <f>_xlfn.XLOOKUP(H174,지표!D:D,지표!H:H)</f>
        <v>별도</v>
      </c>
      <c r="E174" t="str">
        <f>_xlfn.XLOOKUP(H174,지표!D:D,지표!I:I)</f>
        <v>ALL</v>
      </c>
      <c r="F174" t="str">
        <f>_xlfn.XLOOKUP(H174,지표!D:D,지표!F:F)</f>
        <v>1 감리위험요소평가</v>
      </c>
      <c r="G174" t="str">
        <f>_xlfn.XLOOKUP(H174,지표!D:D,지표!C:C)</f>
        <v>1 표본심사</v>
      </c>
      <c r="H174" t="s">
        <v>77</v>
      </c>
      <c r="I174" t="s">
        <v>127</v>
      </c>
      <c r="J174" s="5">
        <f>IFERROR(IF(SUMIFS(재무DATA!M:M,재무DATA!D:D,Sheet9!B174,재무DATA!H:H,YEAR(Sheet9!$A$1)-1,재무DATA!C:C,Sheet9!D174,재무DATA!L:L,"E")-SUMIFS(재무DATA!M:M,재무DATA!D:D,Sheet9!B174,재무DATA!H:H,YEAR(Sheet9!$A$1)-1,재무DATA!C:C,Sheet9!D174,재무DATA!L:L,"G")&gt;0,IF((SUMIFS(재무DATA!M:M,재무DATA!D:D,Sheet9!B174,재무DATA!H:H,YEAR(Sheet9!$A$1)-1,재무DATA!C:C,Sheet9!D174,재무DATA!L:L,"E")-SUMIFS(재무DATA!M:M,재무DATA!D:D,Sheet9!B174,재무DATA!H:H,YEAR(Sheet9!$A$1)-1,재무DATA!C:C,Sheet9!D174,재무DATA!L:L,"G"))/(SUMIFS(재무DATA!M:M,재무DATA!D:D,Sheet9!B174,재무DATA!H:H,YEAR(Sheet9!$A$1)-1,재무DATA!C:C,Sheet9!D174,재무DATA!L:L,"G"))&gt;=50%,1,0),0),0)</f>
        <v>1</v>
      </c>
    </row>
    <row r="175" spans="1:10" x14ac:dyDescent="0.3">
      <c r="A175">
        <f t="shared" si="2"/>
        <v>13</v>
      </c>
      <c r="B175" t="str">
        <f>_xlfn.XLOOKUP(A175,회사목록!A:A,회사목록!B:B)</f>
        <v>동원산업</v>
      </c>
      <c r="C175" t="str">
        <f>_xlfn.XLOOKUP(B175,회사목록!B:B,회사목록!C:C)</f>
        <v>CM1</v>
      </c>
      <c r="D175" t="str">
        <f>_xlfn.XLOOKUP(H175,지표!D:D,지표!H:H)</f>
        <v>별도</v>
      </c>
      <c r="E175" t="str">
        <f>_xlfn.XLOOKUP(H175,지표!D:D,지표!I:I)</f>
        <v>ALL</v>
      </c>
      <c r="F175" t="str">
        <f>_xlfn.XLOOKUP(H175,지표!D:D,지표!F:F)</f>
        <v>1 감리위험요소평가</v>
      </c>
      <c r="G175" t="str">
        <f>_xlfn.XLOOKUP(H175,지표!D:D,지표!C:C)</f>
        <v>1 표본심사</v>
      </c>
      <c r="H175" t="s">
        <v>79</v>
      </c>
      <c r="I175" t="s">
        <v>126</v>
      </c>
      <c r="J175" s="5">
        <f>IFERROR(IF(J174=1,IF(SUMIFS(재무DATA!M:M,재무DATA!D:D,Sheet9!B175,재무DATA!H:H,YEAR(Sheet9!$A$1)-2,재무DATA!C:C,Sheet9!D175,재무DATA!L:L,"E")-SUMIFS(재무DATA!M:M,재무DATA!D:D,Sheet9!B175,재무DATA!H:H,YEAR(Sheet9!$A$1)-2,재무DATA!C:C,Sheet9!D175,재무DATA!L:L,"G")&gt;0,IF((SUMIFS(재무DATA!M:M,재무DATA!D:D,Sheet9!B175,재무DATA!H:H,YEAR(Sheet9!$A$1)-2,재무DATA!C:C,Sheet9!D175,재무DATA!L:L,"E")-SUMIFS(재무DATA!M:M,재무DATA!D:D,Sheet9!B175,재무DATA!H:H,YEAR(Sheet9!$A$1)-2,재무DATA!C:C,Sheet9!D175,재무DATA!L:L,"G"))/(SUMIFS(재무DATA!M:M,재무DATA!D:D,Sheet9!B175,재무DATA!H:H,YEAR(Sheet9!$A$1)-2,재무DATA!C:C,Sheet9!D175,재무DATA!L:L,"G"))&gt;=50%,1,0),0),0),0)</f>
        <v>0</v>
      </c>
    </row>
    <row r="176" spans="1:10" x14ac:dyDescent="0.3">
      <c r="A176">
        <f t="shared" si="2"/>
        <v>13</v>
      </c>
      <c r="B176" t="str">
        <f>_xlfn.XLOOKUP(A176,회사목록!A:A,회사목록!B:B)</f>
        <v>동원산업</v>
      </c>
      <c r="C176" t="str">
        <f>_xlfn.XLOOKUP(B176,회사목록!B:B,회사목록!C:C)</f>
        <v>CM1</v>
      </c>
      <c r="D176" t="str">
        <f>_xlfn.XLOOKUP(H176,지표!D:D,지표!H:H)</f>
        <v>별도</v>
      </c>
      <c r="E176" t="str">
        <f>_xlfn.XLOOKUP(H176,지표!D:D,지표!I:I)</f>
        <v>코스피/코스닥</v>
      </c>
      <c r="F176" t="str">
        <f>_xlfn.XLOOKUP(H176,지표!D:D,지표!F:F)</f>
        <v>1 감리위험요소평가</v>
      </c>
      <c r="G176" t="str">
        <f>_xlfn.XLOOKUP(H176,지표!D:D,지표!C:C)</f>
        <v>1 표본심사</v>
      </c>
      <c r="H176" t="s">
        <v>83</v>
      </c>
      <c r="I176" t="s">
        <v>134</v>
      </c>
      <c r="J176" s="5">
        <f>IFERROR(IF(SUMIFS(재무DATA!M:M,재무DATA!D:D,Sheet9!B176,재무DATA!C:C,Sheet9!D176,재무DATA!H:H,YEAR(Sheet9!$A$1),재무DATA!L:L,"E")/SUMIFS(재무DATA!M:M,재무DATA!D:D,Sheet9!B176,재무DATA!C:C,Sheet9!D176,재무DATA!H:H,YEAR(Sheet9!$A$1)-1,재무DATA!L:L,"E")&lt;50%,1,0),0)</f>
        <v>1</v>
      </c>
    </row>
    <row r="177" spans="1:10" x14ac:dyDescent="0.3">
      <c r="A177">
        <f t="shared" si="2"/>
        <v>13</v>
      </c>
      <c r="B177" t="str">
        <f>_xlfn.XLOOKUP(A177,회사목록!A:A,회사목록!B:B)</f>
        <v>동원산업</v>
      </c>
      <c r="C177" t="str">
        <f>_xlfn.XLOOKUP(B177,회사목록!B:B,회사목록!C:C)</f>
        <v>CM1</v>
      </c>
      <c r="D177" t="str">
        <f>_xlfn.XLOOKUP(H177,지표!D:D,지표!H:H)</f>
        <v>별도</v>
      </c>
      <c r="E177" t="str">
        <f>_xlfn.XLOOKUP(H177,지표!D:D,지표!I:I)</f>
        <v>코스피/코스닥</v>
      </c>
      <c r="F177" t="str">
        <f>_xlfn.XLOOKUP(H177,지표!D:D,지표!F:F)</f>
        <v>1 감리위험요소평가</v>
      </c>
      <c r="G177" t="str">
        <f>_xlfn.XLOOKUP(H177,지표!D:D,지표!C:C)</f>
        <v>1 표본심사</v>
      </c>
      <c r="H177" t="s">
        <v>85</v>
      </c>
      <c r="I177" t="s">
        <v>136</v>
      </c>
      <c r="J177" s="5">
        <f>IFERROR(IF(SUMIFS(재무DATA!M:M,재무DATA!D:D,Sheet9!B177,재무DATA!C:C,Sheet9!D177,재무DATA!H:H,YEAR(Sheet9!$A$1),재무DATA!L:L,"D")/SUMIFS(재무DATA!M:M,재무DATA!D:D,Sheet9!B177,재무DATA!C:C,Sheet9!D177,재무DATA!H:H,YEAR(Sheet9!$A$1)-1,재무DATA!L:L,"D")&lt;50%,1,0),0)</f>
        <v>0</v>
      </c>
    </row>
    <row r="178" spans="1:10" x14ac:dyDescent="0.3">
      <c r="A178">
        <f t="shared" si="2"/>
        <v>13</v>
      </c>
      <c r="B178" t="str">
        <f>_xlfn.XLOOKUP(A178,회사목록!A:A,회사목록!B:B)</f>
        <v>동원산업</v>
      </c>
      <c r="C178" t="str">
        <f>_xlfn.XLOOKUP(B178,회사목록!B:B,회사목록!C:C)</f>
        <v>CM1</v>
      </c>
      <c r="D178" t="str">
        <f>_xlfn.XLOOKUP(H178,지표!D:D,지표!H:H)</f>
        <v>별도</v>
      </c>
      <c r="E178" t="str">
        <f>_xlfn.XLOOKUP(H178,지표!D:D,지표!I:I)</f>
        <v>코스피/코스닥</v>
      </c>
      <c r="F178" t="str">
        <f>_xlfn.XLOOKUP(H178,지표!D:D,지표!F:F)</f>
        <v>1 감리위험요소평가</v>
      </c>
      <c r="G178" t="str">
        <f>_xlfn.XLOOKUP(H178,지표!D:D,지표!C:C)</f>
        <v>5 기타</v>
      </c>
      <c r="H178" t="s">
        <v>81</v>
      </c>
      <c r="I178" t="s">
        <v>349</v>
      </c>
      <c r="J178" s="5">
        <f>IFERROR(IF(SUMIFS(재무DATA!M:M,재무DATA!C:C,Sheet9!D178,재무DATA!D:D,Sheet9!B178,재무DATA!H:H,YEAR(Sheet9!$A$1),재무DATA!L:L,"F")/SUMIFS(재무DATA!M:M,재무DATA!C:C,Sheet9!D178,재무DATA!D:D,Sheet9!B178,재무DATA!H:H,YEAR(Sheet9!$A$1),재무DATA!L:L,"G")&lt;0,1,0),0)</f>
        <v>0</v>
      </c>
    </row>
    <row r="179" spans="1:10" x14ac:dyDescent="0.3">
      <c r="A179">
        <f t="shared" si="2"/>
        <v>13</v>
      </c>
      <c r="B179" t="str">
        <f>_xlfn.XLOOKUP(A179,회사목록!A:A,회사목록!B:B)</f>
        <v>동원산업</v>
      </c>
      <c r="C179" t="str">
        <f>_xlfn.XLOOKUP(B179,회사목록!B:B,회사목록!C:C)</f>
        <v>CM1</v>
      </c>
      <c r="D179" t="str">
        <f>_xlfn.XLOOKUP(H179,지표!D:D,지표!H:H)</f>
        <v>연결</v>
      </c>
      <c r="E179" t="str">
        <f>_xlfn.XLOOKUP(H179,지표!D:D,지표!I:I)</f>
        <v>코스피/코스닥</v>
      </c>
      <c r="F179" t="str">
        <f>_xlfn.XLOOKUP(H179,지표!D:D,지표!F:F)</f>
        <v>1 감리위험요소평가</v>
      </c>
      <c r="G179" t="str">
        <f>_xlfn.XLOOKUP(H179,지표!D:D,지표!C:C)</f>
        <v>2 직권지정</v>
      </c>
      <c r="H179" t="s">
        <v>87</v>
      </c>
      <c r="I179" t="s">
        <v>139</v>
      </c>
      <c r="J179" s="5">
        <f>IFERROR(IF(AND(SUMIFS(재무DATA!M:M,재무DATA!C:C,Sheet9!D179,재무DATA!D:D,Sheet9!B179,재무DATA!H:H,YEAR(Sheet9!$A$1)-1,재무DATA!L:L,"E")&lt;0,SUMIFS(재무DATA!M:M,재무DATA!C:C,Sheet9!D179,재무DATA!D:D,Sheet9!B179,재무DATA!H:H,YEAR(Sheet9!$A$1)-2,재무DATA!L:L,"E")&lt;0),1,0),0)</f>
        <v>0</v>
      </c>
    </row>
    <row r="180" spans="1:10" x14ac:dyDescent="0.3">
      <c r="A180">
        <f t="shared" si="2"/>
        <v>13</v>
      </c>
      <c r="B180" t="str">
        <f>_xlfn.XLOOKUP(A180,회사목록!A:A,회사목록!B:B)</f>
        <v>동원산업</v>
      </c>
      <c r="C180" t="str">
        <f>_xlfn.XLOOKUP(B180,회사목록!B:B,회사목록!C:C)</f>
        <v>CM1</v>
      </c>
      <c r="D180" t="str">
        <f>_xlfn.XLOOKUP(H180,지표!D:D,지표!H:H)</f>
        <v>연결</v>
      </c>
      <c r="E180" t="str">
        <f>_xlfn.XLOOKUP(H180,지표!D:D,지표!I:I)</f>
        <v>코스피/코스닥</v>
      </c>
      <c r="F180" t="str">
        <f>_xlfn.XLOOKUP(H180,지표!D:D,지표!F:F)</f>
        <v>1 감리위험요소평가</v>
      </c>
      <c r="G180" t="str">
        <f>_xlfn.XLOOKUP(H180,지표!D:D,지표!C:C)</f>
        <v>2 직권지정</v>
      </c>
      <c r="H180" t="s">
        <v>89</v>
      </c>
      <c r="I180" t="s">
        <v>141</v>
      </c>
      <c r="J180" s="5">
        <f>IFERROR(IF(AND(SUMIFS(재무DATA!M:M,재무DATA!C:C,Sheet9!D180,재무DATA!D:D,Sheet9!B180,재무DATA!H:H,YEAR(Sheet9!$A$1)-1,재무DATA!L:L,"G")&lt;0,SUMIFS(재무DATA!M:M,재무DATA!C:C,Sheet9!D180,재무DATA!D:D,Sheet9!B180,재무DATA!H:H,YEAR(Sheet9!$A$1)-2,재무DATA!L:L,"G")&lt;0),1,0),0)</f>
        <v>0</v>
      </c>
    </row>
    <row r="181" spans="1:10" x14ac:dyDescent="0.3">
      <c r="A181">
        <f t="shared" si="2"/>
        <v>13</v>
      </c>
      <c r="B181" t="str">
        <f>_xlfn.XLOOKUP(A181,회사목록!A:A,회사목록!B:B)</f>
        <v>동원산업</v>
      </c>
      <c r="C181" t="str">
        <f>_xlfn.XLOOKUP(B181,회사목록!B:B,회사목록!C:C)</f>
        <v>CM1</v>
      </c>
      <c r="D181" t="str">
        <f>_xlfn.XLOOKUP(H181,지표!D:D,지표!H:H)</f>
        <v>별도</v>
      </c>
      <c r="E181" t="str">
        <f>_xlfn.XLOOKUP(H181,지표!D:D,지표!I:I)</f>
        <v>코스피/코스닥</v>
      </c>
      <c r="F181" t="str">
        <f>_xlfn.XLOOKUP(H181,지표!D:D,지표!F:F)</f>
        <v>1 감리위험요소평가</v>
      </c>
      <c r="G181" t="str">
        <f>_xlfn.XLOOKUP(H181,지표!D:D,지표!C:C)</f>
        <v>3 관리종목</v>
      </c>
      <c r="H181" t="s">
        <v>91</v>
      </c>
      <c r="I181" t="s">
        <v>143</v>
      </c>
      <c r="J181" s="5">
        <f>IFERROR(IF(_xlfn.XLOOKUP(B181,재무DATA!D:D,재무DATA!F:F)="KOSDAQ",IF(SUMIFS(재무DATA!M:M,재무DATA!C:C,Sheet9!D181,재무DATA!D:D,Sheet9!B181,재무DATA!H:H,YEAR(Sheet9!$A$1)-2,재무DATA!L:L,"D")&lt;=33*10^8,1,0),IF(SUMIFS(재무DATA!M:M,재무DATA!C:C,Sheet9!D181,재무DATA!D:D,Sheet9!B181,재무DATA!H:H,YEAR(Sheet9!$A$1)-2,재무DATA!L:L,"D")&lt;=55*10^8,1,0)),0)</f>
        <v>0</v>
      </c>
    </row>
    <row r="182" spans="1:10" x14ac:dyDescent="0.3">
      <c r="A182">
        <f t="shared" si="2"/>
        <v>13</v>
      </c>
      <c r="B182" t="str">
        <f>_xlfn.XLOOKUP(A182,회사목록!A:A,회사목록!B:B)</f>
        <v>동원산업</v>
      </c>
      <c r="C182" t="str">
        <f>_xlfn.XLOOKUP(B182,회사목록!B:B,회사목록!C:C)</f>
        <v>CM1</v>
      </c>
      <c r="D182" t="str">
        <f>_xlfn.XLOOKUP(H182,지표!D:D,지표!H:H)</f>
        <v>별도</v>
      </c>
      <c r="E182" t="str">
        <f>_xlfn.XLOOKUP(H182,지표!D:D,지표!I:I)</f>
        <v>ALL</v>
      </c>
      <c r="F182" t="str">
        <f>_xlfn.XLOOKUP(H182,지표!D:D,지표!F:F)</f>
        <v>2 감사인 감리 대상 개별감사업무 선정</v>
      </c>
      <c r="G182" t="str">
        <f>_xlfn.XLOOKUP(H182,지표!D:D,지표!C:C)</f>
        <v>1 개별감사업무 선정</v>
      </c>
      <c r="H182" t="s">
        <v>65</v>
      </c>
      <c r="I182" t="s">
        <v>145</v>
      </c>
      <c r="J182" s="5">
        <f>IFERROR(IF(SUMIFS(재무DATA!M:M,재무DATA!C:C,Sheet9!D182,재무DATA!D:D,Sheet9!B182,재무DATA!H:H,YEAR(Sheet9!$A$1),재무DATA!L:L,"B")/SUMIFS(재무DATA!M:M,재무DATA!C:C,Sheet9!D182,재무DATA!D:D,Sheet9!B182,재무DATA!H:H,YEAR(Sheet9!$A$1),재무DATA!L:L,"C")&gt;=150%,1,0),0)</f>
        <v>0</v>
      </c>
    </row>
    <row r="183" spans="1:10" x14ac:dyDescent="0.3">
      <c r="A183">
        <f t="shared" si="2"/>
        <v>13</v>
      </c>
      <c r="B183" t="str">
        <f>_xlfn.XLOOKUP(A183,회사목록!A:A,회사목록!B:B)</f>
        <v>동원산업</v>
      </c>
      <c r="C183" t="str">
        <f>_xlfn.XLOOKUP(B183,회사목록!B:B,회사목록!C:C)</f>
        <v>CM1</v>
      </c>
      <c r="D183" t="str">
        <f>_xlfn.XLOOKUP(H183,지표!D:D,지표!H:H)</f>
        <v>별도</v>
      </c>
      <c r="E183" t="str">
        <f>_xlfn.XLOOKUP(H183,지표!D:D,지표!I:I)</f>
        <v>ALL</v>
      </c>
      <c r="F183" t="str">
        <f>_xlfn.XLOOKUP(H183,지표!D:D,지표!F:F)</f>
        <v>2 감사인 감리 대상 개별감사업무 선정</v>
      </c>
      <c r="G183" t="str">
        <f>_xlfn.XLOOKUP(H183,지표!D:D,지표!C:C)</f>
        <v>1 개별감사업무 선정</v>
      </c>
      <c r="H183" t="s">
        <v>67</v>
      </c>
      <c r="I183" t="s">
        <v>147</v>
      </c>
      <c r="J183" s="5">
        <f>IFERROR(IF(AND(SUMIFS(재무DATA!M:M,재무DATA!C:C,Sheet9!D183,재무DATA!D:D,Sheet9!B183,재무DATA!H:H,YEAR(Sheet9!$A$1),재무DATA!L:L,"E")/SUMIFS(재무DATA!M:M,재무DATA!C:C,Sheet9!D183,재무DATA!D:D,Sheet9!B183,재무DATA!H:H,YEAR(Sheet9!$A$1),재무DATA!L:L,"D")&lt;=0,SUMIFS(재무DATA!M:M,재무DATA!C:C,Sheet9!D183,재무DATA!D:D,Sheet9!B183,재무DATA!H:H,YEAR(Sheet9!$A$1),재무DATA!L:L,"F")/SUMIFS(재무DATA!M:M,재무DATA!C:C,Sheet9!D183,재무DATA!D:D,Sheet9!B183,재무DATA!H:H,YEAR(Sheet9!$A$1),재무DATA!L:L,"D")&lt;=0),1,0),0)</f>
        <v>0</v>
      </c>
    </row>
    <row r="184" spans="1:10" x14ac:dyDescent="0.3">
      <c r="A184">
        <f t="shared" si="2"/>
        <v>13</v>
      </c>
      <c r="B184" t="str">
        <f>_xlfn.XLOOKUP(A184,회사목록!A:A,회사목록!B:B)</f>
        <v>동원산업</v>
      </c>
      <c r="C184" t="str">
        <f>_xlfn.XLOOKUP(B184,회사목록!B:B,회사목록!C:C)</f>
        <v>CM1</v>
      </c>
      <c r="D184" t="str">
        <f>_xlfn.XLOOKUP(H184,지표!D:D,지표!H:H)</f>
        <v>별도</v>
      </c>
      <c r="E184" t="str">
        <f>_xlfn.XLOOKUP(H184,지표!D:D,지표!I:I)</f>
        <v>비상장</v>
      </c>
      <c r="F184" t="str">
        <f>_xlfn.XLOOKUP(H184,지표!D:D,지표!F:F)</f>
        <v>2 감사인 감리 대상 개별감사업무 선정</v>
      </c>
      <c r="G184" t="str">
        <f>_xlfn.XLOOKUP(H184,지표!D:D,지표!C:C)</f>
        <v>1 개별감사업무 선정</v>
      </c>
      <c r="H184" t="s">
        <v>69</v>
      </c>
      <c r="I184" t="s">
        <v>351</v>
      </c>
      <c r="J184" s="5">
        <f>IFERROR(IF(_xlfn.XLOOKUP(B184,재무DATA!D:D,재무DATA!F:F)="비상장",IF(SUMIFS(재무DATA!M:M,재무DATA!D:D,Sheet9!B184,재무DATA!C:C,Sheet9!D184,재무DATA!H:H,YEAR(Sheet9!$A$1),재무DATA!L:L,"A")&gt;=2*10^12,1,0),0),0)</f>
        <v>0</v>
      </c>
    </row>
    <row r="185" spans="1:10" x14ac:dyDescent="0.3">
      <c r="A185">
        <f t="shared" si="2"/>
        <v>14</v>
      </c>
      <c r="B185" t="str">
        <f>_xlfn.XLOOKUP(A185,회사목록!A:A,회사목록!B:B)</f>
        <v>롯데케미칼</v>
      </c>
      <c r="C185" t="str">
        <f>_xlfn.XLOOKUP(B185,회사목록!B:B,회사목록!C:C)</f>
        <v>CM1</v>
      </c>
      <c r="D185" t="str">
        <f>_xlfn.XLOOKUP(H185,지표!D:D,지표!H:H)</f>
        <v>별도</v>
      </c>
      <c r="E185" t="str">
        <f>_xlfn.XLOOKUP(H185,지표!D:D,지표!I:I)</f>
        <v>코스닥</v>
      </c>
      <c r="F185" t="str">
        <f>_xlfn.XLOOKUP(H185,지표!D:D,지표!F:F)</f>
        <v>1 감리위험요소평가</v>
      </c>
      <c r="G185" t="str">
        <f>_xlfn.XLOOKUP(H185,지표!D:D,지표!C:C)</f>
        <v>4 한계기업</v>
      </c>
      <c r="H185" t="s">
        <v>71</v>
      </c>
      <c r="I185" t="s">
        <v>128</v>
      </c>
      <c r="J185" s="5">
        <f>IFERROR(IF(_xlfn.XLOOKUP(B185,회사목록!B:B,회사목록!D:D)="KOSDAQ",IF(AND(SUMIFS(재무DATA!M:M,재무DATA!H:H,YEAR(Sheet9!$A$1),재무DATA!C:C,Sheet9!D185,재무DATA!L:L,"E")&lt;0,SUMIFS(재무DATA!M:M,재무DATA!H:H,YEAR(Sheet9!$A$1)-1,재무DATA!C:C,Sheet9!D185,재무DATA!L:L,"E")&lt;0,SUMIFS(재무DATA!M:M,재무DATA!H:H,YEAR(Sheet9!$A$1)-2,재무DATA!C:C,Sheet9!D185,재무DATA!L:L,"E")&lt;0),1,0),0),0)</f>
        <v>0</v>
      </c>
    </row>
    <row r="186" spans="1:10" x14ac:dyDescent="0.3">
      <c r="A186">
        <f t="shared" si="2"/>
        <v>14</v>
      </c>
      <c r="B186" t="str">
        <f>_xlfn.XLOOKUP(A186,회사목록!A:A,회사목록!B:B)</f>
        <v>롯데케미칼</v>
      </c>
      <c r="C186" t="str">
        <f>_xlfn.XLOOKUP(B186,회사목록!B:B,회사목록!C:C)</f>
        <v>CM1</v>
      </c>
      <c r="D186" t="str">
        <f>_xlfn.XLOOKUP(H186,지표!D:D,지표!H:H)</f>
        <v>별도</v>
      </c>
      <c r="E186" t="str">
        <f>_xlfn.XLOOKUP(H186,지표!D:D,지표!I:I)</f>
        <v>ALL</v>
      </c>
      <c r="F186" t="str">
        <f>_xlfn.XLOOKUP(H186,지표!D:D,지표!F:F)</f>
        <v>1 감리위험요소평가</v>
      </c>
      <c r="G186" t="str">
        <f>_xlfn.XLOOKUP(H186,지표!D:D,지표!C:C)</f>
        <v>1 표본심사</v>
      </c>
      <c r="H186" t="s">
        <v>73</v>
      </c>
      <c r="I186" t="s">
        <v>132</v>
      </c>
      <c r="J186" s="5">
        <f>IFERROR(IF(SUMIFS(재무DATA!M:M,재무DATA!D:D,Sheet9!B186,재무DATA!H:H,YEAR(Sheet9!$A$1)-1,재무DATA!C:C,Sheet9!D186,재무DATA!L:L,"F")-SUMIFS(재무DATA!M:M,재무DATA!D:D,Sheet9!B186,재무DATA!H:H,YEAR(Sheet9!$A$1)-1,재무DATA!C:C,Sheet9!D186,재무DATA!L:L,"G")&gt;0,IF((SUMIFS(재무DATA!M:M,재무DATA!D:D,Sheet9!B186,재무DATA!H:H,YEAR(Sheet9!$A$1)-1,재무DATA!C:C,Sheet9!D186,재무DATA!L:L,"F")-SUMIFS(재무DATA!M:M,재무DATA!D:D,Sheet9!B186,재무DATA!H:H,YEAR(Sheet9!$A$1)-1,재무DATA!C:C,Sheet9!D186,재무DATA!L:L,"G"))/(SUMIFS(재무DATA!M:M,재무DATA!D:D,Sheet9!B186,재무DATA!H:H,YEAR(Sheet9!$A$1)-1,재무DATA!C:C,Sheet9!D186,재무DATA!L:L,"G"))&gt;=50%,1,0),0),0)</f>
        <v>0</v>
      </c>
    </row>
    <row r="187" spans="1:10" x14ac:dyDescent="0.3">
      <c r="A187">
        <f t="shared" si="2"/>
        <v>14</v>
      </c>
      <c r="B187" t="str">
        <f>_xlfn.XLOOKUP(A187,회사목록!A:A,회사목록!B:B)</f>
        <v>롯데케미칼</v>
      </c>
      <c r="C187" t="str">
        <f>_xlfn.XLOOKUP(B187,회사목록!B:B,회사목록!C:C)</f>
        <v>CM1</v>
      </c>
      <c r="D187" t="str">
        <f>_xlfn.XLOOKUP(H187,지표!D:D,지표!H:H)</f>
        <v>별도</v>
      </c>
      <c r="E187" t="str">
        <f>_xlfn.XLOOKUP(H187,지표!D:D,지표!I:I)</f>
        <v>ALL</v>
      </c>
      <c r="F187" t="str">
        <f>_xlfn.XLOOKUP(H187,지표!D:D,지표!F:F)</f>
        <v>1 감리위험요소평가</v>
      </c>
      <c r="G187" t="str">
        <f>_xlfn.XLOOKUP(H187,지표!D:D,지표!C:C)</f>
        <v>1 표본심사</v>
      </c>
      <c r="H187" t="s">
        <v>75</v>
      </c>
      <c r="I187" t="s">
        <v>130</v>
      </c>
      <c r="J187" s="5">
        <f>IFERROR(IF(J186=1,IF(SUMIFS(재무DATA!M:M,재무DATA!D:D,Sheet9!B187,재무DATA!H:H,YEAR(Sheet9!$A$1)-2,재무DATA!C:C,Sheet9!D187,재무DATA!L:L,"F")-SUMIFS(재무DATA!M:M,재무DATA!D:D,Sheet9!B187,재무DATA!H:H,YEAR(Sheet9!$A$1)-2,재무DATA!C:C,Sheet9!D187,재무DATA!L:L,"G")&gt;0,IF((SUMIFS(재무DATA!M:M,재무DATA!D:D,Sheet9!B187,재무DATA!H:H,YEAR(Sheet9!$A$1)-2,재무DATA!C:C,Sheet9!D187,재무DATA!L:L,"F")-SUMIFS(재무DATA!M:M,재무DATA!D:D,Sheet9!B187,재무DATA!H:H,YEAR(Sheet9!$A$1)-2,재무DATA!C:C,Sheet9!D187,재무DATA!L:L,"G"))/(SUMIFS(재무DATA!M:M,재무DATA!D:D,Sheet9!B187,재무DATA!H:H,YEAR(Sheet9!$A$1)-2,재무DATA!C:C,Sheet9!D187,재무DATA!L:L,"G"))&gt;=50%,1,0),0),0),0)</f>
        <v>0</v>
      </c>
    </row>
    <row r="188" spans="1:10" x14ac:dyDescent="0.3">
      <c r="A188">
        <f t="shared" si="2"/>
        <v>14</v>
      </c>
      <c r="B188" t="str">
        <f>_xlfn.XLOOKUP(A188,회사목록!A:A,회사목록!B:B)</f>
        <v>롯데케미칼</v>
      </c>
      <c r="C188" t="str">
        <f>_xlfn.XLOOKUP(B188,회사목록!B:B,회사목록!C:C)</f>
        <v>CM1</v>
      </c>
      <c r="D188" t="str">
        <f>_xlfn.XLOOKUP(H188,지표!D:D,지표!H:H)</f>
        <v>별도</v>
      </c>
      <c r="E188" t="str">
        <f>_xlfn.XLOOKUP(H188,지표!D:D,지표!I:I)</f>
        <v>ALL</v>
      </c>
      <c r="F188" t="str">
        <f>_xlfn.XLOOKUP(H188,지표!D:D,지표!F:F)</f>
        <v>1 감리위험요소평가</v>
      </c>
      <c r="G188" t="str">
        <f>_xlfn.XLOOKUP(H188,지표!D:D,지표!C:C)</f>
        <v>1 표본심사</v>
      </c>
      <c r="H188" t="s">
        <v>77</v>
      </c>
      <c r="I188" t="s">
        <v>127</v>
      </c>
      <c r="J188" s="5">
        <f>IFERROR(IF(SUMIFS(재무DATA!M:M,재무DATA!D:D,Sheet9!B188,재무DATA!H:H,YEAR(Sheet9!$A$1)-1,재무DATA!C:C,Sheet9!D188,재무DATA!L:L,"E")-SUMIFS(재무DATA!M:M,재무DATA!D:D,Sheet9!B188,재무DATA!H:H,YEAR(Sheet9!$A$1)-1,재무DATA!C:C,Sheet9!D188,재무DATA!L:L,"G")&gt;0,IF((SUMIFS(재무DATA!M:M,재무DATA!D:D,Sheet9!B188,재무DATA!H:H,YEAR(Sheet9!$A$1)-1,재무DATA!C:C,Sheet9!D188,재무DATA!L:L,"E")-SUMIFS(재무DATA!M:M,재무DATA!D:D,Sheet9!B188,재무DATA!H:H,YEAR(Sheet9!$A$1)-1,재무DATA!C:C,Sheet9!D188,재무DATA!L:L,"G"))/(SUMIFS(재무DATA!M:M,재무DATA!D:D,Sheet9!B188,재무DATA!H:H,YEAR(Sheet9!$A$1)-1,재무DATA!C:C,Sheet9!D188,재무DATA!L:L,"G"))&gt;=50%,1,0),0),0)</f>
        <v>0</v>
      </c>
    </row>
    <row r="189" spans="1:10" x14ac:dyDescent="0.3">
      <c r="A189">
        <f t="shared" si="2"/>
        <v>14</v>
      </c>
      <c r="B189" t="str">
        <f>_xlfn.XLOOKUP(A189,회사목록!A:A,회사목록!B:B)</f>
        <v>롯데케미칼</v>
      </c>
      <c r="C189" t="str">
        <f>_xlfn.XLOOKUP(B189,회사목록!B:B,회사목록!C:C)</f>
        <v>CM1</v>
      </c>
      <c r="D189" t="str">
        <f>_xlfn.XLOOKUP(H189,지표!D:D,지표!H:H)</f>
        <v>별도</v>
      </c>
      <c r="E189" t="str">
        <f>_xlfn.XLOOKUP(H189,지표!D:D,지표!I:I)</f>
        <v>ALL</v>
      </c>
      <c r="F189" t="str">
        <f>_xlfn.XLOOKUP(H189,지표!D:D,지표!F:F)</f>
        <v>1 감리위험요소평가</v>
      </c>
      <c r="G189" t="str">
        <f>_xlfn.XLOOKUP(H189,지표!D:D,지표!C:C)</f>
        <v>1 표본심사</v>
      </c>
      <c r="H189" t="s">
        <v>79</v>
      </c>
      <c r="I189" t="s">
        <v>126</v>
      </c>
      <c r="J189" s="5">
        <f>IFERROR(IF(J188=1,IF(SUMIFS(재무DATA!M:M,재무DATA!D:D,Sheet9!B189,재무DATA!H:H,YEAR(Sheet9!$A$1)-2,재무DATA!C:C,Sheet9!D189,재무DATA!L:L,"E")-SUMIFS(재무DATA!M:M,재무DATA!D:D,Sheet9!B189,재무DATA!H:H,YEAR(Sheet9!$A$1)-2,재무DATA!C:C,Sheet9!D189,재무DATA!L:L,"G")&gt;0,IF((SUMIFS(재무DATA!M:M,재무DATA!D:D,Sheet9!B189,재무DATA!H:H,YEAR(Sheet9!$A$1)-2,재무DATA!C:C,Sheet9!D189,재무DATA!L:L,"E")-SUMIFS(재무DATA!M:M,재무DATA!D:D,Sheet9!B189,재무DATA!H:H,YEAR(Sheet9!$A$1)-2,재무DATA!C:C,Sheet9!D189,재무DATA!L:L,"G"))/(SUMIFS(재무DATA!M:M,재무DATA!D:D,Sheet9!B189,재무DATA!H:H,YEAR(Sheet9!$A$1)-2,재무DATA!C:C,Sheet9!D189,재무DATA!L:L,"G"))&gt;=50%,1,0),0),0),0)</f>
        <v>0</v>
      </c>
    </row>
    <row r="190" spans="1:10" x14ac:dyDescent="0.3">
      <c r="A190">
        <f t="shared" si="2"/>
        <v>14</v>
      </c>
      <c r="B190" t="str">
        <f>_xlfn.XLOOKUP(A190,회사목록!A:A,회사목록!B:B)</f>
        <v>롯데케미칼</v>
      </c>
      <c r="C190" t="str">
        <f>_xlfn.XLOOKUP(B190,회사목록!B:B,회사목록!C:C)</f>
        <v>CM1</v>
      </c>
      <c r="D190" t="str">
        <f>_xlfn.XLOOKUP(H190,지표!D:D,지표!H:H)</f>
        <v>별도</v>
      </c>
      <c r="E190" t="str">
        <f>_xlfn.XLOOKUP(H190,지표!D:D,지표!I:I)</f>
        <v>코스피/코스닥</v>
      </c>
      <c r="F190" t="str">
        <f>_xlfn.XLOOKUP(H190,지표!D:D,지표!F:F)</f>
        <v>1 감리위험요소평가</v>
      </c>
      <c r="G190" t="str">
        <f>_xlfn.XLOOKUP(H190,지표!D:D,지표!C:C)</f>
        <v>1 표본심사</v>
      </c>
      <c r="H190" t="s">
        <v>83</v>
      </c>
      <c r="I190" t="s">
        <v>134</v>
      </c>
      <c r="J190" s="5">
        <f>IFERROR(IF(SUMIFS(재무DATA!M:M,재무DATA!D:D,Sheet9!B190,재무DATA!C:C,Sheet9!D190,재무DATA!H:H,YEAR(Sheet9!$A$1),재무DATA!L:L,"E")/SUMIFS(재무DATA!M:M,재무DATA!D:D,Sheet9!B190,재무DATA!C:C,Sheet9!D190,재무DATA!H:H,YEAR(Sheet9!$A$1)-1,재무DATA!L:L,"E")&lt;50%,1,0),0)</f>
        <v>0</v>
      </c>
    </row>
    <row r="191" spans="1:10" x14ac:dyDescent="0.3">
      <c r="A191">
        <f t="shared" si="2"/>
        <v>14</v>
      </c>
      <c r="B191" t="str">
        <f>_xlfn.XLOOKUP(A191,회사목록!A:A,회사목록!B:B)</f>
        <v>롯데케미칼</v>
      </c>
      <c r="C191" t="str">
        <f>_xlfn.XLOOKUP(B191,회사목록!B:B,회사목록!C:C)</f>
        <v>CM1</v>
      </c>
      <c r="D191" t="str">
        <f>_xlfn.XLOOKUP(H191,지표!D:D,지표!H:H)</f>
        <v>별도</v>
      </c>
      <c r="E191" t="str">
        <f>_xlfn.XLOOKUP(H191,지표!D:D,지표!I:I)</f>
        <v>코스피/코스닥</v>
      </c>
      <c r="F191" t="str">
        <f>_xlfn.XLOOKUP(H191,지표!D:D,지표!F:F)</f>
        <v>1 감리위험요소평가</v>
      </c>
      <c r="G191" t="str">
        <f>_xlfn.XLOOKUP(H191,지표!D:D,지표!C:C)</f>
        <v>1 표본심사</v>
      </c>
      <c r="H191" t="s">
        <v>85</v>
      </c>
      <c r="I191" t="s">
        <v>136</v>
      </c>
      <c r="J191" s="5">
        <f>IFERROR(IF(SUMIFS(재무DATA!M:M,재무DATA!D:D,Sheet9!B191,재무DATA!C:C,Sheet9!D191,재무DATA!H:H,YEAR(Sheet9!$A$1),재무DATA!L:L,"D")/SUMIFS(재무DATA!M:M,재무DATA!D:D,Sheet9!B191,재무DATA!C:C,Sheet9!D191,재무DATA!H:H,YEAR(Sheet9!$A$1)-1,재무DATA!L:L,"D")&lt;50%,1,0),0)</f>
        <v>0</v>
      </c>
    </row>
    <row r="192" spans="1:10" x14ac:dyDescent="0.3">
      <c r="A192">
        <f t="shared" si="2"/>
        <v>14</v>
      </c>
      <c r="B192" t="str">
        <f>_xlfn.XLOOKUP(A192,회사목록!A:A,회사목록!B:B)</f>
        <v>롯데케미칼</v>
      </c>
      <c r="C192" t="str">
        <f>_xlfn.XLOOKUP(B192,회사목록!B:B,회사목록!C:C)</f>
        <v>CM1</v>
      </c>
      <c r="D192" t="str">
        <f>_xlfn.XLOOKUP(H192,지표!D:D,지표!H:H)</f>
        <v>별도</v>
      </c>
      <c r="E192" t="str">
        <f>_xlfn.XLOOKUP(H192,지표!D:D,지표!I:I)</f>
        <v>코스피/코스닥</v>
      </c>
      <c r="F192" t="str">
        <f>_xlfn.XLOOKUP(H192,지표!D:D,지표!F:F)</f>
        <v>1 감리위험요소평가</v>
      </c>
      <c r="G192" t="str">
        <f>_xlfn.XLOOKUP(H192,지표!D:D,지표!C:C)</f>
        <v>5 기타</v>
      </c>
      <c r="H192" t="s">
        <v>81</v>
      </c>
      <c r="I192" t="s">
        <v>349</v>
      </c>
      <c r="J192" s="5">
        <f>IFERROR(IF(SUMIFS(재무DATA!M:M,재무DATA!C:C,Sheet9!D192,재무DATA!D:D,Sheet9!B192,재무DATA!H:H,YEAR(Sheet9!$A$1),재무DATA!L:L,"F")/SUMIFS(재무DATA!M:M,재무DATA!C:C,Sheet9!D192,재무DATA!D:D,Sheet9!B192,재무DATA!H:H,YEAR(Sheet9!$A$1),재무DATA!L:L,"G")&lt;0,1,0),0)</f>
        <v>0</v>
      </c>
    </row>
    <row r="193" spans="1:10" x14ac:dyDescent="0.3">
      <c r="A193">
        <f t="shared" si="2"/>
        <v>14</v>
      </c>
      <c r="B193" t="str">
        <f>_xlfn.XLOOKUP(A193,회사목록!A:A,회사목록!B:B)</f>
        <v>롯데케미칼</v>
      </c>
      <c r="C193" t="str">
        <f>_xlfn.XLOOKUP(B193,회사목록!B:B,회사목록!C:C)</f>
        <v>CM1</v>
      </c>
      <c r="D193" t="str">
        <f>_xlfn.XLOOKUP(H193,지표!D:D,지표!H:H)</f>
        <v>연결</v>
      </c>
      <c r="E193" t="str">
        <f>_xlfn.XLOOKUP(H193,지표!D:D,지표!I:I)</f>
        <v>코스피/코스닥</v>
      </c>
      <c r="F193" t="str">
        <f>_xlfn.XLOOKUP(H193,지표!D:D,지표!F:F)</f>
        <v>1 감리위험요소평가</v>
      </c>
      <c r="G193" t="str">
        <f>_xlfn.XLOOKUP(H193,지표!D:D,지표!C:C)</f>
        <v>2 직권지정</v>
      </c>
      <c r="H193" t="s">
        <v>87</v>
      </c>
      <c r="I193" t="s">
        <v>139</v>
      </c>
      <c r="J193" s="5">
        <f>IFERROR(IF(AND(SUMIFS(재무DATA!M:M,재무DATA!C:C,Sheet9!D193,재무DATA!D:D,Sheet9!B193,재무DATA!H:H,YEAR(Sheet9!$A$1)-1,재무DATA!L:L,"E")&lt;0,SUMIFS(재무DATA!M:M,재무DATA!C:C,Sheet9!D193,재무DATA!D:D,Sheet9!B193,재무DATA!H:H,YEAR(Sheet9!$A$1)-2,재무DATA!L:L,"E")&lt;0),1,0),0)</f>
        <v>0</v>
      </c>
    </row>
    <row r="194" spans="1:10" x14ac:dyDescent="0.3">
      <c r="A194">
        <f t="shared" si="2"/>
        <v>14</v>
      </c>
      <c r="B194" t="str">
        <f>_xlfn.XLOOKUP(A194,회사목록!A:A,회사목록!B:B)</f>
        <v>롯데케미칼</v>
      </c>
      <c r="C194" t="str">
        <f>_xlfn.XLOOKUP(B194,회사목록!B:B,회사목록!C:C)</f>
        <v>CM1</v>
      </c>
      <c r="D194" t="str">
        <f>_xlfn.XLOOKUP(H194,지표!D:D,지표!H:H)</f>
        <v>연결</v>
      </c>
      <c r="E194" t="str">
        <f>_xlfn.XLOOKUP(H194,지표!D:D,지표!I:I)</f>
        <v>코스피/코스닥</v>
      </c>
      <c r="F194" t="str">
        <f>_xlfn.XLOOKUP(H194,지표!D:D,지표!F:F)</f>
        <v>1 감리위험요소평가</v>
      </c>
      <c r="G194" t="str">
        <f>_xlfn.XLOOKUP(H194,지표!D:D,지표!C:C)</f>
        <v>2 직권지정</v>
      </c>
      <c r="H194" t="s">
        <v>89</v>
      </c>
      <c r="I194" t="s">
        <v>141</v>
      </c>
      <c r="J194" s="5">
        <f>IFERROR(IF(AND(SUMIFS(재무DATA!M:M,재무DATA!C:C,Sheet9!D194,재무DATA!D:D,Sheet9!B194,재무DATA!H:H,YEAR(Sheet9!$A$1)-1,재무DATA!L:L,"G")&lt;0,SUMIFS(재무DATA!M:M,재무DATA!C:C,Sheet9!D194,재무DATA!D:D,Sheet9!B194,재무DATA!H:H,YEAR(Sheet9!$A$1)-2,재무DATA!L:L,"G")&lt;0),1,0),0)</f>
        <v>0</v>
      </c>
    </row>
    <row r="195" spans="1:10" x14ac:dyDescent="0.3">
      <c r="A195">
        <f t="shared" si="2"/>
        <v>14</v>
      </c>
      <c r="B195" t="str">
        <f>_xlfn.XLOOKUP(A195,회사목록!A:A,회사목록!B:B)</f>
        <v>롯데케미칼</v>
      </c>
      <c r="C195" t="str">
        <f>_xlfn.XLOOKUP(B195,회사목록!B:B,회사목록!C:C)</f>
        <v>CM1</v>
      </c>
      <c r="D195" t="str">
        <f>_xlfn.XLOOKUP(H195,지표!D:D,지표!H:H)</f>
        <v>별도</v>
      </c>
      <c r="E195" t="str">
        <f>_xlfn.XLOOKUP(H195,지표!D:D,지표!I:I)</f>
        <v>코스피/코스닥</v>
      </c>
      <c r="F195" t="str">
        <f>_xlfn.XLOOKUP(H195,지표!D:D,지표!F:F)</f>
        <v>1 감리위험요소평가</v>
      </c>
      <c r="G195" t="str">
        <f>_xlfn.XLOOKUP(H195,지표!D:D,지표!C:C)</f>
        <v>3 관리종목</v>
      </c>
      <c r="H195" t="s">
        <v>91</v>
      </c>
      <c r="I195" t="s">
        <v>143</v>
      </c>
      <c r="J195" s="5">
        <f>IFERROR(IF(_xlfn.XLOOKUP(B195,재무DATA!D:D,재무DATA!F:F)="KOSDAQ",IF(SUMIFS(재무DATA!M:M,재무DATA!C:C,Sheet9!D195,재무DATA!D:D,Sheet9!B195,재무DATA!H:H,YEAR(Sheet9!$A$1)-2,재무DATA!L:L,"D")&lt;=33*10^8,1,0),IF(SUMIFS(재무DATA!M:M,재무DATA!C:C,Sheet9!D195,재무DATA!D:D,Sheet9!B195,재무DATA!H:H,YEAR(Sheet9!$A$1)-2,재무DATA!L:L,"D")&lt;=55*10^8,1,0)),0)</f>
        <v>1</v>
      </c>
    </row>
    <row r="196" spans="1:10" x14ac:dyDescent="0.3">
      <c r="A196">
        <f t="shared" si="2"/>
        <v>14</v>
      </c>
      <c r="B196" t="str">
        <f>_xlfn.XLOOKUP(A196,회사목록!A:A,회사목록!B:B)</f>
        <v>롯데케미칼</v>
      </c>
      <c r="C196" t="str">
        <f>_xlfn.XLOOKUP(B196,회사목록!B:B,회사목록!C:C)</f>
        <v>CM1</v>
      </c>
      <c r="D196" t="str">
        <f>_xlfn.XLOOKUP(H196,지표!D:D,지표!H:H)</f>
        <v>별도</v>
      </c>
      <c r="E196" t="str">
        <f>_xlfn.XLOOKUP(H196,지표!D:D,지표!I:I)</f>
        <v>ALL</v>
      </c>
      <c r="F196" t="str">
        <f>_xlfn.XLOOKUP(H196,지표!D:D,지표!F:F)</f>
        <v>2 감사인 감리 대상 개별감사업무 선정</v>
      </c>
      <c r="G196" t="str">
        <f>_xlfn.XLOOKUP(H196,지표!D:D,지표!C:C)</f>
        <v>1 개별감사업무 선정</v>
      </c>
      <c r="H196" t="s">
        <v>65</v>
      </c>
      <c r="I196" t="s">
        <v>145</v>
      </c>
      <c r="J196" s="5">
        <f>IFERROR(IF(SUMIFS(재무DATA!M:M,재무DATA!C:C,Sheet9!D196,재무DATA!D:D,Sheet9!B196,재무DATA!H:H,YEAR(Sheet9!$A$1),재무DATA!L:L,"B")/SUMIFS(재무DATA!M:M,재무DATA!C:C,Sheet9!D196,재무DATA!D:D,Sheet9!B196,재무DATA!H:H,YEAR(Sheet9!$A$1),재무DATA!L:L,"C")&gt;=150%,1,0),0)</f>
        <v>0</v>
      </c>
    </row>
    <row r="197" spans="1:10" x14ac:dyDescent="0.3">
      <c r="A197">
        <f t="shared" si="2"/>
        <v>14</v>
      </c>
      <c r="B197" t="str">
        <f>_xlfn.XLOOKUP(A197,회사목록!A:A,회사목록!B:B)</f>
        <v>롯데케미칼</v>
      </c>
      <c r="C197" t="str">
        <f>_xlfn.XLOOKUP(B197,회사목록!B:B,회사목록!C:C)</f>
        <v>CM1</v>
      </c>
      <c r="D197" t="str">
        <f>_xlfn.XLOOKUP(H197,지표!D:D,지표!H:H)</f>
        <v>별도</v>
      </c>
      <c r="E197" t="str">
        <f>_xlfn.XLOOKUP(H197,지표!D:D,지표!I:I)</f>
        <v>ALL</v>
      </c>
      <c r="F197" t="str">
        <f>_xlfn.XLOOKUP(H197,지표!D:D,지표!F:F)</f>
        <v>2 감사인 감리 대상 개별감사업무 선정</v>
      </c>
      <c r="G197" t="str">
        <f>_xlfn.XLOOKUP(H197,지표!D:D,지표!C:C)</f>
        <v>1 개별감사업무 선정</v>
      </c>
      <c r="H197" t="s">
        <v>67</v>
      </c>
      <c r="I197" t="s">
        <v>147</v>
      </c>
      <c r="J197" s="5">
        <f>IFERROR(IF(AND(SUMIFS(재무DATA!M:M,재무DATA!C:C,Sheet9!D197,재무DATA!D:D,Sheet9!B197,재무DATA!H:H,YEAR(Sheet9!$A$1),재무DATA!L:L,"E")/SUMIFS(재무DATA!M:M,재무DATA!C:C,Sheet9!D197,재무DATA!D:D,Sheet9!B197,재무DATA!H:H,YEAR(Sheet9!$A$1),재무DATA!L:L,"D")&lt;=0,SUMIFS(재무DATA!M:M,재무DATA!C:C,Sheet9!D197,재무DATA!D:D,Sheet9!B197,재무DATA!H:H,YEAR(Sheet9!$A$1),재무DATA!L:L,"F")/SUMIFS(재무DATA!M:M,재무DATA!C:C,Sheet9!D197,재무DATA!D:D,Sheet9!B197,재무DATA!H:H,YEAR(Sheet9!$A$1),재무DATA!L:L,"D")&lt;=0),1,0),0)</f>
        <v>0</v>
      </c>
    </row>
    <row r="198" spans="1:10" x14ac:dyDescent="0.3">
      <c r="A198">
        <f t="shared" si="2"/>
        <v>14</v>
      </c>
      <c r="B198" t="str">
        <f>_xlfn.XLOOKUP(A198,회사목록!A:A,회사목록!B:B)</f>
        <v>롯데케미칼</v>
      </c>
      <c r="C198" t="str">
        <f>_xlfn.XLOOKUP(B198,회사목록!B:B,회사목록!C:C)</f>
        <v>CM1</v>
      </c>
      <c r="D198" t="str">
        <f>_xlfn.XLOOKUP(H198,지표!D:D,지표!H:H)</f>
        <v>별도</v>
      </c>
      <c r="E198" t="str">
        <f>_xlfn.XLOOKUP(H198,지표!D:D,지표!I:I)</f>
        <v>비상장</v>
      </c>
      <c r="F198" t="str">
        <f>_xlfn.XLOOKUP(H198,지표!D:D,지표!F:F)</f>
        <v>2 감사인 감리 대상 개별감사업무 선정</v>
      </c>
      <c r="G198" t="str">
        <f>_xlfn.XLOOKUP(H198,지표!D:D,지표!C:C)</f>
        <v>1 개별감사업무 선정</v>
      </c>
      <c r="H198" t="s">
        <v>69</v>
      </c>
      <c r="I198" t="s">
        <v>351</v>
      </c>
      <c r="J198" s="5">
        <f>IFERROR(IF(_xlfn.XLOOKUP(B198,재무DATA!D:D,재무DATA!F:F)="비상장",IF(SUMIFS(재무DATA!M:M,재무DATA!D:D,Sheet9!B198,재무DATA!C:C,Sheet9!D198,재무DATA!H:H,YEAR(Sheet9!$A$1),재무DATA!L:L,"A")&gt;=2*10^12,1,0),0),0)</f>
        <v>0</v>
      </c>
    </row>
    <row r="199" spans="1:10" x14ac:dyDescent="0.3">
      <c r="A199">
        <f t="shared" si="2"/>
        <v>15</v>
      </c>
      <c r="B199" t="str">
        <f>_xlfn.XLOOKUP(A199,회사목록!A:A,회사목록!B:B)</f>
        <v>명신산업</v>
      </c>
      <c r="C199" t="str">
        <f>_xlfn.XLOOKUP(B199,회사목록!B:B,회사목록!C:C)</f>
        <v>ICE3</v>
      </c>
      <c r="D199" t="str">
        <f>_xlfn.XLOOKUP(H199,지표!D:D,지표!H:H)</f>
        <v>별도</v>
      </c>
      <c r="E199" t="str">
        <f>_xlfn.XLOOKUP(H199,지표!D:D,지표!I:I)</f>
        <v>코스닥</v>
      </c>
      <c r="F199" t="str">
        <f>_xlfn.XLOOKUP(H199,지표!D:D,지표!F:F)</f>
        <v>1 감리위험요소평가</v>
      </c>
      <c r="G199" t="str">
        <f>_xlfn.XLOOKUP(H199,지표!D:D,지표!C:C)</f>
        <v>4 한계기업</v>
      </c>
      <c r="H199" t="s">
        <v>71</v>
      </c>
      <c r="I199" t="s">
        <v>128</v>
      </c>
      <c r="J199" s="5">
        <f>IFERROR(IF(_xlfn.XLOOKUP(B199,회사목록!B:B,회사목록!D:D)="KOSDAQ",IF(AND(SUMIFS(재무DATA!M:M,재무DATA!H:H,YEAR(Sheet9!$A$1),재무DATA!C:C,Sheet9!D199,재무DATA!L:L,"E")&lt;0,SUMIFS(재무DATA!M:M,재무DATA!H:H,YEAR(Sheet9!$A$1)-1,재무DATA!C:C,Sheet9!D199,재무DATA!L:L,"E")&lt;0,SUMIFS(재무DATA!M:M,재무DATA!H:H,YEAR(Sheet9!$A$1)-2,재무DATA!C:C,Sheet9!D199,재무DATA!L:L,"E")&lt;0),1,0),0),0)</f>
        <v>0</v>
      </c>
    </row>
    <row r="200" spans="1:10" x14ac:dyDescent="0.3">
      <c r="A200">
        <f t="shared" si="2"/>
        <v>15</v>
      </c>
      <c r="B200" t="str">
        <f>_xlfn.XLOOKUP(A200,회사목록!A:A,회사목록!B:B)</f>
        <v>명신산업</v>
      </c>
      <c r="C200" t="str">
        <f>_xlfn.XLOOKUP(B200,회사목록!B:B,회사목록!C:C)</f>
        <v>ICE3</v>
      </c>
      <c r="D200" t="str">
        <f>_xlfn.XLOOKUP(H200,지표!D:D,지표!H:H)</f>
        <v>별도</v>
      </c>
      <c r="E200" t="str">
        <f>_xlfn.XLOOKUP(H200,지표!D:D,지표!I:I)</f>
        <v>ALL</v>
      </c>
      <c r="F200" t="str">
        <f>_xlfn.XLOOKUP(H200,지표!D:D,지표!F:F)</f>
        <v>1 감리위험요소평가</v>
      </c>
      <c r="G200" t="str">
        <f>_xlfn.XLOOKUP(H200,지표!D:D,지표!C:C)</f>
        <v>1 표본심사</v>
      </c>
      <c r="H200" t="s">
        <v>73</v>
      </c>
      <c r="I200" t="s">
        <v>132</v>
      </c>
      <c r="J200" s="5">
        <f>IFERROR(IF(SUMIFS(재무DATA!M:M,재무DATA!D:D,Sheet9!B200,재무DATA!H:H,YEAR(Sheet9!$A$1)-1,재무DATA!C:C,Sheet9!D200,재무DATA!L:L,"F")-SUMIFS(재무DATA!M:M,재무DATA!D:D,Sheet9!B200,재무DATA!H:H,YEAR(Sheet9!$A$1)-1,재무DATA!C:C,Sheet9!D200,재무DATA!L:L,"G")&gt;0,IF((SUMIFS(재무DATA!M:M,재무DATA!D:D,Sheet9!B200,재무DATA!H:H,YEAR(Sheet9!$A$1)-1,재무DATA!C:C,Sheet9!D200,재무DATA!L:L,"F")-SUMIFS(재무DATA!M:M,재무DATA!D:D,Sheet9!B200,재무DATA!H:H,YEAR(Sheet9!$A$1)-1,재무DATA!C:C,Sheet9!D200,재무DATA!L:L,"G"))/(SUMIFS(재무DATA!M:M,재무DATA!D:D,Sheet9!B200,재무DATA!H:H,YEAR(Sheet9!$A$1)-1,재무DATA!C:C,Sheet9!D200,재무DATA!L:L,"G"))&gt;=50%,1,0),0),0)</f>
        <v>0</v>
      </c>
    </row>
    <row r="201" spans="1:10" x14ac:dyDescent="0.3">
      <c r="A201">
        <f t="shared" si="2"/>
        <v>15</v>
      </c>
      <c r="B201" t="str">
        <f>_xlfn.XLOOKUP(A201,회사목록!A:A,회사목록!B:B)</f>
        <v>명신산업</v>
      </c>
      <c r="C201" t="str">
        <f>_xlfn.XLOOKUP(B201,회사목록!B:B,회사목록!C:C)</f>
        <v>ICE3</v>
      </c>
      <c r="D201" t="str">
        <f>_xlfn.XLOOKUP(H201,지표!D:D,지표!H:H)</f>
        <v>별도</v>
      </c>
      <c r="E201" t="str">
        <f>_xlfn.XLOOKUP(H201,지표!D:D,지표!I:I)</f>
        <v>ALL</v>
      </c>
      <c r="F201" t="str">
        <f>_xlfn.XLOOKUP(H201,지표!D:D,지표!F:F)</f>
        <v>1 감리위험요소평가</v>
      </c>
      <c r="G201" t="str">
        <f>_xlfn.XLOOKUP(H201,지표!D:D,지표!C:C)</f>
        <v>1 표본심사</v>
      </c>
      <c r="H201" t="s">
        <v>75</v>
      </c>
      <c r="I201" t="s">
        <v>130</v>
      </c>
      <c r="J201" s="5">
        <f>IFERROR(IF(J200=1,IF(SUMIFS(재무DATA!M:M,재무DATA!D:D,Sheet9!B201,재무DATA!H:H,YEAR(Sheet9!$A$1)-2,재무DATA!C:C,Sheet9!D201,재무DATA!L:L,"F")-SUMIFS(재무DATA!M:M,재무DATA!D:D,Sheet9!B201,재무DATA!H:H,YEAR(Sheet9!$A$1)-2,재무DATA!C:C,Sheet9!D201,재무DATA!L:L,"G")&gt;0,IF((SUMIFS(재무DATA!M:M,재무DATA!D:D,Sheet9!B201,재무DATA!H:H,YEAR(Sheet9!$A$1)-2,재무DATA!C:C,Sheet9!D201,재무DATA!L:L,"F")-SUMIFS(재무DATA!M:M,재무DATA!D:D,Sheet9!B201,재무DATA!H:H,YEAR(Sheet9!$A$1)-2,재무DATA!C:C,Sheet9!D201,재무DATA!L:L,"G"))/(SUMIFS(재무DATA!M:M,재무DATA!D:D,Sheet9!B201,재무DATA!H:H,YEAR(Sheet9!$A$1)-2,재무DATA!C:C,Sheet9!D201,재무DATA!L:L,"G"))&gt;=50%,1,0),0),0),0)</f>
        <v>0</v>
      </c>
    </row>
    <row r="202" spans="1:10" x14ac:dyDescent="0.3">
      <c r="A202">
        <f t="shared" si="2"/>
        <v>15</v>
      </c>
      <c r="B202" t="str">
        <f>_xlfn.XLOOKUP(A202,회사목록!A:A,회사목록!B:B)</f>
        <v>명신산업</v>
      </c>
      <c r="C202" t="str">
        <f>_xlfn.XLOOKUP(B202,회사목록!B:B,회사목록!C:C)</f>
        <v>ICE3</v>
      </c>
      <c r="D202" t="str">
        <f>_xlfn.XLOOKUP(H202,지표!D:D,지표!H:H)</f>
        <v>별도</v>
      </c>
      <c r="E202" t="str">
        <f>_xlfn.XLOOKUP(H202,지표!D:D,지표!I:I)</f>
        <v>ALL</v>
      </c>
      <c r="F202" t="str">
        <f>_xlfn.XLOOKUP(H202,지표!D:D,지표!F:F)</f>
        <v>1 감리위험요소평가</v>
      </c>
      <c r="G202" t="str">
        <f>_xlfn.XLOOKUP(H202,지표!D:D,지표!C:C)</f>
        <v>1 표본심사</v>
      </c>
      <c r="H202" t="s">
        <v>77</v>
      </c>
      <c r="I202" t="s">
        <v>127</v>
      </c>
      <c r="J202" s="5">
        <f>IFERROR(IF(SUMIFS(재무DATA!M:M,재무DATA!D:D,Sheet9!B202,재무DATA!H:H,YEAR(Sheet9!$A$1)-1,재무DATA!C:C,Sheet9!D202,재무DATA!L:L,"E")-SUMIFS(재무DATA!M:M,재무DATA!D:D,Sheet9!B202,재무DATA!H:H,YEAR(Sheet9!$A$1)-1,재무DATA!C:C,Sheet9!D202,재무DATA!L:L,"G")&gt;0,IF((SUMIFS(재무DATA!M:M,재무DATA!D:D,Sheet9!B202,재무DATA!H:H,YEAR(Sheet9!$A$1)-1,재무DATA!C:C,Sheet9!D202,재무DATA!L:L,"E")-SUMIFS(재무DATA!M:M,재무DATA!D:D,Sheet9!B202,재무DATA!H:H,YEAR(Sheet9!$A$1)-1,재무DATA!C:C,Sheet9!D202,재무DATA!L:L,"G"))/(SUMIFS(재무DATA!M:M,재무DATA!D:D,Sheet9!B202,재무DATA!H:H,YEAR(Sheet9!$A$1)-1,재무DATA!C:C,Sheet9!D202,재무DATA!L:L,"G"))&gt;=50%,1,0),0),0)</f>
        <v>0</v>
      </c>
    </row>
    <row r="203" spans="1:10" x14ac:dyDescent="0.3">
      <c r="A203">
        <f t="shared" si="2"/>
        <v>15</v>
      </c>
      <c r="B203" t="str">
        <f>_xlfn.XLOOKUP(A203,회사목록!A:A,회사목록!B:B)</f>
        <v>명신산업</v>
      </c>
      <c r="C203" t="str">
        <f>_xlfn.XLOOKUP(B203,회사목록!B:B,회사목록!C:C)</f>
        <v>ICE3</v>
      </c>
      <c r="D203" t="str">
        <f>_xlfn.XLOOKUP(H203,지표!D:D,지표!H:H)</f>
        <v>별도</v>
      </c>
      <c r="E203" t="str">
        <f>_xlfn.XLOOKUP(H203,지표!D:D,지표!I:I)</f>
        <v>ALL</v>
      </c>
      <c r="F203" t="str">
        <f>_xlfn.XLOOKUP(H203,지표!D:D,지표!F:F)</f>
        <v>1 감리위험요소평가</v>
      </c>
      <c r="G203" t="str">
        <f>_xlfn.XLOOKUP(H203,지표!D:D,지표!C:C)</f>
        <v>1 표본심사</v>
      </c>
      <c r="H203" t="s">
        <v>79</v>
      </c>
      <c r="I203" t="s">
        <v>126</v>
      </c>
      <c r="J203" s="5">
        <f>IFERROR(IF(J202=1,IF(SUMIFS(재무DATA!M:M,재무DATA!D:D,Sheet9!B203,재무DATA!H:H,YEAR(Sheet9!$A$1)-2,재무DATA!C:C,Sheet9!D203,재무DATA!L:L,"E")-SUMIFS(재무DATA!M:M,재무DATA!D:D,Sheet9!B203,재무DATA!H:H,YEAR(Sheet9!$A$1)-2,재무DATA!C:C,Sheet9!D203,재무DATA!L:L,"G")&gt;0,IF((SUMIFS(재무DATA!M:M,재무DATA!D:D,Sheet9!B203,재무DATA!H:H,YEAR(Sheet9!$A$1)-2,재무DATA!C:C,Sheet9!D203,재무DATA!L:L,"E")-SUMIFS(재무DATA!M:M,재무DATA!D:D,Sheet9!B203,재무DATA!H:H,YEAR(Sheet9!$A$1)-2,재무DATA!C:C,Sheet9!D203,재무DATA!L:L,"G"))/(SUMIFS(재무DATA!M:M,재무DATA!D:D,Sheet9!B203,재무DATA!H:H,YEAR(Sheet9!$A$1)-2,재무DATA!C:C,Sheet9!D203,재무DATA!L:L,"G"))&gt;=50%,1,0),0),0),0)</f>
        <v>0</v>
      </c>
    </row>
    <row r="204" spans="1:10" x14ac:dyDescent="0.3">
      <c r="A204">
        <f t="shared" si="2"/>
        <v>15</v>
      </c>
      <c r="B204" t="str">
        <f>_xlfn.XLOOKUP(A204,회사목록!A:A,회사목록!B:B)</f>
        <v>명신산업</v>
      </c>
      <c r="C204" t="str">
        <f>_xlfn.XLOOKUP(B204,회사목록!B:B,회사목록!C:C)</f>
        <v>ICE3</v>
      </c>
      <c r="D204" t="str">
        <f>_xlfn.XLOOKUP(H204,지표!D:D,지표!H:H)</f>
        <v>별도</v>
      </c>
      <c r="E204" t="str">
        <f>_xlfn.XLOOKUP(H204,지표!D:D,지표!I:I)</f>
        <v>코스피/코스닥</v>
      </c>
      <c r="F204" t="str">
        <f>_xlfn.XLOOKUP(H204,지표!D:D,지표!F:F)</f>
        <v>1 감리위험요소평가</v>
      </c>
      <c r="G204" t="str">
        <f>_xlfn.XLOOKUP(H204,지표!D:D,지표!C:C)</f>
        <v>1 표본심사</v>
      </c>
      <c r="H204" t="s">
        <v>83</v>
      </c>
      <c r="I204" t="s">
        <v>134</v>
      </c>
      <c r="J204" s="5">
        <f>IFERROR(IF(SUMIFS(재무DATA!M:M,재무DATA!D:D,Sheet9!B204,재무DATA!C:C,Sheet9!D204,재무DATA!H:H,YEAR(Sheet9!$A$1),재무DATA!L:L,"E")/SUMIFS(재무DATA!M:M,재무DATA!D:D,Sheet9!B204,재무DATA!C:C,Sheet9!D204,재무DATA!H:H,YEAR(Sheet9!$A$1)-1,재무DATA!L:L,"E")&lt;50%,1,0),0)</f>
        <v>0</v>
      </c>
    </row>
    <row r="205" spans="1:10" x14ac:dyDescent="0.3">
      <c r="A205">
        <f t="shared" si="2"/>
        <v>15</v>
      </c>
      <c r="B205" t="str">
        <f>_xlfn.XLOOKUP(A205,회사목록!A:A,회사목록!B:B)</f>
        <v>명신산업</v>
      </c>
      <c r="C205" t="str">
        <f>_xlfn.XLOOKUP(B205,회사목록!B:B,회사목록!C:C)</f>
        <v>ICE3</v>
      </c>
      <c r="D205" t="str">
        <f>_xlfn.XLOOKUP(H205,지표!D:D,지표!H:H)</f>
        <v>별도</v>
      </c>
      <c r="E205" t="str">
        <f>_xlfn.XLOOKUP(H205,지표!D:D,지표!I:I)</f>
        <v>코스피/코스닥</v>
      </c>
      <c r="F205" t="str">
        <f>_xlfn.XLOOKUP(H205,지표!D:D,지표!F:F)</f>
        <v>1 감리위험요소평가</v>
      </c>
      <c r="G205" t="str">
        <f>_xlfn.XLOOKUP(H205,지표!D:D,지표!C:C)</f>
        <v>1 표본심사</v>
      </c>
      <c r="H205" t="s">
        <v>85</v>
      </c>
      <c r="I205" t="s">
        <v>136</v>
      </c>
      <c r="J205" s="5">
        <f>IFERROR(IF(SUMIFS(재무DATA!M:M,재무DATA!D:D,Sheet9!B205,재무DATA!C:C,Sheet9!D205,재무DATA!H:H,YEAR(Sheet9!$A$1),재무DATA!L:L,"D")/SUMIFS(재무DATA!M:M,재무DATA!D:D,Sheet9!B205,재무DATA!C:C,Sheet9!D205,재무DATA!H:H,YEAR(Sheet9!$A$1)-1,재무DATA!L:L,"D")&lt;50%,1,0),0)</f>
        <v>0</v>
      </c>
    </row>
    <row r="206" spans="1:10" x14ac:dyDescent="0.3">
      <c r="A206">
        <f t="shared" si="2"/>
        <v>15</v>
      </c>
      <c r="B206" t="str">
        <f>_xlfn.XLOOKUP(A206,회사목록!A:A,회사목록!B:B)</f>
        <v>명신산업</v>
      </c>
      <c r="C206" t="str">
        <f>_xlfn.XLOOKUP(B206,회사목록!B:B,회사목록!C:C)</f>
        <v>ICE3</v>
      </c>
      <c r="D206" t="str">
        <f>_xlfn.XLOOKUP(H206,지표!D:D,지표!H:H)</f>
        <v>별도</v>
      </c>
      <c r="E206" t="str">
        <f>_xlfn.XLOOKUP(H206,지표!D:D,지표!I:I)</f>
        <v>코스피/코스닥</v>
      </c>
      <c r="F206" t="str">
        <f>_xlfn.XLOOKUP(H206,지표!D:D,지표!F:F)</f>
        <v>1 감리위험요소평가</v>
      </c>
      <c r="G206" t="str">
        <f>_xlfn.XLOOKUP(H206,지표!D:D,지표!C:C)</f>
        <v>5 기타</v>
      </c>
      <c r="H206" t="s">
        <v>81</v>
      </c>
      <c r="I206" t="s">
        <v>349</v>
      </c>
      <c r="J206" s="5">
        <f>IFERROR(IF(SUMIFS(재무DATA!M:M,재무DATA!C:C,Sheet9!D206,재무DATA!D:D,Sheet9!B206,재무DATA!H:H,YEAR(Sheet9!$A$1),재무DATA!L:L,"F")/SUMIFS(재무DATA!M:M,재무DATA!C:C,Sheet9!D206,재무DATA!D:D,Sheet9!B206,재무DATA!H:H,YEAR(Sheet9!$A$1),재무DATA!L:L,"G")&lt;0,1,0),0)</f>
        <v>0</v>
      </c>
    </row>
    <row r="207" spans="1:10" x14ac:dyDescent="0.3">
      <c r="A207">
        <f t="shared" si="2"/>
        <v>15</v>
      </c>
      <c r="B207" t="str">
        <f>_xlfn.XLOOKUP(A207,회사목록!A:A,회사목록!B:B)</f>
        <v>명신산업</v>
      </c>
      <c r="C207" t="str">
        <f>_xlfn.XLOOKUP(B207,회사목록!B:B,회사목록!C:C)</f>
        <v>ICE3</v>
      </c>
      <c r="D207" t="str">
        <f>_xlfn.XLOOKUP(H207,지표!D:D,지표!H:H)</f>
        <v>연결</v>
      </c>
      <c r="E207" t="str">
        <f>_xlfn.XLOOKUP(H207,지표!D:D,지표!I:I)</f>
        <v>코스피/코스닥</v>
      </c>
      <c r="F207" t="str">
        <f>_xlfn.XLOOKUP(H207,지표!D:D,지표!F:F)</f>
        <v>1 감리위험요소평가</v>
      </c>
      <c r="G207" t="str">
        <f>_xlfn.XLOOKUP(H207,지표!D:D,지표!C:C)</f>
        <v>2 직권지정</v>
      </c>
      <c r="H207" t="s">
        <v>87</v>
      </c>
      <c r="I207" t="s">
        <v>139</v>
      </c>
      <c r="J207" s="5">
        <f>IFERROR(IF(AND(SUMIFS(재무DATA!M:M,재무DATA!C:C,Sheet9!D207,재무DATA!D:D,Sheet9!B207,재무DATA!H:H,YEAR(Sheet9!$A$1)-1,재무DATA!L:L,"E")&lt;0,SUMIFS(재무DATA!M:M,재무DATA!C:C,Sheet9!D207,재무DATA!D:D,Sheet9!B207,재무DATA!H:H,YEAR(Sheet9!$A$1)-2,재무DATA!L:L,"E")&lt;0),1,0),0)</f>
        <v>0</v>
      </c>
    </row>
    <row r="208" spans="1:10" x14ac:dyDescent="0.3">
      <c r="A208">
        <f t="shared" si="2"/>
        <v>15</v>
      </c>
      <c r="B208" t="str">
        <f>_xlfn.XLOOKUP(A208,회사목록!A:A,회사목록!B:B)</f>
        <v>명신산업</v>
      </c>
      <c r="C208" t="str">
        <f>_xlfn.XLOOKUP(B208,회사목록!B:B,회사목록!C:C)</f>
        <v>ICE3</v>
      </c>
      <c r="D208" t="str">
        <f>_xlfn.XLOOKUP(H208,지표!D:D,지표!H:H)</f>
        <v>연결</v>
      </c>
      <c r="E208" t="str">
        <f>_xlfn.XLOOKUP(H208,지표!D:D,지표!I:I)</f>
        <v>코스피/코스닥</v>
      </c>
      <c r="F208" t="str">
        <f>_xlfn.XLOOKUP(H208,지표!D:D,지표!F:F)</f>
        <v>1 감리위험요소평가</v>
      </c>
      <c r="G208" t="str">
        <f>_xlfn.XLOOKUP(H208,지표!D:D,지표!C:C)</f>
        <v>2 직권지정</v>
      </c>
      <c r="H208" t="s">
        <v>89</v>
      </c>
      <c r="I208" t="s">
        <v>141</v>
      </c>
      <c r="J208" s="5">
        <f>IFERROR(IF(AND(SUMIFS(재무DATA!M:M,재무DATA!C:C,Sheet9!D208,재무DATA!D:D,Sheet9!B208,재무DATA!H:H,YEAR(Sheet9!$A$1)-1,재무DATA!L:L,"G")&lt;0,SUMIFS(재무DATA!M:M,재무DATA!C:C,Sheet9!D208,재무DATA!D:D,Sheet9!B208,재무DATA!H:H,YEAR(Sheet9!$A$1)-2,재무DATA!L:L,"G")&lt;0),1,0),0)</f>
        <v>0</v>
      </c>
    </row>
    <row r="209" spans="1:10" x14ac:dyDescent="0.3">
      <c r="A209">
        <f t="shared" si="2"/>
        <v>15</v>
      </c>
      <c r="B209" t="str">
        <f>_xlfn.XLOOKUP(A209,회사목록!A:A,회사목록!B:B)</f>
        <v>명신산업</v>
      </c>
      <c r="C209" t="str">
        <f>_xlfn.XLOOKUP(B209,회사목록!B:B,회사목록!C:C)</f>
        <v>ICE3</v>
      </c>
      <c r="D209" t="str">
        <f>_xlfn.XLOOKUP(H209,지표!D:D,지표!H:H)</f>
        <v>별도</v>
      </c>
      <c r="E209" t="str">
        <f>_xlfn.XLOOKUP(H209,지표!D:D,지표!I:I)</f>
        <v>코스피/코스닥</v>
      </c>
      <c r="F209" t="str">
        <f>_xlfn.XLOOKUP(H209,지표!D:D,지표!F:F)</f>
        <v>1 감리위험요소평가</v>
      </c>
      <c r="G209" t="str">
        <f>_xlfn.XLOOKUP(H209,지표!D:D,지표!C:C)</f>
        <v>3 관리종목</v>
      </c>
      <c r="H209" t="s">
        <v>91</v>
      </c>
      <c r="I209" t="s">
        <v>143</v>
      </c>
      <c r="J209" s="5">
        <f>IFERROR(IF(_xlfn.XLOOKUP(B209,재무DATA!D:D,재무DATA!F:F)="KOSDAQ",IF(SUMIFS(재무DATA!M:M,재무DATA!C:C,Sheet9!D209,재무DATA!D:D,Sheet9!B209,재무DATA!H:H,YEAR(Sheet9!$A$1)-2,재무DATA!L:L,"D")&lt;=33*10^8,1,0),IF(SUMIFS(재무DATA!M:M,재무DATA!C:C,Sheet9!D209,재무DATA!D:D,Sheet9!B209,재무DATA!H:H,YEAR(Sheet9!$A$1)-2,재무DATA!L:L,"D")&lt;=55*10^8,1,0)),0)</f>
        <v>1</v>
      </c>
    </row>
    <row r="210" spans="1:10" x14ac:dyDescent="0.3">
      <c r="A210">
        <f t="shared" si="2"/>
        <v>15</v>
      </c>
      <c r="B210" t="str">
        <f>_xlfn.XLOOKUP(A210,회사목록!A:A,회사목록!B:B)</f>
        <v>명신산업</v>
      </c>
      <c r="C210" t="str">
        <f>_xlfn.XLOOKUP(B210,회사목록!B:B,회사목록!C:C)</f>
        <v>ICE3</v>
      </c>
      <c r="D210" t="str">
        <f>_xlfn.XLOOKUP(H210,지표!D:D,지표!H:H)</f>
        <v>별도</v>
      </c>
      <c r="E210" t="str">
        <f>_xlfn.XLOOKUP(H210,지표!D:D,지표!I:I)</f>
        <v>ALL</v>
      </c>
      <c r="F210" t="str">
        <f>_xlfn.XLOOKUP(H210,지표!D:D,지표!F:F)</f>
        <v>2 감사인 감리 대상 개별감사업무 선정</v>
      </c>
      <c r="G210" t="str">
        <f>_xlfn.XLOOKUP(H210,지표!D:D,지표!C:C)</f>
        <v>1 개별감사업무 선정</v>
      </c>
      <c r="H210" t="s">
        <v>65</v>
      </c>
      <c r="I210" t="s">
        <v>145</v>
      </c>
      <c r="J210" s="5">
        <f>IFERROR(IF(SUMIFS(재무DATA!M:M,재무DATA!C:C,Sheet9!D210,재무DATA!D:D,Sheet9!B210,재무DATA!H:H,YEAR(Sheet9!$A$1),재무DATA!L:L,"B")/SUMIFS(재무DATA!M:M,재무DATA!C:C,Sheet9!D210,재무DATA!D:D,Sheet9!B210,재무DATA!H:H,YEAR(Sheet9!$A$1),재무DATA!L:L,"C")&gt;=150%,1,0),0)</f>
        <v>0</v>
      </c>
    </row>
    <row r="211" spans="1:10" x14ac:dyDescent="0.3">
      <c r="A211">
        <f t="shared" si="2"/>
        <v>15</v>
      </c>
      <c r="B211" t="str">
        <f>_xlfn.XLOOKUP(A211,회사목록!A:A,회사목록!B:B)</f>
        <v>명신산업</v>
      </c>
      <c r="C211" t="str">
        <f>_xlfn.XLOOKUP(B211,회사목록!B:B,회사목록!C:C)</f>
        <v>ICE3</v>
      </c>
      <c r="D211" t="str">
        <f>_xlfn.XLOOKUP(H211,지표!D:D,지표!H:H)</f>
        <v>별도</v>
      </c>
      <c r="E211" t="str">
        <f>_xlfn.XLOOKUP(H211,지표!D:D,지표!I:I)</f>
        <v>ALL</v>
      </c>
      <c r="F211" t="str">
        <f>_xlfn.XLOOKUP(H211,지표!D:D,지표!F:F)</f>
        <v>2 감사인 감리 대상 개별감사업무 선정</v>
      </c>
      <c r="G211" t="str">
        <f>_xlfn.XLOOKUP(H211,지표!D:D,지표!C:C)</f>
        <v>1 개별감사업무 선정</v>
      </c>
      <c r="H211" t="s">
        <v>67</v>
      </c>
      <c r="I211" t="s">
        <v>147</v>
      </c>
      <c r="J211" s="5">
        <f>IFERROR(IF(AND(SUMIFS(재무DATA!M:M,재무DATA!C:C,Sheet9!D211,재무DATA!D:D,Sheet9!B211,재무DATA!H:H,YEAR(Sheet9!$A$1),재무DATA!L:L,"E")/SUMIFS(재무DATA!M:M,재무DATA!C:C,Sheet9!D211,재무DATA!D:D,Sheet9!B211,재무DATA!H:H,YEAR(Sheet9!$A$1),재무DATA!L:L,"D")&lt;=0,SUMIFS(재무DATA!M:M,재무DATA!C:C,Sheet9!D211,재무DATA!D:D,Sheet9!B211,재무DATA!H:H,YEAR(Sheet9!$A$1),재무DATA!L:L,"F")/SUMIFS(재무DATA!M:M,재무DATA!C:C,Sheet9!D211,재무DATA!D:D,Sheet9!B211,재무DATA!H:H,YEAR(Sheet9!$A$1),재무DATA!L:L,"D")&lt;=0),1,0),0)</f>
        <v>0</v>
      </c>
    </row>
    <row r="212" spans="1:10" x14ac:dyDescent="0.3">
      <c r="A212">
        <f t="shared" ref="A212:A275" si="3">A198+1</f>
        <v>15</v>
      </c>
      <c r="B212" t="str">
        <f>_xlfn.XLOOKUP(A212,회사목록!A:A,회사목록!B:B)</f>
        <v>명신산업</v>
      </c>
      <c r="C212" t="str">
        <f>_xlfn.XLOOKUP(B212,회사목록!B:B,회사목록!C:C)</f>
        <v>ICE3</v>
      </c>
      <c r="D212" t="str">
        <f>_xlfn.XLOOKUP(H212,지표!D:D,지표!H:H)</f>
        <v>별도</v>
      </c>
      <c r="E212" t="str">
        <f>_xlfn.XLOOKUP(H212,지표!D:D,지표!I:I)</f>
        <v>비상장</v>
      </c>
      <c r="F212" t="str">
        <f>_xlfn.XLOOKUP(H212,지표!D:D,지표!F:F)</f>
        <v>2 감사인 감리 대상 개별감사업무 선정</v>
      </c>
      <c r="G212" t="str">
        <f>_xlfn.XLOOKUP(H212,지표!D:D,지표!C:C)</f>
        <v>1 개별감사업무 선정</v>
      </c>
      <c r="H212" t="s">
        <v>69</v>
      </c>
      <c r="I212" t="s">
        <v>351</v>
      </c>
      <c r="J212" s="5">
        <f>IFERROR(IF(_xlfn.XLOOKUP(B212,재무DATA!D:D,재무DATA!F:F)="비상장",IF(SUMIFS(재무DATA!M:M,재무DATA!D:D,Sheet9!B212,재무DATA!C:C,Sheet9!D212,재무DATA!H:H,YEAR(Sheet9!$A$1),재무DATA!L:L,"A")&gt;=2*10^12,1,0),0),0)</f>
        <v>0</v>
      </c>
    </row>
    <row r="213" spans="1:10" x14ac:dyDescent="0.3">
      <c r="A213">
        <f t="shared" si="3"/>
        <v>16</v>
      </c>
      <c r="B213" t="str">
        <f>_xlfn.XLOOKUP(A213,회사목록!A:A,회사목록!B:B)</f>
        <v>사조오양</v>
      </c>
      <c r="C213" t="str">
        <f>_xlfn.XLOOKUP(B213,회사목록!B:B,회사목록!C:C)</f>
        <v>CM2</v>
      </c>
      <c r="D213" t="str">
        <f>_xlfn.XLOOKUP(H213,지표!D:D,지표!H:H)</f>
        <v>별도</v>
      </c>
      <c r="E213" t="str">
        <f>_xlfn.XLOOKUP(H213,지표!D:D,지표!I:I)</f>
        <v>코스닥</v>
      </c>
      <c r="F213" t="str">
        <f>_xlfn.XLOOKUP(H213,지표!D:D,지표!F:F)</f>
        <v>1 감리위험요소평가</v>
      </c>
      <c r="G213" t="str">
        <f>_xlfn.XLOOKUP(H213,지표!D:D,지표!C:C)</f>
        <v>4 한계기업</v>
      </c>
      <c r="H213" t="s">
        <v>71</v>
      </c>
      <c r="I213" t="s">
        <v>128</v>
      </c>
      <c r="J213" s="5">
        <f>IFERROR(IF(_xlfn.XLOOKUP(B213,회사목록!B:B,회사목록!D:D)="KOSDAQ",IF(AND(SUMIFS(재무DATA!M:M,재무DATA!H:H,YEAR(Sheet9!$A$1),재무DATA!C:C,Sheet9!D213,재무DATA!L:L,"E")&lt;0,SUMIFS(재무DATA!M:M,재무DATA!H:H,YEAR(Sheet9!$A$1)-1,재무DATA!C:C,Sheet9!D213,재무DATA!L:L,"E")&lt;0,SUMIFS(재무DATA!M:M,재무DATA!H:H,YEAR(Sheet9!$A$1)-2,재무DATA!C:C,Sheet9!D213,재무DATA!L:L,"E")&lt;0),1,0),0),0)</f>
        <v>0</v>
      </c>
    </row>
    <row r="214" spans="1:10" x14ac:dyDescent="0.3">
      <c r="A214">
        <f t="shared" si="3"/>
        <v>16</v>
      </c>
      <c r="B214" t="str">
        <f>_xlfn.XLOOKUP(A214,회사목록!A:A,회사목록!B:B)</f>
        <v>사조오양</v>
      </c>
      <c r="C214" t="str">
        <f>_xlfn.XLOOKUP(B214,회사목록!B:B,회사목록!C:C)</f>
        <v>CM2</v>
      </c>
      <c r="D214" t="str">
        <f>_xlfn.XLOOKUP(H214,지표!D:D,지표!H:H)</f>
        <v>별도</v>
      </c>
      <c r="E214" t="str">
        <f>_xlfn.XLOOKUP(H214,지표!D:D,지표!I:I)</f>
        <v>ALL</v>
      </c>
      <c r="F214" t="str">
        <f>_xlfn.XLOOKUP(H214,지표!D:D,지표!F:F)</f>
        <v>1 감리위험요소평가</v>
      </c>
      <c r="G214" t="str">
        <f>_xlfn.XLOOKUP(H214,지표!D:D,지표!C:C)</f>
        <v>1 표본심사</v>
      </c>
      <c r="H214" t="s">
        <v>73</v>
      </c>
      <c r="I214" t="s">
        <v>132</v>
      </c>
      <c r="J214" s="5">
        <f>IFERROR(IF(SUMIFS(재무DATA!M:M,재무DATA!D:D,Sheet9!B214,재무DATA!H:H,YEAR(Sheet9!$A$1)-1,재무DATA!C:C,Sheet9!D214,재무DATA!L:L,"F")-SUMIFS(재무DATA!M:M,재무DATA!D:D,Sheet9!B214,재무DATA!H:H,YEAR(Sheet9!$A$1)-1,재무DATA!C:C,Sheet9!D214,재무DATA!L:L,"G")&gt;0,IF((SUMIFS(재무DATA!M:M,재무DATA!D:D,Sheet9!B214,재무DATA!H:H,YEAR(Sheet9!$A$1)-1,재무DATA!C:C,Sheet9!D214,재무DATA!L:L,"F")-SUMIFS(재무DATA!M:M,재무DATA!D:D,Sheet9!B214,재무DATA!H:H,YEAR(Sheet9!$A$1)-1,재무DATA!C:C,Sheet9!D214,재무DATA!L:L,"G"))/(SUMIFS(재무DATA!M:M,재무DATA!D:D,Sheet9!B214,재무DATA!H:H,YEAR(Sheet9!$A$1)-1,재무DATA!C:C,Sheet9!D214,재무DATA!L:L,"G"))&gt;=50%,1,0),0),0)</f>
        <v>0</v>
      </c>
    </row>
    <row r="215" spans="1:10" x14ac:dyDescent="0.3">
      <c r="A215">
        <f t="shared" si="3"/>
        <v>16</v>
      </c>
      <c r="B215" t="str">
        <f>_xlfn.XLOOKUP(A215,회사목록!A:A,회사목록!B:B)</f>
        <v>사조오양</v>
      </c>
      <c r="C215" t="str">
        <f>_xlfn.XLOOKUP(B215,회사목록!B:B,회사목록!C:C)</f>
        <v>CM2</v>
      </c>
      <c r="D215" t="str">
        <f>_xlfn.XLOOKUP(H215,지표!D:D,지표!H:H)</f>
        <v>별도</v>
      </c>
      <c r="E215" t="str">
        <f>_xlfn.XLOOKUP(H215,지표!D:D,지표!I:I)</f>
        <v>ALL</v>
      </c>
      <c r="F215" t="str">
        <f>_xlfn.XLOOKUP(H215,지표!D:D,지표!F:F)</f>
        <v>1 감리위험요소평가</v>
      </c>
      <c r="G215" t="str">
        <f>_xlfn.XLOOKUP(H215,지표!D:D,지표!C:C)</f>
        <v>1 표본심사</v>
      </c>
      <c r="H215" t="s">
        <v>75</v>
      </c>
      <c r="I215" t="s">
        <v>130</v>
      </c>
      <c r="J215" s="5">
        <f>IFERROR(IF(J214=1,IF(SUMIFS(재무DATA!M:M,재무DATA!D:D,Sheet9!B215,재무DATA!H:H,YEAR(Sheet9!$A$1)-2,재무DATA!C:C,Sheet9!D215,재무DATA!L:L,"F")-SUMIFS(재무DATA!M:M,재무DATA!D:D,Sheet9!B215,재무DATA!H:H,YEAR(Sheet9!$A$1)-2,재무DATA!C:C,Sheet9!D215,재무DATA!L:L,"G")&gt;0,IF((SUMIFS(재무DATA!M:M,재무DATA!D:D,Sheet9!B215,재무DATA!H:H,YEAR(Sheet9!$A$1)-2,재무DATA!C:C,Sheet9!D215,재무DATA!L:L,"F")-SUMIFS(재무DATA!M:M,재무DATA!D:D,Sheet9!B215,재무DATA!H:H,YEAR(Sheet9!$A$1)-2,재무DATA!C:C,Sheet9!D215,재무DATA!L:L,"G"))/(SUMIFS(재무DATA!M:M,재무DATA!D:D,Sheet9!B215,재무DATA!H:H,YEAR(Sheet9!$A$1)-2,재무DATA!C:C,Sheet9!D215,재무DATA!L:L,"G"))&gt;=50%,1,0),0),0),0)</f>
        <v>0</v>
      </c>
    </row>
    <row r="216" spans="1:10" x14ac:dyDescent="0.3">
      <c r="A216">
        <f t="shared" si="3"/>
        <v>16</v>
      </c>
      <c r="B216" t="str">
        <f>_xlfn.XLOOKUP(A216,회사목록!A:A,회사목록!B:B)</f>
        <v>사조오양</v>
      </c>
      <c r="C216" t="str">
        <f>_xlfn.XLOOKUP(B216,회사목록!B:B,회사목록!C:C)</f>
        <v>CM2</v>
      </c>
      <c r="D216" t="str">
        <f>_xlfn.XLOOKUP(H216,지표!D:D,지표!H:H)</f>
        <v>별도</v>
      </c>
      <c r="E216" t="str">
        <f>_xlfn.XLOOKUP(H216,지표!D:D,지표!I:I)</f>
        <v>ALL</v>
      </c>
      <c r="F216" t="str">
        <f>_xlfn.XLOOKUP(H216,지표!D:D,지표!F:F)</f>
        <v>1 감리위험요소평가</v>
      </c>
      <c r="G216" t="str">
        <f>_xlfn.XLOOKUP(H216,지표!D:D,지표!C:C)</f>
        <v>1 표본심사</v>
      </c>
      <c r="H216" t="s">
        <v>77</v>
      </c>
      <c r="I216" t="s">
        <v>127</v>
      </c>
      <c r="J216" s="5">
        <f>IFERROR(IF(SUMIFS(재무DATA!M:M,재무DATA!D:D,Sheet9!B216,재무DATA!H:H,YEAR(Sheet9!$A$1)-1,재무DATA!C:C,Sheet9!D216,재무DATA!L:L,"E")-SUMIFS(재무DATA!M:M,재무DATA!D:D,Sheet9!B216,재무DATA!H:H,YEAR(Sheet9!$A$1)-1,재무DATA!C:C,Sheet9!D216,재무DATA!L:L,"G")&gt;0,IF((SUMIFS(재무DATA!M:M,재무DATA!D:D,Sheet9!B216,재무DATA!H:H,YEAR(Sheet9!$A$1)-1,재무DATA!C:C,Sheet9!D216,재무DATA!L:L,"E")-SUMIFS(재무DATA!M:M,재무DATA!D:D,Sheet9!B216,재무DATA!H:H,YEAR(Sheet9!$A$1)-1,재무DATA!C:C,Sheet9!D216,재무DATA!L:L,"G"))/(SUMIFS(재무DATA!M:M,재무DATA!D:D,Sheet9!B216,재무DATA!H:H,YEAR(Sheet9!$A$1)-1,재무DATA!C:C,Sheet9!D216,재무DATA!L:L,"G"))&gt;=50%,1,0),0),0)</f>
        <v>1</v>
      </c>
    </row>
    <row r="217" spans="1:10" x14ac:dyDescent="0.3">
      <c r="A217">
        <f t="shared" si="3"/>
        <v>16</v>
      </c>
      <c r="B217" t="str">
        <f>_xlfn.XLOOKUP(A217,회사목록!A:A,회사목록!B:B)</f>
        <v>사조오양</v>
      </c>
      <c r="C217" t="str">
        <f>_xlfn.XLOOKUP(B217,회사목록!B:B,회사목록!C:C)</f>
        <v>CM2</v>
      </c>
      <c r="D217" t="str">
        <f>_xlfn.XLOOKUP(H217,지표!D:D,지표!H:H)</f>
        <v>별도</v>
      </c>
      <c r="E217" t="str">
        <f>_xlfn.XLOOKUP(H217,지표!D:D,지표!I:I)</f>
        <v>ALL</v>
      </c>
      <c r="F217" t="str">
        <f>_xlfn.XLOOKUP(H217,지표!D:D,지표!F:F)</f>
        <v>1 감리위험요소평가</v>
      </c>
      <c r="G217" t="str">
        <f>_xlfn.XLOOKUP(H217,지표!D:D,지표!C:C)</f>
        <v>1 표본심사</v>
      </c>
      <c r="H217" t="s">
        <v>79</v>
      </c>
      <c r="I217" t="s">
        <v>126</v>
      </c>
      <c r="J217" s="5">
        <f>IFERROR(IF(J216=1,IF(SUMIFS(재무DATA!M:M,재무DATA!D:D,Sheet9!B217,재무DATA!H:H,YEAR(Sheet9!$A$1)-2,재무DATA!C:C,Sheet9!D217,재무DATA!L:L,"E")-SUMIFS(재무DATA!M:M,재무DATA!D:D,Sheet9!B217,재무DATA!H:H,YEAR(Sheet9!$A$1)-2,재무DATA!C:C,Sheet9!D217,재무DATA!L:L,"G")&gt;0,IF((SUMIFS(재무DATA!M:M,재무DATA!D:D,Sheet9!B217,재무DATA!H:H,YEAR(Sheet9!$A$1)-2,재무DATA!C:C,Sheet9!D217,재무DATA!L:L,"E")-SUMIFS(재무DATA!M:M,재무DATA!D:D,Sheet9!B217,재무DATA!H:H,YEAR(Sheet9!$A$1)-2,재무DATA!C:C,Sheet9!D217,재무DATA!L:L,"G"))/(SUMIFS(재무DATA!M:M,재무DATA!D:D,Sheet9!B217,재무DATA!H:H,YEAR(Sheet9!$A$1)-2,재무DATA!C:C,Sheet9!D217,재무DATA!L:L,"G"))&gt;=50%,1,0),0),0),0)</f>
        <v>0</v>
      </c>
    </row>
    <row r="218" spans="1:10" x14ac:dyDescent="0.3">
      <c r="A218">
        <f t="shared" si="3"/>
        <v>16</v>
      </c>
      <c r="B218" t="str">
        <f>_xlfn.XLOOKUP(A218,회사목록!A:A,회사목록!B:B)</f>
        <v>사조오양</v>
      </c>
      <c r="C218" t="str">
        <f>_xlfn.XLOOKUP(B218,회사목록!B:B,회사목록!C:C)</f>
        <v>CM2</v>
      </c>
      <c r="D218" t="str">
        <f>_xlfn.XLOOKUP(H218,지표!D:D,지표!H:H)</f>
        <v>별도</v>
      </c>
      <c r="E218" t="str">
        <f>_xlfn.XLOOKUP(H218,지표!D:D,지표!I:I)</f>
        <v>코스피/코스닥</v>
      </c>
      <c r="F218" t="str">
        <f>_xlfn.XLOOKUP(H218,지표!D:D,지표!F:F)</f>
        <v>1 감리위험요소평가</v>
      </c>
      <c r="G218" t="str">
        <f>_xlfn.XLOOKUP(H218,지표!D:D,지표!C:C)</f>
        <v>1 표본심사</v>
      </c>
      <c r="H218" t="s">
        <v>83</v>
      </c>
      <c r="I218" t="s">
        <v>134</v>
      </c>
      <c r="J218" s="5">
        <f>IFERROR(IF(SUMIFS(재무DATA!M:M,재무DATA!D:D,Sheet9!B218,재무DATA!C:C,Sheet9!D218,재무DATA!H:H,YEAR(Sheet9!$A$1),재무DATA!L:L,"E")/SUMIFS(재무DATA!M:M,재무DATA!D:D,Sheet9!B218,재무DATA!C:C,Sheet9!D218,재무DATA!H:H,YEAR(Sheet9!$A$1)-1,재무DATA!L:L,"E")&lt;50%,1,0),0)</f>
        <v>0</v>
      </c>
    </row>
    <row r="219" spans="1:10" x14ac:dyDescent="0.3">
      <c r="A219">
        <f t="shared" si="3"/>
        <v>16</v>
      </c>
      <c r="B219" t="str">
        <f>_xlfn.XLOOKUP(A219,회사목록!A:A,회사목록!B:B)</f>
        <v>사조오양</v>
      </c>
      <c r="C219" t="str">
        <f>_xlfn.XLOOKUP(B219,회사목록!B:B,회사목록!C:C)</f>
        <v>CM2</v>
      </c>
      <c r="D219" t="str">
        <f>_xlfn.XLOOKUP(H219,지표!D:D,지표!H:H)</f>
        <v>별도</v>
      </c>
      <c r="E219" t="str">
        <f>_xlfn.XLOOKUP(H219,지표!D:D,지표!I:I)</f>
        <v>코스피/코스닥</v>
      </c>
      <c r="F219" t="str">
        <f>_xlfn.XLOOKUP(H219,지표!D:D,지표!F:F)</f>
        <v>1 감리위험요소평가</v>
      </c>
      <c r="G219" t="str">
        <f>_xlfn.XLOOKUP(H219,지표!D:D,지표!C:C)</f>
        <v>1 표본심사</v>
      </c>
      <c r="H219" t="s">
        <v>85</v>
      </c>
      <c r="I219" t="s">
        <v>136</v>
      </c>
      <c r="J219" s="5">
        <f>IFERROR(IF(SUMIFS(재무DATA!M:M,재무DATA!D:D,Sheet9!B219,재무DATA!C:C,Sheet9!D219,재무DATA!H:H,YEAR(Sheet9!$A$1),재무DATA!L:L,"D")/SUMIFS(재무DATA!M:M,재무DATA!D:D,Sheet9!B219,재무DATA!C:C,Sheet9!D219,재무DATA!H:H,YEAR(Sheet9!$A$1)-1,재무DATA!L:L,"D")&lt;50%,1,0),0)</f>
        <v>0</v>
      </c>
    </row>
    <row r="220" spans="1:10" x14ac:dyDescent="0.3">
      <c r="A220">
        <f t="shared" si="3"/>
        <v>16</v>
      </c>
      <c r="B220" t="str">
        <f>_xlfn.XLOOKUP(A220,회사목록!A:A,회사목록!B:B)</f>
        <v>사조오양</v>
      </c>
      <c r="C220" t="str">
        <f>_xlfn.XLOOKUP(B220,회사목록!B:B,회사목록!C:C)</f>
        <v>CM2</v>
      </c>
      <c r="D220" t="str">
        <f>_xlfn.XLOOKUP(H220,지표!D:D,지표!H:H)</f>
        <v>별도</v>
      </c>
      <c r="E220" t="str">
        <f>_xlfn.XLOOKUP(H220,지표!D:D,지표!I:I)</f>
        <v>코스피/코스닥</v>
      </c>
      <c r="F220" t="str">
        <f>_xlfn.XLOOKUP(H220,지표!D:D,지표!F:F)</f>
        <v>1 감리위험요소평가</v>
      </c>
      <c r="G220" t="str">
        <f>_xlfn.XLOOKUP(H220,지표!D:D,지표!C:C)</f>
        <v>5 기타</v>
      </c>
      <c r="H220" t="s">
        <v>81</v>
      </c>
      <c r="I220" t="s">
        <v>349</v>
      </c>
      <c r="J220" s="5">
        <f>IFERROR(IF(SUMIFS(재무DATA!M:M,재무DATA!C:C,Sheet9!D220,재무DATA!D:D,Sheet9!B220,재무DATA!H:H,YEAR(Sheet9!$A$1),재무DATA!L:L,"F")/SUMIFS(재무DATA!M:M,재무DATA!C:C,Sheet9!D220,재무DATA!D:D,Sheet9!B220,재무DATA!H:H,YEAR(Sheet9!$A$1),재무DATA!L:L,"G")&lt;0,1,0),0)</f>
        <v>0</v>
      </c>
    </row>
    <row r="221" spans="1:10" x14ac:dyDescent="0.3">
      <c r="A221">
        <f t="shared" si="3"/>
        <v>16</v>
      </c>
      <c r="B221" t="str">
        <f>_xlfn.XLOOKUP(A221,회사목록!A:A,회사목록!B:B)</f>
        <v>사조오양</v>
      </c>
      <c r="C221" t="str">
        <f>_xlfn.XLOOKUP(B221,회사목록!B:B,회사목록!C:C)</f>
        <v>CM2</v>
      </c>
      <c r="D221" t="str">
        <f>_xlfn.XLOOKUP(H221,지표!D:D,지표!H:H)</f>
        <v>연결</v>
      </c>
      <c r="E221" t="str">
        <f>_xlfn.XLOOKUP(H221,지표!D:D,지표!I:I)</f>
        <v>코스피/코스닥</v>
      </c>
      <c r="F221" t="str">
        <f>_xlfn.XLOOKUP(H221,지표!D:D,지표!F:F)</f>
        <v>1 감리위험요소평가</v>
      </c>
      <c r="G221" t="str">
        <f>_xlfn.XLOOKUP(H221,지표!D:D,지표!C:C)</f>
        <v>2 직권지정</v>
      </c>
      <c r="H221" t="s">
        <v>87</v>
      </c>
      <c r="I221" t="s">
        <v>139</v>
      </c>
      <c r="J221" s="5">
        <f>IFERROR(IF(AND(SUMIFS(재무DATA!M:M,재무DATA!C:C,Sheet9!D221,재무DATA!D:D,Sheet9!B221,재무DATA!H:H,YEAR(Sheet9!$A$1)-1,재무DATA!L:L,"E")&lt;0,SUMIFS(재무DATA!M:M,재무DATA!C:C,Sheet9!D221,재무DATA!D:D,Sheet9!B221,재무DATA!H:H,YEAR(Sheet9!$A$1)-2,재무DATA!L:L,"E")&lt;0),1,0),0)</f>
        <v>0</v>
      </c>
    </row>
    <row r="222" spans="1:10" x14ac:dyDescent="0.3">
      <c r="A222">
        <f t="shared" si="3"/>
        <v>16</v>
      </c>
      <c r="B222" t="str">
        <f>_xlfn.XLOOKUP(A222,회사목록!A:A,회사목록!B:B)</f>
        <v>사조오양</v>
      </c>
      <c r="C222" t="str">
        <f>_xlfn.XLOOKUP(B222,회사목록!B:B,회사목록!C:C)</f>
        <v>CM2</v>
      </c>
      <c r="D222" t="str">
        <f>_xlfn.XLOOKUP(H222,지표!D:D,지표!H:H)</f>
        <v>연결</v>
      </c>
      <c r="E222" t="str">
        <f>_xlfn.XLOOKUP(H222,지표!D:D,지표!I:I)</f>
        <v>코스피/코스닥</v>
      </c>
      <c r="F222" t="str">
        <f>_xlfn.XLOOKUP(H222,지표!D:D,지표!F:F)</f>
        <v>1 감리위험요소평가</v>
      </c>
      <c r="G222" t="str">
        <f>_xlfn.XLOOKUP(H222,지표!D:D,지표!C:C)</f>
        <v>2 직권지정</v>
      </c>
      <c r="H222" t="s">
        <v>89</v>
      </c>
      <c r="I222" t="s">
        <v>141</v>
      </c>
      <c r="J222" s="5">
        <f>IFERROR(IF(AND(SUMIFS(재무DATA!M:M,재무DATA!C:C,Sheet9!D222,재무DATA!D:D,Sheet9!B222,재무DATA!H:H,YEAR(Sheet9!$A$1)-1,재무DATA!L:L,"G")&lt;0,SUMIFS(재무DATA!M:M,재무DATA!C:C,Sheet9!D222,재무DATA!D:D,Sheet9!B222,재무DATA!H:H,YEAR(Sheet9!$A$1)-2,재무DATA!L:L,"G")&lt;0),1,0),0)</f>
        <v>0</v>
      </c>
    </row>
    <row r="223" spans="1:10" x14ac:dyDescent="0.3">
      <c r="A223">
        <f t="shared" si="3"/>
        <v>16</v>
      </c>
      <c r="B223" t="str">
        <f>_xlfn.XLOOKUP(A223,회사목록!A:A,회사목록!B:B)</f>
        <v>사조오양</v>
      </c>
      <c r="C223" t="str">
        <f>_xlfn.XLOOKUP(B223,회사목록!B:B,회사목록!C:C)</f>
        <v>CM2</v>
      </c>
      <c r="D223" t="str">
        <f>_xlfn.XLOOKUP(H223,지표!D:D,지표!H:H)</f>
        <v>별도</v>
      </c>
      <c r="E223" t="str">
        <f>_xlfn.XLOOKUP(H223,지표!D:D,지표!I:I)</f>
        <v>코스피/코스닥</v>
      </c>
      <c r="F223" t="str">
        <f>_xlfn.XLOOKUP(H223,지표!D:D,지표!F:F)</f>
        <v>1 감리위험요소평가</v>
      </c>
      <c r="G223" t="str">
        <f>_xlfn.XLOOKUP(H223,지표!D:D,지표!C:C)</f>
        <v>3 관리종목</v>
      </c>
      <c r="H223" t="s">
        <v>91</v>
      </c>
      <c r="I223" t="s">
        <v>143</v>
      </c>
      <c r="J223" s="5">
        <f>IFERROR(IF(_xlfn.XLOOKUP(B223,재무DATA!D:D,재무DATA!F:F)="KOSDAQ",IF(SUMIFS(재무DATA!M:M,재무DATA!C:C,Sheet9!D223,재무DATA!D:D,Sheet9!B223,재무DATA!H:H,YEAR(Sheet9!$A$1)-2,재무DATA!L:L,"D")&lt;=33*10^8,1,0),IF(SUMIFS(재무DATA!M:M,재무DATA!C:C,Sheet9!D223,재무DATA!D:D,Sheet9!B223,재무DATA!H:H,YEAR(Sheet9!$A$1)-2,재무DATA!L:L,"D")&lt;=55*10^8,1,0)),0)</f>
        <v>0</v>
      </c>
    </row>
    <row r="224" spans="1:10" x14ac:dyDescent="0.3">
      <c r="A224">
        <f t="shared" si="3"/>
        <v>16</v>
      </c>
      <c r="B224" t="str">
        <f>_xlfn.XLOOKUP(A224,회사목록!A:A,회사목록!B:B)</f>
        <v>사조오양</v>
      </c>
      <c r="C224" t="str">
        <f>_xlfn.XLOOKUP(B224,회사목록!B:B,회사목록!C:C)</f>
        <v>CM2</v>
      </c>
      <c r="D224" t="str">
        <f>_xlfn.XLOOKUP(H224,지표!D:D,지표!H:H)</f>
        <v>별도</v>
      </c>
      <c r="E224" t="str">
        <f>_xlfn.XLOOKUP(H224,지표!D:D,지표!I:I)</f>
        <v>ALL</v>
      </c>
      <c r="F224" t="str">
        <f>_xlfn.XLOOKUP(H224,지표!D:D,지표!F:F)</f>
        <v>2 감사인 감리 대상 개별감사업무 선정</v>
      </c>
      <c r="G224" t="str">
        <f>_xlfn.XLOOKUP(H224,지표!D:D,지표!C:C)</f>
        <v>1 개별감사업무 선정</v>
      </c>
      <c r="H224" t="s">
        <v>65</v>
      </c>
      <c r="I224" t="s">
        <v>145</v>
      </c>
      <c r="J224" s="5">
        <f>IFERROR(IF(SUMIFS(재무DATA!M:M,재무DATA!C:C,Sheet9!D224,재무DATA!D:D,Sheet9!B224,재무DATA!H:H,YEAR(Sheet9!$A$1),재무DATA!L:L,"B")/SUMIFS(재무DATA!M:M,재무DATA!C:C,Sheet9!D224,재무DATA!D:D,Sheet9!B224,재무DATA!H:H,YEAR(Sheet9!$A$1),재무DATA!L:L,"C")&gt;=150%,1,0),0)</f>
        <v>0</v>
      </c>
    </row>
    <row r="225" spans="1:10" x14ac:dyDescent="0.3">
      <c r="A225">
        <f t="shared" si="3"/>
        <v>16</v>
      </c>
      <c r="B225" t="str">
        <f>_xlfn.XLOOKUP(A225,회사목록!A:A,회사목록!B:B)</f>
        <v>사조오양</v>
      </c>
      <c r="C225" t="str">
        <f>_xlfn.XLOOKUP(B225,회사목록!B:B,회사목록!C:C)</f>
        <v>CM2</v>
      </c>
      <c r="D225" t="str">
        <f>_xlfn.XLOOKUP(H225,지표!D:D,지표!H:H)</f>
        <v>별도</v>
      </c>
      <c r="E225" t="str">
        <f>_xlfn.XLOOKUP(H225,지표!D:D,지표!I:I)</f>
        <v>ALL</v>
      </c>
      <c r="F225" t="str">
        <f>_xlfn.XLOOKUP(H225,지표!D:D,지표!F:F)</f>
        <v>2 감사인 감리 대상 개별감사업무 선정</v>
      </c>
      <c r="G225" t="str">
        <f>_xlfn.XLOOKUP(H225,지표!D:D,지표!C:C)</f>
        <v>1 개별감사업무 선정</v>
      </c>
      <c r="H225" t="s">
        <v>67</v>
      </c>
      <c r="I225" t="s">
        <v>147</v>
      </c>
      <c r="J225" s="5">
        <f>IFERROR(IF(AND(SUMIFS(재무DATA!M:M,재무DATA!C:C,Sheet9!D225,재무DATA!D:D,Sheet9!B225,재무DATA!H:H,YEAR(Sheet9!$A$1),재무DATA!L:L,"E")/SUMIFS(재무DATA!M:M,재무DATA!C:C,Sheet9!D225,재무DATA!D:D,Sheet9!B225,재무DATA!H:H,YEAR(Sheet9!$A$1),재무DATA!L:L,"D")&lt;=0,SUMIFS(재무DATA!M:M,재무DATA!C:C,Sheet9!D225,재무DATA!D:D,Sheet9!B225,재무DATA!H:H,YEAR(Sheet9!$A$1),재무DATA!L:L,"F")/SUMIFS(재무DATA!M:M,재무DATA!C:C,Sheet9!D225,재무DATA!D:D,Sheet9!B225,재무DATA!H:H,YEAR(Sheet9!$A$1),재무DATA!L:L,"D")&lt;=0),1,0),0)</f>
        <v>0</v>
      </c>
    </row>
    <row r="226" spans="1:10" x14ac:dyDescent="0.3">
      <c r="A226">
        <f t="shared" si="3"/>
        <v>16</v>
      </c>
      <c r="B226" t="str">
        <f>_xlfn.XLOOKUP(A226,회사목록!A:A,회사목록!B:B)</f>
        <v>사조오양</v>
      </c>
      <c r="C226" t="str">
        <f>_xlfn.XLOOKUP(B226,회사목록!B:B,회사목록!C:C)</f>
        <v>CM2</v>
      </c>
      <c r="D226" t="str">
        <f>_xlfn.XLOOKUP(H226,지표!D:D,지표!H:H)</f>
        <v>별도</v>
      </c>
      <c r="E226" t="str">
        <f>_xlfn.XLOOKUP(H226,지표!D:D,지표!I:I)</f>
        <v>비상장</v>
      </c>
      <c r="F226" t="str">
        <f>_xlfn.XLOOKUP(H226,지표!D:D,지표!F:F)</f>
        <v>2 감사인 감리 대상 개별감사업무 선정</v>
      </c>
      <c r="G226" t="str">
        <f>_xlfn.XLOOKUP(H226,지표!D:D,지표!C:C)</f>
        <v>1 개별감사업무 선정</v>
      </c>
      <c r="H226" t="s">
        <v>69</v>
      </c>
      <c r="I226" t="s">
        <v>351</v>
      </c>
      <c r="J226" s="5">
        <f>IFERROR(IF(_xlfn.XLOOKUP(B226,재무DATA!D:D,재무DATA!F:F)="비상장",IF(SUMIFS(재무DATA!M:M,재무DATA!D:D,Sheet9!B226,재무DATA!C:C,Sheet9!D226,재무DATA!H:H,YEAR(Sheet9!$A$1),재무DATA!L:L,"A")&gt;=2*10^12,1,0),0),0)</f>
        <v>0</v>
      </c>
    </row>
    <row r="227" spans="1:10" x14ac:dyDescent="0.3">
      <c r="A227">
        <f t="shared" si="3"/>
        <v>17</v>
      </c>
      <c r="B227" t="str">
        <f>_xlfn.XLOOKUP(A227,회사목록!A:A,회사목록!B:B)</f>
        <v>삼성SDI</v>
      </c>
      <c r="C227" t="str">
        <f>_xlfn.XLOOKUP(B227,회사목록!B:B,회사목록!C:C)</f>
        <v>ICE2</v>
      </c>
      <c r="D227" t="str">
        <f>_xlfn.XLOOKUP(H227,지표!D:D,지표!H:H)</f>
        <v>별도</v>
      </c>
      <c r="E227" t="str">
        <f>_xlfn.XLOOKUP(H227,지표!D:D,지표!I:I)</f>
        <v>코스닥</v>
      </c>
      <c r="F227" t="str">
        <f>_xlfn.XLOOKUP(H227,지표!D:D,지표!F:F)</f>
        <v>1 감리위험요소평가</v>
      </c>
      <c r="G227" t="str">
        <f>_xlfn.XLOOKUP(H227,지표!D:D,지표!C:C)</f>
        <v>4 한계기업</v>
      </c>
      <c r="H227" t="s">
        <v>71</v>
      </c>
      <c r="I227" t="s">
        <v>128</v>
      </c>
      <c r="J227" s="5">
        <f>IFERROR(IF(_xlfn.XLOOKUP(B227,회사목록!B:B,회사목록!D:D)="KOSDAQ",IF(AND(SUMIFS(재무DATA!M:M,재무DATA!H:H,YEAR(Sheet9!$A$1),재무DATA!C:C,Sheet9!D227,재무DATA!L:L,"E")&lt;0,SUMIFS(재무DATA!M:M,재무DATA!H:H,YEAR(Sheet9!$A$1)-1,재무DATA!C:C,Sheet9!D227,재무DATA!L:L,"E")&lt;0,SUMIFS(재무DATA!M:M,재무DATA!H:H,YEAR(Sheet9!$A$1)-2,재무DATA!C:C,Sheet9!D227,재무DATA!L:L,"E")&lt;0),1,0),0),0)</f>
        <v>0</v>
      </c>
    </row>
    <row r="228" spans="1:10" x14ac:dyDescent="0.3">
      <c r="A228">
        <f t="shared" si="3"/>
        <v>17</v>
      </c>
      <c r="B228" t="str">
        <f>_xlfn.XLOOKUP(A228,회사목록!A:A,회사목록!B:B)</f>
        <v>삼성SDI</v>
      </c>
      <c r="C228" t="str">
        <f>_xlfn.XLOOKUP(B228,회사목록!B:B,회사목록!C:C)</f>
        <v>ICE2</v>
      </c>
      <c r="D228" t="str">
        <f>_xlfn.XLOOKUP(H228,지표!D:D,지표!H:H)</f>
        <v>별도</v>
      </c>
      <c r="E228" t="str">
        <f>_xlfn.XLOOKUP(H228,지표!D:D,지표!I:I)</f>
        <v>ALL</v>
      </c>
      <c r="F228" t="str">
        <f>_xlfn.XLOOKUP(H228,지표!D:D,지표!F:F)</f>
        <v>1 감리위험요소평가</v>
      </c>
      <c r="G228" t="str">
        <f>_xlfn.XLOOKUP(H228,지표!D:D,지표!C:C)</f>
        <v>1 표본심사</v>
      </c>
      <c r="H228" t="s">
        <v>73</v>
      </c>
      <c r="I228" t="s">
        <v>132</v>
      </c>
      <c r="J228" s="5">
        <f>IFERROR(IF(SUMIFS(재무DATA!M:M,재무DATA!D:D,Sheet9!B228,재무DATA!H:H,YEAR(Sheet9!$A$1)-1,재무DATA!C:C,Sheet9!D228,재무DATA!L:L,"F")-SUMIFS(재무DATA!M:M,재무DATA!D:D,Sheet9!B228,재무DATA!H:H,YEAR(Sheet9!$A$1)-1,재무DATA!C:C,Sheet9!D228,재무DATA!L:L,"G")&gt;0,IF((SUMIFS(재무DATA!M:M,재무DATA!D:D,Sheet9!B228,재무DATA!H:H,YEAR(Sheet9!$A$1)-1,재무DATA!C:C,Sheet9!D228,재무DATA!L:L,"F")-SUMIFS(재무DATA!M:M,재무DATA!D:D,Sheet9!B228,재무DATA!H:H,YEAR(Sheet9!$A$1)-1,재무DATA!C:C,Sheet9!D228,재무DATA!L:L,"G"))/(SUMIFS(재무DATA!M:M,재무DATA!D:D,Sheet9!B228,재무DATA!H:H,YEAR(Sheet9!$A$1)-1,재무DATA!C:C,Sheet9!D228,재무DATA!L:L,"G"))&gt;=50%,1,0),0),0)</f>
        <v>0</v>
      </c>
    </row>
    <row r="229" spans="1:10" x14ac:dyDescent="0.3">
      <c r="A229">
        <f t="shared" si="3"/>
        <v>17</v>
      </c>
      <c r="B229" t="str">
        <f>_xlfn.XLOOKUP(A229,회사목록!A:A,회사목록!B:B)</f>
        <v>삼성SDI</v>
      </c>
      <c r="C229" t="str">
        <f>_xlfn.XLOOKUP(B229,회사목록!B:B,회사목록!C:C)</f>
        <v>ICE2</v>
      </c>
      <c r="D229" t="str">
        <f>_xlfn.XLOOKUP(H229,지표!D:D,지표!H:H)</f>
        <v>별도</v>
      </c>
      <c r="E229" t="str">
        <f>_xlfn.XLOOKUP(H229,지표!D:D,지표!I:I)</f>
        <v>ALL</v>
      </c>
      <c r="F229" t="str">
        <f>_xlfn.XLOOKUP(H229,지표!D:D,지표!F:F)</f>
        <v>1 감리위험요소평가</v>
      </c>
      <c r="G229" t="str">
        <f>_xlfn.XLOOKUP(H229,지표!D:D,지표!C:C)</f>
        <v>1 표본심사</v>
      </c>
      <c r="H229" t="s">
        <v>75</v>
      </c>
      <c r="I229" t="s">
        <v>130</v>
      </c>
      <c r="J229" s="5">
        <f>IFERROR(IF(J228=1,IF(SUMIFS(재무DATA!M:M,재무DATA!D:D,Sheet9!B229,재무DATA!H:H,YEAR(Sheet9!$A$1)-2,재무DATA!C:C,Sheet9!D229,재무DATA!L:L,"F")-SUMIFS(재무DATA!M:M,재무DATA!D:D,Sheet9!B229,재무DATA!H:H,YEAR(Sheet9!$A$1)-2,재무DATA!C:C,Sheet9!D229,재무DATA!L:L,"G")&gt;0,IF((SUMIFS(재무DATA!M:M,재무DATA!D:D,Sheet9!B229,재무DATA!H:H,YEAR(Sheet9!$A$1)-2,재무DATA!C:C,Sheet9!D229,재무DATA!L:L,"F")-SUMIFS(재무DATA!M:M,재무DATA!D:D,Sheet9!B229,재무DATA!H:H,YEAR(Sheet9!$A$1)-2,재무DATA!C:C,Sheet9!D229,재무DATA!L:L,"G"))/(SUMIFS(재무DATA!M:M,재무DATA!D:D,Sheet9!B229,재무DATA!H:H,YEAR(Sheet9!$A$1)-2,재무DATA!C:C,Sheet9!D229,재무DATA!L:L,"G"))&gt;=50%,1,0),0),0),0)</f>
        <v>0</v>
      </c>
    </row>
    <row r="230" spans="1:10" x14ac:dyDescent="0.3">
      <c r="A230">
        <f t="shared" si="3"/>
        <v>17</v>
      </c>
      <c r="B230" t="str">
        <f>_xlfn.XLOOKUP(A230,회사목록!A:A,회사목록!B:B)</f>
        <v>삼성SDI</v>
      </c>
      <c r="C230" t="str">
        <f>_xlfn.XLOOKUP(B230,회사목록!B:B,회사목록!C:C)</f>
        <v>ICE2</v>
      </c>
      <c r="D230" t="str">
        <f>_xlfn.XLOOKUP(H230,지표!D:D,지표!H:H)</f>
        <v>별도</v>
      </c>
      <c r="E230" t="str">
        <f>_xlfn.XLOOKUP(H230,지표!D:D,지표!I:I)</f>
        <v>ALL</v>
      </c>
      <c r="F230" t="str">
        <f>_xlfn.XLOOKUP(H230,지표!D:D,지표!F:F)</f>
        <v>1 감리위험요소평가</v>
      </c>
      <c r="G230" t="str">
        <f>_xlfn.XLOOKUP(H230,지표!D:D,지표!C:C)</f>
        <v>1 표본심사</v>
      </c>
      <c r="H230" t="s">
        <v>77</v>
      </c>
      <c r="I230" t="s">
        <v>127</v>
      </c>
      <c r="J230" s="5">
        <f>IFERROR(IF(SUMIFS(재무DATA!M:M,재무DATA!D:D,Sheet9!B230,재무DATA!H:H,YEAR(Sheet9!$A$1)-1,재무DATA!C:C,Sheet9!D230,재무DATA!L:L,"E")-SUMIFS(재무DATA!M:M,재무DATA!D:D,Sheet9!B230,재무DATA!H:H,YEAR(Sheet9!$A$1)-1,재무DATA!C:C,Sheet9!D230,재무DATA!L:L,"G")&gt;0,IF((SUMIFS(재무DATA!M:M,재무DATA!D:D,Sheet9!B230,재무DATA!H:H,YEAR(Sheet9!$A$1)-1,재무DATA!C:C,Sheet9!D230,재무DATA!L:L,"E")-SUMIFS(재무DATA!M:M,재무DATA!D:D,Sheet9!B230,재무DATA!H:H,YEAR(Sheet9!$A$1)-1,재무DATA!C:C,Sheet9!D230,재무DATA!L:L,"G"))/(SUMIFS(재무DATA!M:M,재무DATA!D:D,Sheet9!B230,재무DATA!H:H,YEAR(Sheet9!$A$1)-1,재무DATA!C:C,Sheet9!D230,재무DATA!L:L,"G"))&gt;=50%,1,0),0),0)</f>
        <v>0</v>
      </c>
    </row>
    <row r="231" spans="1:10" x14ac:dyDescent="0.3">
      <c r="A231">
        <f t="shared" si="3"/>
        <v>17</v>
      </c>
      <c r="B231" t="str">
        <f>_xlfn.XLOOKUP(A231,회사목록!A:A,회사목록!B:B)</f>
        <v>삼성SDI</v>
      </c>
      <c r="C231" t="str">
        <f>_xlfn.XLOOKUP(B231,회사목록!B:B,회사목록!C:C)</f>
        <v>ICE2</v>
      </c>
      <c r="D231" t="str">
        <f>_xlfn.XLOOKUP(H231,지표!D:D,지표!H:H)</f>
        <v>별도</v>
      </c>
      <c r="E231" t="str">
        <f>_xlfn.XLOOKUP(H231,지표!D:D,지표!I:I)</f>
        <v>ALL</v>
      </c>
      <c r="F231" t="str">
        <f>_xlfn.XLOOKUP(H231,지표!D:D,지표!F:F)</f>
        <v>1 감리위험요소평가</v>
      </c>
      <c r="G231" t="str">
        <f>_xlfn.XLOOKUP(H231,지표!D:D,지표!C:C)</f>
        <v>1 표본심사</v>
      </c>
      <c r="H231" t="s">
        <v>79</v>
      </c>
      <c r="I231" t="s">
        <v>126</v>
      </c>
      <c r="J231" s="5">
        <f>IFERROR(IF(J230=1,IF(SUMIFS(재무DATA!M:M,재무DATA!D:D,Sheet9!B231,재무DATA!H:H,YEAR(Sheet9!$A$1)-2,재무DATA!C:C,Sheet9!D231,재무DATA!L:L,"E")-SUMIFS(재무DATA!M:M,재무DATA!D:D,Sheet9!B231,재무DATA!H:H,YEAR(Sheet9!$A$1)-2,재무DATA!C:C,Sheet9!D231,재무DATA!L:L,"G")&gt;0,IF((SUMIFS(재무DATA!M:M,재무DATA!D:D,Sheet9!B231,재무DATA!H:H,YEAR(Sheet9!$A$1)-2,재무DATA!C:C,Sheet9!D231,재무DATA!L:L,"E")-SUMIFS(재무DATA!M:M,재무DATA!D:D,Sheet9!B231,재무DATA!H:H,YEAR(Sheet9!$A$1)-2,재무DATA!C:C,Sheet9!D231,재무DATA!L:L,"G"))/(SUMIFS(재무DATA!M:M,재무DATA!D:D,Sheet9!B231,재무DATA!H:H,YEAR(Sheet9!$A$1)-2,재무DATA!C:C,Sheet9!D231,재무DATA!L:L,"G"))&gt;=50%,1,0),0),0),0)</f>
        <v>0</v>
      </c>
    </row>
    <row r="232" spans="1:10" x14ac:dyDescent="0.3">
      <c r="A232">
        <f t="shared" si="3"/>
        <v>17</v>
      </c>
      <c r="B232" t="str">
        <f>_xlfn.XLOOKUP(A232,회사목록!A:A,회사목록!B:B)</f>
        <v>삼성SDI</v>
      </c>
      <c r="C232" t="str">
        <f>_xlfn.XLOOKUP(B232,회사목록!B:B,회사목록!C:C)</f>
        <v>ICE2</v>
      </c>
      <c r="D232" t="str">
        <f>_xlfn.XLOOKUP(H232,지표!D:D,지표!H:H)</f>
        <v>별도</v>
      </c>
      <c r="E232" t="str">
        <f>_xlfn.XLOOKUP(H232,지표!D:D,지표!I:I)</f>
        <v>코스피/코스닥</v>
      </c>
      <c r="F232" t="str">
        <f>_xlfn.XLOOKUP(H232,지표!D:D,지표!F:F)</f>
        <v>1 감리위험요소평가</v>
      </c>
      <c r="G232" t="str">
        <f>_xlfn.XLOOKUP(H232,지표!D:D,지표!C:C)</f>
        <v>1 표본심사</v>
      </c>
      <c r="H232" t="s">
        <v>83</v>
      </c>
      <c r="I232" t="s">
        <v>134</v>
      </c>
      <c r="J232" s="5">
        <f>IFERROR(IF(SUMIFS(재무DATA!M:M,재무DATA!D:D,Sheet9!B232,재무DATA!C:C,Sheet9!D232,재무DATA!H:H,YEAR(Sheet9!$A$1),재무DATA!L:L,"E")/SUMIFS(재무DATA!M:M,재무DATA!D:D,Sheet9!B232,재무DATA!C:C,Sheet9!D232,재무DATA!H:H,YEAR(Sheet9!$A$1)-1,재무DATA!L:L,"E")&lt;50%,1,0),0)</f>
        <v>1</v>
      </c>
    </row>
    <row r="233" spans="1:10" x14ac:dyDescent="0.3">
      <c r="A233">
        <f t="shared" si="3"/>
        <v>17</v>
      </c>
      <c r="B233" t="str">
        <f>_xlfn.XLOOKUP(A233,회사목록!A:A,회사목록!B:B)</f>
        <v>삼성SDI</v>
      </c>
      <c r="C233" t="str">
        <f>_xlfn.XLOOKUP(B233,회사목록!B:B,회사목록!C:C)</f>
        <v>ICE2</v>
      </c>
      <c r="D233" t="str">
        <f>_xlfn.XLOOKUP(H233,지표!D:D,지표!H:H)</f>
        <v>별도</v>
      </c>
      <c r="E233" t="str">
        <f>_xlfn.XLOOKUP(H233,지표!D:D,지표!I:I)</f>
        <v>코스피/코스닥</v>
      </c>
      <c r="F233" t="str">
        <f>_xlfn.XLOOKUP(H233,지표!D:D,지표!F:F)</f>
        <v>1 감리위험요소평가</v>
      </c>
      <c r="G233" t="str">
        <f>_xlfn.XLOOKUP(H233,지표!D:D,지표!C:C)</f>
        <v>1 표본심사</v>
      </c>
      <c r="H233" t="s">
        <v>85</v>
      </c>
      <c r="I233" t="s">
        <v>136</v>
      </c>
      <c r="J233" s="5">
        <f>IFERROR(IF(SUMIFS(재무DATA!M:M,재무DATA!D:D,Sheet9!B233,재무DATA!C:C,Sheet9!D233,재무DATA!H:H,YEAR(Sheet9!$A$1),재무DATA!L:L,"D")/SUMIFS(재무DATA!M:M,재무DATA!D:D,Sheet9!B233,재무DATA!C:C,Sheet9!D233,재무DATA!H:H,YEAR(Sheet9!$A$1)-1,재무DATA!L:L,"D")&lt;50%,1,0),0)</f>
        <v>0</v>
      </c>
    </row>
    <row r="234" spans="1:10" x14ac:dyDescent="0.3">
      <c r="A234">
        <f t="shared" si="3"/>
        <v>17</v>
      </c>
      <c r="B234" t="str">
        <f>_xlfn.XLOOKUP(A234,회사목록!A:A,회사목록!B:B)</f>
        <v>삼성SDI</v>
      </c>
      <c r="C234" t="str">
        <f>_xlfn.XLOOKUP(B234,회사목록!B:B,회사목록!C:C)</f>
        <v>ICE2</v>
      </c>
      <c r="D234" t="str">
        <f>_xlfn.XLOOKUP(H234,지표!D:D,지표!H:H)</f>
        <v>별도</v>
      </c>
      <c r="E234" t="str">
        <f>_xlfn.XLOOKUP(H234,지표!D:D,지표!I:I)</f>
        <v>코스피/코스닥</v>
      </c>
      <c r="F234" t="str">
        <f>_xlfn.XLOOKUP(H234,지표!D:D,지표!F:F)</f>
        <v>1 감리위험요소평가</v>
      </c>
      <c r="G234" t="str">
        <f>_xlfn.XLOOKUP(H234,지표!D:D,지표!C:C)</f>
        <v>5 기타</v>
      </c>
      <c r="H234" t="s">
        <v>81</v>
      </c>
      <c r="I234" t="s">
        <v>349</v>
      </c>
      <c r="J234" s="5">
        <f>IFERROR(IF(SUMIFS(재무DATA!M:M,재무DATA!C:C,Sheet9!D234,재무DATA!D:D,Sheet9!B234,재무DATA!H:H,YEAR(Sheet9!$A$1),재무DATA!L:L,"F")/SUMIFS(재무DATA!M:M,재무DATA!C:C,Sheet9!D234,재무DATA!D:D,Sheet9!B234,재무DATA!H:H,YEAR(Sheet9!$A$1),재무DATA!L:L,"G")&lt;0,1,0),0)</f>
        <v>0</v>
      </c>
    </row>
    <row r="235" spans="1:10" x14ac:dyDescent="0.3">
      <c r="A235">
        <f t="shared" si="3"/>
        <v>17</v>
      </c>
      <c r="B235" t="str">
        <f>_xlfn.XLOOKUP(A235,회사목록!A:A,회사목록!B:B)</f>
        <v>삼성SDI</v>
      </c>
      <c r="C235" t="str">
        <f>_xlfn.XLOOKUP(B235,회사목록!B:B,회사목록!C:C)</f>
        <v>ICE2</v>
      </c>
      <c r="D235" t="str">
        <f>_xlfn.XLOOKUP(H235,지표!D:D,지표!H:H)</f>
        <v>연결</v>
      </c>
      <c r="E235" t="str">
        <f>_xlfn.XLOOKUP(H235,지표!D:D,지표!I:I)</f>
        <v>코스피/코스닥</v>
      </c>
      <c r="F235" t="str">
        <f>_xlfn.XLOOKUP(H235,지표!D:D,지표!F:F)</f>
        <v>1 감리위험요소평가</v>
      </c>
      <c r="G235" t="str">
        <f>_xlfn.XLOOKUP(H235,지표!D:D,지표!C:C)</f>
        <v>2 직권지정</v>
      </c>
      <c r="H235" t="s">
        <v>87</v>
      </c>
      <c r="I235" t="s">
        <v>139</v>
      </c>
      <c r="J235" s="5">
        <f>IFERROR(IF(AND(SUMIFS(재무DATA!M:M,재무DATA!C:C,Sheet9!D235,재무DATA!D:D,Sheet9!B235,재무DATA!H:H,YEAR(Sheet9!$A$1)-1,재무DATA!L:L,"E")&lt;0,SUMIFS(재무DATA!M:M,재무DATA!C:C,Sheet9!D235,재무DATA!D:D,Sheet9!B235,재무DATA!H:H,YEAR(Sheet9!$A$1)-2,재무DATA!L:L,"E")&lt;0),1,0),0)</f>
        <v>0</v>
      </c>
    </row>
    <row r="236" spans="1:10" x14ac:dyDescent="0.3">
      <c r="A236">
        <f t="shared" si="3"/>
        <v>17</v>
      </c>
      <c r="B236" t="str">
        <f>_xlfn.XLOOKUP(A236,회사목록!A:A,회사목록!B:B)</f>
        <v>삼성SDI</v>
      </c>
      <c r="C236" t="str">
        <f>_xlfn.XLOOKUP(B236,회사목록!B:B,회사목록!C:C)</f>
        <v>ICE2</v>
      </c>
      <c r="D236" t="str">
        <f>_xlfn.XLOOKUP(H236,지표!D:D,지표!H:H)</f>
        <v>연결</v>
      </c>
      <c r="E236" t="str">
        <f>_xlfn.XLOOKUP(H236,지표!D:D,지표!I:I)</f>
        <v>코스피/코스닥</v>
      </c>
      <c r="F236" t="str">
        <f>_xlfn.XLOOKUP(H236,지표!D:D,지표!F:F)</f>
        <v>1 감리위험요소평가</v>
      </c>
      <c r="G236" t="str">
        <f>_xlfn.XLOOKUP(H236,지표!D:D,지표!C:C)</f>
        <v>2 직권지정</v>
      </c>
      <c r="H236" t="s">
        <v>89</v>
      </c>
      <c r="I236" t="s">
        <v>141</v>
      </c>
      <c r="J236" s="5">
        <f>IFERROR(IF(AND(SUMIFS(재무DATA!M:M,재무DATA!C:C,Sheet9!D236,재무DATA!D:D,Sheet9!B236,재무DATA!H:H,YEAR(Sheet9!$A$1)-1,재무DATA!L:L,"G")&lt;0,SUMIFS(재무DATA!M:M,재무DATA!C:C,Sheet9!D236,재무DATA!D:D,Sheet9!B236,재무DATA!H:H,YEAR(Sheet9!$A$1)-2,재무DATA!L:L,"G")&lt;0),1,0),0)</f>
        <v>0</v>
      </c>
    </row>
    <row r="237" spans="1:10" x14ac:dyDescent="0.3">
      <c r="A237">
        <f t="shared" si="3"/>
        <v>17</v>
      </c>
      <c r="B237" t="str">
        <f>_xlfn.XLOOKUP(A237,회사목록!A:A,회사목록!B:B)</f>
        <v>삼성SDI</v>
      </c>
      <c r="C237" t="str">
        <f>_xlfn.XLOOKUP(B237,회사목록!B:B,회사목록!C:C)</f>
        <v>ICE2</v>
      </c>
      <c r="D237" t="str">
        <f>_xlfn.XLOOKUP(H237,지표!D:D,지표!H:H)</f>
        <v>별도</v>
      </c>
      <c r="E237" t="str">
        <f>_xlfn.XLOOKUP(H237,지표!D:D,지표!I:I)</f>
        <v>코스피/코스닥</v>
      </c>
      <c r="F237" t="str">
        <f>_xlfn.XLOOKUP(H237,지표!D:D,지표!F:F)</f>
        <v>1 감리위험요소평가</v>
      </c>
      <c r="G237" t="str">
        <f>_xlfn.XLOOKUP(H237,지표!D:D,지표!C:C)</f>
        <v>3 관리종목</v>
      </c>
      <c r="H237" t="s">
        <v>91</v>
      </c>
      <c r="I237" t="s">
        <v>143</v>
      </c>
      <c r="J237" s="5">
        <f>IFERROR(IF(_xlfn.XLOOKUP(B237,재무DATA!D:D,재무DATA!F:F)="KOSDAQ",IF(SUMIFS(재무DATA!M:M,재무DATA!C:C,Sheet9!D237,재무DATA!D:D,Sheet9!B237,재무DATA!H:H,YEAR(Sheet9!$A$1)-2,재무DATA!L:L,"D")&lt;=33*10^8,1,0),IF(SUMIFS(재무DATA!M:M,재무DATA!C:C,Sheet9!D237,재무DATA!D:D,Sheet9!B237,재무DATA!H:H,YEAR(Sheet9!$A$1)-2,재무DATA!L:L,"D")&lt;=55*10^8,1,0)),0)</f>
        <v>0</v>
      </c>
    </row>
    <row r="238" spans="1:10" x14ac:dyDescent="0.3">
      <c r="A238">
        <f t="shared" si="3"/>
        <v>17</v>
      </c>
      <c r="B238" t="str">
        <f>_xlfn.XLOOKUP(A238,회사목록!A:A,회사목록!B:B)</f>
        <v>삼성SDI</v>
      </c>
      <c r="C238" t="str">
        <f>_xlfn.XLOOKUP(B238,회사목록!B:B,회사목록!C:C)</f>
        <v>ICE2</v>
      </c>
      <c r="D238" t="str">
        <f>_xlfn.XLOOKUP(H238,지표!D:D,지표!H:H)</f>
        <v>별도</v>
      </c>
      <c r="E238" t="str">
        <f>_xlfn.XLOOKUP(H238,지표!D:D,지표!I:I)</f>
        <v>ALL</v>
      </c>
      <c r="F238" t="str">
        <f>_xlfn.XLOOKUP(H238,지표!D:D,지표!F:F)</f>
        <v>2 감사인 감리 대상 개별감사업무 선정</v>
      </c>
      <c r="G238" t="str">
        <f>_xlfn.XLOOKUP(H238,지표!D:D,지표!C:C)</f>
        <v>1 개별감사업무 선정</v>
      </c>
      <c r="H238" t="s">
        <v>65</v>
      </c>
      <c r="I238" t="s">
        <v>145</v>
      </c>
      <c r="J238" s="5">
        <f>IFERROR(IF(SUMIFS(재무DATA!M:M,재무DATA!C:C,Sheet9!D238,재무DATA!D:D,Sheet9!B238,재무DATA!H:H,YEAR(Sheet9!$A$1),재무DATA!L:L,"B")/SUMIFS(재무DATA!M:M,재무DATA!C:C,Sheet9!D238,재무DATA!D:D,Sheet9!B238,재무DATA!H:H,YEAR(Sheet9!$A$1),재무DATA!L:L,"C")&gt;=150%,1,0),0)</f>
        <v>0</v>
      </c>
    </row>
    <row r="239" spans="1:10" x14ac:dyDescent="0.3">
      <c r="A239">
        <f t="shared" si="3"/>
        <v>17</v>
      </c>
      <c r="B239" t="str">
        <f>_xlfn.XLOOKUP(A239,회사목록!A:A,회사목록!B:B)</f>
        <v>삼성SDI</v>
      </c>
      <c r="C239" t="str">
        <f>_xlfn.XLOOKUP(B239,회사목록!B:B,회사목록!C:C)</f>
        <v>ICE2</v>
      </c>
      <c r="D239" t="str">
        <f>_xlfn.XLOOKUP(H239,지표!D:D,지표!H:H)</f>
        <v>별도</v>
      </c>
      <c r="E239" t="str">
        <f>_xlfn.XLOOKUP(H239,지표!D:D,지표!I:I)</f>
        <v>ALL</v>
      </c>
      <c r="F239" t="str">
        <f>_xlfn.XLOOKUP(H239,지표!D:D,지표!F:F)</f>
        <v>2 감사인 감리 대상 개별감사업무 선정</v>
      </c>
      <c r="G239" t="str">
        <f>_xlfn.XLOOKUP(H239,지표!D:D,지표!C:C)</f>
        <v>1 개별감사업무 선정</v>
      </c>
      <c r="H239" t="s">
        <v>67</v>
      </c>
      <c r="I239" t="s">
        <v>147</v>
      </c>
      <c r="J239" s="5">
        <f>IFERROR(IF(AND(SUMIFS(재무DATA!M:M,재무DATA!C:C,Sheet9!D239,재무DATA!D:D,Sheet9!B239,재무DATA!H:H,YEAR(Sheet9!$A$1),재무DATA!L:L,"E")/SUMIFS(재무DATA!M:M,재무DATA!C:C,Sheet9!D239,재무DATA!D:D,Sheet9!B239,재무DATA!H:H,YEAR(Sheet9!$A$1),재무DATA!L:L,"D")&lt;=0,SUMIFS(재무DATA!M:M,재무DATA!C:C,Sheet9!D239,재무DATA!D:D,Sheet9!B239,재무DATA!H:H,YEAR(Sheet9!$A$1),재무DATA!L:L,"F")/SUMIFS(재무DATA!M:M,재무DATA!C:C,Sheet9!D239,재무DATA!D:D,Sheet9!B239,재무DATA!H:H,YEAR(Sheet9!$A$1),재무DATA!L:L,"D")&lt;=0),1,0),0)</f>
        <v>0</v>
      </c>
    </row>
    <row r="240" spans="1:10" x14ac:dyDescent="0.3">
      <c r="A240">
        <f t="shared" si="3"/>
        <v>17</v>
      </c>
      <c r="B240" t="str">
        <f>_xlfn.XLOOKUP(A240,회사목록!A:A,회사목록!B:B)</f>
        <v>삼성SDI</v>
      </c>
      <c r="C240" t="str">
        <f>_xlfn.XLOOKUP(B240,회사목록!B:B,회사목록!C:C)</f>
        <v>ICE2</v>
      </c>
      <c r="D240" t="str">
        <f>_xlfn.XLOOKUP(H240,지표!D:D,지표!H:H)</f>
        <v>별도</v>
      </c>
      <c r="E240" t="str">
        <f>_xlfn.XLOOKUP(H240,지표!D:D,지표!I:I)</f>
        <v>비상장</v>
      </c>
      <c r="F240" t="str">
        <f>_xlfn.XLOOKUP(H240,지표!D:D,지표!F:F)</f>
        <v>2 감사인 감리 대상 개별감사업무 선정</v>
      </c>
      <c r="G240" t="str">
        <f>_xlfn.XLOOKUP(H240,지표!D:D,지표!C:C)</f>
        <v>1 개별감사업무 선정</v>
      </c>
      <c r="H240" t="s">
        <v>69</v>
      </c>
      <c r="I240" t="s">
        <v>351</v>
      </c>
      <c r="J240" s="5">
        <f>IFERROR(IF(_xlfn.XLOOKUP(B240,재무DATA!D:D,재무DATA!F:F)="비상장",IF(SUMIFS(재무DATA!M:M,재무DATA!D:D,Sheet9!B240,재무DATA!C:C,Sheet9!D240,재무DATA!H:H,YEAR(Sheet9!$A$1),재무DATA!L:L,"A")&gt;=2*10^12,1,0),0),0)</f>
        <v>0</v>
      </c>
    </row>
    <row r="241" spans="1:10" x14ac:dyDescent="0.3">
      <c r="A241">
        <f t="shared" si="3"/>
        <v>18</v>
      </c>
      <c r="B241" t="str">
        <f>_xlfn.XLOOKUP(A241,회사목록!A:A,회사목록!B:B)</f>
        <v>선진</v>
      </c>
      <c r="C241" t="str">
        <f>_xlfn.XLOOKUP(B241,회사목록!B:B,회사목록!C:C)</f>
        <v>IM4</v>
      </c>
      <c r="D241" t="str">
        <f>_xlfn.XLOOKUP(H241,지표!D:D,지표!H:H)</f>
        <v>별도</v>
      </c>
      <c r="E241" t="str">
        <f>_xlfn.XLOOKUP(H241,지표!D:D,지표!I:I)</f>
        <v>코스닥</v>
      </c>
      <c r="F241" t="str">
        <f>_xlfn.XLOOKUP(H241,지표!D:D,지표!F:F)</f>
        <v>1 감리위험요소평가</v>
      </c>
      <c r="G241" t="str">
        <f>_xlfn.XLOOKUP(H241,지표!D:D,지표!C:C)</f>
        <v>4 한계기업</v>
      </c>
      <c r="H241" t="s">
        <v>71</v>
      </c>
      <c r="I241" t="s">
        <v>128</v>
      </c>
      <c r="J241" s="5">
        <f>IFERROR(IF(_xlfn.XLOOKUP(B241,회사목록!B:B,회사목록!D:D)="KOSDAQ",IF(AND(SUMIFS(재무DATA!M:M,재무DATA!H:H,YEAR(Sheet9!$A$1),재무DATA!C:C,Sheet9!D241,재무DATA!L:L,"E")&lt;0,SUMIFS(재무DATA!M:M,재무DATA!H:H,YEAR(Sheet9!$A$1)-1,재무DATA!C:C,Sheet9!D241,재무DATA!L:L,"E")&lt;0,SUMIFS(재무DATA!M:M,재무DATA!H:H,YEAR(Sheet9!$A$1)-2,재무DATA!C:C,Sheet9!D241,재무DATA!L:L,"E")&lt;0),1,0),0),0)</f>
        <v>0</v>
      </c>
    </row>
    <row r="242" spans="1:10" x14ac:dyDescent="0.3">
      <c r="A242">
        <f t="shared" si="3"/>
        <v>18</v>
      </c>
      <c r="B242" t="str">
        <f>_xlfn.XLOOKUP(A242,회사목록!A:A,회사목록!B:B)</f>
        <v>선진</v>
      </c>
      <c r="C242" t="str">
        <f>_xlfn.XLOOKUP(B242,회사목록!B:B,회사목록!C:C)</f>
        <v>IM4</v>
      </c>
      <c r="D242" t="str">
        <f>_xlfn.XLOOKUP(H242,지표!D:D,지표!H:H)</f>
        <v>별도</v>
      </c>
      <c r="E242" t="str">
        <f>_xlfn.XLOOKUP(H242,지표!D:D,지표!I:I)</f>
        <v>ALL</v>
      </c>
      <c r="F242" t="str">
        <f>_xlfn.XLOOKUP(H242,지표!D:D,지표!F:F)</f>
        <v>1 감리위험요소평가</v>
      </c>
      <c r="G242" t="str">
        <f>_xlfn.XLOOKUP(H242,지표!D:D,지표!C:C)</f>
        <v>1 표본심사</v>
      </c>
      <c r="H242" t="s">
        <v>73</v>
      </c>
      <c r="I242" t="s">
        <v>132</v>
      </c>
      <c r="J242" s="5">
        <f>IFERROR(IF(SUMIFS(재무DATA!M:M,재무DATA!D:D,Sheet9!B242,재무DATA!H:H,YEAR(Sheet9!$A$1)-1,재무DATA!C:C,Sheet9!D242,재무DATA!L:L,"F")-SUMIFS(재무DATA!M:M,재무DATA!D:D,Sheet9!B242,재무DATA!H:H,YEAR(Sheet9!$A$1)-1,재무DATA!C:C,Sheet9!D242,재무DATA!L:L,"G")&gt;0,IF((SUMIFS(재무DATA!M:M,재무DATA!D:D,Sheet9!B242,재무DATA!H:H,YEAR(Sheet9!$A$1)-1,재무DATA!C:C,Sheet9!D242,재무DATA!L:L,"F")-SUMIFS(재무DATA!M:M,재무DATA!D:D,Sheet9!B242,재무DATA!H:H,YEAR(Sheet9!$A$1)-1,재무DATA!C:C,Sheet9!D242,재무DATA!L:L,"G"))/(SUMIFS(재무DATA!M:M,재무DATA!D:D,Sheet9!B242,재무DATA!H:H,YEAR(Sheet9!$A$1)-1,재무DATA!C:C,Sheet9!D242,재무DATA!L:L,"G"))&gt;=50%,1,0),0),0)</f>
        <v>0</v>
      </c>
    </row>
    <row r="243" spans="1:10" x14ac:dyDescent="0.3">
      <c r="A243">
        <f t="shared" si="3"/>
        <v>18</v>
      </c>
      <c r="B243" t="str">
        <f>_xlfn.XLOOKUP(A243,회사목록!A:A,회사목록!B:B)</f>
        <v>선진</v>
      </c>
      <c r="C243" t="str">
        <f>_xlfn.XLOOKUP(B243,회사목록!B:B,회사목록!C:C)</f>
        <v>IM4</v>
      </c>
      <c r="D243" t="str">
        <f>_xlfn.XLOOKUP(H243,지표!D:D,지표!H:H)</f>
        <v>별도</v>
      </c>
      <c r="E243" t="str">
        <f>_xlfn.XLOOKUP(H243,지표!D:D,지표!I:I)</f>
        <v>ALL</v>
      </c>
      <c r="F243" t="str">
        <f>_xlfn.XLOOKUP(H243,지표!D:D,지표!F:F)</f>
        <v>1 감리위험요소평가</v>
      </c>
      <c r="G243" t="str">
        <f>_xlfn.XLOOKUP(H243,지표!D:D,지표!C:C)</f>
        <v>1 표본심사</v>
      </c>
      <c r="H243" t="s">
        <v>75</v>
      </c>
      <c r="I243" t="s">
        <v>130</v>
      </c>
      <c r="J243" s="5">
        <f>IFERROR(IF(J242=1,IF(SUMIFS(재무DATA!M:M,재무DATA!D:D,Sheet9!B243,재무DATA!H:H,YEAR(Sheet9!$A$1)-2,재무DATA!C:C,Sheet9!D243,재무DATA!L:L,"F")-SUMIFS(재무DATA!M:M,재무DATA!D:D,Sheet9!B243,재무DATA!H:H,YEAR(Sheet9!$A$1)-2,재무DATA!C:C,Sheet9!D243,재무DATA!L:L,"G")&gt;0,IF((SUMIFS(재무DATA!M:M,재무DATA!D:D,Sheet9!B243,재무DATA!H:H,YEAR(Sheet9!$A$1)-2,재무DATA!C:C,Sheet9!D243,재무DATA!L:L,"F")-SUMIFS(재무DATA!M:M,재무DATA!D:D,Sheet9!B243,재무DATA!H:H,YEAR(Sheet9!$A$1)-2,재무DATA!C:C,Sheet9!D243,재무DATA!L:L,"G"))/(SUMIFS(재무DATA!M:M,재무DATA!D:D,Sheet9!B243,재무DATA!H:H,YEAR(Sheet9!$A$1)-2,재무DATA!C:C,Sheet9!D243,재무DATA!L:L,"G"))&gt;=50%,1,0),0),0),0)</f>
        <v>0</v>
      </c>
    </row>
    <row r="244" spans="1:10" x14ac:dyDescent="0.3">
      <c r="A244">
        <f t="shared" si="3"/>
        <v>18</v>
      </c>
      <c r="B244" t="str">
        <f>_xlfn.XLOOKUP(A244,회사목록!A:A,회사목록!B:B)</f>
        <v>선진</v>
      </c>
      <c r="C244" t="str">
        <f>_xlfn.XLOOKUP(B244,회사목록!B:B,회사목록!C:C)</f>
        <v>IM4</v>
      </c>
      <c r="D244" t="str">
        <f>_xlfn.XLOOKUP(H244,지표!D:D,지표!H:H)</f>
        <v>별도</v>
      </c>
      <c r="E244" t="str">
        <f>_xlfn.XLOOKUP(H244,지표!D:D,지표!I:I)</f>
        <v>ALL</v>
      </c>
      <c r="F244" t="str">
        <f>_xlfn.XLOOKUP(H244,지표!D:D,지표!F:F)</f>
        <v>1 감리위험요소평가</v>
      </c>
      <c r="G244" t="str">
        <f>_xlfn.XLOOKUP(H244,지표!D:D,지표!C:C)</f>
        <v>1 표본심사</v>
      </c>
      <c r="H244" t="s">
        <v>77</v>
      </c>
      <c r="I244" t="s">
        <v>127</v>
      </c>
      <c r="J244" s="5">
        <f>IFERROR(IF(SUMIFS(재무DATA!M:M,재무DATA!D:D,Sheet9!B244,재무DATA!H:H,YEAR(Sheet9!$A$1)-1,재무DATA!C:C,Sheet9!D244,재무DATA!L:L,"E")-SUMIFS(재무DATA!M:M,재무DATA!D:D,Sheet9!B244,재무DATA!H:H,YEAR(Sheet9!$A$1)-1,재무DATA!C:C,Sheet9!D244,재무DATA!L:L,"G")&gt;0,IF((SUMIFS(재무DATA!M:M,재무DATA!D:D,Sheet9!B244,재무DATA!H:H,YEAR(Sheet9!$A$1)-1,재무DATA!C:C,Sheet9!D244,재무DATA!L:L,"E")-SUMIFS(재무DATA!M:M,재무DATA!D:D,Sheet9!B244,재무DATA!H:H,YEAR(Sheet9!$A$1)-1,재무DATA!C:C,Sheet9!D244,재무DATA!L:L,"G"))/(SUMIFS(재무DATA!M:M,재무DATA!D:D,Sheet9!B244,재무DATA!H:H,YEAR(Sheet9!$A$1)-1,재무DATA!C:C,Sheet9!D244,재무DATA!L:L,"G"))&gt;=50%,1,0),0),0)</f>
        <v>0</v>
      </c>
    </row>
    <row r="245" spans="1:10" x14ac:dyDescent="0.3">
      <c r="A245">
        <f t="shared" si="3"/>
        <v>18</v>
      </c>
      <c r="B245" t="str">
        <f>_xlfn.XLOOKUP(A245,회사목록!A:A,회사목록!B:B)</f>
        <v>선진</v>
      </c>
      <c r="C245" t="str">
        <f>_xlfn.XLOOKUP(B245,회사목록!B:B,회사목록!C:C)</f>
        <v>IM4</v>
      </c>
      <c r="D245" t="str">
        <f>_xlfn.XLOOKUP(H245,지표!D:D,지표!H:H)</f>
        <v>별도</v>
      </c>
      <c r="E245" t="str">
        <f>_xlfn.XLOOKUP(H245,지표!D:D,지표!I:I)</f>
        <v>ALL</v>
      </c>
      <c r="F245" t="str">
        <f>_xlfn.XLOOKUP(H245,지표!D:D,지표!F:F)</f>
        <v>1 감리위험요소평가</v>
      </c>
      <c r="G245" t="str">
        <f>_xlfn.XLOOKUP(H245,지표!D:D,지표!C:C)</f>
        <v>1 표본심사</v>
      </c>
      <c r="H245" t="s">
        <v>79</v>
      </c>
      <c r="I245" t="s">
        <v>126</v>
      </c>
      <c r="J245" s="5">
        <f>IFERROR(IF(J244=1,IF(SUMIFS(재무DATA!M:M,재무DATA!D:D,Sheet9!B245,재무DATA!H:H,YEAR(Sheet9!$A$1)-2,재무DATA!C:C,Sheet9!D245,재무DATA!L:L,"E")-SUMIFS(재무DATA!M:M,재무DATA!D:D,Sheet9!B245,재무DATA!H:H,YEAR(Sheet9!$A$1)-2,재무DATA!C:C,Sheet9!D245,재무DATA!L:L,"G")&gt;0,IF((SUMIFS(재무DATA!M:M,재무DATA!D:D,Sheet9!B245,재무DATA!H:H,YEAR(Sheet9!$A$1)-2,재무DATA!C:C,Sheet9!D245,재무DATA!L:L,"E")-SUMIFS(재무DATA!M:M,재무DATA!D:D,Sheet9!B245,재무DATA!H:H,YEAR(Sheet9!$A$1)-2,재무DATA!C:C,Sheet9!D245,재무DATA!L:L,"G"))/(SUMIFS(재무DATA!M:M,재무DATA!D:D,Sheet9!B245,재무DATA!H:H,YEAR(Sheet9!$A$1)-2,재무DATA!C:C,Sheet9!D245,재무DATA!L:L,"G"))&gt;=50%,1,0),0),0),0)</f>
        <v>0</v>
      </c>
    </row>
    <row r="246" spans="1:10" x14ac:dyDescent="0.3">
      <c r="A246">
        <f t="shared" si="3"/>
        <v>18</v>
      </c>
      <c r="B246" t="str">
        <f>_xlfn.XLOOKUP(A246,회사목록!A:A,회사목록!B:B)</f>
        <v>선진</v>
      </c>
      <c r="C246" t="str">
        <f>_xlfn.XLOOKUP(B246,회사목록!B:B,회사목록!C:C)</f>
        <v>IM4</v>
      </c>
      <c r="D246" t="str">
        <f>_xlfn.XLOOKUP(H246,지표!D:D,지표!H:H)</f>
        <v>별도</v>
      </c>
      <c r="E246" t="str">
        <f>_xlfn.XLOOKUP(H246,지표!D:D,지표!I:I)</f>
        <v>코스피/코스닥</v>
      </c>
      <c r="F246" t="str">
        <f>_xlfn.XLOOKUP(H246,지표!D:D,지표!F:F)</f>
        <v>1 감리위험요소평가</v>
      </c>
      <c r="G246" t="str">
        <f>_xlfn.XLOOKUP(H246,지표!D:D,지표!C:C)</f>
        <v>1 표본심사</v>
      </c>
      <c r="H246" t="s">
        <v>83</v>
      </c>
      <c r="I246" t="s">
        <v>134</v>
      </c>
      <c r="J246" s="5">
        <f>IFERROR(IF(SUMIFS(재무DATA!M:M,재무DATA!D:D,Sheet9!B246,재무DATA!C:C,Sheet9!D246,재무DATA!H:H,YEAR(Sheet9!$A$1),재무DATA!L:L,"E")/SUMIFS(재무DATA!M:M,재무DATA!D:D,Sheet9!B246,재무DATA!C:C,Sheet9!D246,재무DATA!H:H,YEAR(Sheet9!$A$1)-1,재무DATA!L:L,"E")&lt;50%,1,0),0)</f>
        <v>0</v>
      </c>
    </row>
    <row r="247" spans="1:10" x14ac:dyDescent="0.3">
      <c r="A247">
        <f t="shared" si="3"/>
        <v>18</v>
      </c>
      <c r="B247" t="str">
        <f>_xlfn.XLOOKUP(A247,회사목록!A:A,회사목록!B:B)</f>
        <v>선진</v>
      </c>
      <c r="C247" t="str">
        <f>_xlfn.XLOOKUP(B247,회사목록!B:B,회사목록!C:C)</f>
        <v>IM4</v>
      </c>
      <c r="D247" t="str">
        <f>_xlfn.XLOOKUP(H247,지표!D:D,지표!H:H)</f>
        <v>별도</v>
      </c>
      <c r="E247" t="str">
        <f>_xlfn.XLOOKUP(H247,지표!D:D,지표!I:I)</f>
        <v>코스피/코스닥</v>
      </c>
      <c r="F247" t="str">
        <f>_xlfn.XLOOKUP(H247,지표!D:D,지표!F:F)</f>
        <v>1 감리위험요소평가</v>
      </c>
      <c r="G247" t="str">
        <f>_xlfn.XLOOKUP(H247,지표!D:D,지표!C:C)</f>
        <v>1 표본심사</v>
      </c>
      <c r="H247" t="s">
        <v>85</v>
      </c>
      <c r="I247" t="s">
        <v>136</v>
      </c>
      <c r="J247" s="5">
        <f>IFERROR(IF(SUMIFS(재무DATA!M:M,재무DATA!D:D,Sheet9!B247,재무DATA!C:C,Sheet9!D247,재무DATA!H:H,YEAR(Sheet9!$A$1),재무DATA!L:L,"D")/SUMIFS(재무DATA!M:M,재무DATA!D:D,Sheet9!B247,재무DATA!C:C,Sheet9!D247,재무DATA!H:H,YEAR(Sheet9!$A$1)-1,재무DATA!L:L,"D")&lt;50%,1,0),0)</f>
        <v>0</v>
      </c>
    </row>
    <row r="248" spans="1:10" x14ac:dyDescent="0.3">
      <c r="A248">
        <f t="shared" si="3"/>
        <v>18</v>
      </c>
      <c r="B248" t="str">
        <f>_xlfn.XLOOKUP(A248,회사목록!A:A,회사목록!B:B)</f>
        <v>선진</v>
      </c>
      <c r="C248" t="str">
        <f>_xlfn.XLOOKUP(B248,회사목록!B:B,회사목록!C:C)</f>
        <v>IM4</v>
      </c>
      <c r="D248" t="str">
        <f>_xlfn.XLOOKUP(H248,지표!D:D,지표!H:H)</f>
        <v>별도</v>
      </c>
      <c r="E248" t="str">
        <f>_xlfn.XLOOKUP(H248,지표!D:D,지표!I:I)</f>
        <v>코스피/코스닥</v>
      </c>
      <c r="F248" t="str">
        <f>_xlfn.XLOOKUP(H248,지표!D:D,지표!F:F)</f>
        <v>1 감리위험요소평가</v>
      </c>
      <c r="G248" t="str">
        <f>_xlfn.XLOOKUP(H248,지표!D:D,지표!C:C)</f>
        <v>5 기타</v>
      </c>
      <c r="H248" t="s">
        <v>81</v>
      </c>
      <c r="I248" t="s">
        <v>349</v>
      </c>
      <c r="J248" s="5">
        <f>IFERROR(IF(SUMIFS(재무DATA!M:M,재무DATA!C:C,Sheet9!D248,재무DATA!D:D,Sheet9!B248,재무DATA!H:H,YEAR(Sheet9!$A$1),재무DATA!L:L,"F")/SUMIFS(재무DATA!M:M,재무DATA!C:C,Sheet9!D248,재무DATA!D:D,Sheet9!B248,재무DATA!H:H,YEAR(Sheet9!$A$1),재무DATA!L:L,"G")&lt;0,1,0),0)</f>
        <v>1</v>
      </c>
    </row>
    <row r="249" spans="1:10" x14ac:dyDescent="0.3">
      <c r="A249">
        <f t="shared" si="3"/>
        <v>18</v>
      </c>
      <c r="B249" t="str">
        <f>_xlfn.XLOOKUP(A249,회사목록!A:A,회사목록!B:B)</f>
        <v>선진</v>
      </c>
      <c r="C249" t="str">
        <f>_xlfn.XLOOKUP(B249,회사목록!B:B,회사목록!C:C)</f>
        <v>IM4</v>
      </c>
      <c r="D249" t="str">
        <f>_xlfn.XLOOKUP(H249,지표!D:D,지표!H:H)</f>
        <v>연결</v>
      </c>
      <c r="E249" t="str">
        <f>_xlfn.XLOOKUP(H249,지표!D:D,지표!I:I)</f>
        <v>코스피/코스닥</v>
      </c>
      <c r="F249" t="str">
        <f>_xlfn.XLOOKUP(H249,지표!D:D,지표!F:F)</f>
        <v>1 감리위험요소평가</v>
      </c>
      <c r="G249" t="str">
        <f>_xlfn.XLOOKUP(H249,지표!D:D,지표!C:C)</f>
        <v>2 직권지정</v>
      </c>
      <c r="H249" t="s">
        <v>87</v>
      </c>
      <c r="I249" t="s">
        <v>139</v>
      </c>
      <c r="J249" s="5">
        <f>IFERROR(IF(AND(SUMIFS(재무DATA!M:M,재무DATA!C:C,Sheet9!D249,재무DATA!D:D,Sheet9!B249,재무DATA!H:H,YEAR(Sheet9!$A$1)-1,재무DATA!L:L,"E")&lt;0,SUMIFS(재무DATA!M:M,재무DATA!C:C,Sheet9!D249,재무DATA!D:D,Sheet9!B249,재무DATA!H:H,YEAR(Sheet9!$A$1)-2,재무DATA!L:L,"E")&lt;0),1,0),0)</f>
        <v>0</v>
      </c>
    </row>
    <row r="250" spans="1:10" x14ac:dyDescent="0.3">
      <c r="A250">
        <f t="shared" si="3"/>
        <v>18</v>
      </c>
      <c r="B250" t="str">
        <f>_xlfn.XLOOKUP(A250,회사목록!A:A,회사목록!B:B)</f>
        <v>선진</v>
      </c>
      <c r="C250" t="str">
        <f>_xlfn.XLOOKUP(B250,회사목록!B:B,회사목록!C:C)</f>
        <v>IM4</v>
      </c>
      <c r="D250" t="str">
        <f>_xlfn.XLOOKUP(H250,지표!D:D,지표!H:H)</f>
        <v>연결</v>
      </c>
      <c r="E250" t="str">
        <f>_xlfn.XLOOKUP(H250,지표!D:D,지표!I:I)</f>
        <v>코스피/코스닥</v>
      </c>
      <c r="F250" t="str">
        <f>_xlfn.XLOOKUP(H250,지표!D:D,지표!F:F)</f>
        <v>1 감리위험요소평가</v>
      </c>
      <c r="G250" t="str">
        <f>_xlfn.XLOOKUP(H250,지표!D:D,지표!C:C)</f>
        <v>2 직권지정</v>
      </c>
      <c r="H250" t="s">
        <v>89</v>
      </c>
      <c r="I250" t="s">
        <v>141</v>
      </c>
      <c r="J250" s="5">
        <f>IFERROR(IF(AND(SUMIFS(재무DATA!M:M,재무DATA!C:C,Sheet9!D250,재무DATA!D:D,Sheet9!B250,재무DATA!H:H,YEAR(Sheet9!$A$1)-1,재무DATA!L:L,"G")&lt;0,SUMIFS(재무DATA!M:M,재무DATA!C:C,Sheet9!D250,재무DATA!D:D,Sheet9!B250,재무DATA!H:H,YEAR(Sheet9!$A$1)-2,재무DATA!L:L,"G")&lt;0),1,0),0)</f>
        <v>0</v>
      </c>
    </row>
    <row r="251" spans="1:10" x14ac:dyDescent="0.3">
      <c r="A251">
        <f t="shared" si="3"/>
        <v>18</v>
      </c>
      <c r="B251" t="str">
        <f>_xlfn.XLOOKUP(A251,회사목록!A:A,회사목록!B:B)</f>
        <v>선진</v>
      </c>
      <c r="C251" t="str">
        <f>_xlfn.XLOOKUP(B251,회사목록!B:B,회사목록!C:C)</f>
        <v>IM4</v>
      </c>
      <c r="D251" t="str">
        <f>_xlfn.XLOOKUP(H251,지표!D:D,지표!H:H)</f>
        <v>별도</v>
      </c>
      <c r="E251" t="str">
        <f>_xlfn.XLOOKUP(H251,지표!D:D,지표!I:I)</f>
        <v>코스피/코스닥</v>
      </c>
      <c r="F251" t="str">
        <f>_xlfn.XLOOKUP(H251,지표!D:D,지표!F:F)</f>
        <v>1 감리위험요소평가</v>
      </c>
      <c r="G251" t="str">
        <f>_xlfn.XLOOKUP(H251,지표!D:D,지표!C:C)</f>
        <v>3 관리종목</v>
      </c>
      <c r="H251" t="s">
        <v>91</v>
      </c>
      <c r="I251" t="s">
        <v>143</v>
      </c>
      <c r="J251" s="5">
        <f>IFERROR(IF(_xlfn.XLOOKUP(B251,재무DATA!D:D,재무DATA!F:F)="KOSDAQ",IF(SUMIFS(재무DATA!M:M,재무DATA!C:C,Sheet9!D251,재무DATA!D:D,Sheet9!B251,재무DATA!H:H,YEAR(Sheet9!$A$1)-2,재무DATA!L:L,"D")&lt;=33*10^8,1,0),IF(SUMIFS(재무DATA!M:M,재무DATA!C:C,Sheet9!D251,재무DATA!D:D,Sheet9!B251,재무DATA!H:H,YEAR(Sheet9!$A$1)-2,재무DATA!L:L,"D")&lt;=55*10^8,1,0)),0)</f>
        <v>0</v>
      </c>
    </row>
    <row r="252" spans="1:10" x14ac:dyDescent="0.3">
      <c r="A252">
        <f t="shared" si="3"/>
        <v>18</v>
      </c>
      <c r="B252" t="str">
        <f>_xlfn.XLOOKUP(A252,회사목록!A:A,회사목록!B:B)</f>
        <v>선진</v>
      </c>
      <c r="C252" t="str">
        <f>_xlfn.XLOOKUP(B252,회사목록!B:B,회사목록!C:C)</f>
        <v>IM4</v>
      </c>
      <c r="D252" t="str">
        <f>_xlfn.XLOOKUP(H252,지표!D:D,지표!H:H)</f>
        <v>별도</v>
      </c>
      <c r="E252" t="str">
        <f>_xlfn.XLOOKUP(H252,지표!D:D,지표!I:I)</f>
        <v>ALL</v>
      </c>
      <c r="F252" t="str">
        <f>_xlfn.XLOOKUP(H252,지표!D:D,지표!F:F)</f>
        <v>2 감사인 감리 대상 개별감사업무 선정</v>
      </c>
      <c r="G252" t="str">
        <f>_xlfn.XLOOKUP(H252,지표!D:D,지표!C:C)</f>
        <v>1 개별감사업무 선정</v>
      </c>
      <c r="H252" t="s">
        <v>65</v>
      </c>
      <c r="I252" t="s">
        <v>145</v>
      </c>
      <c r="J252" s="5">
        <f>IFERROR(IF(SUMIFS(재무DATA!M:M,재무DATA!C:C,Sheet9!D252,재무DATA!D:D,Sheet9!B252,재무DATA!H:H,YEAR(Sheet9!$A$1),재무DATA!L:L,"B")/SUMIFS(재무DATA!M:M,재무DATA!C:C,Sheet9!D252,재무DATA!D:D,Sheet9!B252,재무DATA!H:H,YEAR(Sheet9!$A$1),재무DATA!L:L,"C")&gt;=150%,1,0),0)</f>
        <v>0</v>
      </c>
    </row>
    <row r="253" spans="1:10" x14ac:dyDescent="0.3">
      <c r="A253">
        <f t="shared" si="3"/>
        <v>18</v>
      </c>
      <c r="B253" t="str">
        <f>_xlfn.XLOOKUP(A253,회사목록!A:A,회사목록!B:B)</f>
        <v>선진</v>
      </c>
      <c r="C253" t="str">
        <f>_xlfn.XLOOKUP(B253,회사목록!B:B,회사목록!C:C)</f>
        <v>IM4</v>
      </c>
      <c r="D253" t="str">
        <f>_xlfn.XLOOKUP(H253,지표!D:D,지표!H:H)</f>
        <v>별도</v>
      </c>
      <c r="E253" t="str">
        <f>_xlfn.XLOOKUP(H253,지표!D:D,지표!I:I)</f>
        <v>ALL</v>
      </c>
      <c r="F253" t="str">
        <f>_xlfn.XLOOKUP(H253,지표!D:D,지표!F:F)</f>
        <v>2 감사인 감리 대상 개별감사업무 선정</v>
      </c>
      <c r="G253" t="str">
        <f>_xlfn.XLOOKUP(H253,지표!D:D,지표!C:C)</f>
        <v>1 개별감사업무 선정</v>
      </c>
      <c r="H253" t="s">
        <v>67</v>
      </c>
      <c r="I253" t="s">
        <v>147</v>
      </c>
      <c r="J253" s="5">
        <f>IFERROR(IF(AND(SUMIFS(재무DATA!M:M,재무DATA!C:C,Sheet9!D253,재무DATA!D:D,Sheet9!B253,재무DATA!H:H,YEAR(Sheet9!$A$1),재무DATA!L:L,"E")/SUMIFS(재무DATA!M:M,재무DATA!C:C,Sheet9!D253,재무DATA!D:D,Sheet9!B253,재무DATA!H:H,YEAR(Sheet9!$A$1),재무DATA!L:L,"D")&lt;=0,SUMIFS(재무DATA!M:M,재무DATA!C:C,Sheet9!D253,재무DATA!D:D,Sheet9!B253,재무DATA!H:H,YEAR(Sheet9!$A$1),재무DATA!L:L,"F")/SUMIFS(재무DATA!M:M,재무DATA!C:C,Sheet9!D253,재무DATA!D:D,Sheet9!B253,재무DATA!H:H,YEAR(Sheet9!$A$1),재무DATA!L:L,"D")&lt;=0),1,0),0)</f>
        <v>0</v>
      </c>
    </row>
    <row r="254" spans="1:10" x14ac:dyDescent="0.3">
      <c r="A254">
        <f t="shared" si="3"/>
        <v>18</v>
      </c>
      <c r="B254" t="str">
        <f>_xlfn.XLOOKUP(A254,회사목록!A:A,회사목록!B:B)</f>
        <v>선진</v>
      </c>
      <c r="C254" t="str">
        <f>_xlfn.XLOOKUP(B254,회사목록!B:B,회사목록!C:C)</f>
        <v>IM4</v>
      </c>
      <c r="D254" t="str">
        <f>_xlfn.XLOOKUP(H254,지표!D:D,지표!H:H)</f>
        <v>별도</v>
      </c>
      <c r="E254" t="str">
        <f>_xlfn.XLOOKUP(H254,지표!D:D,지표!I:I)</f>
        <v>비상장</v>
      </c>
      <c r="F254" t="str">
        <f>_xlfn.XLOOKUP(H254,지표!D:D,지표!F:F)</f>
        <v>2 감사인 감리 대상 개별감사업무 선정</v>
      </c>
      <c r="G254" t="str">
        <f>_xlfn.XLOOKUP(H254,지표!D:D,지표!C:C)</f>
        <v>1 개별감사업무 선정</v>
      </c>
      <c r="H254" t="s">
        <v>69</v>
      </c>
      <c r="I254" t="s">
        <v>351</v>
      </c>
      <c r="J254" s="5">
        <f>IFERROR(IF(_xlfn.XLOOKUP(B254,재무DATA!D:D,재무DATA!F:F)="비상장",IF(SUMIFS(재무DATA!M:M,재무DATA!D:D,Sheet9!B254,재무DATA!C:C,Sheet9!D254,재무DATA!H:H,YEAR(Sheet9!$A$1),재무DATA!L:L,"A")&gt;=2*10^12,1,0),0),0)</f>
        <v>0</v>
      </c>
    </row>
    <row r="255" spans="1:10" x14ac:dyDescent="0.3">
      <c r="A255">
        <f t="shared" si="3"/>
        <v>19</v>
      </c>
      <c r="B255" t="str">
        <f>_xlfn.XLOOKUP(A255,회사목록!A:A,회사목록!B:B)</f>
        <v>신세계건설</v>
      </c>
      <c r="C255" t="str">
        <f>_xlfn.XLOOKUP(B255,회사목록!B:B,회사목록!C:C)</f>
        <v>IGH</v>
      </c>
      <c r="D255" t="str">
        <f>_xlfn.XLOOKUP(H255,지표!D:D,지표!H:H)</f>
        <v>별도</v>
      </c>
      <c r="E255" t="str">
        <f>_xlfn.XLOOKUP(H255,지표!D:D,지표!I:I)</f>
        <v>코스닥</v>
      </c>
      <c r="F255" t="str">
        <f>_xlfn.XLOOKUP(H255,지표!D:D,지표!F:F)</f>
        <v>1 감리위험요소평가</v>
      </c>
      <c r="G255" t="str">
        <f>_xlfn.XLOOKUP(H255,지표!D:D,지표!C:C)</f>
        <v>4 한계기업</v>
      </c>
      <c r="H255" t="s">
        <v>71</v>
      </c>
      <c r="I255" t="s">
        <v>128</v>
      </c>
      <c r="J255" s="5">
        <f>IFERROR(IF(_xlfn.XLOOKUP(B255,회사목록!B:B,회사목록!D:D)="KOSDAQ",IF(AND(SUMIFS(재무DATA!M:M,재무DATA!H:H,YEAR(Sheet9!$A$1),재무DATA!C:C,Sheet9!D255,재무DATA!L:L,"E")&lt;0,SUMIFS(재무DATA!M:M,재무DATA!H:H,YEAR(Sheet9!$A$1)-1,재무DATA!C:C,Sheet9!D255,재무DATA!L:L,"E")&lt;0,SUMIFS(재무DATA!M:M,재무DATA!H:H,YEAR(Sheet9!$A$1)-2,재무DATA!C:C,Sheet9!D255,재무DATA!L:L,"E")&lt;0),1,0),0),0)</f>
        <v>0</v>
      </c>
    </row>
    <row r="256" spans="1:10" x14ac:dyDescent="0.3">
      <c r="A256">
        <f t="shared" si="3"/>
        <v>19</v>
      </c>
      <c r="B256" t="str">
        <f>_xlfn.XLOOKUP(A256,회사목록!A:A,회사목록!B:B)</f>
        <v>신세계건설</v>
      </c>
      <c r="C256" t="str">
        <f>_xlfn.XLOOKUP(B256,회사목록!B:B,회사목록!C:C)</f>
        <v>IGH</v>
      </c>
      <c r="D256" t="str">
        <f>_xlfn.XLOOKUP(H256,지표!D:D,지표!H:H)</f>
        <v>별도</v>
      </c>
      <c r="E256" t="str">
        <f>_xlfn.XLOOKUP(H256,지표!D:D,지표!I:I)</f>
        <v>ALL</v>
      </c>
      <c r="F256" t="str">
        <f>_xlfn.XLOOKUP(H256,지표!D:D,지표!F:F)</f>
        <v>1 감리위험요소평가</v>
      </c>
      <c r="G256" t="str">
        <f>_xlfn.XLOOKUP(H256,지표!D:D,지표!C:C)</f>
        <v>1 표본심사</v>
      </c>
      <c r="H256" t="s">
        <v>73</v>
      </c>
      <c r="I256" t="s">
        <v>132</v>
      </c>
      <c r="J256" s="5">
        <f>IFERROR(IF(SUMIFS(재무DATA!M:M,재무DATA!D:D,Sheet9!B256,재무DATA!H:H,YEAR(Sheet9!$A$1)-1,재무DATA!C:C,Sheet9!D256,재무DATA!L:L,"F")-SUMIFS(재무DATA!M:M,재무DATA!D:D,Sheet9!B256,재무DATA!H:H,YEAR(Sheet9!$A$1)-1,재무DATA!C:C,Sheet9!D256,재무DATA!L:L,"G")&gt;0,IF((SUMIFS(재무DATA!M:M,재무DATA!D:D,Sheet9!B256,재무DATA!H:H,YEAR(Sheet9!$A$1)-1,재무DATA!C:C,Sheet9!D256,재무DATA!L:L,"F")-SUMIFS(재무DATA!M:M,재무DATA!D:D,Sheet9!B256,재무DATA!H:H,YEAR(Sheet9!$A$1)-1,재무DATA!C:C,Sheet9!D256,재무DATA!L:L,"G"))/(SUMIFS(재무DATA!M:M,재무DATA!D:D,Sheet9!B256,재무DATA!H:H,YEAR(Sheet9!$A$1)-1,재무DATA!C:C,Sheet9!D256,재무DATA!L:L,"G"))&gt;=50%,1,0),0),0)</f>
        <v>0</v>
      </c>
    </row>
    <row r="257" spans="1:10" x14ac:dyDescent="0.3">
      <c r="A257">
        <f t="shared" si="3"/>
        <v>19</v>
      </c>
      <c r="B257" t="str">
        <f>_xlfn.XLOOKUP(A257,회사목록!A:A,회사목록!B:B)</f>
        <v>신세계건설</v>
      </c>
      <c r="C257" t="str">
        <f>_xlfn.XLOOKUP(B257,회사목록!B:B,회사목록!C:C)</f>
        <v>IGH</v>
      </c>
      <c r="D257" t="str">
        <f>_xlfn.XLOOKUP(H257,지표!D:D,지표!H:H)</f>
        <v>별도</v>
      </c>
      <c r="E257" t="str">
        <f>_xlfn.XLOOKUP(H257,지표!D:D,지표!I:I)</f>
        <v>ALL</v>
      </c>
      <c r="F257" t="str">
        <f>_xlfn.XLOOKUP(H257,지표!D:D,지표!F:F)</f>
        <v>1 감리위험요소평가</v>
      </c>
      <c r="G257" t="str">
        <f>_xlfn.XLOOKUP(H257,지표!D:D,지표!C:C)</f>
        <v>1 표본심사</v>
      </c>
      <c r="H257" t="s">
        <v>75</v>
      </c>
      <c r="I257" t="s">
        <v>130</v>
      </c>
      <c r="J257" s="5">
        <f>IFERROR(IF(J256=1,IF(SUMIFS(재무DATA!M:M,재무DATA!D:D,Sheet9!B257,재무DATA!H:H,YEAR(Sheet9!$A$1)-2,재무DATA!C:C,Sheet9!D257,재무DATA!L:L,"F")-SUMIFS(재무DATA!M:M,재무DATA!D:D,Sheet9!B257,재무DATA!H:H,YEAR(Sheet9!$A$1)-2,재무DATA!C:C,Sheet9!D257,재무DATA!L:L,"G")&gt;0,IF((SUMIFS(재무DATA!M:M,재무DATA!D:D,Sheet9!B257,재무DATA!H:H,YEAR(Sheet9!$A$1)-2,재무DATA!C:C,Sheet9!D257,재무DATA!L:L,"F")-SUMIFS(재무DATA!M:M,재무DATA!D:D,Sheet9!B257,재무DATA!H:H,YEAR(Sheet9!$A$1)-2,재무DATA!C:C,Sheet9!D257,재무DATA!L:L,"G"))/(SUMIFS(재무DATA!M:M,재무DATA!D:D,Sheet9!B257,재무DATA!H:H,YEAR(Sheet9!$A$1)-2,재무DATA!C:C,Sheet9!D257,재무DATA!L:L,"G"))&gt;=50%,1,0),0),0),0)</f>
        <v>0</v>
      </c>
    </row>
    <row r="258" spans="1:10" x14ac:dyDescent="0.3">
      <c r="A258">
        <f t="shared" si="3"/>
        <v>19</v>
      </c>
      <c r="B258" t="str">
        <f>_xlfn.XLOOKUP(A258,회사목록!A:A,회사목록!B:B)</f>
        <v>신세계건설</v>
      </c>
      <c r="C258" t="str">
        <f>_xlfn.XLOOKUP(B258,회사목록!B:B,회사목록!C:C)</f>
        <v>IGH</v>
      </c>
      <c r="D258" t="str">
        <f>_xlfn.XLOOKUP(H258,지표!D:D,지표!H:H)</f>
        <v>별도</v>
      </c>
      <c r="E258" t="str">
        <f>_xlfn.XLOOKUP(H258,지표!D:D,지표!I:I)</f>
        <v>ALL</v>
      </c>
      <c r="F258" t="str">
        <f>_xlfn.XLOOKUP(H258,지표!D:D,지표!F:F)</f>
        <v>1 감리위험요소평가</v>
      </c>
      <c r="G258" t="str">
        <f>_xlfn.XLOOKUP(H258,지표!D:D,지표!C:C)</f>
        <v>1 표본심사</v>
      </c>
      <c r="H258" t="s">
        <v>77</v>
      </c>
      <c r="I258" t="s">
        <v>127</v>
      </c>
      <c r="J258" s="5">
        <f>IFERROR(IF(SUMIFS(재무DATA!M:M,재무DATA!D:D,Sheet9!B258,재무DATA!H:H,YEAR(Sheet9!$A$1)-1,재무DATA!C:C,Sheet9!D258,재무DATA!L:L,"E")-SUMIFS(재무DATA!M:M,재무DATA!D:D,Sheet9!B258,재무DATA!H:H,YEAR(Sheet9!$A$1)-1,재무DATA!C:C,Sheet9!D258,재무DATA!L:L,"G")&gt;0,IF((SUMIFS(재무DATA!M:M,재무DATA!D:D,Sheet9!B258,재무DATA!H:H,YEAR(Sheet9!$A$1)-1,재무DATA!C:C,Sheet9!D258,재무DATA!L:L,"E")-SUMIFS(재무DATA!M:M,재무DATA!D:D,Sheet9!B258,재무DATA!H:H,YEAR(Sheet9!$A$1)-1,재무DATA!C:C,Sheet9!D258,재무DATA!L:L,"G"))/(SUMIFS(재무DATA!M:M,재무DATA!D:D,Sheet9!B258,재무DATA!H:H,YEAR(Sheet9!$A$1)-1,재무DATA!C:C,Sheet9!D258,재무DATA!L:L,"G"))&gt;=50%,1,0),0),0)</f>
        <v>0</v>
      </c>
    </row>
    <row r="259" spans="1:10" x14ac:dyDescent="0.3">
      <c r="A259">
        <f t="shared" si="3"/>
        <v>19</v>
      </c>
      <c r="B259" t="str">
        <f>_xlfn.XLOOKUP(A259,회사목록!A:A,회사목록!B:B)</f>
        <v>신세계건설</v>
      </c>
      <c r="C259" t="str">
        <f>_xlfn.XLOOKUP(B259,회사목록!B:B,회사목록!C:C)</f>
        <v>IGH</v>
      </c>
      <c r="D259" t="str">
        <f>_xlfn.XLOOKUP(H259,지표!D:D,지표!H:H)</f>
        <v>별도</v>
      </c>
      <c r="E259" t="str">
        <f>_xlfn.XLOOKUP(H259,지표!D:D,지표!I:I)</f>
        <v>ALL</v>
      </c>
      <c r="F259" t="str">
        <f>_xlfn.XLOOKUP(H259,지표!D:D,지표!F:F)</f>
        <v>1 감리위험요소평가</v>
      </c>
      <c r="G259" t="str">
        <f>_xlfn.XLOOKUP(H259,지표!D:D,지표!C:C)</f>
        <v>1 표본심사</v>
      </c>
      <c r="H259" t="s">
        <v>79</v>
      </c>
      <c r="I259" t="s">
        <v>126</v>
      </c>
      <c r="J259" s="5">
        <f>IFERROR(IF(J258=1,IF(SUMIFS(재무DATA!M:M,재무DATA!D:D,Sheet9!B259,재무DATA!H:H,YEAR(Sheet9!$A$1)-2,재무DATA!C:C,Sheet9!D259,재무DATA!L:L,"E")-SUMIFS(재무DATA!M:M,재무DATA!D:D,Sheet9!B259,재무DATA!H:H,YEAR(Sheet9!$A$1)-2,재무DATA!C:C,Sheet9!D259,재무DATA!L:L,"G")&gt;0,IF((SUMIFS(재무DATA!M:M,재무DATA!D:D,Sheet9!B259,재무DATA!H:H,YEAR(Sheet9!$A$1)-2,재무DATA!C:C,Sheet9!D259,재무DATA!L:L,"E")-SUMIFS(재무DATA!M:M,재무DATA!D:D,Sheet9!B259,재무DATA!H:H,YEAR(Sheet9!$A$1)-2,재무DATA!C:C,Sheet9!D259,재무DATA!L:L,"G"))/(SUMIFS(재무DATA!M:M,재무DATA!D:D,Sheet9!B259,재무DATA!H:H,YEAR(Sheet9!$A$1)-2,재무DATA!C:C,Sheet9!D259,재무DATA!L:L,"G"))&gt;=50%,1,0),0),0),0)</f>
        <v>0</v>
      </c>
    </row>
    <row r="260" spans="1:10" x14ac:dyDescent="0.3">
      <c r="A260">
        <f t="shared" si="3"/>
        <v>19</v>
      </c>
      <c r="B260" t="str">
        <f>_xlfn.XLOOKUP(A260,회사목록!A:A,회사목록!B:B)</f>
        <v>신세계건설</v>
      </c>
      <c r="C260" t="str">
        <f>_xlfn.XLOOKUP(B260,회사목록!B:B,회사목록!C:C)</f>
        <v>IGH</v>
      </c>
      <c r="D260" t="str">
        <f>_xlfn.XLOOKUP(H260,지표!D:D,지표!H:H)</f>
        <v>별도</v>
      </c>
      <c r="E260" t="str">
        <f>_xlfn.XLOOKUP(H260,지표!D:D,지표!I:I)</f>
        <v>코스피/코스닥</v>
      </c>
      <c r="F260" t="str">
        <f>_xlfn.XLOOKUP(H260,지표!D:D,지표!F:F)</f>
        <v>1 감리위험요소평가</v>
      </c>
      <c r="G260" t="str">
        <f>_xlfn.XLOOKUP(H260,지표!D:D,지표!C:C)</f>
        <v>1 표본심사</v>
      </c>
      <c r="H260" t="s">
        <v>83</v>
      </c>
      <c r="I260" t="s">
        <v>134</v>
      </c>
      <c r="J260" s="5">
        <f>IFERROR(IF(SUMIFS(재무DATA!M:M,재무DATA!D:D,Sheet9!B260,재무DATA!C:C,Sheet9!D260,재무DATA!H:H,YEAR(Sheet9!$A$1),재무DATA!L:L,"E")/SUMIFS(재무DATA!M:M,재무DATA!D:D,Sheet9!B260,재무DATA!C:C,Sheet9!D260,재무DATA!H:H,YEAR(Sheet9!$A$1)-1,재무DATA!L:L,"E")&lt;50%,1,0),0)</f>
        <v>0</v>
      </c>
    </row>
    <row r="261" spans="1:10" x14ac:dyDescent="0.3">
      <c r="A261">
        <f t="shared" si="3"/>
        <v>19</v>
      </c>
      <c r="B261" t="str">
        <f>_xlfn.XLOOKUP(A261,회사목록!A:A,회사목록!B:B)</f>
        <v>신세계건설</v>
      </c>
      <c r="C261" t="str">
        <f>_xlfn.XLOOKUP(B261,회사목록!B:B,회사목록!C:C)</f>
        <v>IGH</v>
      </c>
      <c r="D261" t="str">
        <f>_xlfn.XLOOKUP(H261,지표!D:D,지표!H:H)</f>
        <v>별도</v>
      </c>
      <c r="E261" t="str">
        <f>_xlfn.XLOOKUP(H261,지표!D:D,지표!I:I)</f>
        <v>코스피/코스닥</v>
      </c>
      <c r="F261" t="str">
        <f>_xlfn.XLOOKUP(H261,지표!D:D,지표!F:F)</f>
        <v>1 감리위험요소평가</v>
      </c>
      <c r="G261" t="str">
        <f>_xlfn.XLOOKUP(H261,지표!D:D,지표!C:C)</f>
        <v>1 표본심사</v>
      </c>
      <c r="H261" t="s">
        <v>85</v>
      </c>
      <c r="I261" t="s">
        <v>136</v>
      </c>
      <c r="J261" s="5">
        <f>IFERROR(IF(SUMIFS(재무DATA!M:M,재무DATA!D:D,Sheet9!B261,재무DATA!C:C,Sheet9!D261,재무DATA!H:H,YEAR(Sheet9!$A$1),재무DATA!L:L,"D")/SUMIFS(재무DATA!M:M,재무DATA!D:D,Sheet9!B261,재무DATA!C:C,Sheet9!D261,재무DATA!H:H,YEAR(Sheet9!$A$1)-1,재무DATA!L:L,"D")&lt;50%,1,0),0)</f>
        <v>0</v>
      </c>
    </row>
    <row r="262" spans="1:10" x14ac:dyDescent="0.3">
      <c r="A262">
        <f t="shared" si="3"/>
        <v>19</v>
      </c>
      <c r="B262" t="str">
        <f>_xlfn.XLOOKUP(A262,회사목록!A:A,회사목록!B:B)</f>
        <v>신세계건설</v>
      </c>
      <c r="C262" t="str">
        <f>_xlfn.XLOOKUP(B262,회사목록!B:B,회사목록!C:C)</f>
        <v>IGH</v>
      </c>
      <c r="D262" t="str">
        <f>_xlfn.XLOOKUP(H262,지표!D:D,지표!H:H)</f>
        <v>별도</v>
      </c>
      <c r="E262" t="str">
        <f>_xlfn.XLOOKUP(H262,지표!D:D,지표!I:I)</f>
        <v>코스피/코스닥</v>
      </c>
      <c r="F262" t="str">
        <f>_xlfn.XLOOKUP(H262,지표!D:D,지표!F:F)</f>
        <v>1 감리위험요소평가</v>
      </c>
      <c r="G262" t="str">
        <f>_xlfn.XLOOKUP(H262,지표!D:D,지표!C:C)</f>
        <v>5 기타</v>
      </c>
      <c r="H262" t="s">
        <v>81</v>
      </c>
      <c r="I262" t="s">
        <v>349</v>
      </c>
      <c r="J262" s="5">
        <f>IFERROR(IF(SUMIFS(재무DATA!M:M,재무DATA!C:C,Sheet9!D262,재무DATA!D:D,Sheet9!B262,재무DATA!H:H,YEAR(Sheet9!$A$1),재무DATA!L:L,"F")/SUMIFS(재무DATA!M:M,재무DATA!C:C,Sheet9!D262,재무DATA!D:D,Sheet9!B262,재무DATA!H:H,YEAR(Sheet9!$A$1),재무DATA!L:L,"G")&lt;0,1,0),0)</f>
        <v>0</v>
      </c>
    </row>
    <row r="263" spans="1:10" x14ac:dyDescent="0.3">
      <c r="A263">
        <f t="shared" si="3"/>
        <v>19</v>
      </c>
      <c r="B263" t="str">
        <f>_xlfn.XLOOKUP(A263,회사목록!A:A,회사목록!B:B)</f>
        <v>신세계건설</v>
      </c>
      <c r="C263" t="str">
        <f>_xlfn.XLOOKUP(B263,회사목록!B:B,회사목록!C:C)</f>
        <v>IGH</v>
      </c>
      <c r="D263" t="str">
        <f>_xlfn.XLOOKUP(H263,지표!D:D,지표!H:H)</f>
        <v>연결</v>
      </c>
      <c r="E263" t="str">
        <f>_xlfn.XLOOKUP(H263,지표!D:D,지표!I:I)</f>
        <v>코스피/코스닥</v>
      </c>
      <c r="F263" t="str">
        <f>_xlfn.XLOOKUP(H263,지표!D:D,지표!F:F)</f>
        <v>1 감리위험요소평가</v>
      </c>
      <c r="G263" t="str">
        <f>_xlfn.XLOOKUP(H263,지표!D:D,지표!C:C)</f>
        <v>2 직권지정</v>
      </c>
      <c r="H263" t="s">
        <v>87</v>
      </c>
      <c r="I263" t="s">
        <v>139</v>
      </c>
      <c r="J263" s="5">
        <f>IFERROR(IF(AND(SUMIFS(재무DATA!M:M,재무DATA!C:C,Sheet9!D263,재무DATA!D:D,Sheet9!B263,재무DATA!H:H,YEAR(Sheet9!$A$1)-1,재무DATA!L:L,"E")&lt;0,SUMIFS(재무DATA!M:M,재무DATA!C:C,Sheet9!D263,재무DATA!D:D,Sheet9!B263,재무DATA!H:H,YEAR(Sheet9!$A$1)-2,재무DATA!L:L,"E")&lt;0),1,0),0)</f>
        <v>0</v>
      </c>
    </row>
    <row r="264" spans="1:10" x14ac:dyDescent="0.3">
      <c r="A264">
        <f t="shared" si="3"/>
        <v>19</v>
      </c>
      <c r="B264" t="str">
        <f>_xlfn.XLOOKUP(A264,회사목록!A:A,회사목록!B:B)</f>
        <v>신세계건설</v>
      </c>
      <c r="C264" t="str">
        <f>_xlfn.XLOOKUP(B264,회사목록!B:B,회사목록!C:C)</f>
        <v>IGH</v>
      </c>
      <c r="D264" t="str">
        <f>_xlfn.XLOOKUP(H264,지표!D:D,지표!H:H)</f>
        <v>연결</v>
      </c>
      <c r="E264" t="str">
        <f>_xlfn.XLOOKUP(H264,지표!D:D,지표!I:I)</f>
        <v>코스피/코스닥</v>
      </c>
      <c r="F264" t="str">
        <f>_xlfn.XLOOKUP(H264,지표!D:D,지표!F:F)</f>
        <v>1 감리위험요소평가</v>
      </c>
      <c r="G264" t="str">
        <f>_xlfn.XLOOKUP(H264,지표!D:D,지표!C:C)</f>
        <v>2 직권지정</v>
      </c>
      <c r="H264" t="s">
        <v>89</v>
      </c>
      <c r="I264" t="s">
        <v>141</v>
      </c>
      <c r="J264" s="5">
        <f>IFERROR(IF(AND(SUMIFS(재무DATA!M:M,재무DATA!C:C,Sheet9!D264,재무DATA!D:D,Sheet9!B264,재무DATA!H:H,YEAR(Sheet9!$A$1)-1,재무DATA!L:L,"G")&lt;0,SUMIFS(재무DATA!M:M,재무DATA!C:C,Sheet9!D264,재무DATA!D:D,Sheet9!B264,재무DATA!H:H,YEAR(Sheet9!$A$1)-2,재무DATA!L:L,"G")&lt;0),1,0),0)</f>
        <v>0</v>
      </c>
    </row>
    <row r="265" spans="1:10" x14ac:dyDescent="0.3">
      <c r="A265">
        <f t="shared" si="3"/>
        <v>19</v>
      </c>
      <c r="B265" t="str">
        <f>_xlfn.XLOOKUP(A265,회사목록!A:A,회사목록!B:B)</f>
        <v>신세계건설</v>
      </c>
      <c r="C265" t="str">
        <f>_xlfn.XLOOKUP(B265,회사목록!B:B,회사목록!C:C)</f>
        <v>IGH</v>
      </c>
      <c r="D265" t="str">
        <f>_xlfn.XLOOKUP(H265,지표!D:D,지표!H:H)</f>
        <v>별도</v>
      </c>
      <c r="E265" t="str">
        <f>_xlfn.XLOOKUP(H265,지표!D:D,지표!I:I)</f>
        <v>코스피/코스닥</v>
      </c>
      <c r="F265" t="str">
        <f>_xlfn.XLOOKUP(H265,지표!D:D,지표!F:F)</f>
        <v>1 감리위험요소평가</v>
      </c>
      <c r="G265" t="str">
        <f>_xlfn.XLOOKUP(H265,지표!D:D,지표!C:C)</f>
        <v>3 관리종목</v>
      </c>
      <c r="H265" t="s">
        <v>91</v>
      </c>
      <c r="I265" t="s">
        <v>143</v>
      </c>
      <c r="J265" s="5">
        <f>IFERROR(IF(_xlfn.XLOOKUP(B265,재무DATA!D:D,재무DATA!F:F)="KOSDAQ",IF(SUMIFS(재무DATA!M:M,재무DATA!C:C,Sheet9!D265,재무DATA!D:D,Sheet9!B265,재무DATA!H:H,YEAR(Sheet9!$A$1)-2,재무DATA!L:L,"D")&lt;=33*10^8,1,0),IF(SUMIFS(재무DATA!M:M,재무DATA!C:C,Sheet9!D265,재무DATA!D:D,Sheet9!B265,재무DATA!H:H,YEAR(Sheet9!$A$1)-2,재무DATA!L:L,"D")&lt;=55*10^8,1,0)),0)</f>
        <v>0</v>
      </c>
    </row>
    <row r="266" spans="1:10" x14ac:dyDescent="0.3">
      <c r="A266">
        <f t="shared" si="3"/>
        <v>19</v>
      </c>
      <c r="B266" t="str">
        <f>_xlfn.XLOOKUP(A266,회사목록!A:A,회사목록!B:B)</f>
        <v>신세계건설</v>
      </c>
      <c r="C266" t="str">
        <f>_xlfn.XLOOKUP(B266,회사목록!B:B,회사목록!C:C)</f>
        <v>IGH</v>
      </c>
      <c r="D266" t="str">
        <f>_xlfn.XLOOKUP(H266,지표!D:D,지표!H:H)</f>
        <v>별도</v>
      </c>
      <c r="E266" t="str">
        <f>_xlfn.XLOOKUP(H266,지표!D:D,지표!I:I)</f>
        <v>ALL</v>
      </c>
      <c r="F266" t="str">
        <f>_xlfn.XLOOKUP(H266,지표!D:D,지표!F:F)</f>
        <v>2 감사인 감리 대상 개별감사업무 선정</v>
      </c>
      <c r="G266" t="str">
        <f>_xlfn.XLOOKUP(H266,지표!D:D,지표!C:C)</f>
        <v>1 개별감사업무 선정</v>
      </c>
      <c r="H266" t="s">
        <v>65</v>
      </c>
      <c r="I266" t="s">
        <v>145</v>
      </c>
      <c r="J266" s="5">
        <f>IFERROR(IF(SUMIFS(재무DATA!M:M,재무DATA!C:C,Sheet9!D266,재무DATA!D:D,Sheet9!B266,재무DATA!H:H,YEAR(Sheet9!$A$1),재무DATA!L:L,"B")/SUMIFS(재무DATA!M:M,재무DATA!C:C,Sheet9!D266,재무DATA!D:D,Sheet9!B266,재무DATA!H:H,YEAR(Sheet9!$A$1),재무DATA!L:L,"C")&gt;=150%,1,0),0)</f>
        <v>1</v>
      </c>
    </row>
    <row r="267" spans="1:10" x14ac:dyDescent="0.3">
      <c r="A267">
        <f t="shared" si="3"/>
        <v>19</v>
      </c>
      <c r="B267" t="str">
        <f>_xlfn.XLOOKUP(A267,회사목록!A:A,회사목록!B:B)</f>
        <v>신세계건설</v>
      </c>
      <c r="C267" t="str">
        <f>_xlfn.XLOOKUP(B267,회사목록!B:B,회사목록!C:C)</f>
        <v>IGH</v>
      </c>
      <c r="D267" t="str">
        <f>_xlfn.XLOOKUP(H267,지표!D:D,지표!H:H)</f>
        <v>별도</v>
      </c>
      <c r="E267" t="str">
        <f>_xlfn.XLOOKUP(H267,지표!D:D,지표!I:I)</f>
        <v>ALL</v>
      </c>
      <c r="F267" t="str">
        <f>_xlfn.XLOOKUP(H267,지표!D:D,지표!F:F)</f>
        <v>2 감사인 감리 대상 개별감사업무 선정</v>
      </c>
      <c r="G267" t="str">
        <f>_xlfn.XLOOKUP(H267,지표!D:D,지표!C:C)</f>
        <v>1 개별감사업무 선정</v>
      </c>
      <c r="H267" t="s">
        <v>67</v>
      </c>
      <c r="I267" t="s">
        <v>147</v>
      </c>
      <c r="J267" s="5">
        <f>IFERROR(IF(AND(SUMIFS(재무DATA!M:M,재무DATA!C:C,Sheet9!D267,재무DATA!D:D,Sheet9!B267,재무DATA!H:H,YEAR(Sheet9!$A$1),재무DATA!L:L,"E")/SUMIFS(재무DATA!M:M,재무DATA!C:C,Sheet9!D267,재무DATA!D:D,Sheet9!B267,재무DATA!H:H,YEAR(Sheet9!$A$1),재무DATA!L:L,"D")&lt;=0,SUMIFS(재무DATA!M:M,재무DATA!C:C,Sheet9!D267,재무DATA!D:D,Sheet9!B267,재무DATA!H:H,YEAR(Sheet9!$A$1),재무DATA!L:L,"F")/SUMIFS(재무DATA!M:M,재무DATA!C:C,Sheet9!D267,재무DATA!D:D,Sheet9!B267,재무DATA!H:H,YEAR(Sheet9!$A$1),재무DATA!L:L,"D")&lt;=0),1,0),0)</f>
        <v>0</v>
      </c>
    </row>
    <row r="268" spans="1:10" x14ac:dyDescent="0.3">
      <c r="A268">
        <f t="shared" si="3"/>
        <v>19</v>
      </c>
      <c r="B268" t="str">
        <f>_xlfn.XLOOKUP(A268,회사목록!A:A,회사목록!B:B)</f>
        <v>신세계건설</v>
      </c>
      <c r="C268" t="str">
        <f>_xlfn.XLOOKUP(B268,회사목록!B:B,회사목록!C:C)</f>
        <v>IGH</v>
      </c>
      <c r="D268" t="str">
        <f>_xlfn.XLOOKUP(H268,지표!D:D,지표!H:H)</f>
        <v>별도</v>
      </c>
      <c r="E268" t="str">
        <f>_xlfn.XLOOKUP(H268,지표!D:D,지표!I:I)</f>
        <v>비상장</v>
      </c>
      <c r="F268" t="str">
        <f>_xlfn.XLOOKUP(H268,지표!D:D,지표!F:F)</f>
        <v>2 감사인 감리 대상 개별감사업무 선정</v>
      </c>
      <c r="G268" t="str">
        <f>_xlfn.XLOOKUP(H268,지표!D:D,지표!C:C)</f>
        <v>1 개별감사업무 선정</v>
      </c>
      <c r="H268" t="s">
        <v>69</v>
      </c>
      <c r="I268" t="s">
        <v>351</v>
      </c>
      <c r="J268" s="5">
        <f>IFERROR(IF(_xlfn.XLOOKUP(B268,재무DATA!D:D,재무DATA!F:F)="비상장",IF(SUMIFS(재무DATA!M:M,재무DATA!D:D,Sheet9!B268,재무DATA!C:C,Sheet9!D268,재무DATA!H:H,YEAR(Sheet9!$A$1),재무DATA!L:L,"A")&gt;=2*10^12,1,0),0),0)</f>
        <v>0</v>
      </c>
    </row>
    <row r="269" spans="1:10" x14ac:dyDescent="0.3">
      <c r="A269">
        <f t="shared" si="3"/>
        <v>20</v>
      </c>
      <c r="B269" t="str">
        <f>_xlfn.XLOOKUP(A269,회사목록!A:A,회사목록!B:B)</f>
        <v>신세계푸드</v>
      </c>
      <c r="C269" t="str">
        <f>_xlfn.XLOOKUP(B269,회사목록!B:B,회사목록!C:C)</f>
        <v>CM1</v>
      </c>
      <c r="D269" t="str">
        <f>_xlfn.XLOOKUP(H269,지표!D:D,지표!H:H)</f>
        <v>별도</v>
      </c>
      <c r="E269" t="str">
        <f>_xlfn.XLOOKUP(H269,지표!D:D,지표!I:I)</f>
        <v>코스닥</v>
      </c>
      <c r="F269" t="str">
        <f>_xlfn.XLOOKUP(H269,지표!D:D,지표!F:F)</f>
        <v>1 감리위험요소평가</v>
      </c>
      <c r="G269" t="str">
        <f>_xlfn.XLOOKUP(H269,지표!D:D,지표!C:C)</f>
        <v>4 한계기업</v>
      </c>
      <c r="H269" t="s">
        <v>71</v>
      </c>
      <c r="I269" t="s">
        <v>128</v>
      </c>
      <c r="J269" s="5">
        <f>IFERROR(IF(_xlfn.XLOOKUP(B269,회사목록!B:B,회사목록!D:D)="KOSDAQ",IF(AND(SUMIFS(재무DATA!M:M,재무DATA!H:H,YEAR(Sheet9!$A$1),재무DATA!C:C,Sheet9!D269,재무DATA!L:L,"E")&lt;0,SUMIFS(재무DATA!M:M,재무DATA!H:H,YEAR(Sheet9!$A$1)-1,재무DATA!C:C,Sheet9!D269,재무DATA!L:L,"E")&lt;0,SUMIFS(재무DATA!M:M,재무DATA!H:H,YEAR(Sheet9!$A$1)-2,재무DATA!C:C,Sheet9!D269,재무DATA!L:L,"E")&lt;0),1,0),0),0)</f>
        <v>0</v>
      </c>
    </row>
    <row r="270" spans="1:10" x14ac:dyDescent="0.3">
      <c r="A270">
        <f t="shared" si="3"/>
        <v>20</v>
      </c>
      <c r="B270" t="str">
        <f>_xlfn.XLOOKUP(A270,회사목록!A:A,회사목록!B:B)</f>
        <v>신세계푸드</v>
      </c>
      <c r="C270" t="str">
        <f>_xlfn.XLOOKUP(B270,회사목록!B:B,회사목록!C:C)</f>
        <v>CM1</v>
      </c>
      <c r="D270" t="str">
        <f>_xlfn.XLOOKUP(H270,지표!D:D,지표!H:H)</f>
        <v>별도</v>
      </c>
      <c r="E270" t="str">
        <f>_xlfn.XLOOKUP(H270,지표!D:D,지표!I:I)</f>
        <v>ALL</v>
      </c>
      <c r="F270" t="str">
        <f>_xlfn.XLOOKUP(H270,지표!D:D,지표!F:F)</f>
        <v>1 감리위험요소평가</v>
      </c>
      <c r="G270" t="str">
        <f>_xlfn.XLOOKUP(H270,지표!D:D,지표!C:C)</f>
        <v>1 표본심사</v>
      </c>
      <c r="H270" t="s">
        <v>73</v>
      </c>
      <c r="I270" t="s">
        <v>132</v>
      </c>
      <c r="J270" s="5">
        <f>IFERROR(IF(SUMIFS(재무DATA!M:M,재무DATA!D:D,Sheet9!B270,재무DATA!H:H,YEAR(Sheet9!$A$1)-1,재무DATA!C:C,Sheet9!D270,재무DATA!L:L,"F")-SUMIFS(재무DATA!M:M,재무DATA!D:D,Sheet9!B270,재무DATA!H:H,YEAR(Sheet9!$A$1)-1,재무DATA!C:C,Sheet9!D270,재무DATA!L:L,"G")&gt;0,IF((SUMIFS(재무DATA!M:M,재무DATA!D:D,Sheet9!B270,재무DATA!H:H,YEAR(Sheet9!$A$1)-1,재무DATA!C:C,Sheet9!D270,재무DATA!L:L,"F")-SUMIFS(재무DATA!M:M,재무DATA!D:D,Sheet9!B270,재무DATA!H:H,YEAR(Sheet9!$A$1)-1,재무DATA!C:C,Sheet9!D270,재무DATA!L:L,"G"))/(SUMIFS(재무DATA!M:M,재무DATA!D:D,Sheet9!B270,재무DATA!H:H,YEAR(Sheet9!$A$1)-1,재무DATA!C:C,Sheet9!D270,재무DATA!L:L,"G"))&gt;=50%,1,0),0),0)</f>
        <v>0</v>
      </c>
    </row>
    <row r="271" spans="1:10" x14ac:dyDescent="0.3">
      <c r="A271">
        <f t="shared" si="3"/>
        <v>20</v>
      </c>
      <c r="B271" t="str">
        <f>_xlfn.XLOOKUP(A271,회사목록!A:A,회사목록!B:B)</f>
        <v>신세계푸드</v>
      </c>
      <c r="C271" t="str">
        <f>_xlfn.XLOOKUP(B271,회사목록!B:B,회사목록!C:C)</f>
        <v>CM1</v>
      </c>
      <c r="D271" t="str">
        <f>_xlfn.XLOOKUP(H271,지표!D:D,지표!H:H)</f>
        <v>별도</v>
      </c>
      <c r="E271" t="str">
        <f>_xlfn.XLOOKUP(H271,지표!D:D,지표!I:I)</f>
        <v>ALL</v>
      </c>
      <c r="F271" t="str">
        <f>_xlfn.XLOOKUP(H271,지표!D:D,지표!F:F)</f>
        <v>1 감리위험요소평가</v>
      </c>
      <c r="G271" t="str">
        <f>_xlfn.XLOOKUP(H271,지표!D:D,지표!C:C)</f>
        <v>1 표본심사</v>
      </c>
      <c r="H271" t="s">
        <v>75</v>
      </c>
      <c r="I271" t="s">
        <v>130</v>
      </c>
      <c r="J271" s="5">
        <f>IFERROR(IF(J270=1,IF(SUMIFS(재무DATA!M:M,재무DATA!D:D,Sheet9!B271,재무DATA!H:H,YEAR(Sheet9!$A$1)-2,재무DATA!C:C,Sheet9!D271,재무DATA!L:L,"F")-SUMIFS(재무DATA!M:M,재무DATA!D:D,Sheet9!B271,재무DATA!H:H,YEAR(Sheet9!$A$1)-2,재무DATA!C:C,Sheet9!D271,재무DATA!L:L,"G")&gt;0,IF((SUMIFS(재무DATA!M:M,재무DATA!D:D,Sheet9!B271,재무DATA!H:H,YEAR(Sheet9!$A$1)-2,재무DATA!C:C,Sheet9!D271,재무DATA!L:L,"F")-SUMIFS(재무DATA!M:M,재무DATA!D:D,Sheet9!B271,재무DATA!H:H,YEAR(Sheet9!$A$1)-2,재무DATA!C:C,Sheet9!D271,재무DATA!L:L,"G"))/(SUMIFS(재무DATA!M:M,재무DATA!D:D,Sheet9!B271,재무DATA!H:H,YEAR(Sheet9!$A$1)-2,재무DATA!C:C,Sheet9!D271,재무DATA!L:L,"G"))&gt;=50%,1,0),0),0),0)</f>
        <v>0</v>
      </c>
    </row>
    <row r="272" spans="1:10" x14ac:dyDescent="0.3">
      <c r="A272">
        <f t="shared" si="3"/>
        <v>20</v>
      </c>
      <c r="B272" t="str">
        <f>_xlfn.XLOOKUP(A272,회사목록!A:A,회사목록!B:B)</f>
        <v>신세계푸드</v>
      </c>
      <c r="C272" t="str">
        <f>_xlfn.XLOOKUP(B272,회사목록!B:B,회사목록!C:C)</f>
        <v>CM1</v>
      </c>
      <c r="D272" t="str">
        <f>_xlfn.XLOOKUP(H272,지표!D:D,지표!H:H)</f>
        <v>별도</v>
      </c>
      <c r="E272" t="str">
        <f>_xlfn.XLOOKUP(H272,지표!D:D,지표!I:I)</f>
        <v>ALL</v>
      </c>
      <c r="F272" t="str">
        <f>_xlfn.XLOOKUP(H272,지표!D:D,지표!F:F)</f>
        <v>1 감리위험요소평가</v>
      </c>
      <c r="G272" t="str">
        <f>_xlfn.XLOOKUP(H272,지표!D:D,지표!C:C)</f>
        <v>1 표본심사</v>
      </c>
      <c r="H272" t="s">
        <v>77</v>
      </c>
      <c r="I272" t="s">
        <v>127</v>
      </c>
      <c r="J272" s="5">
        <f>IFERROR(IF(SUMIFS(재무DATA!M:M,재무DATA!D:D,Sheet9!B272,재무DATA!H:H,YEAR(Sheet9!$A$1)-1,재무DATA!C:C,Sheet9!D272,재무DATA!L:L,"E")-SUMIFS(재무DATA!M:M,재무DATA!D:D,Sheet9!B272,재무DATA!H:H,YEAR(Sheet9!$A$1)-1,재무DATA!C:C,Sheet9!D272,재무DATA!L:L,"G")&gt;0,IF((SUMIFS(재무DATA!M:M,재무DATA!D:D,Sheet9!B272,재무DATA!H:H,YEAR(Sheet9!$A$1)-1,재무DATA!C:C,Sheet9!D272,재무DATA!L:L,"E")-SUMIFS(재무DATA!M:M,재무DATA!D:D,Sheet9!B272,재무DATA!H:H,YEAR(Sheet9!$A$1)-1,재무DATA!C:C,Sheet9!D272,재무DATA!L:L,"G"))/(SUMIFS(재무DATA!M:M,재무DATA!D:D,Sheet9!B272,재무DATA!H:H,YEAR(Sheet9!$A$1)-1,재무DATA!C:C,Sheet9!D272,재무DATA!L:L,"G"))&gt;=50%,1,0),0),0)</f>
        <v>0</v>
      </c>
    </row>
    <row r="273" spans="1:10" x14ac:dyDescent="0.3">
      <c r="A273">
        <f t="shared" si="3"/>
        <v>20</v>
      </c>
      <c r="B273" t="str">
        <f>_xlfn.XLOOKUP(A273,회사목록!A:A,회사목록!B:B)</f>
        <v>신세계푸드</v>
      </c>
      <c r="C273" t="str">
        <f>_xlfn.XLOOKUP(B273,회사목록!B:B,회사목록!C:C)</f>
        <v>CM1</v>
      </c>
      <c r="D273" t="str">
        <f>_xlfn.XLOOKUP(H273,지표!D:D,지표!H:H)</f>
        <v>별도</v>
      </c>
      <c r="E273" t="str">
        <f>_xlfn.XLOOKUP(H273,지표!D:D,지표!I:I)</f>
        <v>ALL</v>
      </c>
      <c r="F273" t="str">
        <f>_xlfn.XLOOKUP(H273,지표!D:D,지표!F:F)</f>
        <v>1 감리위험요소평가</v>
      </c>
      <c r="G273" t="str">
        <f>_xlfn.XLOOKUP(H273,지표!D:D,지표!C:C)</f>
        <v>1 표본심사</v>
      </c>
      <c r="H273" t="s">
        <v>79</v>
      </c>
      <c r="I273" t="s">
        <v>126</v>
      </c>
      <c r="J273" s="5">
        <f>IFERROR(IF(J272=1,IF(SUMIFS(재무DATA!M:M,재무DATA!D:D,Sheet9!B273,재무DATA!H:H,YEAR(Sheet9!$A$1)-2,재무DATA!C:C,Sheet9!D273,재무DATA!L:L,"E")-SUMIFS(재무DATA!M:M,재무DATA!D:D,Sheet9!B273,재무DATA!H:H,YEAR(Sheet9!$A$1)-2,재무DATA!C:C,Sheet9!D273,재무DATA!L:L,"G")&gt;0,IF((SUMIFS(재무DATA!M:M,재무DATA!D:D,Sheet9!B273,재무DATA!H:H,YEAR(Sheet9!$A$1)-2,재무DATA!C:C,Sheet9!D273,재무DATA!L:L,"E")-SUMIFS(재무DATA!M:M,재무DATA!D:D,Sheet9!B273,재무DATA!H:H,YEAR(Sheet9!$A$1)-2,재무DATA!C:C,Sheet9!D273,재무DATA!L:L,"G"))/(SUMIFS(재무DATA!M:M,재무DATA!D:D,Sheet9!B273,재무DATA!H:H,YEAR(Sheet9!$A$1)-2,재무DATA!C:C,Sheet9!D273,재무DATA!L:L,"G"))&gt;=50%,1,0),0),0),0)</f>
        <v>0</v>
      </c>
    </row>
    <row r="274" spans="1:10" x14ac:dyDescent="0.3">
      <c r="A274">
        <f t="shared" si="3"/>
        <v>20</v>
      </c>
      <c r="B274" t="str">
        <f>_xlfn.XLOOKUP(A274,회사목록!A:A,회사목록!B:B)</f>
        <v>신세계푸드</v>
      </c>
      <c r="C274" t="str">
        <f>_xlfn.XLOOKUP(B274,회사목록!B:B,회사목록!C:C)</f>
        <v>CM1</v>
      </c>
      <c r="D274" t="str">
        <f>_xlfn.XLOOKUP(H274,지표!D:D,지표!H:H)</f>
        <v>별도</v>
      </c>
      <c r="E274" t="str">
        <f>_xlfn.XLOOKUP(H274,지표!D:D,지표!I:I)</f>
        <v>코스피/코스닥</v>
      </c>
      <c r="F274" t="str">
        <f>_xlfn.XLOOKUP(H274,지표!D:D,지표!F:F)</f>
        <v>1 감리위험요소평가</v>
      </c>
      <c r="G274" t="str">
        <f>_xlfn.XLOOKUP(H274,지표!D:D,지표!C:C)</f>
        <v>1 표본심사</v>
      </c>
      <c r="H274" t="s">
        <v>83</v>
      </c>
      <c r="I274" t="s">
        <v>134</v>
      </c>
      <c r="J274" s="5">
        <f>IFERROR(IF(SUMIFS(재무DATA!M:M,재무DATA!D:D,Sheet9!B274,재무DATA!C:C,Sheet9!D274,재무DATA!H:H,YEAR(Sheet9!$A$1),재무DATA!L:L,"E")/SUMIFS(재무DATA!M:M,재무DATA!D:D,Sheet9!B274,재무DATA!C:C,Sheet9!D274,재무DATA!H:H,YEAR(Sheet9!$A$1)-1,재무DATA!L:L,"E")&lt;50%,1,0),0)</f>
        <v>0</v>
      </c>
    </row>
    <row r="275" spans="1:10" x14ac:dyDescent="0.3">
      <c r="A275">
        <f t="shared" si="3"/>
        <v>20</v>
      </c>
      <c r="B275" t="str">
        <f>_xlfn.XLOOKUP(A275,회사목록!A:A,회사목록!B:B)</f>
        <v>신세계푸드</v>
      </c>
      <c r="C275" t="str">
        <f>_xlfn.XLOOKUP(B275,회사목록!B:B,회사목록!C:C)</f>
        <v>CM1</v>
      </c>
      <c r="D275" t="str">
        <f>_xlfn.XLOOKUP(H275,지표!D:D,지표!H:H)</f>
        <v>별도</v>
      </c>
      <c r="E275" t="str">
        <f>_xlfn.XLOOKUP(H275,지표!D:D,지표!I:I)</f>
        <v>코스피/코스닥</v>
      </c>
      <c r="F275" t="str">
        <f>_xlfn.XLOOKUP(H275,지표!D:D,지표!F:F)</f>
        <v>1 감리위험요소평가</v>
      </c>
      <c r="G275" t="str">
        <f>_xlfn.XLOOKUP(H275,지표!D:D,지표!C:C)</f>
        <v>1 표본심사</v>
      </c>
      <c r="H275" t="s">
        <v>85</v>
      </c>
      <c r="I275" t="s">
        <v>136</v>
      </c>
      <c r="J275" s="5">
        <f>IFERROR(IF(SUMIFS(재무DATA!M:M,재무DATA!D:D,Sheet9!B275,재무DATA!C:C,Sheet9!D275,재무DATA!H:H,YEAR(Sheet9!$A$1),재무DATA!L:L,"D")/SUMIFS(재무DATA!M:M,재무DATA!D:D,Sheet9!B275,재무DATA!C:C,Sheet9!D275,재무DATA!H:H,YEAR(Sheet9!$A$1)-1,재무DATA!L:L,"D")&lt;50%,1,0),0)</f>
        <v>0</v>
      </c>
    </row>
    <row r="276" spans="1:10" x14ac:dyDescent="0.3">
      <c r="A276">
        <f t="shared" ref="A276:A339" si="4">A262+1</f>
        <v>20</v>
      </c>
      <c r="B276" t="str">
        <f>_xlfn.XLOOKUP(A276,회사목록!A:A,회사목록!B:B)</f>
        <v>신세계푸드</v>
      </c>
      <c r="C276" t="str">
        <f>_xlfn.XLOOKUP(B276,회사목록!B:B,회사목록!C:C)</f>
        <v>CM1</v>
      </c>
      <c r="D276" t="str">
        <f>_xlfn.XLOOKUP(H276,지표!D:D,지표!H:H)</f>
        <v>별도</v>
      </c>
      <c r="E276" t="str">
        <f>_xlfn.XLOOKUP(H276,지표!D:D,지표!I:I)</f>
        <v>코스피/코스닥</v>
      </c>
      <c r="F276" t="str">
        <f>_xlfn.XLOOKUP(H276,지표!D:D,지표!F:F)</f>
        <v>1 감리위험요소평가</v>
      </c>
      <c r="G276" t="str">
        <f>_xlfn.XLOOKUP(H276,지표!D:D,지표!C:C)</f>
        <v>5 기타</v>
      </c>
      <c r="H276" t="s">
        <v>81</v>
      </c>
      <c r="I276" t="s">
        <v>349</v>
      </c>
      <c r="J276" s="5">
        <f>IFERROR(IF(SUMIFS(재무DATA!M:M,재무DATA!C:C,Sheet9!D276,재무DATA!D:D,Sheet9!B276,재무DATA!H:H,YEAR(Sheet9!$A$1),재무DATA!L:L,"F")/SUMIFS(재무DATA!M:M,재무DATA!C:C,Sheet9!D276,재무DATA!D:D,Sheet9!B276,재무DATA!H:H,YEAR(Sheet9!$A$1),재무DATA!L:L,"G")&lt;0,1,0),0)</f>
        <v>0</v>
      </c>
    </row>
    <row r="277" spans="1:10" x14ac:dyDescent="0.3">
      <c r="A277">
        <f t="shared" si="4"/>
        <v>20</v>
      </c>
      <c r="B277" t="str">
        <f>_xlfn.XLOOKUP(A277,회사목록!A:A,회사목록!B:B)</f>
        <v>신세계푸드</v>
      </c>
      <c r="C277" t="str">
        <f>_xlfn.XLOOKUP(B277,회사목록!B:B,회사목록!C:C)</f>
        <v>CM1</v>
      </c>
      <c r="D277" t="str">
        <f>_xlfn.XLOOKUP(H277,지표!D:D,지표!H:H)</f>
        <v>연결</v>
      </c>
      <c r="E277" t="str">
        <f>_xlfn.XLOOKUP(H277,지표!D:D,지표!I:I)</f>
        <v>코스피/코스닥</v>
      </c>
      <c r="F277" t="str">
        <f>_xlfn.XLOOKUP(H277,지표!D:D,지표!F:F)</f>
        <v>1 감리위험요소평가</v>
      </c>
      <c r="G277" t="str">
        <f>_xlfn.XLOOKUP(H277,지표!D:D,지표!C:C)</f>
        <v>2 직권지정</v>
      </c>
      <c r="H277" t="s">
        <v>87</v>
      </c>
      <c r="I277" t="s">
        <v>139</v>
      </c>
      <c r="J277" s="5">
        <f>IFERROR(IF(AND(SUMIFS(재무DATA!M:M,재무DATA!C:C,Sheet9!D277,재무DATA!D:D,Sheet9!B277,재무DATA!H:H,YEAR(Sheet9!$A$1)-1,재무DATA!L:L,"E")&lt;0,SUMIFS(재무DATA!M:M,재무DATA!C:C,Sheet9!D277,재무DATA!D:D,Sheet9!B277,재무DATA!H:H,YEAR(Sheet9!$A$1)-2,재무DATA!L:L,"E")&lt;0),1,0),0)</f>
        <v>0</v>
      </c>
    </row>
    <row r="278" spans="1:10" x14ac:dyDescent="0.3">
      <c r="A278">
        <f t="shared" si="4"/>
        <v>20</v>
      </c>
      <c r="B278" t="str">
        <f>_xlfn.XLOOKUP(A278,회사목록!A:A,회사목록!B:B)</f>
        <v>신세계푸드</v>
      </c>
      <c r="C278" t="str">
        <f>_xlfn.XLOOKUP(B278,회사목록!B:B,회사목록!C:C)</f>
        <v>CM1</v>
      </c>
      <c r="D278" t="str">
        <f>_xlfn.XLOOKUP(H278,지표!D:D,지표!H:H)</f>
        <v>연결</v>
      </c>
      <c r="E278" t="str">
        <f>_xlfn.XLOOKUP(H278,지표!D:D,지표!I:I)</f>
        <v>코스피/코스닥</v>
      </c>
      <c r="F278" t="str">
        <f>_xlfn.XLOOKUP(H278,지표!D:D,지표!F:F)</f>
        <v>1 감리위험요소평가</v>
      </c>
      <c r="G278" t="str">
        <f>_xlfn.XLOOKUP(H278,지표!D:D,지표!C:C)</f>
        <v>2 직권지정</v>
      </c>
      <c r="H278" t="s">
        <v>89</v>
      </c>
      <c r="I278" t="s">
        <v>141</v>
      </c>
      <c r="J278" s="5">
        <f>IFERROR(IF(AND(SUMIFS(재무DATA!M:M,재무DATA!C:C,Sheet9!D278,재무DATA!D:D,Sheet9!B278,재무DATA!H:H,YEAR(Sheet9!$A$1)-1,재무DATA!L:L,"G")&lt;0,SUMIFS(재무DATA!M:M,재무DATA!C:C,Sheet9!D278,재무DATA!D:D,Sheet9!B278,재무DATA!H:H,YEAR(Sheet9!$A$1)-2,재무DATA!L:L,"G")&lt;0),1,0),0)</f>
        <v>0</v>
      </c>
    </row>
    <row r="279" spans="1:10" x14ac:dyDescent="0.3">
      <c r="A279">
        <f t="shared" si="4"/>
        <v>20</v>
      </c>
      <c r="B279" t="str">
        <f>_xlfn.XLOOKUP(A279,회사목록!A:A,회사목록!B:B)</f>
        <v>신세계푸드</v>
      </c>
      <c r="C279" t="str">
        <f>_xlfn.XLOOKUP(B279,회사목록!B:B,회사목록!C:C)</f>
        <v>CM1</v>
      </c>
      <c r="D279" t="str">
        <f>_xlfn.XLOOKUP(H279,지표!D:D,지표!H:H)</f>
        <v>별도</v>
      </c>
      <c r="E279" t="str">
        <f>_xlfn.XLOOKUP(H279,지표!D:D,지표!I:I)</f>
        <v>코스피/코스닥</v>
      </c>
      <c r="F279" t="str">
        <f>_xlfn.XLOOKUP(H279,지표!D:D,지표!F:F)</f>
        <v>1 감리위험요소평가</v>
      </c>
      <c r="G279" t="str">
        <f>_xlfn.XLOOKUP(H279,지표!D:D,지표!C:C)</f>
        <v>3 관리종목</v>
      </c>
      <c r="H279" t="s">
        <v>91</v>
      </c>
      <c r="I279" t="s">
        <v>143</v>
      </c>
      <c r="J279" s="5">
        <f>IFERROR(IF(_xlfn.XLOOKUP(B279,재무DATA!D:D,재무DATA!F:F)="KOSDAQ",IF(SUMIFS(재무DATA!M:M,재무DATA!C:C,Sheet9!D279,재무DATA!D:D,Sheet9!B279,재무DATA!H:H,YEAR(Sheet9!$A$1)-2,재무DATA!L:L,"D")&lt;=33*10^8,1,0),IF(SUMIFS(재무DATA!M:M,재무DATA!C:C,Sheet9!D279,재무DATA!D:D,Sheet9!B279,재무DATA!H:H,YEAR(Sheet9!$A$1)-2,재무DATA!L:L,"D")&lt;=55*10^8,1,0)),0)</f>
        <v>0</v>
      </c>
    </row>
    <row r="280" spans="1:10" x14ac:dyDescent="0.3">
      <c r="A280">
        <f t="shared" si="4"/>
        <v>20</v>
      </c>
      <c r="B280" t="str">
        <f>_xlfn.XLOOKUP(A280,회사목록!A:A,회사목록!B:B)</f>
        <v>신세계푸드</v>
      </c>
      <c r="C280" t="str">
        <f>_xlfn.XLOOKUP(B280,회사목록!B:B,회사목록!C:C)</f>
        <v>CM1</v>
      </c>
      <c r="D280" t="str">
        <f>_xlfn.XLOOKUP(H280,지표!D:D,지표!H:H)</f>
        <v>별도</v>
      </c>
      <c r="E280" t="str">
        <f>_xlfn.XLOOKUP(H280,지표!D:D,지표!I:I)</f>
        <v>ALL</v>
      </c>
      <c r="F280" t="str">
        <f>_xlfn.XLOOKUP(H280,지표!D:D,지표!F:F)</f>
        <v>2 감사인 감리 대상 개별감사업무 선정</v>
      </c>
      <c r="G280" t="str">
        <f>_xlfn.XLOOKUP(H280,지표!D:D,지표!C:C)</f>
        <v>1 개별감사업무 선정</v>
      </c>
      <c r="H280" t="s">
        <v>65</v>
      </c>
      <c r="I280" t="s">
        <v>145</v>
      </c>
      <c r="J280" s="5">
        <f>IFERROR(IF(SUMIFS(재무DATA!M:M,재무DATA!C:C,Sheet9!D280,재무DATA!D:D,Sheet9!B280,재무DATA!H:H,YEAR(Sheet9!$A$1),재무DATA!L:L,"B")/SUMIFS(재무DATA!M:M,재무DATA!C:C,Sheet9!D280,재무DATA!D:D,Sheet9!B280,재무DATA!H:H,YEAR(Sheet9!$A$1),재무DATA!L:L,"C")&gt;=150%,1,0),0)</f>
        <v>0</v>
      </c>
    </row>
    <row r="281" spans="1:10" x14ac:dyDescent="0.3">
      <c r="A281">
        <f t="shared" si="4"/>
        <v>20</v>
      </c>
      <c r="B281" t="str">
        <f>_xlfn.XLOOKUP(A281,회사목록!A:A,회사목록!B:B)</f>
        <v>신세계푸드</v>
      </c>
      <c r="C281" t="str">
        <f>_xlfn.XLOOKUP(B281,회사목록!B:B,회사목록!C:C)</f>
        <v>CM1</v>
      </c>
      <c r="D281" t="str">
        <f>_xlfn.XLOOKUP(H281,지표!D:D,지표!H:H)</f>
        <v>별도</v>
      </c>
      <c r="E281" t="str">
        <f>_xlfn.XLOOKUP(H281,지표!D:D,지표!I:I)</f>
        <v>ALL</v>
      </c>
      <c r="F281" t="str">
        <f>_xlfn.XLOOKUP(H281,지표!D:D,지표!F:F)</f>
        <v>2 감사인 감리 대상 개별감사업무 선정</v>
      </c>
      <c r="G281" t="str">
        <f>_xlfn.XLOOKUP(H281,지표!D:D,지표!C:C)</f>
        <v>1 개별감사업무 선정</v>
      </c>
      <c r="H281" t="s">
        <v>67</v>
      </c>
      <c r="I281" t="s">
        <v>147</v>
      </c>
      <c r="J281" s="5">
        <f>IFERROR(IF(AND(SUMIFS(재무DATA!M:M,재무DATA!C:C,Sheet9!D281,재무DATA!D:D,Sheet9!B281,재무DATA!H:H,YEAR(Sheet9!$A$1),재무DATA!L:L,"E")/SUMIFS(재무DATA!M:M,재무DATA!C:C,Sheet9!D281,재무DATA!D:D,Sheet9!B281,재무DATA!H:H,YEAR(Sheet9!$A$1),재무DATA!L:L,"D")&lt;=0,SUMIFS(재무DATA!M:M,재무DATA!C:C,Sheet9!D281,재무DATA!D:D,Sheet9!B281,재무DATA!H:H,YEAR(Sheet9!$A$1),재무DATA!L:L,"F")/SUMIFS(재무DATA!M:M,재무DATA!C:C,Sheet9!D281,재무DATA!D:D,Sheet9!B281,재무DATA!H:H,YEAR(Sheet9!$A$1),재무DATA!L:L,"D")&lt;=0),1,0),0)</f>
        <v>0</v>
      </c>
    </row>
    <row r="282" spans="1:10" x14ac:dyDescent="0.3">
      <c r="A282">
        <f t="shared" si="4"/>
        <v>20</v>
      </c>
      <c r="B282" t="str">
        <f>_xlfn.XLOOKUP(A282,회사목록!A:A,회사목록!B:B)</f>
        <v>신세계푸드</v>
      </c>
      <c r="C282" t="str">
        <f>_xlfn.XLOOKUP(B282,회사목록!B:B,회사목록!C:C)</f>
        <v>CM1</v>
      </c>
      <c r="D282" t="str">
        <f>_xlfn.XLOOKUP(H282,지표!D:D,지표!H:H)</f>
        <v>별도</v>
      </c>
      <c r="E282" t="str">
        <f>_xlfn.XLOOKUP(H282,지표!D:D,지표!I:I)</f>
        <v>비상장</v>
      </c>
      <c r="F282" t="str">
        <f>_xlfn.XLOOKUP(H282,지표!D:D,지표!F:F)</f>
        <v>2 감사인 감리 대상 개별감사업무 선정</v>
      </c>
      <c r="G282" t="str">
        <f>_xlfn.XLOOKUP(H282,지표!D:D,지표!C:C)</f>
        <v>1 개별감사업무 선정</v>
      </c>
      <c r="H282" t="s">
        <v>69</v>
      </c>
      <c r="I282" t="s">
        <v>351</v>
      </c>
      <c r="J282" s="5">
        <f>IFERROR(IF(_xlfn.XLOOKUP(B282,재무DATA!D:D,재무DATA!F:F)="비상장",IF(SUMIFS(재무DATA!M:M,재무DATA!D:D,Sheet9!B282,재무DATA!C:C,Sheet9!D282,재무DATA!H:H,YEAR(Sheet9!$A$1),재무DATA!L:L,"A")&gt;=2*10^12,1,0),0),0)</f>
        <v>0</v>
      </c>
    </row>
    <row r="283" spans="1:10" x14ac:dyDescent="0.3">
      <c r="A283">
        <f t="shared" si="4"/>
        <v>21</v>
      </c>
      <c r="B283" t="str">
        <f>_xlfn.XLOOKUP(A283,회사목록!A:A,회사목록!B:B)</f>
        <v>신테카바이오</v>
      </c>
      <c r="C283" t="str">
        <f>_xlfn.XLOOKUP(B283,회사목록!B:B,회사목록!C:C)</f>
        <v>ICE1</v>
      </c>
      <c r="D283" t="str">
        <f>_xlfn.XLOOKUP(H283,지표!D:D,지표!H:H)</f>
        <v>별도</v>
      </c>
      <c r="E283" t="str">
        <f>_xlfn.XLOOKUP(H283,지표!D:D,지표!I:I)</f>
        <v>코스닥</v>
      </c>
      <c r="F283" t="str">
        <f>_xlfn.XLOOKUP(H283,지표!D:D,지표!F:F)</f>
        <v>1 감리위험요소평가</v>
      </c>
      <c r="G283" t="str">
        <f>_xlfn.XLOOKUP(H283,지표!D:D,지표!C:C)</f>
        <v>4 한계기업</v>
      </c>
      <c r="H283" t="s">
        <v>71</v>
      </c>
      <c r="I283" t="s">
        <v>128</v>
      </c>
      <c r="J283" s="5">
        <f>IFERROR(IF(_xlfn.XLOOKUP(B283,회사목록!B:B,회사목록!D:D)="KOSDAQ",IF(AND(SUMIFS(재무DATA!M:M,재무DATA!H:H,YEAR(Sheet9!$A$1),재무DATA!C:C,Sheet9!D283,재무DATA!L:L,"E")&lt;0,SUMIFS(재무DATA!M:M,재무DATA!H:H,YEAR(Sheet9!$A$1)-1,재무DATA!C:C,Sheet9!D283,재무DATA!L:L,"E")&lt;0,SUMIFS(재무DATA!M:M,재무DATA!H:H,YEAR(Sheet9!$A$1)-2,재무DATA!C:C,Sheet9!D283,재무DATA!L:L,"E")&lt;0),1,0),0),0)</f>
        <v>0</v>
      </c>
    </row>
    <row r="284" spans="1:10" x14ac:dyDescent="0.3">
      <c r="A284">
        <f t="shared" si="4"/>
        <v>21</v>
      </c>
      <c r="B284" t="str">
        <f>_xlfn.XLOOKUP(A284,회사목록!A:A,회사목록!B:B)</f>
        <v>신테카바이오</v>
      </c>
      <c r="C284" t="str">
        <f>_xlfn.XLOOKUP(B284,회사목록!B:B,회사목록!C:C)</f>
        <v>ICE1</v>
      </c>
      <c r="D284" t="str">
        <f>_xlfn.XLOOKUP(H284,지표!D:D,지표!H:H)</f>
        <v>별도</v>
      </c>
      <c r="E284" t="str">
        <f>_xlfn.XLOOKUP(H284,지표!D:D,지표!I:I)</f>
        <v>ALL</v>
      </c>
      <c r="F284" t="str">
        <f>_xlfn.XLOOKUP(H284,지표!D:D,지표!F:F)</f>
        <v>1 감리위험요소평가</v>
      </c>
      <c r="G284" t="str">
        <f>_xlfn.XLOOKUP(H284,지표!D:D,지표!C:C)</f>
        <v>1 표본심사</v>
      </c>
      <c r="H284" t="s">
        <v>73</v>
      </c>
      <c r="I284" t="s">
        <v>132</v>
      </c>
      <c r="J284" s="5">
        <f>IFERROR(IF(SUMIFS(재무DATA!M:M,재무DATA!D:D,Sheet9!B284,재무DATA!H:H,YEAR(Sheet9!$A$1)-1,재무DATA!C:C,Sheet9!D284,재무DATA!L:L,"F")-SUMIFS(재무DATA!M:M,재무DATA!D:D,Sheet9!B284,재무DATA!H:H,YEAR(Sheet9!$A$1)-1,재무DATA!C:C,Sheet9!D284,재무DATA!L:L,"G")&gt;0,IF((SUMIFS(재무DATA!M:M,재무DATA!D:D,Sheet9!B284,재무DATA!H:H,YEAR(Sheet9!$A$1)-1,재무DATA!C:C,Sheet9!D284,재무DATA!L:L,"F")-SUMIFS(재무DATA!M:M,재무DATA!D:D,Sheet9!B284,재무DATA!H:H,YEAR(Sheet9!$A$1)-1,재무DATA!C:C,Sheet9!D284,재무DATA!L:L,"G"))/(SUMIFS(재무DATA!M:M,재무DATA!D:D,Sheet9!B284,재무DATA!H:H,YEAR(Sheet9!$A$1)-1,재무DATA!C:C,Sheet9!D284,재무DATA!L:L,"G"))&gt;=50%,1,0),0),0)</f>
        <v>0</v>
      </c>
    </row>
    <row r="285" spans="1:10" x14ac:dyDescent="0.3">
      <c r="A285">
        <f t="shared" si="4"/>
        <v>21</v>
      </c>
      <c r="B285" t="str">
        <f>_xlfn.XLOOKUP(A285,회사목록!A:A,회사목록!B:B)</f>
        <v>신테카바이오</v>
      </c>
      <c r="C285" t="str">
        <f>_xlfn.XLOOKUP(B285,회사목록!B:B,회사목록!C:C)</f>
        <v>ICE1</v>
      </c>
      <c r="D285" t="str">
        <f>_xlfn.XLOOKUP(H285,지표!D:D,지표!H:H)</f>
        <v>별도</v>
      </c>
      <c r="E285" t="str">
        <f>_xlfn.XLOOKUP(H285,지표!D:D,지표!I:I)</f>
        <v>ALL</v>
      </c>
      <c r="F285" t="str">
        <f>_xlfn.XLOOKUP(H285,지표!D:D,지표!F:F)</f>
        <v>1 감리위험요소평가</v>
      </c>
      <c r="G285" t="str">
        <f>_xlfn.XLOOKUP(H285,지표!D:D,지표!C:C)</f>
        <v>1 표본심사</v>
      </c>
      <c r="H285" t="s">
        <v>75</v>
      </c>
      <c r="I285" t="s">
        <v>130</v>
      </c>
      <c r="J285" s="5">
        <f>IFERROR(IF(J284=1,IF(SUMIFS(재무DATA!M:M,재무DATA!D:D,Sheet9!B285,재무DATA!H:H,YEAR(Sheet9!$A$1)-2,재무DATA!C:C,Sheet9!D285,재무DATA!L:L,"F")-SUMIFS(재무DATA!M:M,재무DATA!D:D,Sheet9!B285,재무DATA!H:H,YEAR(Sheet9!$A$1)-2,재무DATA!C:C,Sheet9!D285,재무DATA!L:L,"G")&gt;0,IF((SUMIFS(재무DATA!M:M,재무DATA!D:D,Sheet9!B285,재무DATA!H:H,YEAR(Sheet9!$A$1)-2,재무DATA!C:C,Sheet9!D285,재무DATA!L:L,"F")-SUMIFS(재무DATA!M:M,재무DATA!D:D,Sheet9!B285,재무DATA!H:H,YEAR(Sheet9!$A$1)-2,재무DATA!C:C,Sheet9!D285,재무DATA!L:L,"G"))/(SUMIFS(재무DATA!M:M,재무DATA!D:D,Sheet9!B285,재무DATA!H:H,YEAR(Sheet9!$A$1)-2,재무DATA!C:C,Sheet9!D285,재무DATA!L:L,"G"))&gt;=50%,1,0),0),0),0)</f>
        <v>0</v>
      </c>
    </row>
    <row r="286" spans="1:10" x14ac:dyDescent="0.3">
      <c r="A286">
        <f t="shared" si="4"/>
        <v>21</v>
      </c>
      <c r="B286" t="str">
        <f>_xlfn.XLOOKUP(A286,회사목록!A:A,회사목록!B:B)</f>
        <v>신테카바이오</v>
      </c>
      <c r="C286" t="str">
        <f>_xlfn.XLOOKUP(B286,회사목록!B:B,회사목록!C:C)</f>
        <v>ICE1</v>
      </c>
      <c r="D286" t="str">
        <f>_xlfn.XLOOKUP(H286,지표!D:D,지표!H:H)</f>
        <v>별도</v>
      </c>
      <c r="E286" t="str">
        <f>_xlfn.XLOOKUP(H286,지표!D:D,지표!I:I)</f>
        <v>ALL</v>
      </c>
      <c r="F286" t="str">
        <f>_xlfn.XLOOKUP(H286,지표!D:D,지표!F:F)</f>
        <v>1 감리위험요소평가</v>
      </c>
      <c r="G286" t="str">
        <f>_xlfn.XLOOKUP(H286,지표!D:D,지표!C:C)</f>
        <v>1 표본심사</v>
      </c>
      <c r="H286" t="s">
        <v>77</v>
      </c>
      <c r="I286" t="s">
        <v>127</v>
      </c>
      <c r="J286" s="5">
        <f>IFERROR(IF(SUMIFS(재무DATA!M:M,재무DATA!D:D,Sheet9!B286,재무DATA!H:H,YEAR(Sheet9!$A$1)-1,재무DATA!C:C,Sheet9!D286,재무DATA!L:L,"E")-SUMIFS(재무DATA!M:M,재무DATA!D:D,Sheet9!B286,재무DATA!H:H,YEAR(Sheet9!$A$1)-1,재무DATA!C:C,Sheet9!D286,재무DATA!L:L,"G")&gt;0,IF((SUMIFS(재무DATA!M:M,재무DATA!D:D,Sheet9!B286,재무DATA!H:H,YEAR(Sheet9!$A$1)-1,재무DATA!C:C,Sheet9!D286,재무DATA!L:L,"E")-SUMIFS(재무DATA!M:M,재무DATA!D:D,Sheet9!B286,재무DATA!H:H,YEAR(Sheet9!$A$1)-1,재무DATA!C:C,Sheet9!D286,재무DATA!L:L,"G"))/(SUMIFS(재무DATA!M:M,재무DATA!D:D,Sheet9!B286,재무DATA!H:H,YEAR(Sheet9!$A$1)-1,재무DATA!C:C,Sheet9!D286,재무DATA!L:L,"G"))&gt;=50%,1,0),0),0)</f>
        <v>0</v>
      </c>
    </row>
    <row r="287" spans="1:10" x14ac:dyDescent="0.3">
      <c r="A287">
        <f t="shared" si="4"/>
        <v>21</v>
      </c>
      <c r="B287" t="str">
        <f>_xlfn.XLOOKUP(A287,회사목록!A:A,회사목록!B:B)</f>
        <v>신테카바이오</v>
      </c>
      <c r="C287" t="str">
        <f>_xlfn.XLOOKUP(B287,회사목록!B:B,회사목록!C:C)</f>
        <v>ICE1</v>
      </c>
      <c r="D287" t="str">
        <f>_xlfn.XLOOKUP(H287,지표!D:D,지표!H:H)</f>
        <v>별도</v>
      </c>
      <c r="E287" t="str">
        <f>_xlfn.XLOOKUP(H287,지표!D:D,지표!I:I)</f>
        <v>ALL</v>
      </c>
      <c r="F287" t="str">
        <f>_xlfn.XLOOKUP(H287,지표!D:D,지표!F:F)</f>
        <v>1 감리위험요소평가</v>
      </c>
      <c r="G287" t="str">
        <f>_xlfn.XLOOKUP(H287,지표!D:D,지표!C:C)</f>
        <v>1 표본심사</v>
      </c>
      <c r="H287" t="s">
        <v>79</v>
      </c>
      <c r="I287" t="s">
        <v>126</v>
      </c>
      <c r="J287" s="5">
        <f>IFERROR(IF(J286=1,IF(SUMIFS(재무DATA!M:M,재무DATA!D:D,Sheet9!B287,재무DATA!H:H,YEAR(Sheet9!$A$1)-2,재무DATA!C:C,Sheet9!D287,재무DATA!L:L,"E")-SUMIFS(재무DATA!M:M,재무DATA!D:D,Sheet9!B287,재무DATA!H:H,YEAR(Sheet9!$A$1)-2,재무DATA!C:C,Sheet9!D287,재무DATA!L:L,"G")&gt;0,IF((SUMIFS(재무DATA!M:M,재무DATA!D:D,Sheet9!B287,재무DATA!H:H,YEAR(Sheet9!$A$1)-2,재무DATA!C:C,Sheet9!D287,재무DATA!L:L,"E")-SUMIFS(재무DATA!M:M,재무DATA!D:D,Sheet9!B287,재무DATA!H:H,YEAR(Sheet9!$A$1)-2,재무DATA!C:C,Sheet9!D287,재무DATA!L:L,"G"))/(SUMIFS(재무DATA!M:M,재무DATA!D:D,Sheet9!B287,재무DATA!H:H,YEAR(Sheet9!$A$1)-2,재무DATA!C:C,Sheet9!D287,재무DATA!L:L,"G"))&gt;=50%,1,0),0),0),0)</f>
        <v>0</v>
      </c>
    </row>
    <row r="288" spans="1:10" x14ac:dyDescent="0.3">
      <c r="A288">
        <f t="shared" si="4"/>
        <v>21</v>
      </c>
      <c r="B288" t="str">
        <f>_xlfn.XLOOKUP(A288,회사목록!A:A,회사목록!B:B)</f>
        <v>신테카바이오</v>
      </c>
      <c r="C288" t="str">
        <f>_xlfn.XLOOKUP(B288,회사목록!B:B,회사목록!C:C)</f>
        <v>ICE1</v>
      </c>
      <c r="D288" t="str">
        <f>_xlfn.XLOOKUP(H288,지표!D:D,지표!H:H)</f>
        <v>별도</v>
      </c>
      <c r="E288" t="str">
        <f>_xlfn.XLOOKUP(H288,지표!D:D,지표!I:I)</f>
        <v>코스피/코스닥</v>
      </c>
      <c r="F288" t="str">
        <f>_xlfn.XLOOKUP(H288,지표!D:D,지표!F:F)</f>
        <v>1 감리위험요소평가</v>
      </c>
      <c r="G288" t="str">
        <f>_xlfn.XLOOKUP(H288,지표!D:D,지표!C:C)</f>
        <v>1 표본심사</v>
      </c>
      <c r="H288" t="s">
        <v>83</v>
      </c>
      <c r="I288" t="s">
        <v>134</v>
      </c>
      <c r="J288" s="5">
        <f>IFERROR(IF(SUMIFS(재무DATA!M:M,재무DATA!D:D,Sheet9!B288,재무DATA!C:C,Sheet9!D288,재무DATA!H:H,YEAR(Sheet9!$A$1),재무DATA!L:L,"E")/SUMIFS(재무DATA!M:M,재무DATA!D:D,Sheet9!B288,재무DATA!C:C,Sheet9!D288,재무DATA!H:H,YEAR(Sheet9!$A$1)-1,재무DATA!L:L,"E")&lt;50%,1,0),0)</f>
        <v>0</v>
      </c>
    </row>
    <row r="289" spans="1:10" x14ac:dyDescent="0.3">
      <c r="A289">
        <f t="shared" si="4"/>
        <v>21</v>
      </c>
      <c r="B289" t="str">
        <f>_xlfn.XLOOKUP(A289,회사목록!A:A,회사목록!B:B)</f>
        <v>신테카바이오</v>
      </c>
      <c r="C289" t="str">
        <f>_xlfn.XLOOKUP(B289,회사목록!B:B,회사목록!C:C)</f>
        <v>ICE1</v>
      </c>
      <c r="D289" t="str">
        <f>_xlfn.XLOOKUP(H289,지표!D:D,지표!H:H)</f>
        <v>별도</v>
      </c>
      <c r="E289" t="str">
        <f>_xlfn.XLOOKUP(H289,지표!D:D,지표!I:I)</f>
        <v>코스피/코스닥</v>
      </c>
      <c r="F289" t="str">
        <f>_xlfn.XLOOKUP(H289,지표!D:D,지표!F:F)</f>
        <v>1 감리위험요소평가</v>
      </c>
      <c r="G289" t="str">
        <f>_xlfn.XLOOKUP(H289,지표!D:D,지표!C:C)</f>
        <v>1 표본심사</v>
      </c>
      <c r="H289" t="s">
        <v>85</v>
      </c>
      <c r="I289" t="s">
        <v>136</v>
      </c>
      <c r="J289" s="5">
        <f>IFERROR(IF(SUMIFS(재무DATA!M:M,재무DATA!D:D,Sheet9!B289,재무DATA!C:C,Sheet9!D289,재무DATA!H:H,YEAR(Sheet9!$A$1),재무DATA!L:L,"D")/SUMIFS(재무DATA!M:M,재무DATA!D:D,Sheet9!B289,재무DATA!C:C,Sheet9!D289,재무DATA!H:H,YEAR(Sheet9!$A$1)-1,재무DATA!L:L,"D")&lt;50%,1,0),0)</f>
        <v>0</v>
      </c>
    </row>
    <row r="290" spans="1:10" x14ac:dyDescent="0.3">
      <c r="A290">
        <f t="shared" si="4"/>
        <v>21</v>
      </c>
      <c r="B290" t="str">
        <f>_xlfn.XLOOKUP(A290,회사목록!A:A,회사목록!B:B)</f>
        <v>신테카바이오</v>
      </c>
      <c r="C290" t="str">
        <f>_xlfn.XLOOKUP(B290,회사목록!B:B,회사목록!C:C)</f>
        <v>ICE1</v>
      </c>
      <c r="D290" t="str">
        <f>_xlfn.XLOOKUP(H290,지표!D:D,지표!H:H)</f>
        <v>별도</v>
      </c>
      <c r="E290" t="str">
        <f>_xlfn.XLOOKUP(H290,지표!D:D,지표!I:I)</f>
        <v>코스피/코스닥</v>
      </c>
      <c r="F290" t="str">
        <f>_xlfn.XLOOKUP(H290,지표!D:D,지표!F:F)</f>
        <v>1 감리위험요소평가</v>
      </c>
      <c r="G290" t="str">
        <f>_xlfn.XLOOKUP(H290,지표!D:D,지표!C:C)</f>
        <v>5 기타</v>
      </c>
      <c r="H290" t="s">
        <v>81</v>
      </c>
      <c r="I290" t="s">
        <v>349</v>
      </c>
      <c r="J290" s="5">
        <f>IFERROR(IF(SUMIFS(재무DATA!M:M,재무DATA!C:C,Sheet9!D290,재무DATA!D:D,Sheet9!B290,재무DATA!H:H,YEAR(Sheet9!$A$1),재무DATA!L:L,"F")/SUMIFS(재무DATA!M:M,재무DATA!C:C,Sheet9!D290,재무DATA!D:D,Sheet9!B290,재무DATA!H:H,YEAR(Sheet9!$A$1),재무DATA!L:L,"G")&lt;0,1,0),0)</f>
        <v>1</v>
      </c>
    </row>
    <row r="291" spans="1:10" x14ac:dyDescent="0.3">
      <c r="A291">
        <f t="shared" si="4"/>
        <v>21</v>
      </c>
      <c r="B291" t="str">
        <f>_xlfn.XLOOKUP(A291,회사목록!A:A,회사목록!B:B)</f>
        <v>신테카바이오</v>
      </c>
      <c r="C291" t="str">
        <f>_xlfn.XLOOKUP(B291,회사목록!B:B,회사목록!C:C)</f>
        <v>ICE1</v>
      </c>
      <c r="D291" t="str">
        <f>_xlfn.XLOOKUP(H291,지표!D:D,지표!H:H)</f>
        <v>연결</v>
      </c>
      <c r="E291" t="str">
        <f>_xlfn.XLOOKUP(H291,지표!D:D,지표!I:I)</f>
        <v>코스피/코스닥</v>
      </c>
      <c r="F291" t="str">
        <f>_xlfn.XLOOKUP(H291,지표!D:D,지표!F:F)</f>
        <v>1 감리위험요소평가</v>
      </c>
      <c r="G291" t="str">
        <f>_xlfn.XLOOKUP(H291,지표!D:D,지표!C:C)</f>
        <v>2 직권지정</v>
      </c>
      <c r="H291" t="s">
        <v>87</v>
      </c>
      <c r="I291" t="s">
        <v>139</v>
      </c>
      <c r="J291" s="5">
        <f>IFERROR(IF(AND(SUMIFS(재무DATA!M:M,재무DATA!C:C,Sheet9!D291,재무DATA!D:D,Sheet9!B291,재무DATA!H:H,YEAR(Sheet9!$A$1)-1,재무DATA!L:L,"E")&lt;0,SUMIFS(재무DATA!M:M,재무DATA!C:C,Sheet9!D291,재무DATA!D:D,Sheet9!B291,재무DATA!H:H,YEAR(Sheet9!$A$1)-2,재무DATA!L:L,"E")&lt;0),1,0),0)</f>
        <v>0</v>
      </c>
    </row>
    <row r="292" spans="1:10" x14ac:dyDescent="0.3">
      <c r="A292">
        <f t="shared" si="4"/>
        <v>21</v>
      </c>
      <c r="B292" t="str">
        <f>_xlfn.XLOOKUP(A292,회사목록!A:A,회사목록!B:B)</f>
        <v>신테카바이오</v>
      </c>
      <c r="C292" t="str">
        <f>_xlfn.XLOOKUP(B292,회사목록!B:B,회사목록!C:C)</f>
        <v>ICE1</v>
      </c>
      <c r="D292" t="str">
        <f>_xlfn.XLOOKUP(H292,지표!D:D,지표!H:H)</f>
        <v>연결</v>
      </c>
      <c r="E292" t="str">
        <f>_xlfn.XLOOKUP(H292,지표!D:D,지표!I:I)</f>
        <v>코스피/코스닥</v>
      </c>
      <c r="F292" t="str">
        <f>_xlfn.XLOOKUP(H292,지표!D:D,지표!F:F)</f>
        <v>1 감리위험요소평가</v>
      </c>
      <c r="G292" t="str">
        <f>_xlfn.XLOOKUP(H292,지표!D:D,지표!C:C)</f>
        <v>2 직권지정</v>
      </c>
      <c r="H292" t="s">
        <v>89</v>
      </c>
      <c r="I292" t="s">
        <v>141</v>
      </c>
      <c r="J292" s="5">
        <f>IFERROR(IF(AND(SUMIFS(재무DATA!M:M,재무DATA!C:C,Sheet9!D292,재무DATA!D:D,Sheet9!B292,재무DATA!H:H,YEAR(Sheet9!$A$1)-1,재무DATA!L:L,"G")&lt;0,SUMIFS(재무DATA!M:M,재무DATA!C:C,Sheet9!D292,재무DATA!D:D,Sheet9!B292,재무DATA!H:H,YEAR(Sheet9!$A$1)-2,재무DATA!L:L,"G")&lt;0),1,0),0)</f>
        <v>0</v>
      </c>
    </row>
    <row r="293" spans="1:10" x14ac:dyDescent="0.3">
      <c r="A293">
        <f t="shared" si="4"/>
        <v>21</v>
      </c>
      <c r="B293" t="str">
        <f>_xlfn.XLOOKUP(A293,회사목록!A:A,회사목록!B:B)</f>
        <v>신테카바이오</v>
      </c>
      <c r="C293" t="str">
        <f>_xlfn.XLOOKUP(B293,회사목록!B:B,회사목록!C:C)</f>
        <v>ICE1</v>
      </c>
      <c r="D293" t="str">
        <f>_xlfn.XLOOKUP(H293,지표!D:D,지표!H:H)</f>
        <v>별도</v>
      </c>
      <c r="E293" t="str">
        <f>_xlfn.XLOOKUP(H293,지표!D:D,지표!I:I)</f>
        <v>코스피/코스닥</v>
      </c>
      <c r="F293" t="str">
        <f>_xlfn.XLOOKUP(H293,지표!D:D,지표!F:F)</f>
        <v>1 감리위험요소평가</v>
      </c>
      <c r="G293" t="str">
        <f>_xlfn.XLOOKUP(H293,지표!D:D,지표!C:C)</f>
        <v>3 관리종목</v>
      </c>
      <c r="H293" t="s">
        <v>91</v>
      </c>
      <c r="I293" t="s">
        <v>143</v>
      </c>
      <c r="J293" s="5">
        <f>IFERROR(IF(_xlfn.XLOOKUP(B293,재무DATA!D:D,재무DATA!F:F)="KOSDAQ",IF(SUMIFS(재무DATA!M:M,재무DATA!C:C,Sheet9!D293,재무DATA!D:D,Sheet9!B293,재무DATA!H:H,YEAR(Sheet9!$A$1)-2,재무DATA!L:L,"D")&lt;=33*10^8,1,0),IF(SUMIFS(재무DATA!M:M,재무DATA!C:C,Sheet9!D293,재무DATA!D:D,Sheet9!B293,재무DATA!H:H,YEAR(Sheet9!$A$1)-2,재무DATA!L:L,"D")&lt;=55*10^8,1,0)),0)</f>
        <v>1</v>
      </c>
    </row>
    <row r="294" spans="1:10" x14ac:dyDescent="0.3">
      <c r="A294">
        <f t="shared" si="4"/>
        <v>21</v>
      </c>
      <c r="B294" t="str">
        <f>_xlfn.XLOOKUP(A294,회사목록!A:A,회사목록!B:B)</f>
        <v>신테카바이오</v>
      </c>
      <c r="C294" t="str">
        <f>_xlfn.XLOOKUP(B294,회사목록!B:B,회사목록!C:C)</f>
        <v>ICE1</v>
      </c>
      <c r="D294" t="str">
        <f>_xlfn.XLOOKUP(H294,지표!D:D,지표!H:H)</f>
        <v>별도</v>
      </c>
      <c r="E294" t="str">
        <f>_xlfn.XLOOKUP(H294,지표!D:D,지표!I:I)</f>
        <v>ALL</v>
      </c>
      <c r="F294" t="str">
        <f>_xlfn.XLOOKUP(H294,지표!D:D,지표!F:F)</f>
        <v>2 감사인 감리 대상 개별감사업무 선정</v>
      </c>
      <c r="G294" t="str">
        <f>_xlfn.XLOOKUP(H294,지표!D:D,지표!C:C)</f>
        <v>1 개별감사업무 선정</v>
      </c>
      <c r="H294" t="s">
        <v>65</v>
      </c>
      <c r="I294" t="s">
        <v>145</v>
      </c>
      <c r="J294" s="5">
        <f>IFERROR(IF(SUMIFS(재무DATA!M:M,재무DATA!C:C,Sheet9!D294,재무DATA!D:D,Sheet9!B294,재무DATA!H:H,YEAR(Sheet9!$A$1),재무DATA!L:L,"B")/SUMIFS(재무DATA!M:M,재무DATA!C:C,Sheet9!D294,재무DATA!D:D,Sheet9!B294,재무DATA!H:H,YEAR(Sheet9!$A$1),재무DATA!L:L,"C")&gt;=150%,1,0),0)</f>
        <v>0</v>
      </c>
    </row>
    <row r="295" spans="1:10" x14ac:dyDescent="0.3">
      <c r="A295">
        <f t="shared" si="4"/>
        <v>21</v>
      </c>
      <c r="B295" t="str">
        <f>_xlfn.XLOOKUP(A295,회사목록!A:A,회사목록!B:B)</f>
        <v>신테카바이오</v>
      </c>
      <c r="C295" t="str">
        <f>_xlfn.XLOOKUP(B295,회사목록!B:B,회사목록!C:C)</f>
        <v>ICE1</v>
      </c>
      <c r="D295" t="str">
        <f>_xlfn.XLOOKUP(H295,지표!D:D,지표!H:H)</f>
        <v>별도</v>
      </c>
      <c r="E295" t="str">
        <f>_xlfn.XLOOKUP(H295,지표!D:D,지표!I:I)</f>
        <v>ALL</v>
      </c>
      <c r="F295" t="str">
        <f>_xlfn.XLOOKUP(H295,지표!D:D,지표!F:F)</f>
        <v>2 감사인 감리 대상 개별감사업무 선정</v>
      </c>
      <c r="G295" t="str">
        <f>_xlfn.XLOOKUP(H295,지표!D:D,지표!C:C)</f>
        <v>1 개별감사업무 선정</v>
      </c>
      <c r="H295" t="s">
        <v>67</v>
      </c>
      <c r="I295" t="s">
        <v>147</v>
      </c>
      <c r="J295" s="5">
        <f>IFERROR(IF(AND(SUMIFS(재무DATA!M:M,재무DATA!C:C,Sheet9!D295,재무DATA!D:D,Sheet9!B295,재무DATA!H:H,YEAR(Sheet9!$A$1),재무DATA!L:L,"E")/SUMIFS(재무DATA!M:M,재무DATA!C:C,Sheet9!D295,재무DATA!D:D,Sheet9!B295,재무DATA!H:H,YEAR(Sheet9!$A$1),재무DATA!L:L,"D")&lt;=0,SUMIFS(재무DATA!M:M,재무DATA!C:C,Sheet9!D295,재무DATA!D:D,Sheet9!B295,재무DATA!H:H,YEAR(Sheet9!$A$1),재무DATA!L:L,"F")/SUMIFS(재무DATA!M:M,재무DATA!C:C,Sheet9!D295,재무DATA!D:D,Sheet9!B295,재무DATA!H:H,YEAR(Sheet9!$A$1),재무DATA!L:L,"D")&lt;=0),1,0),0)</f>
        <v>1</v>
      </c>
    </row>
    <row r="296" spans="1:10" x14ac:dyDescent="0.3">
      <c r="A296">
        <f t="shared" si="4"/>
        <v>21</v>
      </c>
      <c r="B296" t="str">
        <f>_xlfn.XLOOKUP(A296,회사목록!A:A,회사목록!B:B)</f>
        <v>신테카바이오</v>
      </c>
      <c r="C296" t="str">
        <f>_xlfn.XLOOKUP(B296,회사목록!B:B,회사목록!C:C)</f>
        <v>ICE1</v>
      </c>
      <c r="D296" t="str">
        <f>_xlfn.XLOOKUP(H296,지표!D:D,지표!H:H)</f>
        <v>별도</v>
      </c>
      <c r="E296" t="str">
        <f>_xlfn.XLOOKUP(H296,지표!D:D,지표!I:I)</f>
        <v>비상장</v>
      </c>
      <c r="F296" t="str">
        <f>_xlfn.XLOOKUP(H296,지표!D:D,지표!F:F)</f>
        <v>2 감사인 감리 대상 개별감사업무 선정</v>
      </c>
      <c r="G296" t="str">
        <f>_xlfn.XLOOKUP(H296,지표!D:D,지표!C:C)</f>
        <v>1 개별감사업무 선정</v>
      </c>
      <c r="H296" t="s">
        <v>69</v>
      </c>
      <c r="I296" t="s">
        <v>351</v>
      </c>
      <c r="J296" s="5">
        <f>IFERROR(IF(_xlfn.XLOOKUP(B296,재무DATA!D:D,재무DATA!F:F)="비상장",IF(SUMIFS(재무DATA!M:M,재무DATA!D:D,Sheet9!B296,재무DATA!C:C,Sheet9!D296,재무DATA!H:H,YEAR(Sheet9!$A$1),재무DATA!L:L,"A")&gt;=2*10^12,1,0),0),0)</f>
        <v>0</v>
      </c>
    </row>
    <row r="297" spans="1:10" x14ac:dyDescent="0.3">
      <c r="A297">
        <f t="shared" si="4"/>
        <v>22</v>
      </c>
      <c r="B297" t="str">
        <f>_xlfn.XLOOKUP(A297,회사목록!A:A,회사목록!B:B)</f>
        <v>아세아시멘트</v>
      </c>
      <c r="C297" t="str">
        <f>_xlfn.XLOOKUP(B297,회사목록!B:B,회사목록!C:C)</f>
        <v>IM2</v>
      </c>
      <c r="D297" t="str">
        <f>_xlfn.XLOOKUP(H297,지표!D:D,지표!H:H)</f>
        <v>별도</v>
      </c>
      <c r="E297" t="str">
        <f>_xlfn.XLOOKUP(H297,지표!D:D,지표!I:I)</f>
        <v>코스닥</v>
      </c>
      <c r="F297" t="str">
        <f>_xlfn.XLOOKUP(H297,지표!D:D,지표!F:F)</f>
        <v>1 감리위험요소평가</v>
      </c>
      <c r="G297" t="str">
        <f>_xlfn.XLOOKUP(H297,지표!D:D,지표!C:C)</f>
        <v>4 한계기업</v>
      </c>
      <c r="H297" t="s">
        <v>71</v>
      </c>
      <c r="I297" t="s">
        <v>128</v>
      </c>
      <c r="J297" s="5">
        <f>IFERROR(IF(_xlfn.XLOOKUP(B297,회사목록!B:B,회사목록!D:D)="KOSDAQ",IF(AND(SUMIFS(재무DATA!M:M,재무DATA!H:H,YEAR(Sheet9!$A$1),재무DATA!C:C,Sheet9!D297,재무DATA!L:L,"E")&lt;0,SUMIFS(재무DATA!M:M,재무DATA!H:H,YEAR(Sheet9!$A$1)-1,재무DATA!C:C,Sheet9!D297,재무DATA!L:L,"E")&lt;0,SUMIFS(재무DATA!M:M,재무DATA!H:H,YEAR(Sheet9!$A$1)-2,재무DATA!C:C,Sheet9!D297,재무DATA!L:L,"E")&lt;0),1,0),0),0)</f>
        <v>0</v>
      </c>
    </row>
    <row r="298" spans="1:10" x14ac:dyDescent="0.3">
      <c r="A298">
        <f t="shared" si="4"/>
        <v>22</v>
      </c>
      <c r="B298" t="str">
        <f>_xlfn.XLOOKUP(A298,회사목록!A:A,회사목록!B:B)</f>
        <v>아세아시멘트</v>
      </c>
      <c r="C298" t="str">
        <f>_xlfn.XLOOKUP(B298,회사목록!B:B,회사목록!C:C)</f>
        <v>IM2</v>
      </c>
      <c r="D298" t="str">
        <f>_xlfn.XLOOKUP(H298,지표!D:D,지표!H:H)</f>
        <v>별도</v>
      </c>
      <c r="E298" t="str">
        <f>_xlfn.XLOOKUP(H298,지표!D:D,지표!I:I)</f>
        <v>ALL</v>
      </c>
      <c r="F298" t="str">
        <f>_xlfn.XLOOKUP(H298,지표!D:D,지표!F:F)</f>
        <v>1 감리위험요소평가</v>
      </c>
      <c r="G298" t="str">
        <f>_xlfn.XLOOKUP(H298,지표!D:D,지표!C:C)</f>
        <v>1 표본심사</v>
      </c>
      <c r="H298" t="s">
        <v>73</v>
      </c>
      <c r="I298" t="s">
        <v>132</v>
      </c>
      <c r="J298" s="5">
        <f>IFERROR(IF(SUMIFS(재무DATA!M:M,재무DATA!D:D,Sheet9!B298,재무DATA!H:H,YEAR(Sheet9!$A$1)-1,재무DATA!C:C,Sheet9!D298,재무DATA!L:L,"F")-SUMIFS(재무DATA!M:M,재무DATA!D:D,Sheet9!B298,재무DATA!H:H,YEAR(Sheet9!$A$1)-1,재무DATA!C:C,Sheet9!D298,재무DATA!L:L,"G")&gt;0,IF((SUMIFS(재무DATA!M:M,재무DATA!D:D,Sheet9!B298,재무DATA!H:H,YEAR(Sheet9!$A$1)-1,재무DATA!C:C,Sheet9!D298,재무DATA!L:L,"F")-SUMIFS(재무DATA!M:M,재무DATA!D:D,Sheet9!B298,재무DATA!H:H,YEAR(Sheet9!$A$1)-1,재무DATA!C:C,Sheet9!D298,재무DATA!L:L,"G"))/(SUMIFS(재무DATA!M:M,재무DATA!D:D,Sheet9!B298,재무DATA!H:H,YEAR(Sheet9!$A$1)-1,재무DATA!C:C,Sheet9!D298,재무DATA!L:L,"G"))&gt;=50%,1,0),0),0)</f>
        <v>0</v>
      </c>
    </row>
    <row r="299" spans="1:10" x14ac:dyDescent="0.3">
      <c r="A299">
        <f t="shared" si="4"/>
        <v>22</v>
      </c>
      <c r="B299" t="str">
        <f>_xlfn.XLOOKUP(A299,회사목록!A:A,회사목록!B:B)</f>
        <v>아세아시멘트</v>
      </c>
      <c r="C299" t="str">
        <f>_xlfn.XLOOKUP(B299,회사목록!B:B,회사목록!C:C)</f>
        <v>IM2</v>
      </c>
      <c r="D299" t="str">
        <f>_xlfn.XLOOKUP(H299,지표!D:D,지표!H:H)</f>
        <v>별도</v>
      </c>
      <c r="E299" t="str">
        <f>_xlfn.XLOOKUP(H299,지표!D:D,지표!I:I)</f>
        <v>ALL</v>
      </c>
      <c r="F299" t="str">
        <f>_xlfn.XLOOKUP(H299,지표!D:D,지표!F:F)</f>
        <v>1 감리위험요소평가</v>
      </c>
      <c r="G299" t="str">
        <f>_xlfn.XLOOKUP(H299,지표!D:D,지표!C:C)</f>
        <v>1 표본심사</v>
      </c>
      <c r="H299" t="s">
        <v>75</v>
      </c>
      <c r="I299" t="s">
        <v>130</v>
      </c>
      <c r="J299" s="5">
        <f>IFERROR(IF(J298=1,IF(SUMIFS(재무DATA!M:M,재무DATA!D:D,Sheet9!B299,재무DATA!H:H,YEAR(Sheet9!$A$1)-2,재무DATA!C:C,Sheet9!D299,재무DATA!L:L,"F")-SUMIFS(재무DATA!M:M,재무DATA!D:D,Sheet9!B299,재무DATA!H:H,YEAR(Sheet9!$A$1)-2,재무DATA!C:C,Sheet9!D299,재무DATA!L:L,"G")&gt;0,IF((SUMIFS(재무DATA!M:M,재무DATA!D:D,Sheet9!B299,재무DATA!H:H,YEAR(Sheet9!$A$1)-2,재무DATA!C:C,Sheet9!D299,재무DATA!L:L,"F")-SUMIFS(재무DATA!M:M,재무DATA!D:D,Sheet9!B299,재무DATA!H:H,YEAR(Sheet9!$A$1)-2,재무DATA!C:C,Sheet9!D299,재무DATA!L:L,"G"))/(SUMIFS(재무DATA!M:M,재무DATA!D:D,Sheet9!B299,재무DATA!H:H,YEAR(Sheet9!$A$1)-2,재무DATA!C:C,Sheet9!D299,재무DATA!L:L,"G"))&gt;=50%,1,0),0),0),0)</f>
        <v>0</v>
      </c>
    </row>
    <row r="300" spans="1:10" x14ac:dyDescent="0.3">
      <c r="A300">
        <f t="shared" si="4"/>
        <v>22</v>
      </c>
      <c r="B300" t="str">
        <f>_xlfn.XLOOKUP(A300,회사목록!A:A,회사목록!B:B)</f>
        <v>아세아시멘트</v>
      </c>
      <c r="C300" t="str">
        <f>_xlfn.XLOOKUP(B300,회사목록!B:B,회사목록!C:C)</f>
        <v>IM2</v>
      </c>
      <c r="D300" t="str">
        <f>_xlfn.XLOOKUP(H300,지표!D:D,지표!H:H)</f>
        <v>별도</v>
      </c>
      <c r="E300" t="str">
        <f>_xlfn.XLOOKUP(H300,지표!D:D,지표!I:I)</f>
        <v>ALL</v>
      </c>
      <c r="F300" t="str">
        <f>_xlfn.XLOOKUP(H300,지표!D:D,지표!F:F)</f>
        <v>1 감리위험요소평가</v>
      </c>
      <c r="G300" t="str">
        <f>_xlfn.XLOOKUP(H300,지표!D:D,지표!C:C)</f>
        <v>1 표본심사</v>
      </c>
      <c r="H300" t="s">
        <v>77</v>
      </c>
      <c r="I300" t="s">
        <v>127</v>
      </c>
      <c r="J300" s="5">
        <f>IFERROR(IF(SUMIFS(재무DATA!M:M,재무DATA!D:D,Sheet9!B300,재무DATA!H:H,YEAR(Sheet9!$A$1)-1,재무DATA!C:C,Sheet9!D300,재무DATA!L:L,"E")-SUMIFS(재무DATA!M:M,재무DATA!D:D,Sheet9!B300,재무DATA!H:H,YEAR(Sheet9!$A$1)-1,재무DATA!C:C,Sheet9!D300,재무DATA!L:L,"G")&gt;0,IF((SUMIFS(재무DATA!M:M,재무DATA!D:D,Sheet9!B300,재무DATA!H:H,YEAR(Sheet9!$A$1)-1,재무DATA!C:C,Sheet9!D300,재무DATA!L:L,"E")-SUMIFS(재무DATA!M:M,재무DATA!D:D,Sheet9!B300,재무DATA!H:H,YEAR(Sheet9!$A$1)-1,재무DATA!C:C,Sheet9!D300,재무DATA!L:L,"G"))/(SUMIFS(재무DATA!M:M,재무DATA!D:D,Sheet9!B300,재무DATA!H:H,YEAR(Sheet9!$A$1)-1,재무DATA!C:C,Sheet9!D300,재무DATA!L:L,"G"))&gt;=50%,1,0),0),0)</f>
        <v>0</v>
      </c>
    </row>
    <row r="301" spans="1:10" x14ac:dyDescent="0.3">
      <c r="A301">
        <f t="shared" si="4"/>
        <v>22</v>
      </c>
      <c r="B301" t="str">
        <f>_xlfn.XLOOKUP(A301,회사목록!A:A,회사목록!B:B)</f>
        <v>아세아시멘트</v>
      </c>
      <c r="C301" t="str">
        <f>_xlfn.XLOOKUP(B301,회사목록!B:B,회사목록!C:C)</f>
        <v>IM2</v>
      </c>
      <c r="D301" t="str">
        <f>_xlfn.XLOOKUP(H301,지표!D:D,지표!H:H)</f>
        <v>별도</v>
      </c>
      <c r="E301" t="str">
        <f>_xlfn.XLOOKUP(H301,지표!D:D,지표!I:I)</f>
        <v>ALL</v>
      </c>
      <c r="F301" t="str">
        <f>_xlfn.XLOOKUP(H301,지표!D:D,지표!F:F)</f>
        <v>1 감리위험요소평가</v>
      </c>
      <c r="G301" t="str">
        <f>_xlfn.XLOOKUP(H301,지표!D:D,지표!C:C)</f>
        <v>1 표본심사</v>
      </c>
      <c r="H301" t="s">
        <v>79</v>
      </c>
      <c r="I301" t="s">
        <v>126</v>
      </c>
      <c r="J301" s="5">
        <f>IFERROR(IF(J300=1,IF(SUMIFS(재무DATA!M:M,재무DATA!D:D,Sheet9!B301,재무DATA!H:H,YEAR(Sheet9!$A$1)-2,재무DATA!C:C,Sheet9!D301,재무DATA!L:L,"E")-SUMIFS(재무DATA!M:M,재무DATA!D:D,Sheet9!B301,재무DATA!H:H,YEAR(Sheet9!$A$1)-2,재무DATA!C:C,Sheet9!D301,재무DATA!L:L,"G")&gt;0,IF((SUMIFS(재무DATA!M:M,재무DATA!D:D,Sheet9!B301,재무DATA!H:H,YEAR(Sheet9!$A$1)-2,재무DATA!C:C,Sheet9!D301,재무DATA!L:L,"E")-SUMIFS(재무DATA!M:M,재무DATA!D:D,Sheet9!B301,재무DATA!H:H,YEAR(Sheet9!$A$1)-2,재무DATA!C:C,Sheet9!D301,재무DATA!L:L,"G"))/(SUMIFS(재무DATA!M:M,재무DATA!D:D,Sheet9!B301,재무DATA!H:H,YEAR(Sheet9!$A$1)-2,재무DATA!C:C,Sheet9!D301,재무DATA!L:L,"G"))&gt;=50%,1,0),0),0),0)</f>
        <v>0</v>
      </c>
    </row>
    <row r="302" spans="1:10" x14ac:dyDescent="0.3">
      <c r="A302">
        <f t="shared" si="4"/>
        <v>22</v>
      </c>
      <c r="B302" t="str">
        <f>_xlfn.XLOOKUP(A302,회사목록!A:A,회사목록!B:B)</f>
        <v>아세아시멘트</v>
      </c>
      <c r="C302" t="str">
        <f>_xlfn.XLOOKUP(B302,회사목록!B:B,회사목록!C:C)</f>
        <v>IM2</v>
      </c>
      <c r="D302" t="str">
        <f>_xlfn.XLOOKUP(H302,지표!D:D,지표!H:H)</f>
        <v>별도</v>
      </c>
      <c r="E302" t="str">
        <f>_xlfn.XLOOKUP(H302,지표!D:D,지표!I:I)</f>
        <v>코스피/코스닥</v>
      </c>
      <c r="F302" t="str">
        <f>_xlfn.XLOOKUP(H302,지표!D:D,지표!F:F)</f>
        <v>1 감리위험요소평가</v>
      </c>
      <c r="G302" t="str">
        <f>_xlfn.XLOOKUP(H302,지표!D:D,지표!C:C)</f>
        <v>1 표본심사</v>
      </c>
      <c r="H302" t="s">
        <v>83</v>
      </c>
      <c r="I302" t="s">
        <v>134</v>
      </c>
      <c r="J302" s="5">
        <f>IFERROR(IF(SUMIFS(재무DATA!M:M,재무DATA!D:D,Sheet9!B302,재무DATA!C:C,Sheet9!D302,재무DATA!H:H,YEAR(Sheet9!$A$1),재무DATA!L:L,"E")/SUMIFS(재무DATA!M:M,재무DATA!D:D,Sheet9!B302,재무DATA!C:C,Sheet9!D302,재무DATA!H:H,YEAR(Sheet9!$A$1)-1,재무DATA!L:L,"E")&lt;50%,1,0),0)</f>
        <v>0</v>
      </c>
    </row>
    <row r="303" spans="1:10" x14ac:dyDescent="0.3">
      <c r="A303">
        <f t="shared" si="4"/>
        <v>22</v>
      </c>
      <c r="B303" t="str">
        <f>_xlfn.XLOOKUP(A303,회사목록!A:A,회사목록!B:B)</f>
        <v>아세아시멘트</v>
      </c>
      <c r="C303" t="str">
        <f>_xlfn.XLOOKUP(B303,회사목록!B:B,회사목록!C:C)</f>
        <v>IM2</v>
      </c>
      <c r="D303" t="str">
        <f>_xlfn.XLOOKUP(H303,지표!D:D,지표!H:H)</f>
        <v>별도</v>
      </c>
      <c r="E303" t="str">
        <f>_xlfn.XLOOKUP(H303,지표!D:D,지표!I:I)</f>
        <v>코스피/코스닥</v>
      </c>
      <c r="F303" t="str">
        <f>_xlfn.XLOOKUP(H303,지표!D:D,지표!F:F)</f>
        <v>1 감리위험요소평가</v>
      </c>
      <c r="G303" t="str">
        <f>_xlfn.XLOOKUP(H303,지표!D:D,지표!C:C)</f>
        <v>1 표본심사</v>
      </c>
      <c r="H303" t="s">
        <v>85</v>
      </c>
      <c r="I303" t="s">
        <v>136</v>
      </c>
      <c r="J303" s="5">
        <f>IFERROR(IF(SUMIFS(재무DATA!M:M,재무DATA!D:D,Sheet9!B303,재무DATA!C:C,Sheet9!D303,재무DATA!H:H,YEAR(Sheet9!$A$1),재무DATA!L:L,"D")/SUMIFS(재무DATA!M:M,재무DATA!D:D,Sheet9!B303,재무DATA!C:C,Sheet9!D303,재무DATA!H:H,YEAR(Sheet9!$A$1)-1,재무DATA!L:L,"D")&lt;50%,1,0),0)</f>
        <v>0</v>
      </c>
    </row>
    <row r="304" spans="1:10" x14ac:dyDescent="0.3">
      <c r="A304">
        <f t="shared" si="4"/>
        <v>22</v>
      </c>
      <c r="B304" t="str">
        <f>_xlfn.XLOOKUP(A304,회사목록!A:A,회사목록!B:B)</f>
        <v>아세아시멘트</v>
      </c>
      <c r="C304" t="str">
        <f>_xlfn.XLOOKUP(B304,회사목록!B:B,회사목록!C:C)</f>
        <v>IM2</v>
      </c>
      <c r="D304" t="str">
        <f>_xlfn.XLOOKUP(H304,지표!D:D,지표!H:H)</f>
        <v>별도</v>
      </c>
      <c r="E304" t="str">
        <f>_xlfn.XLOOKUP(H304,지표!D:D,지표!I:I)</f>
        <v>코스피/코스닥</v>
      </c>
      <c r="F304" t="str">
        <f>_xlfn.XLOOKUP(H304,지표!D:D,지표!F:F)</f>
        <v>1 감리위험요소평가</v>
      </c>
      <c r="G304" t="str">
        <f>_xlfn.XLOOKUP(H304,지표!D:D,지표!C:C)</f>
        <v>5 기타</v>
      </c>
      <c r="H304" t="s">
        <v>81</v>
      </c>
      <c r="I304" t="s">
        <v>349</v>
      </c>
      <c r="J304" s="5">
        <f>IFERROR(IF(SUMIFS(재무DATA!M:M,재무DATA!C:C,Sheet9!D304,재무DATA!D:D,Sheet9!B304,재무DATA!H:H,YEAR(Sheet9!$A$1),재무DATA!L:L,"F")/SUMIFS(재무DATA!M:M,재무DATA!C:C,Sheet9!D304,재무DATA!D:D,Sheet9!B304,재무DATA!H:H,YEAR(Sheet9!$A$1),재무DATA!L:L,"G")&lt;0,1,0),0)</f>
        <v>0</v>
      </c>
    </row>
    <row r="305" spans="1:10" x14ac:dyDescent="0.3">
      <c r="A305">
        <f t="shared" si="4"/>
        <v>22</v>
      </c>
      <c r="B305" t="str">
        <f>_xlfn.XLOOKUP(A305,회사목록!A:A,회사목록!B:B)</f>
        <v>아세아시멘트</v>
      </c>
      <c r="C305" t="str">
        <f>_xlfn.XLOOKUP(B305,회사목록!B:B,회사목록!C:C)</f>
        <v>IM2</v>
      </c>
      <c r="D305" t="str">
        <f>_xlfn.XLOOKUP(H305,지표!D:D,지표!H:H)</f>
        <v>연결</v>
      </c>
      <c r="E305" t="str">
        <f>_xlfn.XLOOKUP(H305,지표!D:D,지표!I:I)</f>
        <v>코스피/코스닥</v>
      </c>
      <c r="F305" t="str">
        <f>_xlfn.XLOOKUP(H305,지표!D:D,지표!F:F)</f>
        <v>1 감리위험요소평가</v>
      </c>
      <c r="G305" t="str">
        <f>_xlfn.XLOOKUP(H305,지표!D:D,지표!C:C)</f>
        <v>2 직권지정</v>
      </c>
      <c r="H305" t="s">
        <v>87</v>
      </c>
      <c r="I305" t="s">
        <v>139</v>
      </c>
      <c r="J305" s="5">
        <f>IFERROR(IF(AND(SUMIFS(재무DATA!M:M,재무DATA!C:C,Sheet9!D305,재무DATA!D:D,Sheet9!B305,재무DATA!H:H,YEAR(Sheet9!$A$1)-1,재무DATA!L:L,"E")&lt;0,SUMIFS(재무DATA!M:M,재무DATA!C:C,Sheet9!D305,재무DATA!D:D,Sheet9!B305,재무DATA!H:H,YEAR(Sheet9!$A$1)-2,재무DATA!L:L,"E")&lt;0),1,0),0)</f>
        <v>0</v>
      </c>
    </row>
    <row r="306" spans="1:10" x14ac:dyDescent="0.3">
      <c r="A306">
        <f t="shared" si="4"/>
        <v>22</v>
      </c>
      <c r="B306" t="str">
        <f>_xlfn.XLOOKUP(A306,회사목록!A:A,회사목록!B:B)</f>
        <v>아세아시멘트</v>
      </c>
      <c r="C306" t="str">
        <f>_xlfn.XLOOKUP(B306,회사목록!B:B,회사목록!C:C)</f>
        <v>IM2</v>
      </c>
      <c r="D306" t="str">
        <f>_xlfn.XLOOKUP(H306,지표!D:D,지표!H:H)</f>
        <v>연결</v>
      </c>
      <c r="E306" t="str">
        <f>_xlfn.XLOOKUP(H306,지표!D:D,지표!I:I)</f>
        <v>코스피/코스닥</v>
      </c>
      <c r="F306" t="str">
        <f>_xlfn.XLOOKUP(H306,지표!D:D,지표!F:F)</f>
        <v>1 감리위험요소평가</v>
      </c>
      <c r="G306" t="str">
        <f>_xlfn.XLOOKUP(H306,지표!D:D,지표!C:C)</f>
        <v>2 직권지정</v>
      </c>
      <c r="H306" t="s">
        <v>89</v>
      </c>
      <c r="I306" t="s">
        <v>141</v>
      </c>
      <c r="J306" s="5">
        <f>IFERROR(IF(AND(SUMIFS(재무DATA!M:M,재무DATA!C:C,Sheet9!D306,재무DATA!D:D,Sheet9!B306,재무DATA!H:H,YEAR(Sheet9!$A$1)-1,재무DATA!L:L,"G")&lt;0,SUMIFS(재무DATA!M:M,재무DATA!C:C,Sheet9!D306,재무DATA!D:D,Sheet9!B306,재무DATA!H:H,YEAR(Sheet9!$A$1)-2,재무DATA!L:L,"G")&lt;0),1,0),0)</f>
        <v>0</v>
      </c>
    </row>
    <row r="307" spans="1:10" x14ac:dyDescent="0.3">
      <c r="A307">
        <f t="shared" si="4"/>
        <v>22</v>
      </c>
      <c r="B307" t="str">
        <f>_xlfn.XLOOKUP(A307,회사목록!A:A,회사목록!B:B)</f>
        <v>아세아시멘트</v>
      </c>
      <c r="C307" t="str">
        <f>_xlfn.XLOOKUP(B307,회사목록!B:B,회사목록!C:C)</f>
        <v>IM2</v>
      </c>
      <c r="D307" t="str">
        <f>_xlfn.XLOOKUP(H307,지표!D:D,지표!H:H)</f>
        <v>별도</v>
      </c>
      <c r="E307" t="str">
        <f>_xlfn.XLOOKUP(H307,지표!D:D,지표!I:I)</f>
        <v>코스피/코스닥</v>
      </c>
      <c r="F307" t="str">
        <f>_xlfn.XLOOKUP(H307,지표!D:D,지표!F:F)</f>
        <v>1 감리위험요소평가</v>
      </c>
      <c r="G307" t="str">
        <f>_xlfn.XLOOKUP(H307,지표!D:D,지표!C:C)</f>
        <v>3 관리종목</v>
      </c>
      <c r="H307" t="s">
        <v>91</v>
      </c>
      <c r="I307" t="s">
        <v>143</v>
      </c>
      <c r="J307" s="5">
        <f>IFERROR(IF(_xlfn.XLOOKUP(B307,재무DATA!D:D,재무DATA!F:F)="KOSDAQ",IF(SUMIFS(재무DATA!M:M,재무DATA!C:C,Sheet9!D307,재무DATA!D:D,Sheet9!B307,재무DATA!H:H,YEAR(Sheet9!$A$1)-2,재무DATA!L:L,"D")&lt;=33*10^8,1,0),IF(SUMIFS(재무DATA!M:M,재무DATA!C:C,Sheet9!D307,재무DATA!D:D,Sheet9!B307,재무DATA!H:H,YEAR(Sheet9!$A$1)-2,재무DATA!L:L,"D")&lt;=55*10^8,1,0)),0)</f>
        <v>0</v>
      </c>
    </row>
    <row r="308" spans="1:10" x14ac:dyDescent="0.3">
      <c r="A308">
        <f t="shared" si="4"/>
        <v>22</v>
      </c>
      <c r="B308" t="str">
        <f>_xlfn.XLOOKUP(A308,회사목록!A:A,회사목록!B:B)</f>
        <v>아세아시멘트</v>
      </c>
      <c r="C308" t="str">
        <f>_xlfn.XLOOKUP(B308,회사목록!B:B,회사목록!C:C)</f>
        <v>IM2</v>
      </c>
      <c r="D308" t="str">
        <f>_xlfn.XLOOKUP(H308,지표!D:D,지표!H:H)</f>
        <v>별도</v>
      </c>
      <c r="E308" t="str">
        <f>_xlfn.XLOOKUP(H308,지표!D:D,지표!I:I)</f>
        <v>ALL</v>
      </c>
      <c r="F308" t="str">
        <f>_xlfn.XLOOKUP(H308,지표!D:D,지표!F:F)</f>
        <v>2 감사인 감리 대상 개별감사업무 선정</v>
      </c>
      <c r="G308" t="str">
        <f>_xlfn.XLOOKUP(H308,지표!D:D,지표!C:C)</f>
        <v>1 개별감사업무 선정</v>
      </c>
      <c r="H308" t="s">
        <v>65</v>
      </c>
      <c r="I308" t="s">
        <v>145</v>
      </c>
      <c r="J308" s="5">
        <f>IFERROR(IF(SUMIFS(재무DATA!M:M,재무DATA!C:C,Sheet9!D308,재무DATA!D:D,Sheet9!B308,재무DATA!H:H,YEAR(Sheet9!$A$1),재무DATA!L:L,"B")/SUMIFS(재무DATA!M:M,재무DATA!C:C,Sheet9!D308,재무DATA!D:D,Sheet9!B308,재무DATA!H:H,YEAR(Sheet9!$A$1),재무DATA!L:L,"C")&gt;=150%,1,0),0)</f>
        <v>0</v>
      </c>
    </row>
    <row r="309" spans="1:10" x14ac:dyDescent="0.3">
      <c r="A309">
        <f t="shared" si="4"/>
        <v>22</v>
      </c>
      <c r="B309" t="str">
        <f>_xlfn.XLOOKUP(A309,회사목록!A:A,회사목록!B:B)</f>
        <v>아세아시멘트</v>
      </c>
      <c r="C309" t="str">
        <f>_xlfn.XLOOKUP(B309,회사목록!B:B,회사목록!C:C)</f>
        <v>IM2</v>
      </c>
      <c r="D309" t="str">
        <f>_xlfn.XLOOKUP(H309,지표!D:D,지표!H:H)</f>
        <v>별도</v>
      </c>
      <c r="E309" t="str">
        <f>_xlfn.XLOOKUP(H309,지표!D:D,지표!I:I)</f>
        <v>ALL</v>
      </c>
      <c r="F309" t="str">
        <f>_xlfn.XLOOKUP(H309,지표!D:D,지표!F:F)</f>
        <v>2 감사인 감리 대상 개별감사업무 선정</v>
      </c>
      <c r="G309" t="str">
        <f>_xlfn.XLOOKUP(H309,지표!D:D,지표!C:C)</f>
        <v>1 개별감사업무 선정</v>
      </c>
      <c r="H309" t="s">
        <v>67</v>
      </c>
      <c r="I309" t="s">
        <v>147</v>
      </c>
      <c r="J309" s="5">
        <f>IFERROR(IF(AND(SUMIFS(재무DATA!M:M,재무DATA!C:C,Sheet9!D309,재무DATA!D:D,Sheet9!B309,재무DATA!H:H,YEAR(Sheet9!$A$1),재무DATA!L:L,"E")/SUMIFS(재무DATA!M:M,재무DATA!C:C,Sheet9!D309,재무DATA!D:D,Sheet9!B309,재무DATA!H:H,YEAR(Sheet9!$A$1),재무DATA!L:L,"D")&lt;=0,SUMIFS(재무DATA!M:M,재무DATA!C:C,Sheet9!D309,재무DATA!D:D,Sheet9!B309,재무DATA!H:H,YEAR(Sheet9!$A$1),재무DATA!L:L,"F")/SUMIFS(재무DATA!M:M,재무DATA!C:C,Sheet9!D309,재무DATA!D:D,Sheet9!B309,재무DATA!H:H,YEAR(Sheet9!$A$1),재무DATA!L:L,"D")&lt;=0),1,0),0)</f>
        <v>0</v>
      </c>
    </row>
    <row r="310" spans="1:10" x14ac:dyDescent="0.3">
      <c r="A310">
        <f t="shared" si="4"/>
        <v>22</v>
      </c>
      <c r="B310" t="str">
        <f>_xlfn.XLOOKUP(A310,회사목록!A:A,회사목록!B:B)</f>
        <v>아세아시멘트</v>
      </c>
      <c r="C310" t="str">
        <f>_xlfn.XLOOKUP(B310,회사목록!B:B,회사목록!C:C)</f>
        <v>IM2</v>
      </c>
      <c r="D310" t="str">
        <f>_xlfn.XLOOKUP(H310,지표!D:D,지표!H:H)</f>
        <v>별도</v>
      </c>
      <c r="E310" t="str">
        <f>_xlfn.XLOOKUP(H310,지표!D:D,지표!I:I)</f>
        <v>비상장</v>
      </c>
      <c r="F310" t="str">
        <f>_xlfn.XLOOKUP(H310,지표!D:D,지표!F:F)</f>
        <v>2 감사인 감리 대상 개별감사업무 선정</v>
      </c>
      <c r="G310" t="str">
        <f>_xlfn.XLOOKUP(H310,지표!D:D,지표!C:C)</f>
        <v>1 개별감사업무 선정</v>
      </c>
      <c r="H310" t="s">
        <v>69</v>
      </c>
      <c r="I310" t="s">
        <v>351</v>
      </c>
      <c r="J310" s="5">
        <f>IFERROR(IF(_xlfn.XLOOKUP(B310,재무DATA!D:D,재무DATA!F:F)="비상장",IF(SUMIFS(재무DATA!M:M,재무DATA!D:D,Sheet9!B310,재무DATA!C:C,Sheet9!D310,재무DATA!H:H,YEAR(Sheet9!$A$1),재무DATA!L:L,"A")&gt;=2*10^12,1,0),0),0)</f>
        <v>0</v>
      </c>
    </row>
    <row r="311" spans="1:10" x14ac:dyDescent="0.3">
      <c r="A311">
        <f t="shared" si="4"/>
        <v>23</v>
      </c>
      <c r="B311" t="str">
        <f>_xlfn.XLOOKUP(A311,회사목록!A:A,회사목록!B:B)</f>
        <v>에스디바이오센서</v>
      </c>
      <c r="C311" t="str">
        <f>_xlfn.XLOOKUP(B311,회사목록!B:B,회사목록!C:C)</f>
        <v>ICE2</v>
      </c>
      <c r="D311" t="str">
        <f>_xlfn.XLOOKUP(H311,지표!D:D,지표!H:H)</f>
        <v>별도</v>
      </c>
      <c r="E311" t="str">
        <f>_xlfn.XLOOKUP(H311,지표!D:D,지표!I:I)</f>
        <v>코스닥</v>
      </c>
      <c r="F311" t="str">
        <f>_xlfn.XLOOKUP(H311,지표!D:D,지표!F:F)</f>
        <v>1 감리위험요소평가</v>
      </c>
      <c r="G311" t="str">
        <f>_xlfn.XLOOKUP(H311,지표!D:D,지표!C:C)</f>
        <v>4 한계기업</v>
      </c>
      <c r="H311" t="s">
        <v>71</v>
      </c>
      <c r="I311" t="s">
        <v>128</v>
      </c>
      <c r="J311" s="5">
        <f>IFERROR(IF(_xlfn.XLOOKUP(B311,회사목록!B:B,회사목록!D:D)="KOSDAQ",IF(AND(SUMIFS(재무DATA!M:M,재무DATA!H:H,YEAR(Sheet9!$A$1),재무DATA!C:C,Sheet9!D311,재무DATA!L:L,"E")&lt;0,SUMIFS(재무DATA!M:M,재무DATA!H:H,YEAR(Sheet9!$A$1)-1,재무DATA!C:C,Sheet9!D311,재무DATA!L:L,"E")&lt;0,SUMIFS(재무DATA!M:M,재무DATA!H:H,YEAR(Sheet9!$A$1)-2,재무DATA!C:C,Sheet9!D311,재무DATA!L:L,"E")&lt;0),1,0),0),0)</f>
        <v>0</v>
      </c>
    </row>
    <row r="312" spans="1:10" x14ac:dyDescent="0.3">
      <c r="A312">
        <f t="shared" si="4"/>
        <v>23</v>
      </c>
      <c r="B312" t="str">
        <f>_xlfn.XLOOKUP(A312,회사목록!A:A,회사목록!B:B)</f>
        <v>에스디바이오센서</v>
      </c>
      <c r="C312" t="str">
        <f>_xlfn.XLOOKUP(B312,회사목록!B:B,회사목록!C:C)</f>
        <v>ICE2</v>
      </c>
      <c r="D312" t="str">
        <f>_xlfn.XLOOKUP(H312,지표!D:D,지표!H:H)</f>
        <v>별도</v>
      </c>
      <c r="E312" t="str">
        <f>_xlfn.XLOOKUP(H312,지표!D:D,지표!I:I)</f>
        <v>ALL</v>
      </c>
      <c r="F312" t="str">
        <f>_xlfn.XLOOKUP(H312,지표!D:D,지표!F:F)</f>
        <v>1 감리위험요소평가</v>
      </c>
      <c r="G312" t="str">
        <f>_xlfn.XLOOKUP(H312,지표!D:D,지표!C:C)</f>
        <v>1 표본심사</v>
      </c>
      <c r="H312" t="s">
        <v>73</v>
      </c>
      <c r="I312" t="s">
        <v>132</v>
      </c>
      <c r="J312" s="5">
        <f>IFERROR(IF(SUMIFS(재무DATA!M:M,재무DATA!D:D,Sheet9!B312,재무DATA!H:H,YEAR(Sheet9!$A$1)-1,재무DATA!C:C,Sheet9!D312,재무DATA!L:L,"F")-SUMIFS(재무DATA!M:M,재무DATA!D:D,Sheet9!B312,재무DATA!H:H,YEAR(Sheet9!$A$1)-1,재무DATA!C:C,Sheet9!D312,재무DATA!L:L,"G")&gt;0,IF((SUMIFS(재무DATA!M:M,재무DATA!D:D,Sheet9!B312,재무DATA!H:H,YEAR(Sheet9!$A$1)-1,재무DATA!C:C,Sheet9!D312,재무DATA!L:L,"F")-SUMIFS(재무DATA!M:M,재무DATA!D:D,Sheet9!B312,재무DATA!H:H,YEAR(Sheet9!$A$1)-1,재무DATA!C:C,Sheet9!D312,재무DATA!L:L,"G"))/(SUMIFS(재무DATA!M:M,재무DATA!D:D,Sheet9!B312,재무DATA!H:H,YEAR(Sheet9!$A$1)-1,재무DATA!C:C,Sheet9!D312,재무DATA!L:L,"G"))&gt;=50%,1,0),0),0)</f>
        <v>0</v>
      </c>
    </row>
    <row r="313" spans="1:10" x14ac:dyDescent="0.3">
      <c r="A313">
        <f t="shared" si="4"/>
        <v>23</v>
      </c>
      <c r="B313" t="str">
        <f>_xlfn.XLOOKUP(A313,회사목록!A:A,회사목록!B:B)</f>
        <v>에스디바이오센서</v>
      </c>
      <c r="C313" t="str">
        <f>_xlfn.XLOOKUP(B313,회사목록!B:B,회사목록!C:C)</f>
        <v>ICE2</v>
      </c>
      <c r="D313" t="str">
        <f>_xlfn.XLOOKUP(H313,지표!D:D,지표!H:H)</f>
        <v>별도</v>
      </c>
      <c r="E313" t="str">
        <f>_xlfn.XLOOKUP(H313,지표!D:D,지표!I:I)</f>
        <v>ALL</v>
      </c>
      <c r="F313" t="str">
        <f>_xlfn.XLOOKUP(H313,지표!D:D,지표!F:F)</f>
        <v>1 감리위험요소평가</v>
      </c>
      <c r="G313" t="str">
        <f>_xlfn.XLOOKUP(H313,지표!D:D,지표!C:C)</f>
        <v>1 표본심사</v>
      </c>
      <c r="H313" t="s">
        <v>75</v>
      </c>
      <c r="I313" t="s">
        <v>130</v>
      </c>
      <c r="J313" s="5">
        <f>IFERROR(IF(J312=1,IF(SUMIFS(재무DATA!M:M,재무DATA!D:D,Sheet9!B313,재무DATA!H:H,YEAR(Sheet9!$A$1)-2,재무DATA!C:C,Sheet9!D313,재무DATA!L:L,"F")-SUMIFS(재무DATA!M:M,재무DATA!D:D,Sheet9!B313,재무DATA!H:H,YEAR(Sheet9!$A$1)-2,재무DATA!C:C,Sheet9!D313,재무DATA!L:L,"G")&gt;0,IF((SUMIFS(재무DATA!M:M,재무DATA!D:D,Sheet9!B313,재무DATA!H:H,YEAR(Sheet9!$A$1)-2,재무DATA!C:C,Sheet9!D313,재무DATA!L:L,"F")-SUMIFS(재무DATA!M:M,재무DATA!D:D,Sheet9!B313,재무DATA!H:H,YEAR(Sheet9!$A$1)-2,재무DATA!C:C,Sheet9!D313,재무DATA!L:L,"G"))/(SUMIFS(재무DATA!M:M,재무DATA!D:D,Sheet9!B313,재무DATA!H:H,YEAR(Sheet9!$A$1)-2,재무DATA!C:C,Sheet9!D313,재무DATA!L:L,"G"))&gt;=50%,1,0),0),0),0)</f>
        <v>0</v>
      </c>
    </row>
    <row r="314" spans="1:10" x14ac:dyDescent="0.3">
      <c r="A314">
        <f t="shared" si="4"/>
        <v>23</v>
      </c>
      <c r="B314" t="str">
        <f>_xlfn.XLOOKUP(A314,회사목록!A:A,회사목록!B:B)</f>
        <v>에스디바이오센서</v>
      </c>
      <c r="C314" t="str">
        <f>_xlfn.XLOOKUP(B314,회사목록!B:B,회사목록!C:C)</f>
        <v>ICE2</v>
      </c>
      <c r="D314" t="str">
        <f>_xlfn.XLOOKUP(H314,지표!D:D,지표!H:H)</f>
        <v>별도</v>
      </c>
      <c r="E314" t="str">
        <f>_xlfn.XLOOKUP(H314,지표!D:D,지표!I:I)</f>
        <v>ALL</v>
      </c>
      <c r="F314" t="str">
        <f>_xlfn.XLOOKUP(H314,지표!D:D,지표!F:F)</f>
        <v>1 감리위험요소평가</v>
      </c>
      <c r="G314" t="str">
        <f>_xlfn.XLOOKUP(H314,지표!D:D,지표!C:C)</f>
        <v>1 표본심사</v>
      </c>
      <c r="H314" t="s">
        <v>77</v>
      </c>
      <c r="I314" t="s">
        <v>127</v>
      </c>
      <c r="J314" s="5">
        <f>IFERROR(IF(SUMIFS(재무DATA!M:M,재무DATA!D:D,Sheet9!B314,재무DATA!H:H,YEAR(Sheet9!$A$1)-1,재무DATA!C:C,Sheet9!D314,재무DATA!L:L,"E")-SUMIFS(재무DATA!M:M,재무DATA!D:D,Sheet9!B314,재무DATA!H:H,YEAR(Sheet9!$A$1)-1,재무DATA!C:C,Sheet9!D314,재무DATA!L:L,"G")&gt;0,IF((SUMIFS(재무DATA!M:M,재무DATA!D:D,Sheet9!B314,재무DATA!H:H,YEAR(Sheet9!$A$1)-1,재무DATA!C:C,Sheet9!D314,재무DATA!L:L,"E")-SUMIFS(재무DATA!M:M,재무DATA!D:D,Sheet9!B314,재무DATA!H:H,YEAR(Sheet9!$A$1)-1,재무DATA!C:C,Sheet9!D314,재무DATA!L:L,"G"))/(SUMIFS(재무DATA!M:M,재무DATA!D:D,Sheet9!B314,재무DATA!H:H,YEAR(Sheet9!$A$1)-1,재무DATA!C:C,Sheet9!D314,재무DATA!L:L,"G"))&gt;=50%,1,0),0),0)</f>
        <v>0</v>
      </c>
    </row>
    <row r="315" spans="1:10" x14ac:dyDescent="0.3">
      <c r="A315">
        <f t="shared" si="4"/>
        <v>23</v>
      </c>
      <c r="B315" t="str">
        <f>_xlfn.XLOOKUP(A315,회사목록!A:A,회사목록!B:B)</f>
        <v>에스디바이오센서</v>
      </c>
      <c r="C315" t="str">
        <f>_xlfn.XLOOKUP(B315,회사목록!B:B,회사목록!C:C)</f>
        <v>ICE2</v>
      </c>
      <c r="D315" t="str">
        <f>_xlfn.XLOOKUP(H315,지표!D:D,지표!H:H)</f>
        <v>별도</v>
      </c>
      <c r="E315" t="str">
        <f>_xlfn.XLOOKUP(H315,지표!D:D,지표!I:I)</f>
        <v>ALL</v>
      </c>
      <c r="F315" t="str">
        <f>_xlfn.XLOOKUP(H315,지표!D:D,지표!F:F)</f>
        <v>1 감리위험요소평가</v>
      </c>
      <c r="G315" t="str">
        <f>_xlfn.XLOOKUP(H315,지표!D:D,지표!C:C)</f>
        <v>1 표본심사</v>
      </c>
      <c r="H315" t="s">
        <v>79</v>
      </c>
      <c r="I315" t="s">
        <v>126</v>
      </c>
      <c r="J315" s="5">
        <f>IFERROR(IF(J314=1,IF(SUMIFS(재무DATA!M:M,재무DATA!D:D,Sheet9!B315,재무DATA!H:H,YEAR(Sheet9!$A$1)-2,재무DATA!C:C,Sheet9!D315,재무DATA!L:L,"E")-SUMIFS(재무DATA!M:M,재무DATA!D:D,Sheet9!B315,재무DATA!H:H,YEAR(Sheet9!$A$1)-2,재무DATA!C:C,Sheet9!D315,재무DATA!L:L,"G")&gt;0,IF((SUMIFS(재무DATA!M:M,재무DATA!D:D,Sheet9!B315,재무DATA!H:H,YEAR(Sheet9!$A$1)-2,재무DATA!C:C,Sheet9!D315,재무DATA!L:L,"E")-SUMIFS(재무DATA!M:M,재무DATA!D:D,Sheet9!B315,재무DATA!H:H,YEAR(Sheet9!$A$1)-2,재무DATA!C:C,Sheet9!D315,재무DATA!L:L,"G"))/(SUMIFS(재무DATA!M:M,재무DATA!D:D,Sheet9!B315,재무DATA!H:H,YEAR(Sheet9!$A$1)-2,재무DATA!C:C,Sheet9!D315,재무DATA!L:L,"G"))&gt;=50%,1,0),0),0),0)</f>
        <v>0</v>
      </c>
    </row>
    <row r="316" spans="1:10" x14ac:dyDescent="0.3">
      <c r="A316">
        <f t="shared" si="4"/>
        <v>23</v>
      </c>
      <c r="B316" t="str">
        <f>_xlfn.XLOOKUP(A316,회사목록!A:A,회사목록!B:B)</f>
        <v>에스디바이오센서</v>
      </c>
      <c r="C316" t="str">
        <f>_xlfn.XLOOKUP(B316,회사목록!B:B,회사목록!C:C)</f>
        <v>ICE2</v>
      </c>
      <c r="D316" t="str">
        <f>_xlfn.XLOOKUP(H316,지표!D:D,지표!H:H)</f>
        <v>별도</v>
      </c>
      <c r="E316" t="str">
        <f>_xlfn.XLOOKUP(H316,지표!D:D,지표!I:I)</f>
        <v>코스피/코스닥</v>
      </c>
      <c r="F316" t="str">
        <f>_xlfn.XLOOKUP(H316,지표!D:D,지표!F:F)</f>
        <v>1 감리위험요소평가</v>
      </c>
      <c r="G316" t="str">
        <f>_xlfn.XLOOKUP(H316,지표!D:D,지표!C:C)</f>
        <v>1 표본심사</v>
      </c>
      <c r="H316" t="s">
        <v>83</v>
      </c>
      <c r="I316" t="s">
        <v>134</v>
      </c>
      <c r="J316" s="5">
        <f>IFERROR(IF(SUMIFS(재무DATA!M:M,재무DATA!D:D,Sheet9!B316,재무DATA!C:C,Sheet9!D316,재무DATA!H:H,YEAR(Sheet9!$A$1),재무DATA!L:L,"E")/SUMIFS(재무DATA!M:M,재무DATA!D:D,Sheet9!B316,재무DATA!C:C,Sheet9!D316,재무DATA!H:H,YEAR(Sheet9!$A$1)-1,재무DATA!L:L,"E")&lt;50%,1,0),0)</f>
        <v>0</v>
      </c>
    </row>
    <row r="317" spans="1:10" x14ac:dyDescent="0.3">
      <c r="A317">
        <f t="shared" si="4"/>
        <v>23</v>
      </c>
      <c r="B317" t="str">
        <f>_xlfn.XLOOKUP(A317,회사목록!A:A,회사목록!B:B)</f>
        <v>에스디바이오센서</v>
      </c>
      <c r="C317" t="str">
        <f>_xlfn.XLOOKUP(B317,회사목록!B:B,회사목록!C:C)</f>
        <v>ICE2</v>
      </c>
      <c r="D317" t="str">
        <f>_xlfn.XLOOKUP(H317,지표!D:D,지표!H:H)</f>
        <v>별도</v>
      </c>
      <c r="E317" t="str">
        <f>_xlfn.XLOOKUP(H317,지표!D:D,지표!I:I)</f>
        <v>코스피/코스닥</v>
      </c>
      <c r="F317" t="str">
        <f>_xlfn.XLOOKUP(H317,지표!D:D,지표!F:F)</f>
        <v>1 감리위험요소평가</v>
      </c>
      <c r="G317" t="str">
        <f>_xlfn.XLOOKUP(H317,지표!D:D,지표!C:C)</f>
        <v>1 표본심사</v>
      </c>
      <c r="H317" t="s">
        <v>85</v>
      </c>
      <c r="I317" t="s">
        <v>136</v>
      </c>
      <c r="J317" s="5">
        <f>IFERROR(IF(SUMIFS(재무DATA!M:M,재무DATA!D:D,Sheet9!B317,재무DATA!C:C,Sheet9!D317,재무DATA!H:H,YEAR(Sheet9!$A$1),재무DATA!L:L,"D")/SUMIFS(재무DATA!M:M,재무DATA!D:D,Sheet9!B317,재무DATA!C:C,Sheet9!D317,재무DATA!H:H,YEAR(Sheet9!$A$1)-1,재무DATA!L:L,"D")&lt;50%,1,0),0)</f>
        <v>0</v>
      </c>
    </row>
    <row r="318" spans="1:10" x14ac:dyDescent="0.3">
      <c r="A318">
        <f t="shared" si="4"/>
        <v>23</v>
      </c>
      <c r="B318" t="str">
        <f>_xlfn.XLOOKUP(A318,회사목록!A:A,회사목록!B:B)</f>
        <v>에스디바이오센서</v>
      </c>
      <c r="C318" t="str">
        <f>_xlfn.XLOOKUP(B318,회사목록!B:B,회사목록!C:C)</f>
        <v>ICE2</v>
      </c>
      <c r="D318" t="str">
        <f>_xlfn.XLOOKUP(H318,지표!D:D,지표!H:H)</f>
        <v>별도</v>
      </c>
      <c r="E318" t="str">
        <f>_xlfn.XLOOKUP(H318,지표!D:D,지표!I:I)</f>
        <v>코스피/코스닥</v>
      </c>
      <c r="F318" t="str">
        <f>_xlfn.XLOOKUP(H318,지표!D:D,지표!F:F)</f>
        <v>1 감리위험요소평가</v>
      </c>
      <c r="G318" t="str">
        <f>_xlfn.XLOOKUP(H318,지표!D:D,지표!C:C)</f>
        <v>5 기타</v>
      </c>
      <c r="H318" t="s">
        <v>81</v>
      </c>
      <c r="I318" t="s">
        <v>349</v>
      </c>
      <c r="J318" s="5">
        <f>IFERROR(IF(SUMIFS(재무DATA!M:M,재무DATA!C:C,Sheet9!D318,재무DATA!D:D,Sheet9!B318,재무DATA!H:H,YEAR(Sheet9!$A$1),재무DATA!L:L,"F")/SUMIFS(재무DATA!M:M,재무DATA!C:C,Sheet9!D318,재무DATA!D:D,Sheet9!B318,재무DATA!H:H,YEAR(Sheet9!$A$1),재무DATA!L:L,"G")&lt;0,1,0),0)</f>
        <v>0</v>
      </c>
    </row>
    <row r="319" spans="1:10" x14ac:dyDescent="0.3">
      <c r="A319">
        <f t="shared" si="4"/>
        <v>23</v>
      </c>
      <c r="B319" t="str">
        <f>_xlfn.XLOOKUP(A319,회사목록!A:A,회사목록!B:B)</f>
        <v>에스디바이오센서</v>
      </c>
      <c r="C319" t="str">
        <f>_xlfn.XLOOKUP(B319,회사목록!B:B,회사목록!C:C)</f>
        <v>ICE2</v>
      </c>
      <c r="D319" t="str">
        <f>_xlfn.XLOOKUP(H319,지표!D:D,지표!H:H)</f>
        <v>연결</v>
      </c>
      <c r="E319" t="str">
        <f>_xlfn.XLOOKUP(H319,지표!D:D,지표!I:I)</f>
        <v>코스피/코스닥</v>
      </c>
      <c r="F319" t="str">
        <f>_xlfn.XLOOKUP(H319,지표!D:D,지표!F:F)</f>
        <v>1 감리위험요소평가</v>
      </c>
      <c r="G319" t="str">
        <f>_xlfn.XLOOKUP(H319,지표!D:D,지표!C:C)</f>
        <v>2 직권지정</v>
      </c>
      <c r="H319" t="s">
        <v>87</v>
      </c>
      <c r="I319" t="s">
        <v>139</v>
      </c>
      <c r="J319" s="5">
        <f>IFERROR(IF(AND(SUMIFS(재무DATA!M:M,재무DATA!C:C,Sheet9!D319,재무DATA!D:D,Sheet9!B319,재무DATA!H:H,YEAR(Sheet9!$A$1)-1,재무DATA!L:L,"E")&lt;0,SUMIFS(재무DATA!M:M,재무DATA!C:C,Sheet9!D319,재무DATA!D:D,Sheet9!B319,재무DATA!H:H,YEAR(Sheet9!$A$1)-2,재무DATA!L:L,"E")&lt;0),1,0),0)</f>
        <v>0</v>
      </c>
    </row>
    <row r="320" spans="1:10" x14ac:dyDescent="0.3">
      <c r="A320">
        <f t="shared" si="4"/>
        <v>23</v>
      </c>
      <c r="B320" t="str">
        <f>_xlfn.XLOOKUP(A320,회사목록!A:A,회사목록!B:B)</f>
        <v>에스디바이오센서</v>
      </c>
      <c r="C320" t="str">
        <f>_xlfn.XLOOKUP(B320,회사목록!B:B,회사목록!C:C)</f>
        <v>ICE2</v>
      </c>
      <c r="D320" t="str">
        <f>_xlfn.XLOOKUP(H320,지표!D:D,지표!H:H)</f>
        <v>연결</v>
      </c>
      <c r="E320" t="str">
        <f>_xlfn.XLOOKUP(H320,지표!D:D,지표!I:I)</f>
        <v>코스피/코스닥</v>
      </c>
      <c r="F320" t="str">
        <f>_xlfn.XLOOKUP(H320,지표!D:D,지표!F:F)</f>
        <v>1 감리위험요소평가</v>
      </c>
      <c r="G320" t="str">
        <f>_xlfn.XLOOKUP(H320,지표!D:D,지표!C:C)</f>
        <v>2 직권지정</v>
      </c>
      <c r="H320" t="s">
        <v>89</v>
      </c>
      <c r="I320" t="s">
        <v>141</v>
      </c>
      <c r="J320" s="5">
        <f>IFERROR(IF(AND(SUMIFS(재무DATA!M:M,재무DATA!C:C,Sheet9!D320,재무DATA!D:D,Sheet9!B320,재무DATA!H:H,YEAR(Sheet9!$A$1)-1,재무DATA!L:L,"G")&lt;0,SUMIFS(재무DATA!M:M,재무DATA!C:C,Sheet9!D320,재무DATA!D:D,Sheet9!B320,재무DATA!H:H,YEAR(Sheet9!$A$1)-2,재무DATA!L:L,"G")&lt;0),1,0),0)</f>
        <v>0</v>
      </c>
    </row>
    <row r="321" spans="1:10" x14ac:dyDescent="0.3">
      <c r="A321">
        <f t="shared" si="4"/>
        <v>23</v>
      </c>
      <c r="B321" t="str">
        <f>_xlfn.XLOOKUP(A321,회사목록!A:A,회사목록!B:B)</f>
        <v>에스디바이오센서</v>
      </c>
      <c r="C321" t="str">
        <f>_xlfn.XLOOKUP(B321,회사목록!B:B,회사목록!C:C)</f>
        <v>ICE2</v>
      </c>
      <c r="D321" t="str">
        <f>_xlfn.XLOOKUP(H321,지표!D:D,지표!H:H)</f>
        <v>별도</v>
      </c>
      <c r="E321" t="str">
        <f>_xlfn.XLOOKUP(H321,지표!D:D,지표!I:I)</f>
        <v>코스피/코스닥</v>
      </c>
      <c r="F321" t="str">
        <f>_xlfn.XLOOKUP(H321,지표!D:D,지표!F:F)</f>
        <v>1 감리위험요소평가</v>
      </c>
      <c r="G321" t="str">
        <f>_xlfn.XLOOKUP(H321,지표!D:D,지표!C:C)</f>
        <v>3 관리종목</v>
      </c>
      <c r="H321" t="s">
        <v>91</v>
      </c>
      <c r="I321" t="s">
        <v>143</v>
      </c>
      <c r="J321" s="5">
        <f>IFERROR(IF(_xlfn.XLOOKUP(B321,재무DATA!D:D,재무DATA!F:F)="KOSDAQ",IF(SUMIFS(재무DATA!M:M,재무DATA!C:C,Sheet9!D321,재무DATA!D:D,Sheet9!B321,재무DATA!H:H,YEAR(Sheet9!$A$1)-2,재무DATA!L:L,"D")&lt;=33*10^8,1,0),IF(SUMIFS(재무DATA!M:M,재무DATA!C:C,Sheet9!D321,재무DATA!D:D,Sheet9!B321,재무DATA!H:H,YEAR(Sheet9!$A$1)-2,재무DATA!L:L,"D")&lt;=55*10^8,1,0)),0)</f>
        <v>1</v>
      </c>
    </row>
    <row r="322" spans="1:10" x14ac:dyDescent="0.3">
      <c r="A322">
        <f t="shared" si="4"/>
        <v>23</v>
      </c>
      <c r="B322" t="str">
        <f>_xlfn.XLOOKUP(A322,회사목록!A:A,회사목록!B:B)</f>
        <v>에스디바이오센서</v>
      </c>
      <c r="C322" t="str">
        <f>_xlfn.XLOOKUP(B322,회사목록!B:B,회사목록!C:C)</f>
        <v>ICE2</v>
      </c>
      <c r="D322" t="str">
        <f>_xlfn.XLOOKUP(H322,지표!D:D,지표!H:H)</f>
        <v>별도</v>
      </c>
      <c r="E322" t="str">
        <f>_xlfn.XLOOKUP(H322,지표!D:D,지표!I:I)</f>
        <v>ALL</v>
      </c>
      <c r="F322" t="str">
        <f>_xlfn.XLOOKUP(H322,지표!D:D,지표!F:F)</f>
        <v>2 감사인 감리 대상 개별감사업무 선정</v>
      </c>
      <c r="G322" t="str">
        <f>_xlfn.XLOOKUP(H322,지표!D:D,지표!C:C)</f>
        <v>1 개별감사업무 선정</v>
      </c>
      <c r="H322" t="s">
        <v>65</v>
      </c>
      <c r="I322" t="s">
        <v>145</v>
      </c>
      <c r="J322" s="5">
        <f>IFERROR(IF(SUMIFS(재무DATA!M:M,재무DATA!C:C,Sheet9!D322,재무DATA!D:D,Sheet9!B322,재무DATA!H:H,YEAR(Sheet9!$A$1),재무DATA!L:L,"B")/SUMIFS(재무DATA!M:M,재무DATA!C:C,Sheet9!D322,재무DATA!D:D,Sheet9!B322,재무DATA!H:H,YEAR(Sheet9!$A$1),재무DATA!L:L,"C")&gt;=150%,1,0),0)</f>
        <v>0</v>
      </c>
    </row>
    <row r="323" spans="1:10" x14ac:dyDescent="0.3">
      <c r="A323">
        <f t="shared" si="4"/>
        <v>23</v>
      </c>
      <c r="B323" t="str">
        <f>_xlfn.XLOOKUP(A323,회사목록!A:A,회사목록!B:B)</f>
        <v>에스디바이오센서</v>
      </c>
      <c r="C323" t="str">
        <f>_xlfn.XLOOKUP(B323,회사목록!B:B,회사목록!C:C)</f>
        <v>ICE2</v>
      </c>
      <c r="D323" t="str">
        <f>_xlfn.XLOOKUP(H323,지표!D:D,지표!H:H)</f>
        <v>별도</v>
      </c>
      <c r="E323" t="str">
        <f>_xlfn.XLOOKUP(H323,지표!D:D,지표!I:I)</f>
        <v>ALL</v>
      </c>
      <c r="F323" t="str">
        <f>_xlfn.XLOOKUP(H323,지표!D:D,지표!F:F)</f>
        <v>2 감사인 감리 대상 개별감사업무 선정</v>
      </c>
      <c r="G323" t="str">
        <f>_xlfn.XLOOKUP(H323,지표!D:D,지표!C:C)</f>
        <v>1 개별감사업무 선정</v>
      </c>
      <c r="H323" t="s">
        <v>67</v>
      </c>
      <c r="I323" t="s">
        <v>147</v>
      </c>
      <c r="J323" s="5">
        <f>IFERROR(IF(AND(SUMIFS(재무DATA!M:M,재무DATA!C:C,Sheet9!D323,재무DATA!D:D,Sheet9!B323,재무DATA!H:H,YEAR(Sheet9!$A$1),재무DATA!L:L,"E")/SUMIFS(재무DATA!M:M,재무DATA!C:C,Sheet9!D323,재무DATA!D:D,Sheet9!B323,재무DATA!H:H,YEAR(Sheet9!$A$1),재무DATA!L:L,"D")&lt;=0,SUMIFS(재무DATA!M:M,재무DATA!C:C,Sheet9!D323,재무DATA!D:D,Sheet9!B323,재무DATA!H:H,YEAR(Sheet9!$A$1),재무DATA!L:L,"F")/SUMIFS(재무DATA!M:M,재무DATA!C:C,Sheet9!D323,재무DATA!D:D,Sheet9!B323,재무DATA!H:H,YEAR(Sheet9!$A$1),재무DATA!L:L,"D")&lt;=0),1,0),0)</f>
        <v>0</v>
      </c>
    </row>
    <row r="324" spans="1:10" x14ac:dyDescent="0.3">
      <c r="A324">
        <f t="shared" si="4"/>
        <v>23</v>
      </c>
      <c r="B324" t="str">
        <f>_xlfn.XLOOKUP(A324,회사목록!A:A,회사목록!B:B)</f>
        <v>에스디바이오센서</v>
      </c>
      <c r="C324" t="str">
        <f>_xlfn.XLOOKUP(B324,회사목록!B:B,회사목록!C:C)</f>
        <v>ICE2</v>
      </c>
      <c r="D324" t="str">
        <f>_xlfn.XLOOKUP(H324,지표!D:D,지표!H:H)</f>
        <v>별도</v>
      </c>
      <c r="E324" t="str">
        <f>_xlfn.XLOOKUP(H324,지표!D:D,지표!I:I)</f>
        <v>비상장</v>
      </c>
      <c r="F324" t="str">
        <f>_xlfn.XLOOKUP(H324,지표!D:D,지표!F:F)</f>
        <v>2 감사인 감리 대상 개별감사업무 선정</v>
      </c>
      <c r="G324" t="str">
        <f>_xlfn.XLOOKUP(H324,지표!D:D,지표!C:C)</f>
        <v>1 개별감사업무 선정</v>
      </c>
      <c r="H324" t="s">
        <v>69</v>
      </c>
      <c r="I324" t="s">
        <v>351</v>
      </c>
      <c r="J324" s="5">
        <f>IFERROR(IF(_xlfn.XLOOKUP(B324,재무DATA!D:D,재무DATA!F:F)="비상장",IF(SUMIFS(재무DATA!M:M,재무DATA!D:D,Sheet9!B324,재무DATA!C:C,Sheet9!D324,재무DATA!H:H,YEAR(Sheet9!$A$1),재무DATA!L:L,"A")&gt;=2*10^12,1,0),0),0)</f>
        <v>0</v>
      </c>
    </row>
    <row r="325" spans="1:10" x14ac:dyDescent="0.3">
      <c r="A325">
        <f t="shared" si="4"/>
        <v>24</v>
      </c>
      <c r="B325" t="str">
        <f>_xlfn.XLOOKUP(A325,회사목록!A:A,회사목록!B:B)</f>
        <v>에스엠</v>
      </c>
      <c r="C325" t="str">
        <f>_xlfn.XLOOKUP(B325,회사목록!B:B,회사목록!C:C)</f>
        <v>ICE1</v>
      </c>
      <c r="D325" t="str">
        <f>_xlfn.XLOOKUP(H325,지표!D:D,지표!H:H)</f>
        <v>별도</v>
      </c>
      <c r="E325" t="str">
        <f>_xlfn.XLOOKUP(H325,지표!D:D,지표!I:I)</f>
        <v>코스닥</v>
      </c>
      <c r="F325" t="str">
        <f>_xlfn.XLOOKUP(H325,지표!D:D,지표!F:F)</f>
        <v>1 감리위험요소평가</v>
      </c>
      <c r="G325" t="str">
        <f>_xlfn.XLOOKUP(H325,지표!D:D,지표!C:C)</f>
        <v>4 한계기업</v>
      </c>
      <c r="H325" t="s">
        <v>71</v>
      </c>
      <c r="I325" t="s">
        <v>128</v>
      </c>
      <c r="J325" s="5">
        <f>IFERROR(IF(_xlfn.XLOOKUP(B325,회사목록!B:B,회사목록!D:D)="KOSDAQ",IF(AND(SUMIFS(재무DATA!M:M,재무DATA!H:H,YEAR(Sheet9!$A$1),재무DATA!C:C,Sheet9!D325,재무DATA!L:L,"E")&lt;0,SUMIFS(재무DATA!M:M,재무DATA!H:H,YEAR(Sheet9!$A$1)-1,재무DATA!C:C,Sheet9!D325,재무DATA!L:L,"E")&lt;0,SUMIFS(재무DATA!M:M,재무DATA!H:H,YEAR(Sheet9!$A$1)-2,재무DATA!C:C,Sheet9!D325,재무DATA!L:L,"E")&lt;0),1,0),0),0)</f>
        <v>0</v>
      </c>
    </row>
    <row r="326" spans="1:10" x14ac:dyDescent="0.3">
      <c r="A326">
        <f t="shared" si="4"/>
        <v>24</v>
      </c>
      <c r="B326" t="str">
        <f>_xlfn.XLOOKUP(A326,회사목록!A:A,회사목록!B:B)</f>
        <v>에스엠</v>
      </c>
      <c r="C326" t="str">
        <f>_xlfn.XLOOKUP(B326,회사목록!B:B,회사목록!C:C)</f>
        <v>ICE1</v>
      </c>
      <c r="D326" t="str">
        <f>_xlfn.XLOOKUP(H326,지표!D:D,지표!H:H)</f>
        <v>별도</v>
      </c>
      <c r="E326" t="str">
        <f>_xlfn.XLOOKUP(H326,지표!D:D,지표!I:I)</f>
        <v>ALL</v>
      </c>
      <c r="F326" t="str">
        <f>_xlfn.XLOOKUP(H326,지표!D:D,지표!F:F)</f>
        <v>1 감리위험요소평가</v>
      </c>
      <c r="G326" t="str">
        <f>_xlfn.XLOOKUP(H326,지표!D:D,지표!C:C)</f>
        <v>1 표본심사</v>
      </c>
      <c r="H326" t="s">
        <v>73</v>
      </c>
      <c r="I326" t="s">
        <v>132</v>
      </c>
      <c r="J326" s="5">
        <f>IFERROR(IF(SUMIFS(재무DATA!M:M,재무DATA!D:D,Sheet9!B326,재무DATA!H:H,YEAR(Sheet9!$A$1)-1,재무DATA!C:C,Sheet9!D326,재무DATA!L:L,"F")-SUMIFS(재무DATA!M:M,재무DATA!D:D,Sheet9!B326,재무DATA!H:H,YEAR(Sheet9!$A$1)-1,재무DATA!C:C,Sheet9!D326,재무DATA!L:L,"G")&gt;0,IF((SUMIFS(재무DATA!M:M,재무DATA!D:D,Sheet9!B326,재무DATA!H:H,YEAR(Sheet9!$A$1)-1,재무DATA!C:C,Sheet9!D326,재무DATA!L:L,"F")-SUMIFS(재무DATA!M:M,재무DATA!D:D,Sheet9!B326,재무DATA!H:H,YEAR(Sheet9!$A$1)-1,재무DATA!C:C,Sheet9!D326,재무DATA!L:L,"G"))/(SUMIFS(재무DATA!M:M,재무DATA!D:D,Sheet9!B326,재무DATA!H:H,YEAR(Sheet9!$A$1)-1,재무DATA!C:C,Sheet9!D326,재무DATA!L:L,"G"))&gt;=50%,1,0),0),0)</f>
        <v>0</v>
      </c>
    </row>
    <row r="327" spans="1:10" x14ac:dyDescent="0.3">
      <c r="A327">
        <f t="shared" si="4"/>
        <v>24</v>
      </c>
      <c r="B327" t="str">
        <f>_xlfn.XLOOKUP(A327,회사목록!A:A,회사목록!B:B)</f>
        <v>에스엠</v>
      </c>
      <c r="C327" t="str">
        <f>_xlfn.XLOOKUP(B327,회사목록!B:B,회사목록!C:C)</f>
        <v>ICE1</v>
      </c>
      <c r="D327" t="str">
        <f>_xlfn.XLOOKUP(H327,지표!D:D,지표!H:H)</f>
        <v>별도</v>
      </c>
      <c r="E327" t="str">
        <f>_xlfn.XLOOKUP(H327,지표!D:D,지표!I:I)</f>
        <v>ALL</v>
      </c>
      <c r="F327" t="str">
        <f>_xlfn.XLOOKUP(H327,지표!D:D,지표!F:F)</f>
        <v>1 감리위험요소평가</v>
      </c>
      <c r="G327" t="str">
        <f>_xlfn.XLOOKUP(H327,지표!D:D,지표!C:C)</f>
        <v>1 표본심사</v>
      </c>
      <c r="H327" t="s">
        <v>75</v>
      </c>
      <c r="I327" t="s">
        <v>130</v>
      </c>
      <c r="J327" s="5">
        <f>IFERROR(IF(J326=1,IF(SUMIFS(재무DATA!M:M,재무DATA!D:D,Sheet9!B327,재무DATA!H:H,YEAR(Sheet9!$A$1)-2,재무DATA!C:C,Sheet9!D327,재무DATA!L:L,"F")-SUMIFS(재무DATA!M:M,재무DATA!D:D,Sheet9!B327,재무DATA!H:H,YEAR(Sheet9!$A$1)-2,재무DATA!C:C,Sheet9!D327,재무DATA!L:L,"G")&gt;0,IF((SUMIFS(재무DATA!M:M,재무DATA!D:D,Sheet9!B327,재무DATA!H:H,YEAR(Sheet9!$A$1)-2,재무DATA!C:C,Sheet9!D327,재무DATA!L:L,"F")-SUMIFS(재무DATA!M:M,재무DATA!D:D,Sheet9!B327,재무DATA!H:H,YEAR(Sheet9!$A$1)-2,재무DATA!C:C,Sheet9!D327,재무DATA!L:L,"G"))/(SUMIFS(재무DATA!M:M,재무DATA!D:D,Sheet9!B327,재무DATA!H:H,YEAR(Sheet9!$A$1)-2,재무DATA!C:C,Sheet9!D327,재무DATA!L:L,"G"))&gt;=50%,1,0),0),0),0)</f>
        <v>0</v>
      </c>
    </row>
    <row r="328" spans="1:10" x14ac:dyDescent="0.3">
      <c r="A328">
        <f t="shared" si="4"/>
        <v>24</v>
      </c>
      <c r="B328" t="str">
        <f>_xlfn.XLOOKUP(A328,회사목록!A:A,회사목록!B:B)</f>
        <v>에스엠</v>
      </c>
      <c r="C328" t="str">
        <f>_xlfn.XLOOKUP(B328,회사목록!B:B,회사목록!C:C)</f>
        <v>ICE1</v>
      </c>
      <c r="D328" t="str">
        <f>_xlfn.XLOOKUP(H328,지표!D:D,지표!H:H)</f>
        <v>별도</v>
      </c>
      <c r="E328" t="str">
        <f>_xlfn.XLOOKUP(H328,지표!D:D,지표!I:I)</f>
        <v>ALL</v>
      </c>
      <c r="F328" t="str">
        <f>_xlfn.XLOOKUP(H328,지표!D:D,지표!F:F)</f>
        <v>1 감리위험요소평가</v>
      </c>
      <c r="G328" t="str">
        <f>_xlfn.XLOOKUP(H328,지표!D:D,지표!C:C)</f>
        <v>1 표본심사</v>
      </c>
      <c r="H328" t="s">
        <v>77</v>
      </c>
      <c r="I328" t="s">
        <v>127</v>
      </c>
      <c r="J328" s="5">
        <f>IFERROR(IF(SUMIFS(재무DATA!M:M,재무DATA!D:D,Sheet9!B328,재무DATA!H:H,YEAR(Sheet9!$A$1)-1,재무DATA!C:C,Sheet9!D328,재무DATA!L:L,"E")-SUMIFS(재무DATA!M:M,재무DATA!D:D,Sheet9!B328,재무DATA!H:H,YEAR(Sheet9!$A$1)-1,재무DATA!C:C,Sheet9!D328,재무DATA!L:L,"G")&gt;0,IF((SUMIFS(재무DATA!M:M,재무DATA!D:D,Sheet9!B328,재무DATA!H:H,YEAR(Sheet9!$A$1)-1,재무DATA!C:C,Sheet9!D328,재무DATA!L:L,"E")-SUMIFS(재무DATA!M:M,재무DATA!D:D,Sheet9!B328,재무DATA!H:H,YEAR(Sheet9!$A$1)-1,재무DATA!C:C,Sheet9!D328,재무DATA!L:L,"G"))/(SUMIFS(재무DATA!M:M,재무DATA!D:D,Sheet9!B328,재무DATA!H:H,YEAR(Sheet9!$A$1)-1,재무DATA!C:C,Sheet9!D328,재무DATA!L:L,"G"))&gt;=50%,1,0),0),0)</f>
        <v>0</v>
      </c>
    </row>
    <row r="329" spans="1:10" x14ac:dyDescent="0.3">
      <c r="A329">
        <f t="shared" si="4"/>
        <v>24</v>
      </c>
      <c r="B329" t="str">
        <f>_xlfn.XLOOKUP(A329,회사목록!A:A,회사목록!B:B)</f>
        <v>에스엠</v>
      </c>
      <c r="C329" t="str">
        <f>_xlfn.XLOOKUP(B329,회사목록!B:B,회사목록!C:C)</f>
        <v>ICE1</v>
      </c>
      <c r="D329" t="str">
        <f>_xlfn.XLOOKUP(H329,지표!D:D,지표!H:H)</f>
        <v>별도</v>
      </c>
      <c r="E329" t="str">
        <f>_xlfn.XLOOKUP(H329,지표!D:D,지표!I:I)</f>
        <v>ALL</v>
      </c>
      <c r="F329" t="str">
        <f>_xlfn.XLOOKUP(H329,지표!D:D,지표!F:F)</f>
        <v>1 감리위험요소평가</v>
      </c>
      <c r="G329" t="str">
        <f>_xlfn.XLOOKUP(H329,지표!D:D,지표!C:C)</f>
        <v>1 표본심사</v>
      </c>
      <c r="H329" t="s">
        <v>79</v>
      </c>
      <c r="I329" t="s">
        <v>126</v>
      </c>
      <c r="J329" s="5">
        <f>IFERROR(IF(J328=1,IF(SUMIFS(재무DATA!M:M,재무DATA!D:D,Sheet9!B329,재무DATA!H:H,YEAR(Sheet9!$A$1)-2,재무DATA!C:C,Sheet9!D329,재무DATA!L:L,"E")-SUMIFS(재무DATA!M:M,재무DATA!D:D,Sheet9!B329,재무DATA!H:H,YEAR(Sheet9!$A$1)-2,재무DATA!C:C,Sheet9!D329,재무DATA!L:L,"G")&gt;0,IF((SUMIFS(재무DATA!M:M,재무DATA!D:D,Sheet9!B329,재무DATA!H:H,YEAR(Sheet9!$A$1)-2,재무DATA!C:C,Sheet9!D329,재무DATA!L:L,"E")-SUMIFS(재무DATA!M:M,재무DATA!D:D,Sheet9!B329,재무DATA!H:H,YEAR(Sheet9!$A$1)-2,재무DATA!C:C,Sheet9!D329,재무DATA!L:L,"G"))/(SUMIFS(재무DATA!M:M,재무DATA!D:D,Sheet9!B329,재무DATA!H:H,YEAR(Sheet9!$A$1)-2,재무DATA!C:C,Sheet9!D329,재무DATA!L:L,"G"))&gt;=50%,1,0),0),0),0)</f>
        <v>0</v>
      </c>
    </row>
    <row r="330" spans="1:10" x14ac:dyDescent="0.3">
      <c r="A330">
        <f t="shared" si="4"/>
        <v>24</v>
      </c>
      <c r="B330" t="str">
        <f>_xlfn.XLOOKUP(A330,회사목록!A:A,회사목록!B:B)</f>
        <v>에스엠</v>
      </c>
      <c r="C330" t="str">
        <f>_xlfn.XLOOKUP(B330,회사목록!B:B,회사목록!C:C)</f>
        <v>ICE1</v>
      </c>
      <c r="D330" t="str">
        <f>_xlfn.XLOOKUP(H330,지표!D:D,지표!H:H)</f>
        <v>별도</v>
      </c>
      <c r="E330" t="str">
        <f>_xlfn.XLOOKUP(H330,지표!D:D,지표!I:I)</f>
        <v>코스피/코스닥</v>
      </c>
      <c r="F330" t="str">
        <f>_xlfn.XLOOKUP(H330,지표!D:D,지표!F:F)</f>
        <v>1 감리위험요소평가</v>
      </c>
      <c r="G330" t="str">
        <f>_xlfn.XLOOKUP(H330,지표!D:D,지표!C:C)</f>
        <v>1 표본심사</v>
      </c>
      <c r="H330" t="s">
        <v>83</v>
      </c>
      <c r="I330" t="s">
        <v>134</v>
      </c>
      <c r="J330" s="5">
        <f>IFERROR(IF(SUMIFS(재무DATA!M:M,재무DATA!D:D,Sheet9!B330,재무DATA!C:C,Sheet9!D330,재무DATA!H:H,YEAR(Sheet9!$A$1),재무DATA!L:L,"E")/SUMIFS(재무DATA!M:M,재무DATA!D:D,Sheet9!B330,재무DATA!C:C,Sheet9!D330,재무DATA!H:H,YEAR(Sheet9!$A$1)-1,재무DATA!L:L,"E")&lt;50%,1,0),0)</f>
        <v>0</v>
      </c>
    </row>
    <row r="331" spans="1:10" x14ac:dyDescent="0.3">
      <c r="A331">
        <f t="shared" si="4"/>
        <v>24</v>
      </c>
      <c r="B331" t="str">
        <f>_xlfn.XLOOKUP(A331,회사목록!A:A,회사목록!B:B)</f>
        <v>에스엠</v>
      </c>
      <c r="C331" t="str">
        <f>_xlfn.XLOOKUP(B331,회사목록!B:B,회사목록!C:C)</f>
        <v>ICE1</v>
      </c>
      <c r="D331" t="str">
        <f>_xlfn.XLOOKUP(H331,지표!D:D,지표!H:H)</f>
        <v>별도</v>
      </c>
      <c r="E331" t="str">
        <f>_xlfn.XLOOKUP(H331,지표!D:D,지표!I:I)</f>
        <v>코스피/코스닥</v>
      </c>
      <c r="F331" t="str">
        <f>_xlfn.XLOOKUP(H331,지표!D:D,지표!F:F)</f>
        <v>1 감리위험요소평가</v>
      </c>
      <c r="G331" t="str">
        <f>_xlfn.XLOOKUP(H331,지표!D:D,지표!C:C)</f>
        <v>1 표본심사</v>
      </c>
      <c r="H331" t="s">
        <v>85</v>
      </c>
      <c r="I331" t="s">
        <v>136</v>
      </c>
      <c r="J331" s="5">
        <f>IFERROR(IF(SUMIFS(재무DATA!M:M,재무DATA!D:D,Sheet9!B331,재무DATA!C:C,Sheet9!D331,재무DATA!H:H,YEAR(Sheet9!$A$1),재무DATA!L:L,"D")/SUMIFS(재무DATA!M:M,재무DATA!D:D,Sheet9!B331,재무DATA!C:C,Sheet9!D331,재무DATA!H:H,YEAR(Sheet9!$A$1)-1,재무DATA!L:L,"D")&lt;50%,1,0),0)</f>
        <v>0</v>
      </c>
    </row>
    <row r="332" spans="1:10" x14ac:dyDescent="0.3">
      <c r="A332">
        <f t="shared" si="4"/>
        <v>24</v>
      </c>
      <c r="B332" t="str">
        <f>_xlfn.XLOOKUP(A332,회사목록!A:A,회사목록!B:B)</f>
        <v>에스엠</v>
      </c>
      <c r="C332" t="str">
        <f>_xlfn.XLOOKUP(B332,회사목록!B:B,회사목록!C:C)</f>
        <v>ICE1</v>
      </c>
      <c r="D332" t="str">
        <f>_xlfn.XLOOKUP(H332,지표!D:D,지표!H:H)</f>
        <v>별도</v>
      </c>
      <c r="E332" t="str">
        <f>_xlfn.XLOOKUP(H332,지표!D:D,지표!I:I)</f>
        <v>코스피/코스닥</v>
      </c>
      <c r="F332" t="str">
        <f>_xlfn.XLOOKUP(H332,지표!D:D,지표!F:F)</f>
        <v>1 감리위험요소평가</v>
      </c>
      <c r="G332" t="str">
        <f>_xlfn.XLOOKUP(H332,지표!D:D,지표!C:C)</f>
        <v>5 기타</v>
      </c>
      <c r="H332" t="s">
        <v>81</v>
      </c>
      <c r="I332" t="s">
        <v>349</v>
      </c>
      <c r="J332" s="5">
        <f>IFERROR(IF(SUMIFS(재무DATA!M:M,재무DATA!C:C,Sheet9!D332,재무DATA!D:D,Sheet9!B332,재무DATA!H:H,YEAR(Sheet9!$A$1),재무DATA!L:L,"F")/SUMIFS(재무DATA!M:M,재무DATA!C:C,Sheet9!D332,재무DATA!D:D,Sheet9!B332,재무DATA!H:H,YEAR(Sheet9!$A$1),재무DATA!L:L,"G")&lt;0,1,0),0)</f>
        <v>0</v>
      </c>
    </row>
    <row r="333" spans="1:10" x14ac:dyDescent="0.3">
      <c r="A333">
        <f t="shared" si="4"/>
        <v>24</v>
      </c>
      <c r="B333" t="str">
        <f>_xlfn.XLOOKUP(A333,회사목록!A:A,회사목록!B:B)</f>
        <v>에스엠</v>
      </c>
      <c r="C333" t="str">
        <f>_xlfn.XLOOKUP(B333,회사목록!B:B,회사목록!C:C)</f>
        <v>ICE1</v>
      </c>
      <c r="D333" t="str">
        <f>_xlfn.XLOOKUP(H333,지표!D:D,지표!H:H)</f>
        <v>연결</v>
      </c>
      <c r="E333" t="str">
        <f>_xlfn.XLOOKUP(H333,지표!D:D,지표!I:I)</f>
        <v>코스피/코스닥</v>
      </c>
      <c r="F333" t="str">
        <f>_xlfn.XLOOKUP(H333,지표!D:D,지표!F:F)</f>
        <v>1 감리위험요소평가</v>
      </c>
      <c r="G333" t="str">
        <f>_xlfn.XLOOKUP(H333,지표!D:D,지표!C:C)</f>
        <v>2 직권지정</v>
      </c>
      <c r="H333" t="s">
        <v>87</v>
      </c>
      <c r="I333" t="s">
        <v>139</v>
      </c>
      <c r="J333" s="5">
        <f>IFERROR(IF(AND(SUMIFS(재무DATA!M:M,재무DATA!C:C,Sheet9!D333,재무DATA!D:D,Sheet9!B333,재무DATA!H:H,YEAR(Sheet9!$A$1)-1,재무DATA!L:L,"E")&lt;0,SUMIFS(재무DATA!M:M,재무DATA!C:C,Sheet9!D333,재무DATA!D:D,Sheet9!B333,재무DATA!H:H,YEAR(Sheet9!$A$1)-2,재무DATA!L:L,"E")&lt;0),1,0),0)</f>
        <v>0</v>
      </c>
    </row>
    <row r="334" spans="1:10" x14ac:dyDescent="0.3">
      <c r="A334">
        <f t="shared" si="4"/>
        <v>24</v>
      </c>
      <c r="B334" t="str">
        <f>_xlfn.XLOOKUP(A334,회사목록!A:A,회사목록!B:B)</f>
        <v>에스엠</v>
      </c>
      <c r="C334" t="str">
        <f>_xlfn.XLOOKUP(B334,회사목록!B:B,회사목록!C:C)</f>
        <v>ICE1</v>
      </c>
      <c r="D334" t="str">
        <f>_xlfn.XLOOKUP(H334,지표!D:D,지표!H:H)</f>
        <v>연결</v>
      </c>
      <c r="E334" t="str">
        <f>_xlfn.XLOOKUP(H334,지표!D:D,지표!I:I)</f>
        <v>코스피/코스닥</v>
      </c>
      <c r="F334" t="str">
        <f>_xlfn.XLOOKUP(H334,지표!D:D,지표!F:F)</f>
        <v>1 감리위험요소평가</v>
      </c>
      <c r="G334" t="str">
        <f>_xlfn.XLOOKUP(H334,지표!D:D,지표!C:C)</f>
        <v>2 직권지정</v>
      </c>
      <c r="H334" t="s">
        <v>89</v>
      </c>
      <c r="I334" t="s">
        <v>141</v>
      </c>
      <c r="J334" s="5">
        <f>IFERROR(IF(AND(SUMIFS(재무DATA!M:M,재무DATA!C:C,Sheet9!D334,재무DATA!D:D,Sheet9!B334,재무DATA!H:H,YEAR(Sheet9!$A$1)-1,재무DATA!L:L,"G")&lt;0,SUMIFS(재무DATA!M:M,재무DATA!C:C,Sheet9!D334,재무DATA!D:D,Sheet9!B334,재무DATA!H:H,YEAR(Sheet9!$A$1)-2,재무DATA!L:L,"G")&lt;0),1,0),0)</f>
        <v>0</v>
      </c>
    </row>
    <row r="335" spans="1:10" x14ac:dyDescent="0.3">
      <c r="A335">
        <f t="shared" si="4"/>
        <v>24</v>
      </c>
      <c r="B335" t="str">
        <f>_xlfn.XLOOKUP(A335,회사목록!A:A,회사목록!B:B)</f>
        <v>에스엠</v>
      </c>
      <c r="C335" t="str">
        <f>_xlfn.XLOOKUP(B335,회사목록!B:B,회사목록!C:C)</f>
        <v>ICE1</v>
      </c>
      <c r="D335" t="str">
        <f>_xlfn.XLOOKUP(H335,지표!D:D,지표!H:H)</f>
        <v>별도</v>
      </c>
      <c r="E335" t="str">
        <f>_xlfn.XLOOKUP(H335,지표!D:D,지표!I:I)</f>
        <v>코스피/코스닥</v>
      </c>
      <c r="F335" t="str">
        <f>_xlfn.XLOOKUP(H335,지표!D:D,지표!F:F)</f>
        <v>1 감리위험요소평가</v>
      </c>
      <c r="G335" t="str">
        <f>_xlfn.XLOOKUP(H335,지표!D:D,지표!C:C)</f>
        <v>3 관리종목</v>
      </c>
      <c r="H335" t="s">
        <v>91</v>
      </c>
      <c r="I335" t="s">
        <v>143</v>
      </c>
      <c r="J335" s="5">
        <f>IFERROR(IF(_xlfn.XLOOKUP(B335,재무DATA!D:D,재무DATA!F:F)="KOSDAQ",IF(SUMIFS(재무DATA!M:M,재무DATA!C:C,Sheet9!D335,재무DATA!D:D,Sheet9!B335,재무DATA!H:H,YEAR(Sheet9!$A$1)-2,재무DATA!L:L,"D")&lt;=33*10^8,1,0),IF(SUMIFS(재무DATA!M:M,재무DATA!C:C,Sheet9!D335,재무DATA!D:D,Sheet9!B335,재무DATA!H:H,YEAR(Sheet9!$A$1)-2,재무DATA!L:L,"D")&lt;=55*10^8,1,0)),0)</f>
        <v>0</v>
      </c>
    </row>
    <row r="336" spans="1:10" x14ac:dyDescent="0.3">
      <c r="A336">
        <f t="shared" si="4"/>
        <v>24</v>
      </c>
      <c r="B336" t="str">
        <f>_xlfn.XLOOKUP(A336,회사목록!A:A,회사목록!B:B)</f>
        <v>에스엠</v>
      </c>
      <c r="C336" t="str">
        <f>_xlfn.XLOOKUP(B336,회사목록!B:B,회사목록!C:C)</f>
        <v>ICE1</v>
      </c>
      <c r="D336" t="str">
        <f>_xlfn.XLOOKUP(H336,지표!D:D,지표!H:H)</f>
        <v>별도</v>
      </c>
      <c r="E336" t="str">
        <f>_xlfn.XLOOKUP(H336,지표!D:D,지표!I:I)</f>
        <v>ALL</v>
      </c>
      <c r="F336" t="str">
        <f>_xlfn.XLOOKUP(H336,지표!D:D,지표!F:F)</f>
        <v>2 감사인 감리 대상 개별감사업무 선정</v>
      </c>
      <c r="G336" t="str">
        <f>_xlfn.XLOOKUP(H336,지표!D:D,지표!C:C)</f>
        <v>1 개별감사업무 선정</v>
      </c>
      <c r="H336" t="s">
        <v>65</v>
      </c>
      <c r="I336" t="s">
        <v>145</v>
      </c>
      <c r="J336" s="5">
        <f>IFERROR(IF(SUMIFS(재무DATA!M:M,재무DATA!C:C,Sheet9!D336,재무DATA!D:D,Sheet9!B336,재무DATA!H:H,YEAR(Sheet9!$A$1),재무DATA!L:L,"B")/SUMIFS(재무DATA!M:M,재무DATA!C:C,Sheet9!D336,재무DATA!D:D,Sheet9!B336,재무DATA!H:H,YEAR(Sheet9!$A$1),재무DATA!L:L,"C")&gt;=150%,1,0),0)</f>
        <v>0</v>
      </c>
    </row>
    <row r="337" spans="1:10" x14ac:dyDescent="0.3">
      <c r="A337">
        <f t="shared" si="4"/>
        <v>24</v>
      </c>
      <c r="B337" t="str">
        <f>_xlfn.XLOOKUP(A337,회사목록!A:A,회사목록!B:B)</f>
        <v>에스엠</v>
      </c>
      <c r="C337" t="str">
        <f>_xlfn.XLOOKUP(B337,회사목록!B:B,회사목록!C:C)</f>
        <v>ICE1</v>
      </c>
      <c r="D337" t="str">
        <f>_xlfn.XLOOKUP(H337,지표!D:D,지표!H:H)</f>
        <v>별도</v>
      </c>
      <c r="E337" t="str">
        <f>_xlfn.XLOOKUP(H337,지표!D:D,지표!I:I)</f>
        <v>ALL</v>
      </c>
      <c r="F337" t="str">
        <f>_xlfn.XLOOKUP(H337,지표!D:D,지표!F:F)</f>
        <v>2 감사인 감리 대상 개별감사업무 선정</v>
      </c>
      <c r="G337" t="str">
        <f>_xlfn.XLOOKUP(H337,지표!D:D,지표!C:C)</f>
        <v>1 개별감사업무 선정</v>
      </c>
      <c r="H337" t="s">
        <v>67</v>
      </c>
      <c r="I337" t="s">
        <v>147</v>
      </c>
      <c r="J337" s="5">
        <f>IFERROR(IF(AND(SUMIFS(재무DATA!M:M,재무DATA!C:C,Sheet9!D337,재무DATA!D:D,Sheet9!B337,재무DATA!H:H,YEAR(Sheet9!$A$1),재무DATA!L:L,"E")/SUMIFS(재무DATA!M:M,재무DATA!C:C,Sheet9!D337,재무DATA!D:D,Sheet9!B337,재무DATA!H:H,YEAR(Sheet9!$A$1),재무DATA!L:L,"D")&lt;=0,SUMIFS(재무DATA!M:M,재무DATA!C:C,Sheet9!D337,재무DATA!D:D,Sheet9!B337,재무DATA!H:H,YEAR(Sheet9!$A$1),재무DATA!L:L,"F")/SUMIFS(재무DATA!M:M,재무DATA!C:C,Sheet9!D337,재무DATA!D:D,Sheet9!B337,재무DATA!H:H,YEAR(Sheet9!$A$1),재무DATA!L:L,"D")&lt;=0),1,0),0)</f>
        <v>0</v>
      </c>
    </row>
    <row r="338" spans="1:10" x14ac:dyDescent="0.3">
      <c r="A338">
        <f t="shared" si="4"/>
        <v>24</v>
      </c>
      <c r="B338" t="str">
        <f>_xlfn.XLOOKUP(A338,회사목록!A:A,회사목록!B:B)</f>
        <v>에스엠</v>
      </c>
      <c r="C338" t="str">
        <f>_xlfn.XLOOKUP(B338,회사목록!B:B,회사목록!C:C)</f>
        <v>ICE1</v>
      </c>
      <c r="D338" t="str">
        <f>_xlfn.XLOOKUP(H338,지표!D:D,지표!H:H)</f>
        <v>별도</v>
      </c>
      <c r="E338" t="str">
        <f>_xlfn.XLOOKUP(H338,지표!D:D,지표!I:I)</f>
        <v>비상장</v>
      </c>
      <c r="F338" t="str">
        <f>_xlfn.XLOOKUP(H338,지표!D:D,지표!F:F)</f>
        <v>2 감사인 감리 대상 개별감사업무 선정</v>
      </c>
      <c r="G338" t="str">
        <f>_xlfn.XLOOKUP(H338,지표!D:D,지표!C:C)</f>
        <v>1 개별감사업무 선정</v>
      </c>
      <c r="H338" t="s">
        <v>69</v>
      </c>
      <c r="I338" t="s">
        <v>351</v>
      </c>
      <c r="J338" s="5">
        <f>IFERROR(IF(_xlfn.XLOOKUP(B338,재무DATA!D:D,재무DATA!F:F)="비상장",IF(SUMIFS(재무DATA!M:M,재무DATA!D:D,Sheet9!B338,재무DATA!C:C,Sheet9!D338,재무DATA!H:H,YEAR(Sheet9!$A$1),재무DATA!L:L,"A")&gt;=2*10^12,1,0),0),0)</f>
        <v>0</v>
      </c>
    </row>
    <row r="339" spans="1:10" x14ac:dyDescent="0.3">
      <c r="A339">
        <f t="shared" si="4"/>
        <v>25</v>
      </c>
      <c r="B339" t="str">
        <f>_xlfn.XLOOKUP(A339,회사목록!A:A,회사목록!B:B)</f>
        <v>에이블씨엔씨</v>
      </c>
      <c r="C339" t="str">
        <f>_xlfn.XLOOKUP(B339,회사목록!B:B,회사목록!C:C)</f>
        <v>CM2</v>
      </c>
      <c r="D339" t="str">
        <f>_xlfn.XLOOKUP(H339,지표!D:D,지표!H:H)</f>
        <v>별도</v>
      </c>
      <c r="E339" t="str">
        <f>_xlfn.XLOOKUP(H339,지표!D:D,지표!I:I)</f>
        <v>코스닥</v>
      </c>
      <c r="F339" t="str">
        <f>_xlfn.XLOOKUP(H339,지표!D:D,지표!F:F)</f>
        <v>1 감리위험요소평가</v>
      </c>
      <c r="G339" t="str">
        <f>_xlfn.XLOOKUP(H339,지표!D:D,지표!C:C)</f>
        <v>4 한계기업</v>
      </c>
      <c r="H339" t="s">
        <v>71</v>
      </c>
      <c r="I339" t="s">
        <v>128</v>
      </c>
      <c r="J339" s="5">
        <f>IFERROR(IF(_xlfn.XLOOKUP(B339,회사목록!B:B,회사목록!D:D)="KOSDAQ",IF(AND(SUMIFS(재무DATA!M:M,재무DATA!H:H,YEAR(Sheet9!$A$1),재무DATA!C:C,Sheet9!D339,재무DATA!L:L,"E")&lt;0,SUMIFS(재무DATA!M:M,재무DATA!H:H,YEAR(Sheet9!$A$1)-1,재무DATA!C:C,Sheet9!D339,재무DATA!L:L,"E")&lt;0,SUMIFS(재무DATA!M:M,재무DATA!H:H,YEAR(Sheet9!$A$1)-2,재무DATA!C:C,Sheet9!D339,재무DATA!L:L,"E")&lt;0),1,0),0),0)</f>
        <v>0</v>
      </c>
    </row>
    <row r="340" spans="1:10" x14ac:dyDescent="0.3">
      <c r="A340">
        <f t="shared" ref="A340:A403" si="5">A326+1</f>
        <v>25</v>
      </c>
      <c r="B340" t="str">
        <f>_xlfn.XLOOKUP(A340,회사목록!A:A,회사목록!B:B)</f>
        <v>에이블씨엔씨</v>
      </c>
      <c r="C340" t="str">
        <f>_xlfn.XLOOKUP(B340,회사목록!B:B,회사목록!C:C)</f>
        <v>CM2</v>
      </c>
      <c r="D340" t="str">
        <f>_xlfn.XLOOKUP(H340,지표!D:D,지표!H:H)</f>
        <v>별도</v>
      </c>
      <c r="E340" t="str">
        <f>_xlfn.XLOOKUP(H340,지표!D:D,지표!I:I)</f>
        <v>ALL</v>
      </c>
      <c r="F340" t="str">
        <f>_xlfn.XLOOKUP(H340,지표!D:D,지표!F:F)</f>
        <v>1 감리위험요소평가</v>
      </c>
      <c r="G340" t="str">
        <f>_xlfn.XLOOKUP(H340,지표!D:D,지표!C:C)</f>
        <v>1 표본심사</v>
      </c>
      <c r="H340" t="s">
        <v>73</v>
      </c>
      <c r="I340" t="s">
        <v>132</v>
      </c>
      <c r="J340" s="5">
        <f>IFERROR(IF(SUMIFS(재무DATA!M:M,재무DATA!D:D,Sheet9!B340,재무DATA!H:H,YEAR(Sheet9!$A$1)-1,재무DATA!C:C,Sheet9!D340,재무DATA!L:L,"F")-SUMIFS(재무DATA!M:M,재무DATA!D:D,Sheet9!B340,재무DATA!H:H,YEAR(Sheet9!$A$1)-1,재무DATA!C:C,Sheet9!D340,재무DATA!L:L,"G")&gt;0,IF((SUMIFS(재무DATA!M:M,재무DATA!D:D,Sheet9!B340,재무DATA!H:H,YEAR(Sheet9!$A$1)-1,재무DATA!C:C,Sheet9!D340,재무DATA!L:L,"F")-SUMIFS(재무DATA!M:M,재무DATA!D:D,Sheet9!B340,재무DATA!H:H,YEAR(Sheet9!$A$1)-1,재무DATA!C:C,Sheet9!D340,재무DATA!L:L,"G"))/(SUMIFS(재무DATA!M:M,재무DATA!D:D,Sheet9!B340,재무DATA!H:H,YEAR(Sheet9!$A$1)-1,재무DATA!C:C,Sheet9!D340,재무DATA!L:L,"G"))&gt;=50%,1,0),0),0)</f>
        <v>0</v>
      </c>
    </row>
    <row r="341" spans="1:10" x14ac:dyDescent="0.3">
      <c r="A341">
        <f t="shared" si="5"/>
        <v>25</v>
      </c>
      <c r="B341" t="str">
        <f>_xlfn.XLOOKUP(A341,회사목록!A:A,회사목록!B:B)</f>
        <v>에이블씨엔씨</v>
      </c>
      <c r="C341" t="str">
        <f>_xlfn.XLOOKUP(B341,회사목록!B:B,회사목록!C:C)</f>
        <v>CM2</v>
      </c>
      <c r="D341" t="str">
        <f>_xlfn.XLOOKUP(H341,지표!D:D,지표!H:H)</f>
        <v>별도</v>
      </c>
      <c r="E341" t="str">
        <f>_xlfn.XLOOKUP(H341,지표!D:D,지표!I:I)</f>
        <v>ALL</v>
      </c>
      <c r="F341" t="str">
        <f>_xlfn.XLOOKUP(H341,지표!D:D,지표!F:F)</f>
        <v>1 감리위험요소평가</v>
      </c>
      <c r="G341" t="str">
        <f>_xlfn.XLOOKUP(H341,지표!D:D,지표!C:C)</f>
        <v>1 표본심사</v>
      </c>
      <c r="H341" t="s">
        <v>75</v>
      </c>
      <c r="I341" t="s">
        <v>130</v>
      </c>
      <c r="J341" s="5">
        <f>IFERROR(IF(J340=1,IF(SUMIFS(재무DATA!M:M,재무DATA!D:D,Sheet9!B341,재무DATA!H:H,YEAR(Sheet9!$A$1)-2,재무DATA!C:C,Sheet9!D341,재무DATA!L:L,"F")-SUMIFS(재무DATA!M:M,재무DATA!D:D,Sheet9!B341,재무DATA!H:H,YEAR(Sheet9!$A$1)-2,재무DATA!C:C,Sheet9!D341,재무DATA!L:L,"G")&gt;0,IF((SUMIFS(재무DATA!M:M,재무DATA!D:D,Sheet9!B341,재무DATA!H:H,YEAR(Sheet9!$A$1)-2,재무DATA!C:C,Sheet9!D341,재무DATA!L:L,"F")-SUMIFS(재무DATA!M:M,재무DATA!D:D,Sheet9!B341,재무DATA!H:H,YEAR(Sheet9!$A$1)-2,재무DATA!C:C,Sheet9!D341,재무DATA!L:L,"G"))/(SUMIFS(재무DATA!M:M,재무DATA!D:D,Sheet9!B341,재무DATA!H:H,YEAR(Sheet9!$A$1)-2,재무DATA!C:C,Sheet9!D341,재무DATA!L:L,"G"))&gt;=50%,1,0),0),0),0)</f>
        <v>0</v>
      </c>
    </row>
    <row r="342" spans="1:10" x14ac:dyDescent="0.3">
      <c r="A342">
        <f t="shared" si="5"/>
        <v>25</v>
      </c>
      <c r="B342" t="str">
        <f>_xlfn.XLOOKUP(A342,회사목록!A:A,회사목록!B:B)</f>
        <v>에이블씨엔씨</v>
      </c>
      <c r="C342" t="str">
        <f>_xlfn.XLOOKUP(B342,회사목록!B:B,회사목록!C:C)</f>
        <v>CM2</v>
      </c>
      <c r="D342" t="str">
        <f>_xlfn.XLOOKUP(H342,지표!D:D,지표!H:H)</f>
        <v>별도</v>
      </c>
      <c r="E342" t="str">
        <f>_xlfn.XLOOKUP(H342,지표!D:D,지표!I:I)</f>
        <v>ALL</v>
      </c>
      <c r="F342" t="str">
        <f>_xlfn.XLOOKUP(H342,지표!D:D,지표!F:F)</f>
        <v>1 감리위험요소평가</v>
      </c>
      <c r="G342" t="str">
        <f>_xlfn.XLOOKUP(H342,지표!D:D,지표!C:C)</f>
        <v>1 표본심사</v>
      </c>
      <c r="H342" t="s">
        <v>77</v>
      </c>
      <c r="I342" t="s">
        <v>127</v>
      </c>
      <c r="J342" s="5">
        <f>IFERROR(IF(SUMIFS(재무DATA!M:M,재무DATA!D:D,Sheet9!B342,재무DATA!H:H,YEAR(Sheet9!$A$1)-1,재무DATA!C:C,Sheet9!D342,재무DATA!L:L,"E")-SUMIFS(재무DATA!M:M,재무DATA!D:D,Sheet9!B342,재무DATA!H:H,YEAR(Sheet9!$A$1)-1,재무DATA!C:C,Sheet9!D342,재무DATA!L:L,"G")&gt;0,IF((SUMIFS(재무DATA!M:M,재무DATA!D:D,Sheet9!B342,재무DATA!H:H,YEAR(Sheet9!$A$1)-1,재무DATA!C:C,Sheet9!D342,재무DATA!L:L,"E")-SUMIFS(재무DATA!M:M,재무DATA!D:D,Sheet9!B342,재무DATA!H:H,YEAR(Sheet9!$A$1)-1,재무DATA!C:C,Sheet9!D342,재무DATA!L:L,"G"))/(SUMIFS(재무DATA!M:M,재무DATA!D:D,Sheet9!B342,재무DATA!H:H,YEAR(Sheet9!$A$1)-1,재무DATA!C:C,Sheet9!D342,재무DATA!L:L,"G"))&gt;=50%,1,0),0),0)</f>
        <v>0</v>
      </c>
    </row>
    <row r="343" spans="1:10" x14ac:dyDescent="0.3">
      <c r="A343">
        <f t="shared" si="5"/>
        <v>25</v>
      </c>
      <c r="B343" t="str">
        <f>_xlfn.XLOOKUP(A343,회사목록!A:A,회사목록!B:B)</f>
        <v>에이블씨엔씨</v>
      </c>
      <c r="C343" t="str">
        <f>_xlfn.XLOOKUP(B343,회사목록!B:B,회사목록!C:C)</f>
        <v>CM2</v>
      </c>
      <c r="D343" t="str">
        <f>_xlfn.XLOOKUP(H343,지표!D:D,지표!H:H)</f>
        <v>별도</v>
      </c>
      <c r="E343" t="str">
        <f>_xlfn.XLOOKUP(H343,지표!D:D,지표!I:I)</f>
        <v>ALL</v>
      </c>
      <c r="F343" t="str">
        <f>_xlfn.XLOOKUP(H343,지표!D:D,지표!F:F)</f>
        <v>1 감리위험요소평가</v>
      </c>
      <c r="G343" t="str">
        <f>_xlfn.XLOOKUP(H343,지표!D:D,지표!C:C)</f>
        <v>1 표본심사</v>
      </c>
      <c r="H343" t="s">
        <v>79</v>
      </c>
      <c r="I343" t="s">
        <v>126</v>
      </c>
      <c r="J343" s="5">
        <f>IFERROR(IF(J342=1,IF(SUMIFS(재무DATA!M:M,재무DATA!D:D,Sheet9!B343,재무DATA!H:H,YEAR(Sheet9!$A$1)-2,재무DATA!C:C,Sheet9!D343,재무DATA!L:L,"E")-SUMIFS(재무DATA!M:M,재무DATA!D:D,Sheet9!B343,재무DATA!H:H,YEAR(Sheet9!$A$1)-2,재무DATA!C:C,Sheet9!D343,재무DATA!L:L,"G")&gt;0,IF((SUMIFS(재무DATA!M:M,재무DATA!D:D,Sheet9!B343,재무DATA!H:H,YEAR(Sheet9!$A$1)-2,재무DATA!C:C,Sheet9!D343,재무DATA!L:L,"E")-SUMIFS(재무DATA!M:M,재무DATA!D:D,Sheet9!B343,재무DATA!H:H,YEAR(Sheet9!$A$1)-2,재무DATA!C:C,Sheet9!D343,재무DATA!L:L,"G"))/(SUMIFS(재무DATA!M:M,재무DATA!D:D,Sheet9!B343,재무DATA!H:H,YEAR(Sheet9!$A$1)-2,재무DATA!C:C,Sheet9!D343,재무DATA!L:L,"G"))&gt;=50%,1,0),0),0),0)</f>
        <v>0</v>
      </c>
    </row>
    <row r="344" spans="1:10" x14ac:dyDescent="0.3">
      <c r="A344">
        <f t="shared" si="5"/>
        <v>25</v>
      </c>
      <c r="B344" t="str">
        <f>_xlfn.XLOOKUP(A344,회사목록!A:A,회사목록!B:B)</f>
        <v>에이블씨엔씨</v>
      </c>
      <c r="C344" t="str">
        <f>_xlfn.XLOOKUP(B344,회사목록!B:B,회사목록!C:C)</f>
        <v>CM2</v>
      </c>
      <c r="D344" t="str">
        <f>_xlfn.XLOOKUP(H344,지표!D:D,지표!H:H)</f>
        <v>별도</v>
      </c>
      <c r="E344" t="str">
        <f>_xlfn.XLOOKUP(H344,지표!D:D,지표!I:I)</f>
        <v>코스피/코스닥</v>
      </c>
      <c r="F344" t="str">
        <f>_xlfn.XLOOKUP(H344,지표!D:D,지표!F:F)</f>
        <v>1 감리위험요소평가</v>
      </c>
      <c r="G344" t="str">
        <f>_xlfn.XLOOKUP(H344,지표!D:D,지표!C:C)</f>
        <v>1 표본심사</v>
      </c>
      <c r="H344" t="s">
        <v>83</v>
      </c>
      <c r="I344" t="s">
        <v>134</v>
      </c>
      <c r="J344" s="5">
        <f>IFERROR(IF(SUMIFS(재무DATA!M:M,재무DATA!D:D,Sheet9!B344,재무DATA!C:C,Sheet9!D344,재무DATA!H:H,YEAR(Sheet9!$A$1),재무DATA!L:L,"E")/SUMIFS(재무DATA!M:M,재무DATA!D:D,Sheet9!B344,재무DATA!C:C,Sheet9!D344,재무DATA!H:H,YEAR(Sheet9!$A$1)-1,재무DATA!L:L,"E")&lt;50%,1,0),0)</f>
        <v>1</v>
      </c>
    </row>
    <row r="345" spans="1:10" x14ac:dyDescent="0.3">
      <c r="A345">
        <f t="shared" si="5"/>
        <v>25</v>
      </c>
      <c r="B345" t="str">
        <f>_xlfn.XLOOKUP(A345,회사목록!A:A,회사목록!B:B)</f>
        <v>에이블씨엔씨</v>
      </c>
      <c r="C345" t="str">
        <f>_xlfn.XLOOKUP(B345,회사목록!B:B,회사목록!C:C)</f>
        <v>CM2</v>
      </c>
      <c r="D345" t="str">
        <f>_xlfn.XLOOKUP(H345,지표!D:D,지표!H:H)</f>
        <v>별도</v>
      </c>
      <c r="E345" t="str">
        <f>_xlfn.XLOOKUP(H345,지표!D:D,지표!I:I)</f>
        <v>코스피/코스닥</v>
      </c>
      <c r="F345" t="str">
        <f>_xlfn.XLOOKUP(H345,지표!D:D,지표!F:F)</f>
        <v>1 감리위험요소평가</v>
      </c>
      <c r="G345" t="str">
        <f>_xlfn.XLOOKUP(H345,지표!D:D,지표!C:C)</f>
        <v>1 표본심사</v>
      </c>
      <c r="H345" t="s">
        <v>85</v>
      </c>
      <c r="I345" t="s">
        <v>136</v>
      </c>
      <c r="J345" s="5">
        <f>IFERROR(IF(SUMIFS(재무DATA!M:M,재무DATA!D:D,Sheet9!B345,재무DATA!C:C,Sheet9!D345,재무DATA!H:H,YEAR(Sheet9!$A$1),재무DATA!L:L,"D")/SUMIFS(재무DATA!M:M,재무DATA!D:D,Sheet9!B345,재무DATA!C:C,Sheet9!D345,재무DATA!H:H,YEAR(Sheet9!$A$1)-1,재무DATA!L:L,"D")&lt;50%,1,0),0)</f>
        <v>0</v>
      </c>
    </row>
    <row r="346" spans="1:10" x14ac:dyDescent="0.3">
      <c r="A346">
        <f t="shared" si="5"/>
        <v>25</v>
      </c>
      <c r="B346" t="str">
        <f>_xlfn.XLOOKUP(A346,회사목록!A:A,회사목록!B:B)</f>
        <v>에이블씨엔씨</v>
      </c>
      <c r="C346" t="str">
        <f>_xlfn.XLOOKUP(B346,회사목록!B:B,회사목록!C:C)</f>
        <v>CM2</v>
      </c>
      <c r="D346" t="str">
        <f>_xlfn.XLOOKUP(H346,지표!D:D,지표!H:H)</f>
        <v>별도</v>
      </c>
      <c r="E346" t="str">
        <f>_xlfn.XLOOKUP(H346,지표!D:D,지표!I:I)</f>
        <v>코스피/코스닥</v>
      </c>
      <c r="F346" t="str">
        <f>_xlfn.XLOOKUP(H346,지표!D:D,지표!F:F)</f>
        <v>1 감리위험요소평가</v>
      </c>
      <c r="G346" t="str">
        <f>_xlfn.XLOOKUP(H346,지표!D:D,지표!C:C)</f>
        <v>5 기타</v>
      </c>
      <c r="H346" t="s">
        <v>81</v>
      </c>
      <c r="I346" t="s">
        <v>349</v>
      </c>
      <c r="J346" s="5">
        <f>IFERROR(IF(SUMIFS(재무DATA!M:M,재무DATA!C:C,Sheet9!D346,재무DATA!D:D,Sheet9!B346,재무DATA!H:H,YEAR(Sheet9!$A$1),재무DATA!L:L,"F")/SUMIFS(재무DATA!M:M,재무DATA!C:C,Sheet9!D346,재무DATA!D:D,Sheet9!B346,재무DATA!H:H,YEAR(Sheet9!$A$1),재무DATA!L:L,"G")&lt;0,1,0),0)</f>
        <v>1</v>
      </c>
    </row>
    <row r="347" spans="1:10" x14ac:dyDescent="0.3">
      <c r="A347">
        <f t="shared" si="5"/>
        <v>25</v>
      </c>
      <c r="B347" t="str">
        <f>_xlfn.XLOOKUP(A347,회사목록!A:A,회사목록!B:B)</f>
        <v>에이블씨엔씨</v>
      </c>
      <c r="C347" t="str">
        <f>_xlfn.XLOOKUP(B347,회사목록!B:B,회사목록!C:C)</f>
        <v>CM2</v>
      </c>
      <c r="D347" t="str">
        <f>_xlfn.XLOOKUP(H347,지표!D:D,지표!H:H)</f>
        <v>연결</v>
      </c>
      <c r="E347" t="str">
        <f>_xlfn.XLOOKUP(H347,지표!D:D,지표!I:I)</f>
        <v>코스피/코스닥</v>
      </c>
      <c r="F347" t="str">
        <f>_xlfn.XLOOKUP(H347,지표!D:D,지표!F:F)</f>
        <v>1 감리위험요소평가</v>
      </c>
      <c r="G347" t="str">
        <f>_xlfn.XLOOKUP(H347,지표!D:D,지표!C:C)</f>
        <v>2 직권지정</v>
      </c>
      <c r="H347" t="s">
        <v>87</v>
      </c>
      <c r="I347" t="s">
        <v>139</v>
      </c>
      <c r="J347" s="5">
        <f>IFERROR(IF(AND(SUMIFS(재무DATA!M:M,재무DATA!C:C,Sheet9!D347,재무DATA!D:D,Sheet9!B347,재무DATA!H:H,YEAR(Sheet9!$A$1)-1,재무DATA!L:L,"E")&lt;0,SUMIFS(재무DATA!M:M,재무DATA!C:C,Sheet9!D347,재무DATA!D:D,Sheet9!B347,재무DATA!H:H,YEAR(Sheet9!$A$1)-2,재무DATA!L:L,"E")&lt;0),1,0),0)</f>
        <v>0</v>
      </c>
    </row>
    <row r="348" spans="1:10" x14ac:dyDescent="0.3">
      <c r="A348">
        <f t="shared" si="5"/>
        <v>25</v>
      </c>
      <c r="B348" t="str">
        <f>_xlfn.XLOOKUP(A348,회사목록!A:A,회사목록!B:B)</f>
        <v>에이블씨엔씨</v>
      </c>
      <c r="C348" t="str">
        <f>_xlfn.XLOOKUP(B348,회사목록!B:B,회사목록!C:C)</f>
        <v>CM2</v>
      </c>
      <c r="D348" t="str">
        <f>_xlfn.XLOOKUP(H348,지표!D:D,지표!H:H)</f>
        <v>연결</v>
      </c>
      <c r="E348" t="str">
        <f>_xlfn.XLOOKUP(H348,지표!D:D,지표!I:I)</f>
        <v>코스피/코스닥</v>
      </c>
      <c r="F348" t="str">
        <f>_xlfn.XLOOKUP(H348,지표!D:D,지표!F:F)</f>
        <v>1 감리위험요소평가</v>
      </c>
      <c r="G348" t="str">
        <f>_xlfn.XLOOKUP(H348,지표!D:D,지표!C:C)</f>
        <v>2 직권지정</v>
      </c>
      <c r="H348" t="s">
        <v>89</v>
      </c>
      <c r="I348" t="s">
        <v>141</v>
      </c>
      <c r="J348" s="5">
        <f>IFERROR(IF(AND(SUMIFS(재무DATA!M:M,재무DATA!C:C,Sheet9!D348,재무DATA!D:D,Sheet9!B348,재무DATA!H:H,YEAR(Sheet9!$A$1)-1,재무DATA!L:L,"G")&lt;0,SUMIFS(재무DATA!M:M,재무DATA!C:C,Sheet9!D348,재무DATA!D:D,Sheet9!B348,재무DATA!H:H,YEAR(Sheet9!$A$1)-2,재무DATA!L:L,"G")&lt;0),1,0),0)</f>
        <v>0</v>
      </c>
    </row>
    <row r="349" spans="1:10" x14ac:dyDescent="0.3">
      <c r="A349">
        <f t="shared" si="5"/>
        <v>25</v>
      </c>
      <c r="B349" t="str">
        <f>_xlfn.XLOOKUP(A349,회사목록!A:A,회사목록!B:B)</f>
        <v>에이블씨엔씨</v>
      </c>
      <c r="C349" t="str">
        <f>_xlfn.XLOOKUP(B349,회사목록!B:B,회사목록!C:C)</f>
        <v>CM2</v>
      </c>
      <c r="D349" t="str">
        <f>_xlfn.XLOOKUP(H349,지표!D:D,지표!H:H)</f>
        <v>별도</v>
      </c>
      <c r="E349" t="str">
        <f>_xlfn.XLOOKUP(H349,지표!D:D,지표!I:I)</f>
        <v>코스피/코스닥</v>
      </c>
      <c r="F349" t="str">
        <f>_xlfn.XLOOKUP(H349,지표!D:D,지표!F:F)</f>
        <v>1 감리위험요소평가</v>
      </c>
      <c r="G349" t="str">
        <f>_xlfn.XLOOKUP(H349,지표!D:D,지표!C:C)</f>
        <v>3 관리종목</v>
      </c>
      <c r="H349" t="s">
        <v>91</v>
      </c>
      <c r="I349" t="s">
        <v>143</v>
      </c>
      <c r="J349" s="5">
        <f>IFERROR(IF(_xlfn.XLOOKUP(B349,재무DATA!D:D,재무DATA!F:F)="KOSDAQ",IF(SUMIFS(재무DATA!M:M,재무DATA!C:C,Sheet9!D349,재무DATA!D:D,Sheet9!B349,재무DATA!H:H,YEAR(Sheet9!$A$1)-2,재무DATA!L:L,"D")&lt;=33*10^8,1,0),IF(SUMIFS(재무DATA!M:M,재무DATA!C:C,Sheet9!D349,재무DATA!D:D,Sheet9!B349,재무DATA!H:H,YEAR(Sheet9!$A$1)-2,재무DATA!L:L,"D")&lt;=55*10^8,1,0)),0)</f>
        <v>0</v>
      </c>
    </row>
    <row r="350" spans="1:10" x14ac:dyDescent="0.3">
      <c r="A350">
        <f t="shared" si="5"/>
        <v>25</v>
      </c>
      <c r="B350" t="str">
        <f>_xlfn.XLOOKUP(A350,회사목록!A:A,회사목록!B:B)</f>
        <v>에이블씨엔씨</v>
      </c>
      <c r="C350" t="str">
        <f>_xlfn.XLOOKUP(B350,회사목록!B:B,회사목록!C:C)</f>
        <v>CM2</v>
      </c>
      <c r="D350" t="str">
        <f>_xlfn.XLOOKUP(H350,지표!D:D,지표!H:H)</f>
        <v>별도</v>
      </c>
      <c r="E350" t="str">
        <f>_xlfn.XLOOKUP(H350,지표!D:D,지표!I:I)</f>
        <v>ALL</v>
      </c>
      <c r="F350" t="str">
        <f>_xlfn.XLOOKUP(H350,지표!D:D,지표!F:F)</f>
        <v>2 감사인 감리 대상 개별감사업무 선정</v>
      </c>
      <c r="G350" t="str">
        <f>_xlfn.XLOOKUP(H350,지표!D:D,지표!C:C)</f>
        <v>1 개별감사업무 선정</v>
      </c>
      <c r="H350" t="s">
        <v>65</v>
      </c>
      <c r="I350" t="s">
        <v>145</v>
      </c>
      <c r="J350" s="5">
        <f>IFERROR(IF(SUMIFS(재무DATA!M:M,재무DATA!C:C,Sheet9!D350,재무DATA!D:D,Sheet9!B350,재무DATA!H:H,YEAR(Sheet9!$A$1),재무DATA!L:L,"B")/SUMIFS(재무DATA!M:M,재무DATA!C:C,Sheet9!D350,재무DATA!D:D,Sheet9!B350,재무DATA!H:H,YEAR(Sheet9!$A$1),재무DATA!L:L,"C")&gt;=150%,1,0),0)</f>
        <v>0</v>
      </c>
    </row>
    <row r="351" spans="1:10" x14ac:dyDescent="0.3">
      <c r="A351">
        <f t="shared" si="5"/>
        <v>25</v>
      </c>
      <c r="B351" t="str">
        <f>_xlfn.XLOOKUP(A351,회사목록!A:A,회사목록!B:B)</f>
        <v>에이블씨엔씨</v>
      </c>
      <c r="C351" t="str">
        <f>_xlfn.XLOOKUP(B351,회사목록!B:B,회사목록!C:C)</f>
        <v>CM2</v>
      </c>
      <c r="D351" t="str">
        <f>_xlfn.XLOOKUP(H351,지표!D:D,지표!H:H)</f>
        <v>별도</v>
      </c>
      <c r="E351" t="str">
        <f>_xlfn.XLOOKUP(H351,지표!D:D,지표!I:I)</f>
        <v>ALL</v>
      </c>
      <c r="F351" t="str">
        <f>_xlfn.XLOOKUP(H351,지표!D:D,지표!F:F)</f>
        <v>2 감사인 감리 대상 개별감사업무 선정</v>
      </c>
      <c r="G351" t="str">
        <f>_xlfn.XLOOKUP(H351,지표!D:D,지표!C:C)</f>
        <v>1 개별감사업무 선정</v>
      </c>
      <c r="H351" t="s">
        <v>67</v>
      </c>
      <c r="I351" t="s">
        <v>147</v>
      </c>
      <c r="J351" s="5">
        <f>IFERROR(IF(AND(SUMIFS(재무DATA!M:M,재무DATA!C:C,Sheet9!D351,재무DATA!D:D,Sheet9!B351,재무DATA!H:H,YEAR(Sheet9!$A$1),재무DATA!L:L,"E")/SUMIFS(재무DATA!M:M,재무DATA!C:C,Sheet9!D351,재무DATA!D:D,Sheet9!B351,재무DATA!H:H,YEAR(Sheet9!$A$1),재무DATA!L:L,"D")&lt;=0,SUMIFS(재무DATA!M:M,재무DATA!C:C,Sheet9!D351,재무DATA!D:D,Sheet9!B351,재무DATA!H:H,YEAR(Sheet9!$A$1),재무DATA!L:L,"F")/SUMIFS(재무DATA!M:M,재무DATA!C:C,Sheet9!D351,재무DATA!D:D,Sheet9!B351,재무DATA!H:H,YEAR(Sheet9!$A$1),재무DATA!L:L,"D")&lt;=0),1,0),0)</f>
        <v>1</v>
      </c>
    </row>
    <row r="352" spans="1:10" x14ac:dyDescent="0.3">
      <c r="A352">
        <f t="shared" si="5"/>
        <v>25</v>
      </c>
      <c r="B352" t="str">
        <f>_xlfn.XLOOKUP(A352,회사목록!A:A,회사목록!B:B)</f>
        <v>에이블씨엔씨</v>
      </c>
      <c r="C352" t="str">
        <f>_xlfn.XLOOKUP(B352,회사목록!B:B,회사목록!C:C)</f>
        <v>CM2</v>
      </c>
      <c r="D352" t="str">
        <f>_xlfn.XLOOKUP(H352,지표!D:D,지표!H:H)</f>
        <v>별도</v>
      </c>
      <c r="E352" t="str">
        <f>_xlfn.XLOOKUP(H352,지표!D:D,지표!I:I)</f>
        <v>비상장</v>
      </c>
      <c r="F352" t="str">
        <f>_xlfn.XLOOKUP(H352,지표!D:D,지표!F:F)</f>
        <v>2 감사인 감리 대상 개별감사업무 선정</v>
      </c>
      <c r="G352" t="str">
        <f>_xlfn.XLOOKUP(H352,지표!D:D,지표!C:C)</f>
        <v>1 개별감사업무 선정</v>
      </c>
      <c r="H352" t="s">
        <v>69</v>
      </c>
      <c r="I352" t="s">
        <v>351</v>
      </c>
      <c r="J352" s="5">
        <f>IFERROR(IF(_xlfn.XLOOKUP(B352,재무DATA!D:D,재무DATA!F:F)="비상장",IF(SUMIFS(재무DATA!M:M,재무DATA!D:D,Sheet9!B352,재무DATA!C:C,Sheet9!D352,재무DATA!H:H,YEAR(Sheet9!$A$1),재무DATA!L:L,"A")&gt;=2*10^12,1,0),0),0)</f>
        <v>0</v>
      </c>
    </row>
    <row r="353" spans="1:10" x14ac:dyDescent="0.3">
      <c r="A353">
        <f t="shared" si="5"/>
        <v>26</v>
      </c>
      <c r="B353" t="str">
        <f>_xlfn.XLOOKUP(A353,회사목록!A:A,회사목록!B:B)</f>
        <v>엔에이치엔</v>
      </c>
      <c r="C353" t="str">
        <f>_xlfn.XLOOKUP(B353,회사목록!B:B,회사목록!C:C)</f>
        <v>ICE2</v>
      </c>
      <c r="D353" t="str">
        <f>_xlfn.XLOOKUP(H353,지표!D:D,지표!H:H)</f>
        <v>별도</v>
      </c>
      <c r="E353" t="str">
        <f>_xlfn.XLOOKUP(H353,지표!D:D,지표!I:I)</f>
        <v>코스닥</v>
      </c>
      <c r="F353" t="str">
        <f>_xlfn.XLOOKUP(H353,지표!D:D,지표!F:F)</f>
        <v>1 감리위험요소평가</v>
      </c>
      <c r="G353" t="str">
        <f>_xlfn.XLOOKUP(H353,지표!D:D,지표!C:C)</f>
        <v>4 한계기업</v>
      </c>
      <c r="H353" t="s">
        <v>71</v>
      </c>
      <c r="I353" t="s">
        <v>128</v>
      </c>
      <c r="J353" s="5">
        <f>IFERROR(IF(_xlfn.XLOOKUP(B353,회사목록!B:B,회사목록!D:D)="KOSDAQ",IF(AND(SUMIFS(재무DATA!M:M,재무DATA!H:H,YEAR(Sheet9!$A$1),재무DATA!C:C,Sheet9!D353,재무DATA!L:L,"E")&lt;0,SUMIFS(재무DATA!M:M,재무DATA!H:H,YEAR(Sheet9!$A$1)-1,재무DATA!C:C,Sheet9!D353,재무DATA!L:L,"E")&lt;0,SUMIFS(재무DATA!M:M,재무DATA!H:H,YEAR(Sheet9!$A$1)-2,재무DATA!C:C,Sheet9!D353,재무DATA!L:L,"E")&lt;0),1,0),0),0)</f>
        <v>0</v>
      </c>
    </row>
    <row r="354" spans="1:10" x14ac:dyDescent="0.3">
      <c r="A354">
        <f t="shared" si="5"/>
        <v>26</v>
      </c>
      <c r="B354" t="str">
        <f>_xlfn.XLOOKUP(A354,회사목록!A:A,회사목록!B:B)</f>
        <v>엔에이치엔</v>
      </c>
      <c r="C354" t="str">
        <f>_xlfn.XLOOKUP(B354,회사목록!B:B,회사목록!C:C)</f>
        <v>ICE2</v>
      </c>
      <c r="D354" t="str">
        <f>_xlfn.XLOOKUP(H354,지표!D:D,지표!H:H)</f>
        <v>별도</v>
      </c>
      <c r="E354" t="str">
        <f>_xlfn.XLOOKUP(H354,지표!D:D,지표!I:I)</f>
        <v>ALL</v>
      </c>
      <c r="F354" t="str">
        <f>_xlfn.XLOOKUP(H354,지표!D:D,지표!F:F)</f>
        <v>1 감리위험요소평가</v>
      </c>
      <c r="G354" t="str">
        <f>_xlfn.XLOOKUP(H354,지표!D:D,지표!C:C)</f>
        <v>1 표본심사</v>
      </c>
      <c r="H354" t="s">
        <v>73</v>
      </c>
      <c r="I354" t="s">
        <v>132</v>
      </c>
      <c r="J354" s="5">
        <f>IFERROR(IF(SUMIFS(재무DATA!M:M,재무DATA!D:D,Sheet9!B354,재무DATA!H:H,YEAR(Sheet9!$A$1)-1,재무DATA!C:C,Sheet9!D354,재무DATA!L:L,"F")-SUMIFS(재무DATA!M:M,재무DATA!D:D,Sheet9!B354,재무DATA!H:H,YEAR(Sheet9!$A$1)-1,재무DATA!C:C,Sheet9!D354,재무DATA!L:L,"G")&gt;0,IF((SUMIFS(재무DATA!M:M,재무DATA!D:D,Sheet9!B354,재무DATA!H:H,YEAR(Sheet9!$A$1)-1,재무DATA!C:C,Sheet9!D354,재무DATA!L:L,"F")-SUMIFS(재무DATA!M:M,재무DATA!D:D,Sheet9!B354,재무DATA!H:H,YEAR(Sheet9!$A$1)-1,재무DATA!C:C,Sheet9!D354,재무DATA!L:L,"G"))/(SUMIFS(재무DATA!M:M,재무DATA!D:D,Sheet9!B354,재무DATA!H:H,YEAR(Sheet9!$A$1)-1,재무DATA!C:C,Sheet9!D354,재무DATA!L:L,"G"))&gt;=50%,1,0),0),0)</f>
        <v>0</v>
      </c>
    </row>
    <row r="355" spans="1:10" x14ac:dyDescent="0.3">
      <c r="A355">
        <f t="shared" si="5"/>
        <v>26</v>
      </c>
      <c r="B355" t="str">
        <f>_xlfn.XLOOKUP(A355,회사목록!A:A,회사목록!B:B)</f>
        <v>엔에이치엔</v>
      </c>
      <c r="C355" t="str">
        <f>_xlfn.XLOOKUP(B355,회사목록!B:B,회사목록!C:C)</f>
        <v>ICE2</v>
      </c>
      <c r="D355" t="str">
        <f>_xlfn.XLOOKUP(H355,지표!D:D,지표!H:H)</f>
        <v>별도</v>
      </c>
      <c r="E355" t="str">
        <f>_xlfn.XLOOKUP(H355,지표!D:D,지표!I:I)</f>
        <v>ALL</v>
      </c>
      <c r="F355" t="str">
        <f>_xlfn.XLOOKUP(H355,지표!D:D,지표!F:F)</f>
        <v>1 감리위험요소평가</v>
      </c>
      <c r="G355" t="str">
        <f>_xlfn.XLOOKUP(H355,지표!D:D,지표!C:C)</f>
        <v>1 표본심사</v>
      </c>
      <c r="H355" t="s">
        <v>75</v>
      </c>
      <c r="I355" t="s">
        <v>130</v>
      </c>
      <c r="J355" s="5">
        <f>IFERROR(IF(J354=1,IF(SUMIFS(재무DATA!M:M,재무DATA!D:D,Sheet9!B355,재무DATA!H:H,YEAR(Sheet9!$A$1)-2,재무DATA!C:C,Sheet9!D355,재무DATA!L:L,"F")-SUMIFS(재무DATA!M:M,재무DATA!D:D,Sheet9!B355,재무DATA!H:H,YEAR(Sheet9!$A$1)-2,재무DATA!C:C,Sheet9!D355,재무DATA!L:L,"G")&gt;0,IF((SUMIFS(재무DATA!M:M,재무DATA!D:D,Sheet9!B355,재무DATA!H:H,YEAR(Sheet9!$A$1)-2,재무DATA!C:C,Sheet9!D355,재무DATA!L:L,"F")-SUMIFS(재무DATA!M:M,재무DATA!D:D,Sheet9!B355,재무DATA!H:H,YEAR(Sheet9!$A$1)-2,재무DATA!C:C,Sheet9!D355,재무DATA!L:L,"G"))/(SUMIFS(재무DATA!M:M,재무DATA!D:D,Sheet9!B355,재무DATA!H:H,YEAR(Sheet9!$A$1)-2,재무DATA!C:C,Sheet9!D355,재무DATA!L:L,"G"))&gt;=50%,1,0),0),0),0)</f>
        <v>0</v>
      </c>
    </row>
    <row r="356" spans="1:10" x14ac:dyDescent="0.3">
      <c r="A356">
        <f t="shared" si="5"/>
        <v>26</v>
      </c>
      <c r="B356" t="str">
        <f>_xlfn.XLOOKUP(A356,회사목록!A:A,회사목록!B:B)</f>
        <v>엔에이치엔</v>
      </c>
      <c r="C356" t="str">
        <f>_xlfn.XLOOKUP(B356,회사목록!B:B,회사목록!C:C)</f>
        <v>ICE2</v>
      </c>
      <c r="D356" t="str">
        <f>_xlfn.XLOOKUP(H356,지표!D:D,지표!H:H)</f>
        <v>별도</v>
      </c>
      <c r="E356" t="str">
        <f>_xlfn.XLOOKUP(H356,지표!D:D,지표!I:I)</f>
        <v>ALL</v>
      </c>
      <c r="F356" t="str">
        <f>_xlfn.XLOOKUP(H356,지표!D:D,지표!F:F)</f>
        <v>1 감리위험요소평가</v>
      </c>
      <c r="G356" t="str">
        <f>_xlfn.XLOOKUP(H356,지표!D:D,지표!C:C)</f>
        <v>1 표본심사</v>
      </c>
      <c r="H356" t="s">
        <v>77</v>
      </c>
      <c r="I356" t="s">
        <v>127</v>
      </c>
      <c r="J356" s="5">
        <f>IFERROR(IF(SUMIFS(재무DATA!M:M,재무DATA!D:D,Sheet9!B356,재무DATA!H:H,YEAR(Sheet9!$A$1)-1,재무DATA!C:C,Sheet9!D356,재무DATA!L:L,"E")-SUMIFS(재무DATA!M:M,재무DATA!D:D,Sheet9!B356,재무DATA!H:H,YEAR(Sheet9!$A$1)-1,재무DATA!C:C,Sheet9!D356,재무DATA!L:L,"G")&gt;0,IF((SUMIFS(재무DATA!M:M,재무DATA!D:D,Sheet9!B356,재무DATA!H:H,YEAR(Sheet9!$A$1)-1,재무DATA!C:C,Sheet9!D356,재무DATA!L:L,"E")-SUMIFS(재무DATA!M:M,재무DATA!D:D,Sheet9!B356,재무DATA!H:H,YEAR(Sheet9!$A$1)-1,재무DATA!C:C,Sheet9!D356,재무DATA!L:L,"G"))/(SUMIFS(재무DATA!M:M,재무DATA!D:D,Sheet9!B356,재무DATA!H:H,YEAR(Sheet9!$A$1)-1,재무DATA!C:C,Sheet9!D356,재무DATA!L:L,"G"))&gt;=50%,1,0),0),0)</f>
        <v>0</v>
      </c>
    </row>
    <row r="357" spans="1:10" x14ac:dyDescent="0.3">
      <c r="A357">
        <f t="shared" si="5"/>
        <v>26</v>
      </c>
      <c r="B357" t="str">
        <f>_xlfn.XLOOKUP(A357,회사목록!A:A,회사목록!B:B)</f>
        <v>엔에이치엔</v>
      </c>
      <c r="C357" t="str">
        <f>_xlfn.XLOOKUP(B357,회사목록!B:B,회사목록!C:C)</f>
        <v>ICE2</v>
      </c>
      <c r="D357" t="str">
        <f>_xlfn.XLOOKUP(H357,지표!D:D,지표!H:H)</f>
        <v>별도</v>
      </c>
      <c r="E357" t="str">
        <f>_xlfn.XLOOKUP(H357,지표!D:D,지표!I:I)</f>
        <v>ALL</v>
      </c>
      <c r="F357" t="str">
        <f>_xlfn.XLOOKUP(H357,지표!D:D,지표!F:F)</f>
        <v>1 감리위험요소평가</v>
      </c>
      <c r="G357" t="str">
        <f>_xlfn.XLOOKUP(H357,지표!D:D,지표!C:C)</f>
        <v>1 표본심사</v>
      </c>
      <c r="H357" t="s">
        <v>79</v>
      </c>
      <c r="I357" t="s">
        <v>126</v>
      </c>
      <c r="J357" s="5">
        <f>IFERROR(IF(J356=1,IF(SUMIFS(재무DATA!M:M,재무DATA!D:D,Sheet9!B357,재무DATA!H:H,YEAR(Sheet9!$A$1)-2,재무DATA!C:C,Sheet9!D357,재무DATA!L:L,"E")-SUMIFS(재무DATA!M:M,재무DATA!D:D,Sheet9!B357,재무DATA!H:H,YEAR(Sheet9!$A$1)-2,재무DATA!C:C,Sheet9!D357,재무DATA!L:L,"G")&gt;0,IF((SUMIFS(재무DATA!M:M,재무DATA!D:D,Sheet9!B357,재무DATA!H:H,YEAR(Sheet9!$A$1)-2,재무DATA!C:C,Sheet9!D357,재무DATA!L:L,"E")-SUMIFS(재무DATA!M:M,재무DATA!D:D,Sheet9!B357,재무DATA!H:H,YEAR(Sheet9!$A$1)-2,재무DATA!C:C,Sheet9!D357,재무DATA!L:L,"G"))/(SUMIFS(재무DATA!M:M,재무DATA!D:D,Sheet9!B357,재무DATA!H:H,YEAR(Sheet9!$A$1)-2,재무DATA!C:C,Sheet9!D357,재무DATA!L:L,"G"))&gt;=50%,1,0),0),0),0)</f>
        <v>0</v>
      </c>
    </row>
    <row r="358" spans="1:10" x14ac:dyDescent="0.3">
      <c r="A358">
        <f t="shared" si="5"/>
        <v>26</v>
      </c>
      <c r="B358" t="str">
        <f>_xlfn.XLOOKUP(A358,회사목록!A:A,회사목록!B:B)</f>
        <v>엔에이치엔</v>
      </c>
      <c r="C358" t="str">
        <f>_xlfn.XLOOKUP(B358,회사목록!B:B,회사목록!C:C)</f>
        <v>ICE2</v>
      </c>
      <c r="D358" t="str">
        <f>_xlfn.XLOOKUP(H358,지표!D:D,지표!H:H)</f>
        <v>별도</v>
      </c>
      <c r="E358" t="str">
        <f>_xlfn.XLOOKUP(H358,지표!D:D,지표!I:I)</f>
        <v>코스피/코스닥</v>
      </c>
      <c r="F358" t="str">
        <f>_xlfn.XLOOKUP(H358,지표!D:D,지표!F:F)</f>
        <v>1 감리위험요소평가</v>
      </c>
      <c r="G358" t="str">
        <f>_xlfn.XLOOKUP(H358,지표!D:D,지표!C:C)</f>
        <v>1 표본심사</v>
      </c>
      <c r="H358" t="s">
        <v>83</v>
      </c>
      <c r="I358" t="s">
        <v>134</v>
      </c>
      <c r="J358" s="5">
        <f>IFERROR(IF(SUMIFS(재무DATA!M:M,재무DATA!D:D,Sheet9!B358,재무DATA!C:C,Sheet9!D358,재무DATA!H:H,YEAR(Sheet9!$A$1),재무DATA!L:L,"E")/SUMIFS(재무DATA!M:M,재무DATA!D:D,Sheet9!B358,재무DATA!C:C,Sheet9!D358,재무DATA!H:H,YEAR(Sheet9!$A$1)-1,재무DATA!L:L,"E")&lt;50%,1,0),0)</f>
        <v>0</v>
      </c>
    </row>
    <row r="359" spans="1:10" x14ac:dyDescent="0.3">
      <c r="A359">
        <f t="shared" si="5"/>
        <v>26</v>
      </c>
      <c r="B359" t="str">
        <f>_xlfn.XLOOKUP(A359,회사목록!A:A,회사목록!B:B)</f>
        <v>엔에이치엔</v>
      </c>
      <c r="C359" t="str">
        <f>_xlfn.XLOOKUP(B359,회사목록!B:B,회사목록!C:C)</f>
        <v>ICE2</v>
      </c>
      <c r="D359" t="str">
        <f>_xlfn.XLOOKUP(H359,지표!D:D,지표!H:H)</f>
        <v>별도</v>
      </c>
      <c r="E359" t="str">
        <f>_xlfn.XLOOKUP(H359,지표!D:D,지표!I:I)</f>
        <v>코스피/코스닥</v>
      </c>
      <c r="F359" t="str">
        <f>_xlfn.XLOOKUP(H359,지표!D:D,지표!F:F)</f>
        <v>1 감리위험요소평가</v>
      </c>
      <c r="G359" t="str">
        <f>_xlfn.XLOOKUP(H359,지표!D:D,지표!C:C)</f>
        <v>1 표본심사</v>
      </c>
      <c r="H359" t="s">
        <v>85</v>
      </c>
      <c r="I359" t="s">
        <v>136</v>
      </c>
      <c r="J359" s="5">
        <f>IFERROR(IF(SUMIFS(재무DATA!M:M,재무DATA!D:D,Sheet9!B359,재무DATA!C:C,Sheet9!D359,재무DATA!H:H,YEAR(Sheet9!$A$1),재무DATA!L:L,"D")/SUMIFS(재무DATA!M:M,재무DATA!D:D,Sheet9!B359,재무DATA!C:C,Sheet9!D359,재무DATA!H:H,YEAR(Sheet9!$A$1)-1,재무DATA!L:L,"D")&lt;50%,1,0),0)</f>
        <v>0</v>
      </c>
    </row>
    <row r="360" spans="1:10" x14ac:dyDescent="0.3">
      <c r="A360">
        <f t="shared" si="5"/>
        <v>26</v>
      </c>
      <c r="B360" t="str">
        <f>_xlfn.XLOOKUP(A360,회사목록!A:A,회사목록!B:B)</f>
        <v>엔에이치엔</v>
      </c>
      <c r="C360" t="str">
        <f>_xlfn.XLOOKUP(B360,회사목록!B:B,회사목록!C:C)</f>
        <v>ICE2</v>
      </c>
      <c r="D360" t="str">
        <f>_xlfn.XLOOKUP(H360,지표!D:D,지표!H:H)</f>
        <v>별도</v>
      </c>
      <c r="E360" t="str">
        <f>_xlfn.XLOOKUP(H360,지표!D:D,지표!I:I)</f>
        <v>코스피/코스닥</v>
      </c>
      <c r="F360" t="str">
        <f>_xlfn.XLOOKUP(H360,지표!D:D,지표!F:F)</f>
        <v>1 감리위험요소평가</v>
      </c>
      <c r="G360" t="str">
        <f>_xlfn.XLOOKUP(H360,지표!D:D,지표!C:C)</f>
        <v>5 기타</v>
      </c>
      <c r="H360" t="s">
        <v>81</v>
      </c>
      <c r="I360" t="s">
        <v>349</v>
      </c>
      <c r="J360" s="5">
        <f>IFERROR(IF(SUMIFS(재무DATA!M:M,재무DATA!C:C,Sheet9!D360,재무DATA!D:D,Sheet9!B360,재무DATA!H:H,YEAR(Sheet9!$A$1),재무DATA!L:L,"F")/SUMIFS(재무DATA!M:M,재무DATA!C:C,Sheet9!D360,재무DATA!D:D,Sheet9!B360,재무DATA!H:H,YEAR(Sheet9!$A$1),재무DATA!L:L,"G")&lt;0,1,0),0)</f>
        <v>1</v>
      </c>
    </row>
    <row r="361" spans="1:10" x14ac:dyDescent="0.3">
      <c r="A361">
        <f t="shared" si="5"/>
        <v>26</v>
      </c>
      <c r="B361" t="str">
        <f>_xlfn.XLOOKUP(A361,회사목록!A:A,회사목록!B:B)</f>
        <v>엔에이치엔</v>
      </c>
      <c r="C361" t="str">
        <f>_xlfn.XLOOKUP(B361,회사목록!B:B,회사목록!C:C)</f>
        <v>ICE2</v>
      </c>
      <c r="D361" t="str">
        <f>_xlfn.XLOOKUP(H361,지표!D:D,지표!H:H)</f>
        <v>연결</v>
      </c>
      <c r="E361" t="str">
        <f>_xlfn.XLOOKUP(H361,지표!D:D,지표!I:I)</f>
        <v>코스피/코스닥</v>
      </c>
      <c r="F361" t="str">
        <f>_xlfn.XLOOKUP(H361,지표!D:D,지표!F:F)</f>
        <v>1 감리위험요소평가</v>
      </c>
      <c r="G361" t="str">
        <f>_xlfn.XLOOKUP(H361,지표!D:D,지표!C:C)</f>
        <v>2 직권지정</v>
      </c>
      <c r="H361" t="s">
        <v>87</v>
      </c>
      <c r="I361" t="s">
        <v>139</v>
      </c>
      <c r="J361" s="5">
        <f>IFERROR(IF(AND(SUMIFS(재무DATA!M:M,재무DATA!C:C,Sheet9!D361,재무DATA!D:D,Sheet9!B361,재무DATA!H:H,YEAR(Sheet9!$A$1)-1,재무DATA!L:L,"E")&lt;0,SUMIFS(재무DATA!M:M,재무DATA!C:C,Sheet9!D361,재무DATA!D:D,Sheet9!B361,재무DATA!H:H,YEAR(Sheet9!$A$1)-2,재무DATA!L:L,"E")&lt;0),1,0),0)</f>
        <v>0</v>
      </c>
    </row>
    <row r="362" spans="1:10" x14ac:dyDescent="0.3">
      <c r="A362">
        <f t="shared" si="5"/>
        <v>26</v>
      </c>
      <c r="B362" t="str">
        <f>_xlfn.XLOOKUP(A362,회사목록!A:A,회사목록!B:B)</f>
        <v>엔에이치엔</v>
      </c>
      <c r="C362" t="str">
        <f>_xlfn.XLOOKUP(B362,회사목록!B:B,회사목록!C:C)</f>
        <v>ICE2</v>
      </c>
      <c r="D362" t="str">
        <f>_xlfn.XLOOKUP(H362,지표!D:D,지표!H:H)</f>
        <v>연결</v>
      </c>
      <c r="E362" t="str">
        <f>_xlfn.XLOOKUP(H362,지표!D:D,지표!I:I)</f>
        <v>코스피/코스닥</v>
      </c>
      <c r="F362" t="str">
        <f>_xlfn.XLOOKUP(H362,지표!D:D,지표!F:F)</f>
        <v>1 감리위험요소평가</v>
      </c>
      <c r="G362" t="str">
        <f>_xlfn.XLOOKUP(H362,지표!D:D,지표!C:C)</f>
        <v>2 직권지정</v>
      </c>
      <c r="H362" t="s">
        <v>89</v>
      </c>
      <c r="I362" t="s">
        <v>141</v>
      </c>
      <c r="J362" s="5">
        <f>IFERROR(IF(AND(SUMIFS(재무DATA!M:M,재무DATA!C:C,Sheet9!D362,재무DATA!D:D,Sheet9!B362,재무DATA!H:H,YEAR(Sheet9!$A$1)-1,재무DATA!L:L,"G")&lt;0,SUMIFS(재무DATA!M:M,재무DATA!C:C,Sheet9!D362,재무DATA!D:D,Sheet9!B362,재무DATA!H:H,YEAR(Sheet9!$A$1)-2,재무DATA!L:L,"G")&lt;0),1,0),0)</f>
        <v>0</v>
      </c>
    </row>
    <row r="363" spans="1:10" x14ac:dyDescent="0.3">
      <c r="A363">
        <f t="shared" si="5"/>
        <v>26</v>
      </c>
      <c r="B363" t="str">
        <f>_xlfn.XLOOKUP(A363,회사목록!A:A,회사목록!B:B)</f>
        <v>엔에이치엔</v>
      </c>
      <c r="C363" t="str">
        <f>_xlfn.XLOOKUP(B363,회사목록!B:B,회사목록!C:C)</f>
        <v>ICE2</v>
      </c>
      <c r="D363" t="str">
        <f>_xlfn.XLOOKUP(H363,지표!D:D,지표!H:H)</f>
        <v>별도</v>
      </c>
      <c r="E363" t="str">
        <f>_xlfn.XLOOKUP(H363,지표!D:D,지표!I:I)</f>
        <v>코스피/코스닥</v>
      </c>
      <c r="F363" t="str">
        <f>_xlfn.XLOOKUP(H363,지표!D:D,지표!F:F)</f>
        <v>1 감리위험요소평가</v>
      </c>
      <c r="G363" t="str">
        <f>_xlfn.XLOOKUP(H363,지표!D:D,지표!C:C)</f>
        <v>3 관리종목</v>
      </c>
      <c r="H363" t="s">
        <v>91</v>
      </c>
      <c r="I363" t="s">
        <v>143</v>
      </c>
      <c r="J363" s="5">
        <f>IFERROR(IF(_xlfn.XLOOKUP(B363,재무DATA!D:D,재무DATA!F:F)="KOSDAQ",IF(SUMIFS(재무DATA!M:M,재무DATA!C:C,Sheet9!D363,재무DATA!D:D,Sheet9!B363,재무DATA!H:H,YEAR(Sheet9!$A$1)-2,재무DATA!L:L,"D")&lt;=33*10^8,1,0),IF(SUMIFS(재무DATA!M:M,재무DATA!C:C,Sheet9!D363,재무DATA!D:D,Sheet9!B363,재무DATA!H:H,YEAR(Sheet9!$A$1)-2,재무DATA!L:L,"D")&lt;=55*10^8,1,0)),0)</f>
        <v>1</v>
      </c>
    </row>
    <row r="364" spans="1:10" x14ac:dyDescent="0.3">
      <c r="A364">
        <f t="shared" si="5"/>
        <v>26</v>
      </c>
      <c r="B364" t="str">
        <f>_xlfn.XLOOKUP(A364,회사목록!A:A,회사목록!B:B)</f>
        <v>엔에이치엔</v>
      </c>
      <c r="C364" t="str">
        <f>_xlfn.XLOOKUP(B364,회사목록!B:B,회사목록!C:C)</f>
        <v>ICE2</v>
      </c>
      <c r="D364" t="str">
        <f>_xlfn.XLOOKUP(H364,지표!D:D,지표!H:H)</f>
        <v>별도</v>
      </c>
      <c r="E364" t="str">
        <f>_xlfn.XLOOKUP(H364,지표!D:D,지표!I:I)</f>
        <v>ALL</v>
      </c>
      <c r="F364" t="str">
        <f>_xlfn.XLOOKUP(H364,지표!D:D,지표!F:F)</f>
        <v>2 감사인 감리 대상 개별감사업무 선정</v>
      </c>
      <c r="G364" t="str">
        <f>_xlfn.XLOOKUP(H364,지표!D:D,지표!C:C)</f>
        <v>1 개별감사업무 선정</v>
      </c>
      <c r="H364" t="s">
        <v>65</v>
      </c>
      <c r="I364" t="s">
        <v>145</v>
      </c>
      <c r="J364" s="5">
        <f>IFERROR(IF(SUMIFS(재무DATA!M:M,재무DATA!C:C,Sheet9!D364,재무DATA!D:D,Sheet9!B364,재무DATA!H:H,YEAR(Sheet9!$A$1),재무DATA!L:L,"B")/SUMIFS(재무DATA!M:M,재무DATA!C:C,Sheet9!D364,재무DATA!D:D,Sheet9!B364,재무DATA!H:H,YEAR(Sheet9!$A$1),재무DATA!L:L,"C")&gt;=150%,1,0),0)</f>
        <v>0</v>
      </c>
    </row>
    <row r="365" spans="1:10" x14ac:dyDescent="0.3">
      <c r="A365">
        <f t="shared" si="5"/>
        <v>26</v>
      </c>
      <c r="B365" t="str">
        <f>_xlfn.XLOOKUP(A365,회사목록!A:A,회사목록!B:B)</f>
        <v>엔에이치엔</v>
      </c>
      <c r="C365" t="str">
        <f>_xlfn.XLOOKUP(B365,회사목록!B:B,회사목록!C:C)</f>
        <v>ICE2</v>
      </c>
      <c r="D365" t="str">
        <f>_xlfn.XLOOKUP(H365,지표!D:D,지표!H:H)</f>
        <v>별도</v>
      </c>
      <c r="E365" t="str">
        <f>_xlfn.XLOOKUP(H365,지표!D:D,지표!I:I)</f>
        <v>ALL</v>
      </c>
      <c r="F365" t="str">
        <f>_xlfn.XLOOKUP(H365,지표!D:D,지표!F:F)</f>
        <v>2 감사인 감리 대상 개별감사업무 선정</v>
      </c>
      <c r="G365" t="str">
        <f>_xlfn.XLOOKUP(H365,지표!D:D,지표!C:C)</f>
        <v>1 개별감사업무 선정</v>
      </c>
      <c r="H365" t="s">
        <v>67</v>
      </c>
      <c r="I365" t="s">
        <v>147</v>
      </c>
      <c r="J365" s="5">
        <f>IFERROR(IF(AND(SUMIFS(재무DATA!M:M,재무DATA!C:C,Sheet9!D365,재무DATA!D:D,Sheet9!B365,재무DATA!H:H,YEAR(Sheet9!$A$1),재무DATA!L:L,"E")/SUMIFS(재무DATA!M:M,재무DATA!C:C,Sheet9!D365,재무DATA!D:D,Sheet9!B365,재무DATA!H:H,YEAR(Sheet9!$A$1),재무DATA!L:L,"D")&lt;=0,SUMIFS(재무DATA!M:M,재무DATA!C:C,Sheet9!D365,재무DATA!D:D,Sheet9!B365,재무DATA!H:H,YEAR(Sheet9!$A$1),재무DATA!L:L,"F")/SUMIFS(재무DATA!M:M,재무DATA!C:C,Sheet9!D365,재무DATA!D:D,Sheet9!B365,재무DATA!H:H,YEAR(Sheet9!$A$1),재무DATA!L:L,"D")&lt;=0),1,0),0)</f>
        <v>0</v>
      </c>
    </row>
    <row r="366" spans="1:10" x14ac:dyDescent="0.3">
      <c r="A366">
        <f t="shared" si="5"/>
        <v>26</v>
      </c>
      <c r="B366" t="str">
        <f>_xlfn.XLOOKUP(A366,회사목록!A:A,회사목록!B:B)</f>
        <v>엔에이치엔</v>
      </c>
      <c r="C366" t="str">
        <f>_xlfn.XLOOKUP(B366,회사목록!B:B,회사목록!C:C)</f>
        <v>ICE2</v>
      </c>
      <c r="D366" t="str">
        <f>_xlfn.XLOOKUP(H366,지표!D:D,지표!H:H)</f>
        <v>별도</v>
      </c>
      <c r="E366" t="str">
        <f>_xlfn.XLOOKUP(H366,지표!D:D,지표!I:I)</f>
        <v>비상장</v>
      </c>
      <c r="F366" t="str">
        <f>_xlfn.XLOOKUP(H366,지표!D:D,지표!F:F)</f>
        <v>2 감사인 감리 대상 개별감사업무 선정</v>
      </c>
      <c r="G366" t="str">
        <f>_xlfn.XLOOKUP(H366,지표!D:D,지표!C:C)</f>
        <v>1 개별감사업무 선정</v>
      </c>
      <c r="H366" t="s">
        <v>69</v>
      </c>
      <c r="I366" t="s">
        <v>351</v>
      </c>
      <c r="J366" s="5">
        <f>IFERROR(IF(_xlfn.XLOOKUP(B366,재무DATA!D:D,재무DATA!F:F)="비상장",IF(SUMIFS(재무DATA!M:M,재무DATA!D:D,Sheet9!B366,재무DATA!C:C,Sheet9!D366,재무DATA!H:H,YEAR(Sheet9!$A$1),재무DATA!L:L,"A")&gt;=2*10^12,1,0),0),0)</f>
        <v>0</v>
      </c>
    </row>
    <row r="367" spans="1:10" x14ac:dyDescent="0.3">
      <c r="A367">
        <f t="shared" si="5"/>
        <v>27</v>
      </c>
      <c r="B367" t="str">
        <f>_xlfn.XLOOKUP(A367,회사목록!A:A,회사목록!B:B)</f>
        <v>이수화학</v>
      </c>
      <c r="C367" t="str">
        <f>_xlfn.XLOOKUP(B367,회사목록!B:B,회사목록!C:C)</f>
        <v>IM2</v>
      </c>
      <c r="D367" t="str">
        <f>_xlfn.XLOOKUP(H367,지표!D:D,지표!H:H)</f>
        <v>별도</v>
      </c>
      <c r="E367" t="str">
        <f>_xlfn.XLOOKUP(H367,지표!D:D,지표!I:I)</f>
        <v>코스닥</v>
      </c>
      <c r="F367" t="str">
        <f>_xlfn.XLOOKUP(H367,지표!D:D,지표!F:F)</f>
        <v>1 감리위험요소평가</v>
      </c>
      <c r="G367" t="str">
        <f>_xlfn.XLOOKUP(H367,지표!D:D,지표!C:C)</f>
        <v>4 한계기업</v>
      </c>
      <c r="H367" t="s">
        <v>71</v>
      </c>
      <c r="I367" t="s">
        <v>128</v>
      </c>
      <c r="J367" s="5">
        <f>IFERROR(IF(_xlfn.XLOOKUP(B367,회사목록!B:B,회사목록!D:D)="KOSDAQ",IF(AND(SUMIFS(재무DATA!M:M,재무DATA!H:H,YEAR(Sheet9!$A$1),재무DATA!C:C,Sheet9!D367,재무DATA!L:L,"E")&lt;0,SUMIFS(재무DATA!M:M,재무DATA!H:H,YEAR(Sheet9!$A$1)-1,재무DATA!C:C,Sheet9!D367,재무DATA!L:L,"E")&lt;0,SUMIFS(재무DATA!M:M,재무DATA!H:H,YEAR(Sheet9!$A$1)-2,재무DATA!C:C,Sheet9!D367,재무DATA!L:L,"E")&lt;0),1,0),0),0)</f>
        <v>0</v>
      </c>
    </row>
    <row r="368" spans="1:10" x14ac:dyDescent="0.3">
      <c r="A368">
        <f t="shared" si="5"/>
        <v>27</v>
      </c>
      <c r="B368" t="str">
        <f>_xlfn.XLOOKUP(A368,회사목록!A:A,회사목록!B:B)</f>
        <v>이수화학</v>
      </c>
      <c r="C368" t="str">
        <f>_xlfn.XLOOKUP(B368,회사목록!B:B,회사목록!C:C)</f>
        <v>IM2</v>
      </c>
      <c r="D368" t="str">
        <f>_xlfn.XLOOKUP(H368,지표!D:D,지표!H:H)</f>
        <v>별도</v>
      </c>
      <c r="E368" t="str">
        <f>_xlfn.XLOOKUP(H368,지표!D:D,지표!I:I)</f>
        <v>ALL</v>
      </c>
      <c r="F368" t="str">
        <f>_xlfn.XLOOKUP(H368,지표!D:D,지표!F:F)</f>
        <v>1 감리위험요소평가</v>
      </c>
      <c r="G368" t="str">
        <f>_xlfn.XLOOKUP(H368,지표!D:D,지표!C:C)</f>
        <v>1 표본심사</v>
      </c>
      <c r="H368" t="s">
        <v>73</v>
      </c>
      <c r="I368" t="s">
        <v>132</v>
      </c>
      <c r="J368" s="5">
        <f>IFERROR(IF(SUMIFS(재무DATA!M:M,재무DATA!D:D,Sheet9!B368,재무DATA!H:H,YEAR(Sheet9!$A$1)-1,재무DATA!C:C,Sheet9!D368,재무DATA!L:L,"F")-SUMIFS(재무DATA!M:M,재무DATA!D:D,Sheet9!B368,재무DATA!H:H,YEAR(Sheet9!$A$1)-1,재무DATA!C:C,Sheet9!D368,재무DATA!L:L,"G")&gt;0,IF((SUMIFS(재무DATA!M:M,재무DATA!D:D,Sheet9!B368,재무DATA!H:H,YEAR(Sheet9!$A$1)-1,재무DATA!C:C,Sheet9!D368,재무DATA!L:L,"F")-SUMIFS(재무DATA!M:M,재무DATA!D:D,Sheet9!B368,재무DATA!H:H,YEAR(Sheet9!$A$1)-1,재무DATA!C:C,Sheet9!D368,재무DATA!L:L,"G"))/(SUMIFS(재무DATA!M:M,재무DATA!D:D,Sheet9!B368,재무DATA!H:H,YEAR(Sheet9!$A$1)-1,재무DATA!C:C,Sheet9!D368,재무DATA!L:L,"G"))&gt;=50%,1,0),0),0)</f>
        <v>1</v>
      </c>
    </row>
    <row r="369" spans="1:10" x14ac:dyDescent="0.3">
      <c r="A369">
        <f t="shared" si="5"/>
        <v>27</v>
      </c>
      <c r="B369" t="str">
        <f>_xlfn.XLOOKUP(A369,회사목록!A:A,회사목록!B:B)</f>
        <v>이수화학</v>
      </c>
      <c r="C369" t="str">
        <f>_xlfn.XLOOKUP(B369,회사목록!B:B,회사목록!C:C)</f>
        <v>IM2</v>
      </c>
      <c r="D369" t="str">
        <f>_xlfn.XLOOKUP(H369,지표!D:D,지표!H:H)</f>
        <v>별도</v>
      </c>
      <c r="E369" t="str">
        <f>_xlfn.XLOOKUP(H369,지표!D:D,지표!I:I)</f>
        <v>ALL</v>
      </c>
      <c r="F369" t="str">
        <f>_xlfn.XLOOKUP(H369,지표!D:D,지표!F:F)</f>
        <v>1 감리위험요소평가</v>
      </c>
      <c r="G369" t="str">
        <f>_xlfn.XLOOKUP(H369,지표!D:D,지표!C:C)</f>
        <v>1 표본심사</v>
      </c>
      <c r="H369" t="s">
        <v>75</v>
      </c>
      <c r="I369" t="s">
        <v>130</v>
      </c>
      <c r="J369" s="5">
        <f>IFERROR(IF(J368=1,IF(SUMIFS(재무DATA!M:M,재무DATA!D:D,Sheet9!B369,재무DATA!H:H,YEAR(Sheet9!$A$1)-2,재무DATA!C:C,Sheet9!D369,재무DATA!L:L,"F")-SUMIFS(재무DATA!M:M,재무DATA!D:D,Sheet9!B369,재무DATA!H:H,YEAR(Sheet9!$A$1)-2,재무DATA!C:C,Sheet9!D369,재무DATA!L:L,"G")&gt;0,IF((SUMIFS(재무DATA!M:M,재무DATA!D:D,Sheet9!B369,재무DATA!H:H,YEAR(Sheet9!$A$1)-2,재무DATA!C:C,Sheet9!D369,재무DATA!L:L,"F")-SUMIFS(재무DATA!M:M,재무DATA!D:D,Sheet9!B369,재무DATA!H:H,YEAR(Sheet9!$A$1)-2,재무DATA!C:C,Sheet9!D369,재무DATA!L:L,"G"))/(SUMIFS(재무DATA!M:M,재무DATA!D:D,Sheet9!B369,재무DATA!H:H,YEAR(Sheet9!$A$1)-2,재무DATA!C:C,Sheet9!D369,재무DATA!L:L,"G"))&gt;=50%,1,0),0),0),0)</f>
        <v>0</v>
      </c>
    </row>
    <row r="370" spans="1:10" x14ac:dyDescent="0.3">
      <c r="A370">
        <f t="shared" si="5"/>
        <v>27</v>
      </c>
      <c r="B370" t="str">
        <f>_xlfn.XLOOKUP(A370,회사목록!A:A,회사목록!B:B)</f>
        <v>이수화학</v>
      </c>
      <c r="C370" t="str">
        <f>_xlfn.XLOOKUP(B370,회사목록!B:B,회사목록!C:C)</f>
        <v>IM2</v>
      </c>
      <c r="D370" t="str">
        <f>_xlfn.XLOOKUP(H370,지표!D:D,지표!H:H)</f>
        <v>별도</v>
      </c>
      <c r="E370" t="str">
        <f>_xlfn.XLOOKUP(H370,지표!D:D,지표!I:I)</f>
        <v>ALL</v>
      </c>
      <c r="F370" t="str">
        <f>_xlfn.XLOOKUP(H370,지표!D:D,지표!F:F)</f>
        <v>1 감리위험요소평가</v>
      </c>
      <c r="G370" t="str">
        <f>_xlfn.XLOOKUP(H370,지표!D:D,지표!C:C)</f>
        <v>1 표본심사</v>
      </c>
      <c r="H370" t="s">
        <v>77</v>
      </c>
      <c r="I370" t="s">
        <v>127</v>
      </c>
      <c r="J370" s="5">
        <f>IFERROR(IF(SUMIFS(재무DATA!M:M,재무DATA!D:D,Sheet9!B370,재무DATA!H:H,YEAR(Sheet9!$A$1)-1,재무DATA!C:C,Sheet9!D370,재무DATA!L:L,"E")-SUMIFS(재무DATA!M:M,재무DATA!D:D,Sheet9!B370,재무DATA!H:H,YEAR(Sheet9!$A$1)-1,재무DATA!C:C,Sheet9!D370,재무DATA!L:L,"G")&gt;0,IF((SUMIFS(재무DATA!M:M,재무DATA!D:D,Sheet9!B370,재무DATA!H:H,YEAR(Sheet9!$A$1)-1,재무DATA!C:C,Sheet9!D370,재무DATA!L:L,"E")-SUMIFS(재무DATA!M:M,재무DATA!D:D,Sheet9!B370,재무DATA!H:H,YEAR(Sheet9!$A$1)-1,재무DATA!C:C,Sheet9!D370,재무DATA!L:L,"G"))/(SUMIFS(재무DATA!M:M,재무DATA!D:D,Sheet9!B370,재무DATA!H:H,YEAR(Sheet9!$A$1)-1,재무DATA!C:C,Sheet9!D370,재무DATA!L:L,"G"))&gt;=50%,1,0),0),0)</f>
        <v>1</v>
      </c>
    </row>
    <row r="371" spans="1:10" x14ac:dyDescent="0.3">
      <c r="A371">
        <f t="shared" si="5"/>
        <v>27</v>
      </c>
      <c r="B371" t="str">
        <f>_xlfn.XLOOKUP(A371,회사목록!A:A,회사목록!B:B)</f>
        <v>이수화학</v>
      </c>
      <c r="C371" t="str">
        <f>_xlfn.XLOOKUP(B371,회사목록!B:B,회사목록!C:C)</f>
        <v>IM2</v>
      </c>
      <c r="D371" t="str">
        <f>_xlfn.XLOOKUP(H371,지표!D:D,지표!H:H)</f>
        <v>별도</v>
      </c>
      <c r="E371" t="str">
        <f>_xlfn.XLOOKUP(H371,지표!D:D,지표!I:I)</f>
        <v>ALL</v>
      </c>
      <c r="F371" t="str">
        <f>_xlfn.XLOOKUP(H371,지표!D:D,지표!F:F)</f>
        <v>1 감리위험요소평가</v>
      </c>
      <c r="G371" t="str">
        <f>_xlfn.XLOOKUP(H371,지표!D:D,지표!C:C)</f>
        <v>1 표본심사</v>
      </c>
      <c r="H371" t="s">
        <v>79</v>
      </c>
      <c r="I371" t="s">
        <v>126</v>
      </c>
      <c r="J371" s="5">
        <f>IFERROR(IF(J370=1,IF(SUMIFS(재무DATA!M:M,재무DATA!D:D,Sheet9!B371,재무DATA!H:H,YEAR(Sheet9!$A$1)-2,재무DATA!C:C,Sheet9!D371,재무DATA!L:L,"E")-SUMIFS(재무DATA!M:M,재무DATA!D:D,Sheet9!B371,재무DATA!H:H,YEAR(Sheet9!$A$1)-2,재무DATA!C:C,Sheet9!D371,재무DATA!L:L,"G")&gt;0,IF((SUMIFS(재무DATA!M:M,재무DATA!D:D,Sheet9!B371,재무DATA!H:H,YEAR(Sheet9!$A$1)-2,재무DATA!C:C,Sheet9!D371,재무DATA!L:L,"E")-SUMIFS(재무DATA!M:M,재무DATA!D:D,Sheet9!B371,재무DATA!H:H,YEAR(Sheet9!$A$1)-2,재무DATA!C:C,Sheet9!D371,재무DATA!L:L,"G"))/(SUMIFS(재무DATA!M:M,재무DATA!D:D,Sheet9!B371,재무DATA!H:H,YEAR(Sheet9!$A$1)-2,재무DATA!C:C,Sheet9!D371,재무DATA!L:L,"G"))&gt;=50%,1,0),0),0),0)</f>
        <v>0</v>
      </c>
    </row>
    <row r="372" spans="1:10" x14ac:dyDescent="0.3">
      <c r="A372">
        <f t="shared" si="5"/>
        <v>27</v>
      </c>
      <c r="B372" t="str">
        <f>_xlfn.XLOOKUP(A372,회사목록!A:A,회사목록!B:B)</f>
        <v>이수화학</v>
      </c>
      <c r="C372" t="str">
        <f>_xlfn.XLOOKUP(B372,회사목록!B:B,회사목록!C:C)</f>
        <v>IM2</v>
      </c>
      <c r="D372" t="str">
        <f>_xlfn.XLOOKUP(H372,지표!D:D,지표!H:H)</f>
        <v>별도</v>
      </c>
      <c r="E372" t="str">
        <f>_xlfn.XLOOKUP(H372,지표!D:D,지표!I:I)</f>
        <v>코스피/코스닥</v>
      </c>
      <c r="F372" t="str">
        <f>_xlfn.XLOOKUP(H372,지표!D:D,지표!F:F)</f>
        <v>1 감리위험요소평가</v>
      </c>
      <c r="G372" t="str">
        <f>_xlfn.XLOOKUP(H372,지표!D:D,지표!C:C)</f>
        <v>1 표본심사</v>
      </c>
      <c r="H372" t="s">
        <v>83</v>
      </c>
      <c r="I372" t="s">
        <v>134</v>
      </c>
      <c r="J372" s="5">
        <f>IFERROR(IF(SUMIFS(재무DATA!M:M,재무DATA!D:D,Sheet9!B372,재무DATA!C:C,Sheet9!D372,재무DATA!H:H,YEAR(Sheet9!$A$1),재무DATA!L:L,"E")/SUMIFS(재무DATA!M:M,재무DATA!D:D,Sheet9!B372,재무DATA!C:C,Sheet9!D372,재무DATA!H:H,YEAR(Sheet9!$A$1)-1,재무DATA!L:L,"E")&lt;50%,1,0),0)</f>
        <v>0</v>
      </c>
    </row>
    <row r="373" spans="1:10" x14ac:dyDescent="0.3">
      <c r="A373">
        <f t="shared" si="5"/>
        <v>27</v>
      </c>
      <c r="B373" t="str">
        <f>_xlfn.XLOOKUP(A373,회사목록!A:A,회사목록!B:B)</f>
        <v>이수화학</v>
      </c>
      <c r="C373" t="str">
        <f>_xlfn.XLOOKUP(B373,회사목록!B:B,회사목록!C:C)</f>
        <v>IM2</v>
      </c>
      <c r="D373" t="str">
        <f>_xlfn.XLOOKUP(H373,지표!D:D,지표!H:H)</f>
        <v>별도</v>
      </c>
      <c r="E373" t="str">
        <f>_xlfn.XLOOKUP(H373,지표!D:D,지표!I:I)</f>
        <v>코스피/코스닥</v>
      </c>
      <c r="F373" t="str">
        <f>_xlfn.XLOOKUP(H373,지표!D:D,지표!F:F)</f>
        <v>1 감리위험요소평가</v>
      </c>
      <c r="G373" t="str">
        <f>_xlfn.XLOOKUP(H373,지표!D:D,지표!C:C)</f>
        <v>1 표본심사</v>
      </c>
      <c r="H373" t="s">
        <v>85</v>
      </c>
      <c r="I373" t="s">
        <v>136</v>
      </c>
      <c r="J373" s="5">
        <f>IFERROR(IF(SUMIFS(재무DATA!M:M,재무DATA!D:D,Sheet9!B373,재무DATA!C:C,Sheet9!D373,재무DATA!H:H,YEAR(Sheet9!$A$1),재무DATA!L:L,"D")/SUMIFS(재무DATA!M:M,재무DATA!D:D,Sheet9!B373,재무DATA!C:C,Sheet9!D373,재무DATA!H:H,YEAR(Sheet9!$A$1)-1,재무DATA!L:L,"D")&lt;50%,1,0),0)</f>
        <v>0</v>
      </c>
    </row>
    <row r="374" spans="1:10" x14ac:dyDescent="0.3">
      <c r="A374">
        <f t="shared" si="5"/>
        <v>27</v>
      </c>
      <c r="B374" t="str">
        <f>_xlfn.XLOOKUP(A374,회사목록!A:A,회사목록!B:B)</f>
        <v>이수화학</v>
      </c>
      <c r="C374" t="str">
        <f>_xlfn.XLOOKUP(B374,회사목록!B:B,회사목록!C:C)</f>
        <v>IM2</v>
      </c>
      <c r="D374" t="str">
        <f>_xlfn.XLOOKUP(H374,지표!D:D,지표!H:H)</f>
        <v>별도</v>
      </c>
      <c r="E374" t="str">
        <f>_xlfn.XLOOKUP(H374,지표!D:D,지표!I:I)</f>
        <v>코스피/코스닥</v>
      </c>
      <c r="F374" t="str">
        <f>_xlfn.XLOOKUP(H374,지표!D:D,지표!F:F)</f>
        <v>1 감리위험요소평가</v>
      </c>
      <c r="G374" t="str">
        <f>_xlfn.XLOOKUP(H374,지표!D:D,지표!C:C)</f>
        <v>5 기타</v>
      </c>
      <c r="H374" t="s">
        <v>81</v>
      </c>
      <c r="I374" t="s">
        <v>349</v>
      </c>
      <c r="J374" s="5">
        <f>IFERROR(IF(SUMIFS(재무DATA!M:M,재무DATA!C:C,Sheet9!D374,재무DATA!D:D,Sheet9!B374,재무DATA!H:H,YEAR(Sheet9!$A$1),재무DATA!L:L,"F")/SUMIFS(재무DATA!M:M,재무DATA!C:C,Sheet9!D374,재무DATA!D:D,Sheet9!B374,재무DATA!H:H,YEAR(Sheet9!$A$1),재무DATA!L:L,"G")&lt;0,1,0),0)</f>
        <v>1</v>
      </c>
    </row>
    <row r="375" spans="1:10" x14ac:dyDescent="0.3">
      <c r="A375">
        <f t="shared" si="5"/>
        <v>27</v>
      </c>
      <c r="B375" t="str">
        <f>_xlfn.XLOOKUP(A375,회사목록!A:A,회사목록!B:B)</f>
        <v>이수화학</v>
      </c>
      <c r="C375" t="str">
        <f>_xlfn.XLOOKUP(B375,회사목록!B:B,회사목록!C:C)</f>
        <v>IM2</v>
      </c>
      <c r="D375" t="str">
        <f>_xlfn.XLOOKUP(H375,지표!D:D,지표!H:H)</f>
        <v>연결</v>
      </c>
      <c r="E375" t="str">
        <f>_xlfn.XLOOKUP(H375,지표!D:D,지표!I:I)</f>
        <v>코스피/코스닥</v>
      </c>
      <c r="F375" t="str">
        <f>_xlfn.XLOOKUP(H375,지표!D:D,지표!F:F)</f>
        <v>1 감리위험요소평가</v>
      </c>
      <c r="G375" t="str">
        <f>_xlfn.XLOOKUP(H375,지표!D:D,지표!C:C)</f>
        <v>2 직권지정</v>
      </c>
      <c r="H375" t="s">
        <v>87</v>
      </c>
      <c r="I375" t="s">
        <v>139</v>
      </c>
      <c r="J375" s="5">
        <f>IFERROR(IF(AND(SUMIFS(재무DATA!M:M,재무DATA!C:C,Sheet9!D375,재무DATA!D:D,Sheet9!B375,재무DATA!H:H,YEAR(Sheet9!$A$1)-1,재무DATA!L:L,"E")&lt;0,SUMIFS(재무DATA!M:M,재무DATA!C:C,Sheet9!D375,재무DATA!D:D,Sheet9!B375,재무DATA!H:H,YEAR(Sheet9!$A$1)-2,재무DATA!L:L,"E")&lt;0),1,0),0)</f>
        <v>0</v>
      </c>
    </row>
    <row r="376" spans="1:10" x14ac:dyDescent="0.3">
      <c r="A376">
        <f t="shared" si="5"/>
        <v>27</v>
      </c>
      <c r="B376" t="str">
        <f>_xlfn.XLOOKUP(A376,회사목록!A:A,회사목록!B:B)</f>
        <v>이수화학</v>
      </c>
      <c r="C376" t="str">
        <f>_xlfn.XLOOKUP(B376,회사목록!B:B,회사목록!C:C)</f>
        <v>IM2</v>
      </c>
      <c r="D376" t="str">
        <f>_xlfn.XLOOKUP(H376,지표!D:D,지표!H:H)</f>
        <v>연결</v>
      </c>
      <c r="E376" t="str">
        <f>_xlfn.XLOOKUP(H376,지표!D:D,지표!I:I)</f>
        <v>코스피/코스닥</v>
      </c>
      <c r="F376" t="str">
        <f>_xlfn.XLOOKUP(H376,지표!D:D,지표!F:F)</f>
        <v>1 감리위험요소평가</v>
      </c>
      <c r="G376" t="str">
        <f>_xlfn.XLOOKUP(H376,지표!D:D,지표!C:C)</f>
        <v>2 직권지정</v>
      </c>
      <c r="H376" t="s">
        <v>89</v>
      </c>
      <c r="I376" t="s">
        <v>141</v>
      </c>
      <c r="J376" s="5">
        <f>IFERROR(IF(AND(SUMIFS(재무DATA!M:M,재무DATA!C:C,Sheet9!D376,재무DATA!D:D,Sheet9!B376,재무DATA!H:H,YEAR(Sheet9!$A$1)-1,재무DATA!L:L,"G")&lt;0,SUMIFS(재무DATA!M:M,재무DATA!C:C,Sheet9!D376,재무DATA!D:D,Sheet9!B376,재무DATA!H:H,YEAR(Sheet9!$A$1)-2,재무DATA!L:L,"G")&lt;0),1,0),0)</f>
        <v>0</v>
      </c>
    </row>
    <row r="377" spans="1:10" x14ac:dyDescent="0.3">
      <c r="A377">
        <f t="shared" si="5"/>
        <v>27</v>
      </c>
      <c r="B377" t="str">
        <f>_xlfn.XLOOKUP(A377,회사목록!A:A,회사목록!B:B)</f>
        <v>이수화학</v>
      </c>
      <c r="C377" t="str">
        <f>_xlfn.XLOOKUP(B377,회사목록!B:B,회사목록!C:C)</f>
        <v>IM2</v>
      </c>
      <c r="D377" t="str">
        <f>_xlfn.XLOOKUP(H377,지표!D:D,지표!H:H)</f>
        <v>별도</v>
      </c>
      <c r="E377" t="str">
        <f>_xlfn.XLOOKUP(H377,지표!D:D,지표!I:I)</f>
        <v>코스피/코스닥</v>
      </c>
      <c r="F377" t="str">
        <f>_xlfn.XLOOKUP(H377,지표!D:D,지표!F:F)</f>
        <v>1 감리위험요소평가</v>
      </c>
      <c r="G377" t="str">
        <f>_xlfn.XLOOKUP(H377,지표!D:D,지표!C:C)</f>
        <v>3 관리종목</v>
      </c>
      <c r="H377" t="s">
        <v>91</v>
      </c>
      <c r="I377" t="s">
        <v>143</v>
      </c>
      <c r="J377" s="5">
        <f>IFERROR(IF(_xlfn.XLOOKUP(B377,재무DATA!D:D,재무DATA!F:F)="KOSDAQ",IF(SUMIFS(재무DATA!M:M,재무DATA!C:C,Sheet9!D377,재무DATA!D:D,Sheet9!B377,재무DATA!H:H,YEAR(Sheet9!$A$1)-2,재무DATA!L:L,"D")&lt;=33*10^8,1,0),IF(SUMIFS(재무DATA!M:M,재무DATA!C:C,Sheet9!D377,재무DATA!D:D,Sheet9!B377,재무DATA!H:H,YEAR(Sheet9!$A$1)-2,재무DATA!L:L,"D")&lt;=55*10^8,1,0)),0)</f>
        <v>0</v>
      </c>
    </row>
    <row r="378" spans="1:10" x14ac:dyDescent="0.3">
      <c r="A378">
        <f t="shared" si="5"/>
        <v>27</v>
      </c>
      <c r="B378" t="str">
        <f>_xlfn.XLOOKUP(A378,회사목록!A:A,회사목록!B:B)</f>
        <v>이수화학</v>
      </c>
      <c r="C378" t="str">
        <f>_xlfn.XLOOKUP(B378,회사목록!B:B,회사목록!C:C)</f>
        <v>IM2</v>
      </c>
      <c r="D378" t="str">
        <f>_xlfn.XLOOKUP(H378,지표!D:D,지표!H:H)</f>
        <v>별도</v>
      </c>
      <c r="E378" t="str">
        <f>_xlfn.XLOOKUP(H378,지표!D:D,지표!I:I)</f>
        <v>ALL</v>
      </c>
      <c r="F378" t="str">
        <f>_xlfn.XLOOKUP(H378,지표!D:D,지표!F:F)</f>
        <v>2 감사인 감리 대상 개별감사업무 선정</v>
      </c>
      <c r="G378" t="str">
        <f>_xlfn.XLOOKUP(H378,지표!D:D,지표!C:C)</f>
        <v>1 개별감사업무 선정</v>
      </c>
      <c r="H378" t="s">
        <v>65</v>
      </c>
      <c r="I378" t="s">
        <v>145</v>
      </c>
      <c r="J378" s="5">
        <f>IFERROR(IF(SUMIFS(재무DATA!M:M,재무DATA!C:C,Sheet9!D378,재무DATA!D:D,Sheet9!B378,재무DATA!H:H,YEAR(Sheet9!$A$1),재무DATA!L:L,"B")/SUMIFS(재무DATA!M:M,재무DATA!C:C,Sheet9!D378,재무DATA!D:D,Sheet9!B378,재무DATA!H:H,YEAR(Sheet9!$A$1),재무DATA!L:L,"C")&gt;=150%,1,0),0)</f>
        <v>0</v>
      </c>
    </row>
    <row r="379" spans="1:10" x14ac:dyDescent="0.3">
      <c r="A379">
        <f t="shared" si="5"/>
        <v>27</v>
      </c>
      <c r="B379" t="str">
        <f>_xlfn.XLOOKUP(A379,회사목록!A:A,회사목록!B:B)</f>
        <v>이수화학</v>
      </c>
      <c r="C379" t="str">
        <f>_xlfn.XLOOKUP(B379,회사목록!B:B,회사목록!C:C)</f>
        <v>IM2</v>
      </c>
      <c r="D379" t="str">
        <f>_xlfn.XLOOKUP(H379,지표!D:D,지표!H:H)</f>
        <v>별도</v>
      </c>
      <c r="E379" t="str">
        <f>_xlfn.XLOOKUP(H379,지표!D:D,지표!I:I)</f>
        <v>ALL</v>
      </c>
      <c r="F379" t="str">
        <f>_xlfn.XLOOKUP(H379,지표!D:D,지표!F:F)</f>
        <v>2 감사인 감리 대상 개별감사업무 선정</v>
      </c>
      <c r="G379" t="str">
        <f>_xlfn.XLOOKUP(H379,지표!D:D,지표!C:C)</f>
        <v>1 개별감사업무 선정</v>
      </c>
      <c r="H379" t="s">
        <v>67</v>
      </c>
      <c r="I379" t="s">
        <v>147</v>
      </c>
      <c r="J379" s="5">
        <f>IFERROR(IF(AND(SUMIFS(재무DATA!M:M,재무DATA!C:C,Sheet9!D379,재무DATA!D:D,Sheet9!B379,재무DATA!H:H,YEAR(Sheet9!$A$1),재무DATA!L:L,"E")/SUMIFS(재무DATA!M:M,재무DATA!C:C,Sheet9!D379,재무DATA!D:D,Sheet9!B379,재무DATA!H:H,YEAR(Sheet9!$A$1),재무DATA!L:L,"D")&lt;=0,SUMIFS(재무DATA!M:M,재무DATA!C:C,Sheet9!D379,재무DATA!D:D,Sheet9!B379,재무DATA!H:H,YEAR(Sheet9!$A$1),재무DATA!L:L,"F")/SUMIFS(재무DATA!M:M,재무DATA!C:C,Sheet9!D379,재무DATA!D:D,Sheet9!B379,재무DATA!H:H,YEAR(Sheet9!$A$1),재무DATA!L:L,"D")&lt;=0),1,0),0)</f>
        <v>0</v>
      </c>
    </row>
    <row r="380" spans="1:10" x14ac:dyDescent="0.3">
      <c r="A380">
        <f t="shared" si="5"/>
        <v>27</v>
      </c>
      <c r="B380" t="str">
        <f>_xlfn.XLOOKUP(A380,회사목록!A:A,회사목록!B:B)</f>
        <v>이수화학</v>
      </c>
      <c r="C380" t="str">
        <f>_xlfn.XLOOKUP(B380,회사목록!B:B,회사목록!C:C)</f>
        <v>IM2</v>
      </c>
      <c r="D380" t="str">
        <f>_xlfn.XLOOKUP(H380,지표!D:D,지표!H:H)</f>
        <v>별도</v>
      </c>
      <c r="E380" t="str">
        <f>_xlfn.XLOOKUP(H380,지표!D:D,지표!I:I)</f>
        <v>비상장</v>
      </c>
      <c r="F380" t="str">
        <f>_xlfn.XLOOKUP(H380,지표!D:D,지표!F:F)</f>
        <v>2 감사인 감리 대상 개별감사업무 선정</v>
      </c>
      <c r="G380" t="str">
        <f>_xlfn.XLOOKUP(H380,지표!D:D,지표!C:C)</f>
        <v>1 개별감사업무 선정</v>
      </c>
      <c r="H380" t="s">
        <v>69</v>
      </c>
      <c r="I380" t="s">
        <v>351</v>
      </c>
      <c r="J380" s="5">
        <f>IFERROR(IF(_xlfn.XLOOKUP(B380,재무DATA!D:D,재무DATA!F:F)="비상장",IF(SUMIFS(재무DATA!M:M,재무DATA!D:D,Sheet9!B380,재무DATA!C:C,Sheet9!D380,재무DATA!H:H,YEAR(Sheet9!$A$1),재무DATA!L:L,"A")&gt;=2*10^12,1,0),0),0)</f>
        <v>0</v>
      </c>
    </row>
    <row r="381" spans="1:10" x14ac:dyDescent="0.3">
      <c r="A381">
        <f t="shared" si="5"/>
        <v>28</v>
      </c>
      <c r="B381" t="str">
        <f>_xlfn.XLOOKUP(A381,회사목록!A:A,회사목록!B:B)</f>
        <v>인포뱅크</v>
      </c>
      <c r="C381" t="str">
        <f>_xlfn.XLOOKUP(B381,회사목록!B:B,회사목록!C:C)</f>
        <v>ICE1</v>
      </c>
      <c r="D381" t="str">
        <f>_xlfn.XLOOKUP(H381,지표!D:D,지표!H:H)</f>
        <v>별도</v>
      </c>
      <c r="E381" t="str">
        <f>_xlfn.XLOOKUP(H381,지표!D:D,지표!I:I)</f>
        <v>코스닥</v>
      </c>
      <c r="F381" t="str">
        <f>_xlfn.XLOOKUP(H381,지표!D:D,지표!F:F)</f>
        <v>1 감리위험요소평가</v>
      </c>
      <c r="G381" t="str">
        <f>_xlfn.XLOOKUP(H381,지표!D:D,지표!C:C)</f>
        <v>4 한계기업</v>
      </c>
      <c r="H381" t="s">
        <v>71</v>
      </c>
      <c r="I381" t="s">
        <v>128</v>
      </c>
      <c r="J381" s="5">
        <f>IFERROR(IF(_xlfn.XLOOKUP(B381,회사목록!B:B,회사목록!D:D)="KOSDAQ",IF(AND(SUMIFS(재무DATA!M:M,재무DATA!H:H,YEAR(Sheet9!$A$1),재무DATA!C:C,Sheet9!D381,재무DATA!L:L,"E")&lt;0,SUMIFS(재무DATA!M:M,재무DATA!H:H,YEAR(Sheet9!$A$1)-1,재무DATA!C:C,Sheet9!D381,재무DATA!L:L,"E")&lt;0,SUMIFS(재무DATA!M:M,재무DATA!H:H,YEAR(Sheet9!$A$1)-2,재무DATA!C:C,Sheet9!D381,재무DATA!L:L,"E")&lt;0),1,0),0),0)</f>
        <v>0</v>
      </c>
    </row>
    <row r="382" spans="1:10" x14ac:dyDescent="0.3">
      <c r="A382">
        <f t="shared" si="5"/>
        <v>28</v>
      </c>
      <c r="B382" t="str">
        <f>_xlfn.XLOOKUP(A382,회사목록!A:A,회사목록!B:B)</f>
        <v>인포뱅크</v>
      </c>
      <c r="C382" t="str">
        <f>_xlfn.XLOOKUP(B382,회사목록!B:B,회사목록!C:C)</f>
        <v>ICE1</v>
      </c>
      <c r="D382" t="str">
        <f>_xlfn.XLOOKUP(H382,지표!D:D,지표!H:H)</f>
        <v>별도</v>
      </c>
      <c r="E382" t="str">
        <f>_xlfn.XLOOKUP(H382,지표!D:D,지표!I:I)</f>
        <v>ALL</v>
      </c>
      <c r="F382" t="str">
        <f>_xlfn.XLOOKUP(H382,지표!D:D,지표!F:F)</f>
        <v>1 감리위험요소평가</v>
      </c>
      <c r="G382" t="str">
        <f>_xlfn.XLOOKUP(H382,지표!D:D,지표!C:C)</f>
        <v>1 표본심사</v>
      </c>
      <c r="H382" t="s">
        <v>73</v>
      </c>
      <c r="I382" t="s">
        <v>132</v>
      </c>
      <c r="J382" s="5">
        <f>IFERROR(IF(SUMIFS(재무DATA!M:M,재무DATA!D:D,Sheet9!B382,재무DATA!H:H,YEAR(Sheet9!$A$1)-1,재무DATA!C:C,Sheet9!D382,재무DATA!L:L,"F")-SUMIFS(재무DATA!M:M,재무DATA!D:D,Sheet9!B382,재무DATA!H:H,YEAR(Sheet9!$A$1)-1,재무DATA!C:C,Sheet9!D382,재무DATA!L:L,"G")&gt;0,IF((SUMIFS(재무DATA!M:M,재무DATA!D:D,Sheet9!B382,재무DATA!H:H,YEAR(Sheet9!$A$1)-1,재무DATA!C:C,Sheet9!D382,재무DATA!L:L,"F")-SUMIFS(재무DATA!M:M,재무DATA!D:D,Sheet9!B382,재무DATA!H:H,YEAR(Sheet9!$A$1)-1,재무DATA!C:C,Sheet9!D382,재무DATA!L:L,"G"))/(SUMIFS(재무DATA!M:M,재무DATA!D:D,Sheet9!B382,재무DATA!H:H,YEAR(Sheet9!$A$1)-1,재무DATA!C:C,Sheet9!D382,재무DATA!L:L,"G"))&gt;=50%,1,0),0),0)</f>
        <v>0</v>
      </c>
    </row>
    <row r="383" spans="1:10" x14ac:dyDescent="0.3">
      <c r="A383">
        <f t="shared" si="5"/>
        <v>28</v>
      </c>
      <c r="B383" t="str">
        <f>_xlfn.XLOOKUP(A383,회사목록!A:A,회사목록!B:B)</f>
        <v>인포뱅크</v>
      </c>
      <c r="C383" t="str">
        <f>_xlfn.XLOOKUP(B383,회사목록!B:B,회사목록!C:C)</f>
        <v>ICE1</v>
      </c>
      <c r="D383" t="str">
        <f>_xlfn.XLOOKUP(H383,지표!D:D,지표!H:H)</f>
        <v>별도</v>
      </c>
      <c r="E383" t="str">
        <f>_xlfn.XLOOKUP(H383,지표!D:D,지표!I:I)</f>
        <v>ALL</v>
      </c>
      <c r="F383" t="str">
        <f>_xlfn.XLOOKUP(H383,지표!D:D,지표!F:F)</f>
        <v>1 감리위험요소평가</v>
      </c>
      <c r="G383" t="str">
        <f>_xlfn.XLOOKUP(H383,지표!D:D,지표!C:C)</f>
        <v>1 표본심사</v>
      </c>
      <c r="H383" t="s">
        <v>75</v>
      </c>
      <c r="I383" t="s">
        <v>130</v>
      </c>
      <c r="J383" s="5">
        <f>IFERROR(IF(J382=1,IF(SUMIFS(재무DATA!M:M,재무DATA!D:D,Sheet9!B383,재무DATA!H:H,YEAR(Sheet9!$A$1)-2,재무DATA!C:C,Sheet9!D383,재무DATA!L:L,"F")-SUMIFS(재무DATA!M:M,재무DATA!D:D,Sheet9!B383,재무DATA!H:H,YEAR(Sheet9!$A$1)-2,재무DATA!C:C,Sheet9!D383,재무DATA!L:L,"G")&gt;0,IF((SUMIFS(재무DATA!M:M,재무DATA!D:D,Sheet9!B383,재무DATA!H:H,YEAR(Sheet9!$A$1)-2,재무DATA!C:C,Sheet9!D383,재무DATA!L:L,"F")-SUMIFS(재무DATA!M:M,재무DATA!D:D,Sheet9!B383,재무DATA!H:H,YEAR(Sheet9!$A$1)-2,재무DATA!C:C,Sheet9!D383,재무DATA!L:L,"G"))/(SUMIFS(재무DATA!M:M,재무DATA!D:D,Sheet9!B383,재무DATA!H:H,YEAR(Sheet9!$A$1)-2,재무DATA!C:C,Sheet9!D383,재무DATA!L:L,"G"))&gt;=50%,1,0),0),0),0)</f>
        <v>0</v>
      </c>
    </row>
    <row r="384" spans="1:10" x14ac:dyDescent="0.3">
      <c r="A384">
        <f t="shared" si="5"/>
        <v>28</v>
      </c>
      <c r="B384" t="str">
        <f>_xlfn.XLOOKUP(A384,회사목록!A:A,회사목록!B:B)</f>
        <v>인포뱅크</v>
      </c>
      <c r="C384" t="str">
        <f>_xlfn.XLOOKUP(B384,회사목록!B:B,회사목록!C:C)</f>
        <v>ICE1</v>
      </c>
      <c r="D384" t="str">
        <f>_xlfn.XLOOKUP(H384,지표!D:D,지표!H:H)</f>
        <v>별도</v>
      </c>
      <c r="E384" t="str">
        <f>_xlfn.XLOOKUP(H384,지표!D:D,지표!I:I)</f>
        <v>ALL</v>
      </c>
      <c r="F384" t="str">
        <f>_xlfn.XLOOKUP(H384,지표!D:D,지표!F:F)</f>
        <v>1 감리위험요소평가</v>
      </c>
      <c r="G384" t="str">
        <f>_xlfn.XLOOKUP(H384,지표!D:D,지표!C:C)</f>
        <v>1 표본심사</v>
      </c>
      <c r="H384" t="s">
        <v>77</v>
      </c>
      <c r="I384" t="s">
        <v>127</v>
      </c>
      <c r="J384" s="5">
        <f>IFERROR(IF(SUMIFS(재무DATA!M:M,재무DATA!D:D,Sheet9!B384,재무DATA!H:H,YEAR(Sheet9!$A$1)-1,재무DATA!C:C,Sheet9!D384,재무DATA!L:L,"E")-SUMIFS(재무DATA!M:M,재무DATA!D:D,Sheet9!B384,재무DATA!H:H,YEAR(Sheet9!$A$1)-1,재무DATA!C:C,Sheet9!D384,재무DATA!L:L,"G")&gt;0,IF((SUMIFS(재무DATA!M:M,재무DATA!D:D,Sheet9!B384,재무DATA!H:H,YEAR(Sheet9!$A$1)-1,재무DATA!C:C,Sheet9!D384,재무DATA!L:L,"E")-SUMIFS(재무DATA!M:M,재무DATA!D:D,Sheet9!B384,재무DATA!H:H,YEAR(Sheet9!$A$1)-1,재무DATA!C:C,Sheet9!D384,재무DATA!L:L,"G"))/(SUMIFS(재무DATA!M:M,재무DATA!D:D,Sheet9!B384,재무DATA!H:H,YEAR(Sheet9!$A$1)-1,재무DATA!C:C,Sheet9!D384,재무DATA!L:L,"G"))&gt;=50%,1,0),0),0)</f>
        <v>0</v>
      </c>
    </row>
    <row r="385" spans="1:10" x14ac:dyDescent="0.3">
      <c r="A385">
        <f t="shared" si="5"/>
        <v>28</v>
      </c>
      <c r="B385" t="str">
        <f>_xlfn.XLOOKUP(A385,회사목록!A:A,회사목록!B:B)</f>
        <v>인포뱅크</v>
      </c>
      <c r="C385" t="str">
        <f>_xlfn.XLOOKUP(B385,회사목록!B:B,회사목록!C:C)</f>
        <v>ICE1</v>
      </c>
      <c r="D385" t="str">
        <f>_xlfn.XLOOKUP(H385,지표!D:D,지표!H:H)</f>
        <v>별도</v>
      </c>
      <c r="E385" t="str">
        <f>_xlfn.XLOOKUP(H385,지표!D:D,지표!I:I)</f>
        <v>ALL</v>
      </c>
      <c r="F385" t="str">
        <f>_xlfn.XLOOKUP(H385,지표!D:D,지표!F:F)</f>
        <v>1 감리위험요소평가</v>
      </c>
      <c r="G385" t="str">
        <f>_xlfn.XLOOKUP(H385,지표!D:D,지표!C:C)</f>
        <v>1 표본심사</v>
      </c>
      <c r="H385" t="s">
        <v>79</v>
      </c>
      <c r="I385" t="s">
        <v>126</v>
      </c>
      <c r="J385" s="5">
        <f>IFERROR(IF(J384=1,IF(SUMIFS(재무DATA!M:M,재무DATA!D:D,Sheet9!B385,재무DATA!H:H,YEAR(Sheet9!$A$1)-2,재무DATA!C:C,Sheet9!D385,재무DATA!L:L,"E")-SUMIFS(재무DATA!M:M,재무DATA!D:D,Sheet9!B385,재무DATA!H:H,YEAR(Sheet9!$A$1)-2,재무DATA!C:C,Sheet9!D385,재무DATA!L:L,"G")&gt;0,IF((SUMIFS(재무DATA!M:M,재무DATA!D:D,Sheet9!B385,재무DATA!H:H,YEAR(Sheet9!$A$1)-2,재무DATA!C:C,Sheet9!D385,재무DATA!L:L,"E")-SUMIFS(재무DATA!M:M,재무DATA!D:D,Sheet9!B385,재무DATA!H:H,YEAR(Sheet9!$A$1)-2,재무DATA!C:C,Sheet9!D385,재무DATA!L:L,"G"))/(SUMIFS(재무DATA!M:M,재무DATA!D:D,Sheet9!B385,재무DATA!H:H,YEAR(Sheet9!$A$1)-2,재무DATA!C:C,Sheet9!D385,재무DATA!L:L,"G"))&gt;=50%,1,0),0),0),0)</f>
        <v>0</v>
      </c>
    </row>
    <row r="386" spans="1:10" x14ac:dyDescent="0.3">
      <c r="A386">
        <f t="shared" si="5"/>
        <v>28</v>
      </c>
      <c r="B386" t="str">
        <f>_xlfn.XLOOKUP(A386,회사목록!A:A,회사목록!B:B)</f>
        <v>인포뱅크</v>
      </c>
      <c r="C386" t="str">
        <f>_xlfn.XLOOKUP(B386,회사목록!B:B,회사목록!C:C)</f>
        <v>ICE1</v>
      </c>
      <c r="D386" t="str">
        <f>_xlfn.XLOOKUP(H386,지표!D:D,지표!H:H)</f>
        <v>별도</v>
      </c>
      <c r="E386" t="str">
        <f>_xlfn.XLOOKUP(H386,지표!D:D,지표!I:I)</f>
        <v>코스피/코스닥</v>
      </c>
      <c r="F386" t="str">
        <f>_xlfn.XLOOKUP(H386,지표!D:D,지표!F:F)</f>
        <v>1 감리위험요소평가</v>
      </c>
      <c r="G386" t="str">
        <f>_xlfn.XLOOKUP(H386,지표!D:D,지표!C:C)</f>
        <v>1 표본심사</v>
      </c>
      <c r="H386" t="s">
        <v>83</v>
      </c>
      <c r="I386" t="s">
        <v>134</v>
      </c>
      <c r="J386" s="5">
        <f>IFERROR(IF(SUMIFS(재무DATA!M:M,재무DATA!D:D,Sheet9!B386,재무DATA!C:C,Sheet9!D386,재무DATA!H:H,YEAR(Sheet9!$A$1),재무DATA!L:L,"E")/SUMIFS(재무DATA!M:M,재무DATA!D:D,Sheet9!B386,재무DATA!C:C,Sheet9!D386,재무DATA!H:H,YEAR(Sheet9!$A$1)-1,재무DATA!L:L,"E")&lt;50%,1,0),0)</f>
        <v>1</v>
      </c>
    </row>
    <row r="387" spans="1:10" x14ac:dyDescent="0.3">
      <c r="A387">
        <f t="shared" si="5"/>
        <v>28</v>
      </c>
      <c r="B387" t="str">
        <f>_xlfn.XLOOKUP(A387,회사목록!A:A,회사목록!B:B)</f>
        <v>인포뱅크</v>
      </c>
      <c r="C387" t="str">
        <f>_xlfn.XLOOKUP(B387,회사목록!B:B,회사목록!C:C)</f>
        <v>ICE1</v>
      </c>
      <c r="D387" t="str">
        <f>_xlfn.XLOOKUP(H387,지표!D:D,지표!H:H)</f>
        <v>별도</v>
      </c>
      <c r="E387" t="str">
        <f>_xlfn.XLOOKUP(H387,지표!D:D,지표!I:I)</f>
        <v>코스피/코스닥</v>
      </c>
      <c r="F387" t="str">
        <f>_xlfn.XLOOKUP(H387,지표!D:D,지표!F:F)</f>
        <v>1 감리위험요소평가</v>
      </c>
      <c r="G387" t="str">
        <f>_xlfn.XLOOKUP(H387,지표!D:D,지표!C:C)</f>
        <v>1 표본심사</v>
      </c>
      <c r="H387" t="s">
        <v>85</v>
      </c>
      <c r="I387" t="s">
        <v>136</v>
      </c>
      <c r="J387" s="5">
        <f>IFERROR(IF(SUMIFS(재무DATA!M:M,재무DATA!D:D,Sheet9!B387,재무DATA!C:C,Sheet9!D387,재무DATA!H:H,YEAR(Sheet9!$A$1),재무DATA!L:L,"D")/SUMIFS(재무DATA!M:M,재무DATA!D:D,Sheet9!B387,재무DATA!C:C,Sheet9!D387,재무DATA!H:H,YEAR(Sheet9!$A$1)-1,재무DATA!L:L,"D")&lt;50%,1,0),0)</f>
        <v>0</v>
      </c>
    </row>
    <row r="388" spans="1:10" x14ac:dyDescent="0.3">
      <c r="A388">
        <f t="shared" si="5"/>
        <v>28</v>
      </c>
      <c r="B388" t="str">
        <f>_xlfn.XLOOKUP(A388,회사목록!A:A,회사목록!B:B)</f>
        <v>인포뱅크</v>
      </c>
      <c r="C388" t="str">
        <f>_xlfn.XLOOKUP(B388,회사목록!B:B,회사목록!C:C)</f>
        <v>ICE1</v>
      </c>
      <c r="D388" t="str">
        <f>_xlfn.XLOOKUP(H388,지표!D:D,지표!H:H)</f>
        <v>별도</v>
      </c>
      <c r="E388" t="str">
        <f>_xlfn.XLOOKUP(H388,지표!D:D,지표!I:I)</f>
        <v>코스피/코스닥</v>
      </c>
      <c r="F388" t="str">
        <f>_xlfn.XLOOKUP(H388,지표!D:D,지표!F:F)</f>
        <v>1 감리위험요소평가</v>
      </c>
      <c r="G388" t="str">
        <f>_xlfn.XLOOKUP(H388,지표!D:D,지표!C:C)</f>
        <v>5 기타</v>
      </c>
      <c r="H388" t="s">
        <v>81</v>
      </c>
      <c r="I388" t="s">
        <v>349</v>
      </c>
      <c r="J388" s="5">
        <f>IFERROR(IF(SUMIFS(재무DATA!M:M,재무DATA!C:C,Sheet9!D388,재무DATA!D:D,Sheet9!B388,재무DATA!H:H,YEAR(Sheet9!$A$1),재무DATA!L:L,"F")/SUMIFS(재무DATA!M:M,재무DATA!C:C,Sheet9!D388,재무DATA!D:D,Sheet9!B388,재무DATA!H:H,YEAR(Sheet9!$A$1),재무DATA!L:L,"G")&lt;0,1,0),0)</f>
        <v>0</v>
      </c>
    </row>
    <row r="389" spans="1:10" x14ac:dyDescent="0.3">
      <c r="A389">
        <f t="shared" si="5"/>
        <v>28</v>
      </c>
      <c r="B389" t="str">
        <f>_xlfn.XLOOKUP(A389,회사목록!A:A,회사목록!B:B)</f>
        <v>인포뱅크</v>
      </c>
      <c r="C389" t="str">
        <f>_xlfn.XLOOKUP(B389,회사목록!B:B,회사목록!C:C)</f>
        <v>ICE1</v>
      </c>
      <c r="D389" t="str">
        <f>_xlfn.XLOOKUP(H389,지표!D:D,지표!H:H)</f>
        <v>연결</v>
      </c>
      <c r="E389" t="str">
        <f>_xlfn.XLOOKUP(H389,지표!D:D,지표!I:I)</f>
        <v>코스피/코스닥</v>
      </c>
      <c r="F389" t="str">
        <f>_xlfn.XLOOKUP(H389,지표!D:D,지표!F:F)</f>
        <v>1 감리위험요소평가</v>
      </c>
      <c r="G389" t="str">
        <f>_xlfn.XLOOKUP(H389,지표!D:D,지표!C:C)</f>
        <v>2 직권지정</v>
      </c>
      <c r="H389" t="s">
        <v>87</v>
      </c>
      <c r="I389" t="s">
        <v>139</v>
      </c>
      <c r="J389" s="5">
        <f>IFERROR(IF(AND(SUMIFS(재무DATA!M:M,재무DATA!C:C,Sheet9!D389,재무DATA!D:D,Sheet9!B389,재무DATA!H:H,YEAR(Sheet9!$A$1)-1,재무DATA!L:L,"E")&lt;0,SUMIFS(재무DATA!M:M,재무DATA!C:C,Sheet9!D389,재무DATA!D:D,Sheet9!B389,재무DATA!H:H,YEAR(Sheet9!$A$1)-2,재무DATA!L:L,"E")&lt;0),1,0),0)</f>
        <v>0</v>
      </c>
    </row>
    <row r="390" spans="1:10" x14ac:dyDescent="0.3">
      <c r="A390">
        <f t="shared" si="5"/>
        <v>28</v>
      </c>
      <c r="B390" t="str">
        <f>_xlfn.XLOOKUP(A390,회사목록!A:A,회사목록!B:B)</f>
        <v>인포뱅크</v>
      </c>
      <c r="C390" t="str">
        <f>_xlfn.XLOOKUP(B390,회사목록!B:B,회사목록!C:C)</f>
        <v>ICE1</v>
      </c>
      <c r="D390" t="str">
        <f>_xlfn.XLOOKUP(H390,지표!D:D,지표!H:H)</f>
        <v>연결</v>
      </c>
      <c r="E390" t="str">
        <f>_xlfn.XLOOKUP(H390,지표!D:D,지표!I:I)</f>
        <v>코스피/코스닥</v>
      </c>
      <c r="F390" t="str">
        <f>_xlfn.XLOOKUP(H390,지표!D:D,지표!F:F)</f>
        <v>1 감리위험요소평가</v>
      </c>
      <c r="G390" t="str">
        <f>_xlfn.XLOOKUP(H390,지표!D:D,지표!C:C)</f>
        <v>2 직권지정</v>
      </c>
      <c r="H390" t="s">
        <v>89</v>
      </c>
      <c r="I390" t="s">
        <v>141</v>
      </c>
      <c r="J390" s="5">
        <f>IFERROR(IF(AND(SUMIFS(재무DATA!M:M,재무DATA!C:C,Sheet9!D390,재무DATA!D:D,Sheet9!B390,재무DATA!H:H,YEAR(Sheet9!$A$1)-1,재무DATA!L:L,"G")&lt;0,SUMIFS(재무DATA!M:M,재무DATA!C:C,Sheet9!D390,재무DATA!D:D,Sheet9!B390,재무DATA!H:H,YEAR(Sheet9!$A$1)-2,재무DATA!L:L,"G")&lt;0),1,0),0)</f>
        <v>0</v>
      </c>
    </row>
    <row r="391" spans="1:10" x14ac:dyDescent="0.3">
      <c r="A391">
        <f t="shared" si="5"/>
        <v>28</v>
      </c>
      <c r="B391" t="str">
        <f>_xlfn.XLOOKUP(A391,회사목록!A:A,회사목록!B:B)</f>
        <v>인포뱅크</v>
      </c>
      <c r="C391" t="str">
        <f>_xlfn.XLOOKUP(B391,회사목록!B:B,회사목록!C:C)</f>
        <v>ICE1</v>
      </c>
      <c r="D391" t="str">
        <f>_xlfn.XLOOKUP(H391,지표!D:D,지표!H:H)</f>
        <v>별도</v>
      </c>
      <c r="E391" t="str">
        <f>_xlfn.XLOOKUP(H391,지표!D:D,지표!I:I)</f>
        <v>코스피/코스닥</v>
      </c>
      <c r="F391" t="str">
        <f>_xlfn.XLOOKUP(H391,지표!D:D,지표!F:F)</f>
        <v>1 감리위험요소평가</v>
      </c>
      <c r="G391" t="str">
        <f>_xlfn.XLOOKUP(H391,지표!D:D,지표!C:C)</f>
        <v>3 관리종목</v>
      </c>
      <c r="H391" t="s">
        <v>91</v>
      </c>
      <c r="I391" t="s">
        <v>143</v>
      </c>
      <c r="J391" s="5">
        <f>IFERROR(IF(_xlfn.XLOOKUP(B391,재무DATA!D:D,재무DATA!F:F)="KOSDAQ",IF(SUMIFS(재무DATA!M:M,재무DATA!C:C,Sheet9!D391,재무DATA!D:D,Sheet9!B391,재무DATA!H:H,YEAR(Sheet9!$A$1)-2,재무DATA!L:L,"D")&lt;=33*10^8,1,0),IF(SUMIFS(재무DATA!M:M,재무DATA!C:C,Sheet9!D391,재무DATA!D:D,Sheet9!B391,재무DATA!H:H,YEAR(Sheet9!$A$1)-2,재무DATA!L:L,"D")&lt;=55*10^8,1,0)),0)</f>
        <v>0</v>
      </c>
    </row>
    <row r="392" spans="1:10" x14ac:dyDescent="0.3">
      <c r="A392">
        <f t="shared" si="5"/>
        <v>28</v>
      </c>
      <c r="B392" t="str">
        <f>_xlfn.XLOOKUP(A392,회사목록!A:A,회사목록!B:B)</f>
        <v>인포뱅크</v>
      </c>
      <c r="C392" t="str">
        <f>_xlfn.XLOOKUP(B392,회사목록!B:B,회사목록!C:C)</f>
        <v>ICE1</v>
      </c>
      <c r="D392" t="str">
        <f>_xlfn.XLOOKUP(H392,지표!D:D,지표!H:H)</f>
        <v>별도</v>
      </c>
      <c r="E392" t="str">
        <f>_xlfn.XLOOKUP(H392,지표!D:D,지표!I:I)</f>
        <v>ALL</v>
      </c>
      <c r="F392" t="str">
        <f>_xlfn.XLOOKUP(H392,지표!D:D,지표!F:F)</f>
        <v>2 감사인 감리 대상 개별감사업무 선정</v>
      </c>
      <c r="G392" t="str">
        <f>_xlfn.XLOOKUP(H392,지표!D:D,지표!C:C)</f>
        <v>1 개별감사업무 선정</v>
      </c>
      <c r="H392" t="s">
        <v>65</v>
      </c>
      <c r="I392" t="s">
        <v>145</v>
      </c>
      <c r="J392" s="5">
        <f>IFERROR(IF(SUMIFS(재무DATA!M:M,재무DATA!C:C,Sheet9!D392,재무DATA!D:D,Sheet9!B392,재무DATA!H:H,YEAR(Sheet9!$A$1),재무DATA!L:L,"B")/SUMIFS(재무DATA!M:M,재무DATA!C:C,Sheet9!D392,재무DATA!D:D,Sheet9!B392,재무DATA!H:H,YEAR(Sheet9!$A$1),재무DATA!L:L,"C")&gt;=150%,1,0),0)</f>
        <v>0</v>
      </c>
    </row>
    <row r="393" spans="1:10" x14ac:dyDescent="0.3">
      <c r="A393">
        <f t="shared" si="5"/>
        <v>28</v>
      </c>
      <c r="B393" t="str">
        <f>_xlfn.XLOOKUP(A393,회사목록!A:A,회사목록!B:B)</f>
        <v>인포뱅크</v>
      </c>
      <c r="C393" t="str">
        <f>_xlfn.XLOOKUP(B393,회사목록!B:B,회사목록!C:C)</f>
        <v>ICE1</v>
      </c>
      <c r="D393" t="str">
        <f>_xlfn.XLOOKUP(H393,지표!D:D,지표!H:H)</f>
        <v>별도</v>
      </c>
      <c r="E393" t="str">
        <f>_xlfn.XLOOKUP(H393,지표!D:D,지표!I:I)</f>
        <v>ALL</v>
      </c>
      <c r="F393" t="str">
        <f>_xlfn.XLOOKUP(H393,지표!D:D,지표!F:F)</f>
        <v>2 감사인 감리 대상 개별감사업무 선정</v>
      </c>
      <c r="G393" t="str">
        <f>_xlfn.XLOOKUP(H393,지표!D:D,지표!C:C)</f>
        <v>1 개별감사업무 선정</v>
      </c>
      <c r="H393" t="s">
        <v>67</v>
      </c>
      <c r="I393" t="s">
        <v>147</v>
      </c>
      <c r="J393" s="5">
        <f>IFERROR(IF(AND(SUMIFS(재무DATA!M:M,재무DATA!C:C,Sheet9!D393,재무DATA!D:D,Sheet9!B393,재무DATA!H:H,YEAR(Sheet9!$A$1),재무DATA!L:L,"E")/SUMIFS(재무DATA!M:M,재무DATA!C:C,Sheet9!D393,재무DATA!D:D,Sheet9!B393,재무DATA!H:H,YEAR(Sheet9!$A$1),재무DATA!L:L,"D")&lt;=0,SUMIFS(재무DATA!M:M,재무DATA!C:C,Sheet9!D393,재무DATA!D:D,Sheet9!B393,재무DATA!H:H,YEAR(Sheet9!$A$1),재무DATA!L:L,"F")/SUMIFS(재무DATA!M:M,재무DATA!C:C,Sheet9!D393,재무DATA!D:D,Sheet9!B393,재무DATA!H:H,YEAR(Sheet9!$A$1),재무DATA!L:L,"D")&lt;=0),1,0),0)</f>
        <v>0</v>
      </c>
    </row>
    <row r="394" spans="1:10" x14ac:dyDescent="0.3">
      <c r="A394">
        <f t="shared" si="5"/>
        <v>28</v>
      </c>
      <c r="B394" t="str">
        <f>_xlfn.XLOOKUP(A394,회사목록!A:A,회사목록!B:B)</f>
        <v>인포뱅크</v>
      </c>
      <c r="C394" t="str">
        <f>_xlfn.XLOOKUP(B394,회사목록!B:B,회사목록!C:C)</f>
        <v>ICE1</v>
      </c>
      <c r="D394" t="str">
        <f>_xlfn.XLOOKUP(H394,지표!D:D,지표!H:H)</f>
        <v>별도</v>
      </c>
      <c r="E394" t="str">
        <f>_xlfn.XLOOKUP(H394,지표!D:D,지표!I:I)</f>
        <v>비상장</v>
      </c>
      <c r="F394" t="str">
        <f>_xlfn.XLOOKUP(H394,지표!D:D,지표!F:F)</f>
        <v>2 감사인 감리 대상 개별감사업무 선정</v>
      </c>
      <c r="G394" t="str">
        <f>_xlfn.XLOOKUP(H394,지표!D:D,지표!C:C)</f>
        <v>1 개별감사업무 선정</v>
      </c>
      <c r="H394" t="s">
        <v>69</v>
      </c>
      <c r="I394" t="s">
        <v>351</v>
      </c>
      <c r="J394" s="5">
        <f>IFERROR(IF(_xlfn.XLOOKUP(B394,재무DATA!D:D,재무DATA!F:F)="비상장",IF(SUMIFS(재무DATA!M:M,재무DATA!D:D,Sheet9!B394,재무DATA!C:C,Sheet9!D394,재무DATA!H:H,YEAR(Sheet9!$A$1),재무DATA!L:L,"A")&gt;=2*10^12,1,0),0),0)</f>
        <v>0</v>
      </c>
    </row>
    <row r="395" spans="1:10" x14ac:dyDescent="0.3">
      <c r="A395">
        <f t="shared" si="5"/>
        <v>29</v>
      </c>
      <c r="B395" t="str">
        <f>_xlfn.XLOOKUP(A395,회사목록!A:A,회사목록!B:B)</f>
        <v>일동제약</v>
      </c>
      <c r="C395" t="str">
        <f>_xlfn.XLOOKUP(B395,회사목록!B:B,회사목록!C:C)</f>
        <v>IGH</v>
      </c>
      <c r="D395" t="str">
        <f>_xlfn.XLOOKUP(H395,지표!D:D,지표!H:H)</f>
        <v>별도</v>
      </c>
      <c r="E395" t="str">
        <f>_xlfn.XLOOKUP(H395,지표!D:D,지표!I:I)</f>
        <v>코스닥</v>
      </c>
      <c r="F395" t="str">
        <f>_xlfn.XLOOKUP(H395,지표!D:D,지표!F:F)</f>
        <v>1 감리위험요소평가</v>
      </c>
      <c r="G395" t="str">
        <f>_xlfn.XLOOKUP(H395,지표!D:D,지표!C:C)</f>
        <v>4 한계기업</v>
      </c>
      <c r="H395" t="s">
        <v>71</v>
      </c>
      <c r="I395" t="s">
        <v>128</v>
      </c>
      <c r="J395" s="5">
        <f>IFERROR(IF(_xlfn.XLOOKUP(B395,회사목록!B:B,회사목록!D:D)="KOSDAQ",IF(AND(SUMIFS(재무DATA!M:M,재무DATA!H:H,YEAR(Sheet9!$A$1),재무DATA!C:C,Sheet9!D395,재무DATA!L:L,"E")&lt;0,SUMIFS(재무DATA!M:M,재무DATA!H:H,YEAR(Sheet9!$A$1)-1,재무DATA!C:C,Sheet9!D395,재무DATA!L:L,"E")&lt;0,SUMIFS(재무DATA!M:M,재무DATA!H:H,YEAR(Sheet9!$A$1)-2,재무DATA!C:C,Sheet9!D395,재무DATA!L:L,"E")&lt;0),1,0),0),0)</f>
        <v>0</v>
      </c>
    </row>
    <row r="396" spans="1:10" x14ac:dyDescent="0.3">
      <c r="A396">
        <f t="shared" si="5"/>
        <v>29</v>
      </c>
      <c r="B396" t="str">
        <f>_xlfn.XLOOKUP(A396,회사목록!A:A,회사목록!B:B)</f>
        <v>일동제약</v>
      </c>
      <c r="C396" t="str">
        <f>_xlfn.XLOOKUP(B396,회사목록!B:B,회사목록!C:C)</f>
        <v>IGH</v>
      </c>
      <c r="D396" t="str">
        <f>_xlfn.XLOOKUP(H396,지표!D:D,지표!H:H)</f>
        <v>별도</v>
      </c>
      <c r="E396" t="str">
        <f>_xlfn.XLOOKUP(H396,지표!D:D,지표!I:I)</f>
        <v>ALL</v>
      </c>
      <c r="F396" t="str">
        <f>_xlfn.XLOOKUP(H396,지표!D:D,지표!F:F)</f>
        <v>1 감리위험요소평가</v>
      </c>
      <c r="G396" t="str">
        <f>_xlfn.XLOOKUP(H396,지표!D:D,지표!C:C)</f>
        <v>1 표본심사</v>
      </c>
      <c r="H396" t="s">
        <v>73</v>
      </c>
      <c r="I396" t="s">
        <v>132</v>
      </c>
      <c r="J396" s="5">
        <f>IFERROR(IF(SUMIFS(재무DATA!M:M,재무DATA!D:D,Sheet9!B396,재무DATA!H:H,YEAR(Sheet9!$A$1)-1,재무DATA!C:C,Sheet9!D396,재무DATA!L:L,"F")-SUMIFS(재무DATA!M:M,재무DATA!D:D,Sheet9!B396,재무DATA!H:H,YEAR(Sheet9!$A$1)-1,재무DATA!C:C,Sheet9!D396,재무DATA!L:L,"G")&gt;0,IF((SUMIFS(재무DATA!M:M,재무DATA!D:D,Sheet9!B396,재무DATA!H:H,YEAR(Sheet9!$A$1)-1,재무DATA!C:C,Sheet9!D396,재무DATA!L:L,"F")-SUMIFS(재무DATA!M:M,재무DATA!D:D,Sheet9!B396,재무DATA!H:H,YEAR(Sheet9!$A$1)-1,재무DATA!C:C,Sheet9!D396,재무DATA!L:L,"G"))/(SUMIFS(재무DATA!M:M,재무DATA!D:D,Sheet9!B396,재무DATA!H:H,YEAR(Sheet9!$A$1)-1,재무DATA!C:C,Sheet9!D396,재무DATA!L:L,"G"))&gt;=50%,1,0),0),0)</f>
        <v>0</v>
      </c>
    </row>
    <row r="397" spans="1:10" x14ac:dyDescent="0.3">
      <c r="A397">
        <f t="shared" si="5"/>
        <v>29</v>
      </c>
      <c r="B397" t="str">
        <f>_xlfn.XLOOKUP(A397,회사목록!A:A,회사목록!B:B)</f>
        <v>일동제약</v>
      </c>
      <c r="C397" t="str">
        <f>_xlfn.XLOOKUP(B397,회사목록!B:B,회사목록!C:C)</f>
        <v>IGH</v>
      </c>
      <c r="D397" t="str">
        <f>_xlfn.XLOOKUP(H397,지표!D:D,지표!H:H)</f>
        <v>별도</v>
      </c>
      <c r="E397" t="str">
        <f>_xlfn.XLOOKUP(H397,지표!D:D,지표!I:I)</f>
        <v>ALL</v>
      </c>
      <c r="F397" t="str">
        <f>_xlfn.XLOOKUP(H397,지표!D:D,지표!F:F)</f>
        <v>1 감리위험요소평가</v>
      </c>
      <c r="G397" t="str">
        <f>_xlfn.XLOOKUP(H397,지표!D:D,지표!C:C)</f>
        <v>1 표본심사</v>
      </c>
      <c r="H397" t="s">
        <v>75</v>
      </c>
      <c r="I397" t="s">
        <v>130</v>
      </c>
      <c r="J397" s="5">
        <f>IFERROR(IF(J396=1,IF(SUMIFS(재무DATA!M:M,재무DATA!D:D,Sheet9!B397,재무DATA!H:H,YEAR(Sheet9!$A$1)-2,재무DATA!C:C,Sheet9!D397,재무DATA!L:L,"F")-SUMIFS(재무DATA!M:M,재무DATA!D:D,Sheet9!B397,재무DATA!H:H,YEAR(Sheet9!$A$1)-2,재무DATA!C:C,Sheet9!D397,재무DATA!L:L,"G")&gt;0,IF((SUMIFS(재무DATA!M:M,재무DATA!D:D,Sheet9!B397,재무DATA!H:H,YEAR(Sheet9!$A$1)-2,재무DATA!C:C,Sheet9!D397,재무DATA!L:L,"F")-SUMIFS(재무DATA!M:M,재무DATA!D:D,Sheet9!B397,재무DATA!H:H,YEAR(Sheet9!$A$1)-2,재무DATA!C:C,Sheet9!D397,재무DATA!L:L,"G"))/(SUMIFS(재무DATA!M:M,재무DATA!D:D,Sheet9!B397,재무DATA!H:H,YEAR(Sheet9!$A$1)-2,재무DATA!C:C,Sheet9!D397,재무DATA!L:L,"G"))&gt;=50%,1,0),0),0),0)</f>
        <v>0</v>
      </c>
    </row>
    <row r="398" spans="1:10" x14ac:dyDescent="0.3">
      <c r="A398">
        <f t="shared" si="5"/>
        <v>29</v>
      </c>
      <c r="B398" t="str">
        <f>_xlfn.XLOOKUP(A398,회사목록!A:A,회사목록!B:B)</f>
        <v>일동제약</v>
      </c>
      <c r="C398" t="str">
        <f>_xlfn.XLOOKUP(B398,회사목록!B:B,회사목록!C:C)</f>
        <v>IGH</v>
      </c>
      <c r="D398" t="str">
        <f>_xlfn.XLOOKUP(H398,지표!D:D,지표!H:H)</f>
        <v>별도</v>
      </c>
      <c r="E398" t="str">
        <f>_xlfn.XLOOKUP(H398,지표!D:D,지표!I:I)</f>
        <v>ALL</v>
      </c>
      <c r="F398" t="str">
        <f>_xlfn.XLOOKUP(H398,지표!D:D,지표!F:F)</f>
        <v>1 감리위험요소평가</v>
      </c>
      <c r="G398" t="str">
        <f>_xlfn.XLOOKUP(H398,지표!D:D,지표!C:C)</f>
        <v>1 표본심사</v>
      </c>
      <c r="H398" t="s">
        <v>77</v>
      </c>
      <c r="I398" t="s">
        <v>127</v>
      </c>
      <c r="J398" s="5">
        <f>IFERROR(IF(SUMIFS(재무DATA!M:M,재무DATA!D:D,Sheet9!B398,재무DATA!H:H,YEAR(Sheet9!$A$1)-1,재무DATA!C:C,Sheet9!D398,재무DATA!L:L,"E")-SUMIFS(재무DATA!M:M,재무DATA!D:D,Sheet9!B398,재무DATA!H:H,YEAR(Sheet9!$A$1)-1,재무DATA!C:C,Sheet9!D398,재무DATA!L:L,"G")&gt;0,IF((SUMIFS(재무DATA!M:M,재무DATA!D:D,Sheet9!B398,재무DATA!H:H,YEAR(Sheet9!$A$1)-1,재무DATA!C:C,Sheet9!D398,재무DATA!L:L,"E")-SUMIFS(재무DATA!M:M,재무DATA!D:D,Sheet9!B398,재무DATA!H:H,YEAR(Sheet9!$A$1)-1,재무DATA!C:C,Sheet9!D398,재무DATA!L:L,"G"))/(SUMIFS(재무DATA!M:M,재무DATA!D:D,Sheet9!B398,재무DATA!H:H,YEAR(Sheet9!$A$1)-1,재무DATA!C:C,Sheet9!D398,재무DATA!L:L,"G"))&gt;=50%,1,0),0),0)</f>
        <v>0</v>
      </c>
    </row>
    <row r="399" spans="1:10" x14ac:dyDescent="0.3">
      <c r="A399">
        <f t="shared" si="5"/>
        <v>29</v>
      </c>
      <c r="B399" t="str">
        <f>_xlfn.XLOOKUP(A399,회사목록!A:A,회사목록!B:B)</f>
        <v>일동제약</v>
      </c>
      <c r="C399" t="str">
        <f>_xlfn.XLOOKUP(B399,회사목록!B:B,회사목록!C:C)</f>
        <v>IGH</v>
      </c>
      <c r="D399" t="str">
        <f>_xlfn.XLOOKUP(H399,지표!D:D,지표!H:H)</f>
        <v>별도</v>
      </c>
      <c r="E399" t="str">
        <f>_xlfn.XLOOKUP(H399,지표!D:D,지표!I:I)</f>
        <v>ALL</v>
      </c>
      <c r="F399" t="str">
        <f>_xlfn.XLOOKUP(H399,지표!D:D,지표!F:F)</f>
        <v>1 감리위험요소평가</v>
      </c>
      <c r="G399" t="str">
        <f>_xlfn.XLOOKUP(H399,지표!D:D,지표!C:C)</f>
        <v>1 표본심사</v>
      </c>
      <c r="H399" t="s">
        <v>79</v>
      </c>
      <c r="I399" t="s">
        <v>126</v>
      </c>
      <c r="J399" s="5">
        <f>IFERROR(IF(J398=1,IF(SUMIFS(재무DATA!M:M,재무DATA!D:D,Sheet9!B399,재무DATA!H:H,YEAR(Sheet9!$A$1)-2,재무DATA!C:C,Sheet9!D399,재무DATA!L:L,"E")-SUMIFS(재무DATA!M:M,재무DATA!D:D,Sheet9!B399,재무DATA!H:H,YEAR(Sheet9!$A$1)-2,재무DATA!C:C,Sheet9!D399,재무DATA!L:L,"G")&gt;0,IF((SUMIFS(재무DATA!M:M,재무DATA!D:D,Sheet9!B399,재무DATA!H:H,YEAR(Sheet9!$A$1)-2,재무DATA!C:C,Sheet9!D399,재무DATA!L:L,"E")-SUMIFS(재무DATA!M:M,재무DATA!D:D,Sheet9!B399,재무DATA!H:H,YEAR(Sheet9!$A$1)-2,재무DATA!C:C,Sheet9!D399,재무DATA!L:L,"G"))/(SUMIFS(재무DATA!M:M,재무DATA!D:D,Sheet9!B399,재무DATA!H:H,YEAR(Sheet9!$A$1)-2,재무DATA!C:C,Sheet9!D399,재무DATA!L:L,"G"))&gt;=50%,1,0),0),0),0)</f>
        <v>0</v>
      </c>
    </row>
    <row r="400" spans="1:10" x14ac:dyDescent="0.3">
      <c r="A400">
        <f t="shared" si="5"/>
        <v>29</v>
      </c>
      <c r="B400" t="str">
        <f>_xlfn.XLOOKUP(A400,회사목록!A:A,회사목록!B:B)</f>
        <v>일동제약</v>
      </c>
      <c r="C400" t="str">
        <f>_xlfn.XLOOKUP(B400,회사목록!B:B,회사목록!C:C)</f>
        <v>IGH</v>
      </c>
      <c r="D400" t="str">
        <f>_xlfn.XLOOKUP(H400,지표!D:D,지표!H:H)</f>
        <v>별도</v>
      </c>
      <c r="E400" t="str">
        <f>_xlfn.XLOOKUP(H400,지표!D:D,지표!I:I)</f>
        <v>코스피/코스닥</v>
      </c>
      <c r="F400" t="str">
        <f>_xlfn.XLOOKUP(H400,지표!D:D,지표!F:F)</f>
        <v>1 감리위험요소평가</v>
      </c>
      <c r="G400" t="str">
        <f>_xlfn.XLOOKUP(H400,지표!D:D,지표!C:C)</f>
        <v>1 표본심사</v>
      </c>
      <c r="H400" t="s">
        <v>83</v>
      </c>
      <c r="I400" t="s">
        <v>134</v>
      </c>
      <c r="J400" s="5">
        <f>IFERROR(IF(SUMIFS(재무DATA!M:M,재무DATA!D:D,Sheet9!B400,재무DATA!C:C,Sheet9!D400,재무DATA!H:H,YEAR(Sheet9!$A$1),재무DATA!L:L,"E")/SUMIFS(재무DATA!M:M,재무DATA!D:D,Sheet9!B400,재무DATA!C:C,Sheet9!D400,재무DATA!H:H,YEAR(Sheet9!$A$1)-1,재무DATA!L:L,"E")&lt;50%,1,0),0)</f>
        <v>1</v>
      </c>
    </row>
    <row r="401" spans="1:10" x14ac:dyDescent="0.3">
      <c r="A401">
        <f t="shared" si="5"/>
        <v>29</v>
      </c>
      <c r="B401" t="str">
        <f>_xlfn.XLOOKUP(A401,회사목록!A:A,회사목록!B:B)</f>
        <v>일동제약</v>
      </c>
      <c r="C401" t="str">
        <f>_xlfn.XLOOKUP(B401,회사목록!B:B,회사목록!C:C)</f>
        <v>IGH</v>
      </c>
      <c r="D401" t="str">
        <f>_xlfn.XLOOKUP(H401,지표!D:D,지표!H:H)</f>
        <v>별도</v>
      </c>
      <c r="E401" t="str">
        <f>_xlfn.XLOOKUP(H401,지표!D:D,지표!I:I)</f>
        <v>코스피/코스닥</v>
      </c>
      <c r="F401" t="str">
        <f>_xlfn.XLOOKUP(H401,지표!D:D,지표!F:F)</f>
        <v>1 감리위험요소평가</v>
      </c>
      <c r="G401" t="str">
        <f>_xlfn.XLOOKUP(H401,지표!D:D,지표!C:C)</f>
        <v>1 표본심사</v>
      </c>
      <c r="H401" t="s">
        <v>85</v>
      </c>
      <c r="I401" t="s">
        <v>136</v>
      </c>
      <c r="J401" s="5">
        <f>IFERROR(IF(SUMIFS(재무DATA!M:M,재무DATA!D:D,Sheet9!B401,재무DATA!C:C,Sheet9!D401,재무DATA!H:H,YEAR(Sheet9!$A$1),재무DATA!L:L,"D")/SUMIFS(재무DATA!M:M,재무DATA!D:D,Sheet9!B401,재무DATA!C:C,Sheet9!D401,재무DATA!H:H,YEAR(Sheet9!$A$1)-1,재무DATA!L:L,"D")&lt;50%,1,0),0)</f>
        <v>0</v>
      </c>
    </row>
    <row r="402" spans="1:10" x14ac:dyDescent="0.3">
      <c r="A402">
        <f t="shared" si="5"/>
        <v>29</v>
      </c>
      <c r="B402" t="str">
        <f>_xlfn.XLOOKUP(A402,회사목록!A:A,회사목록!B:B)</f>
        <v>일동제약</v>
      </c>
      <c r="C402" t="str">
        <f>_xlfn.XLOOKUP(B402,회사목록!B:B,회사목록!C:C)</f>
        <v>IGH</v>
      </c>
      <c r="D402" t="str">
        <f>_xlfn.XLOOKUP(H402,지표!D:D,지표!H:H)</f>
        <v>별도</v>
      </c>
      <c r="E402" t="str">
        <f>_xlfn.XLOOKUP(H402,지표!D:D,지표!I:I)</f>
        <v>코스피/코스닥</v>
      </c>
      <c r="F402" t="str">
        <f>_xlfn.XLOOKUP(H402,지표!D:D,지표!F:F)</f>
        <v>1 감리위험요소평가</v>
      </c>
      <c r="G402" t="str">
        <f>_xlfn.XLOOKUP(H402,지표!D:D,지표!C:C)</f>
        <v>5 기타</v>
      </c>
      <c r="H402" t="s">
        <v>81</v>
      </c>
      <c r="I402" t="s">
        <v>349</v>
      </c>
      <c r="J402" s="5">
        <f>IFERROR(IF(SUMIFS(재무DATA!M:M,재무DATA!C:C,Sheet9!D402,재무DATA!D:D,Sheet9!B402,재무DATA!H:H,YEAR(Sheet9!$A$1),재무DATA!L:L,"F")/SUMIFS(재무DATA!M:M,재무DATA!C:C,Sheet9!D402,재무DATA!D:D,Sheet9!B402,재무DATA!H:H,YEAR(Sheet9!$A$1),재무DATA!L:L,"G")&lt;0,1,0),0)</f>
        <v>1</v>
      </c>
    </row>
    <row r="403" spans="1:10" x14ac:dyDescent="0.3">
      <c r="A403">
        <f t="shared" si="5"/>
        <v>29</v>
      </c>
      <c r="B403" t="str">
        <f>_xlfn.XLOOKUP(A403,회사목록!A:A,회사목록!B:B)</f>
        <v>일동제약</v>
      </c>
      <c r="C403" t="str">
        <f>_xlfn.XLOOKUP(B403,회사목록!B:B,회사목록!C:C)</f>
        <v>IGH</v>
      </c>
      <c r="D403" t="str">
        <f>_xlfn.XLOOKUP(H403,지표!D:D,지표!H:H)</f>
        <v>연결</v>
      </c>
      <c r="E403" t="str">
        <f>_xlfn.XLOOKUP(H403,지표!D:D,지표!I:I)</f>
        <v>코스피/코스닥</v>
      </c>
      <c r="F403" t="str">
        <f>_xlfn.XLOOKUP(H403,지표!D:D,지표!F:F)</f>
        <v>1 감리위험요소평가</v>
      </c>
      <c r="G403" t="str">
        <f>_xlfn.XLOOKUP(H403,지표!D:D,지표!C:C)</f>
        <v>2 직권지정</v>
      </c>
      <c r="H403" t="s">
        <v>87</v>
      </c>
      <c r="I403" t="s">
        <v>139</v>
      </c>
      <c r="J403" s="5">
        <f>IFERROR(IF(AND(SUMIFS(재무DATA!M:M,재무DATA!C:C,Sheet9!D403,재무DATA!D:D,Sheet9!B403,재무DATA!H:H,YEAR(Sheet9!$A$1)-1,재무DATA!L:L,"E")&lt;0,SUMIFS(재무DATA!M:M,재무DATA!C:C,Sheet9!D403,재무DATA!D:D,Sheet9!B403,재무DATA!H:H,YEAR(Sheet9!$A$1)-2,재무DATA!L:L,"E")&lt;0),1,0),0)</f>
        <v>0</v>
      </c>
    </row>
    <row r="404" spans="1:10" x14ac:dyDescent="0.3">
      <c r="A404">
        <f t="shared" ref="A404:A467" si="6">A390+1</f>
        <v>29</v>
      </c>
      <c r="B404" t="str">
        <f>_xlfn.XLOOKUP(A404,회사목록!A:A,회사목록!B:B)</f>
        <v>일동제약</v>
      </c>
      <c r="C404" t="str">
        <f>_xlfn.XLOOKUP(B404,회사목록!B:B,회사목록!C:C)</f>
        <v>IGH</v>
      </c>
      <c r="D404" t="str">
        <f>_xlfn.XLOOKUP(H404,지표!D:D,지표!H:H)</f>
        <v>연결</v>
      </c>
      <c r="E404" t="str">
        <f>_xlfn.XLOOKUP(H404,지표!D:D,지표!I:I)</f>
        <v>코스피/코스닥</v>
      </c>
      <c r="F404" t="str">
        <f>_xlfn.XLOOKUP(H404,지표!D:D,지표!F:F)</f>
        <v>1 감리위험요소평가</v>
      </c>
      <c r="G404" t="str">
        <f>_xlfn.XLOOKUP(H404,지표!D:D,지표!C:C)</f>
        <v>2 직권지정</v>
      </c>
      <c r="H404" t="s">
        <v>89</v>
      </c>
      <c r="I404" t="s">
        <v>141</v>
      </c>
      <c r="J404" s="5">
        <f>IFERROR(IF(AND(SUMIFS(재무DATA!M:M,재무DATA!C:C,Sheet9!D404,재무DATA!D:D,Sheet9!B404,재무DATA!H:H,YEAR(Sheet9!$A$1)-1,재무DATA!L:L,"G")&lt;0,SUMIFS(재무DATA!M:M,재무DATA!C:C,Sheet9!D404,재무DATA!D:D,Sheet9!B404,재무DATA!H:H,YEAR(Sheet9!$A$1)-2,재무DATA!L:L,"G")&lt;0),1,0),0)</f>
        <v>0</v>
      </c>
    </row>
    <row r="405" spans="1:10" x14ac:dyDescent="0.3">
      <c r="A405">
        <f t="shared" si="6"/>
        <v>29</v>
      </c>
      <c r="B405" t="str">
        <f>_xlfn.XLOOKUP(A405,회사목록!A:A,회사목록!B:B)</f>
        <v>일동제약</v>
      </c>
      <c r="C405" t="str">
        <f>_xlfn.XLOOKUP(B405,회사목록!B:B,회사목록!C:C)</f>
        <v>IGH</v>
      </c>
      <c r="D405" t="str">
        <f>_xlfn.XLOOKUP(H405,지표!D:D,지표!H:H)</f>
        <v>별도</v>
      </c>
      <c r="E405" t="str">
        <f>_xlfn.XLOOKUP(H405,지표!D:D,지표!I:I)</f>
        <v>코스피/코스닥</v>
      </c>
      <c r="F405" t="str">
        <f>_xlfn.XLOOKUP(H405,지표!D:D,지표!F:F)</f>
        <v>1 감리위험요소평가</v>
      </c>
      <c r="G405" t="str">
        <f>_xlfn.XLOOKUP(H405,지표!D:D,지표!C:C)</f>
        <v>3 관리종목</v>
      </c>
      <c r="H405" t="s">
        <v>91</v>
      </c>
      <c r="I405" t="s">
        <v>143</v>
      </c>
      <c r="J405" s="5">
        <f>IFERROR(IF(_xlfn.XLOOKUP(B405,재무DATA!D:D,재무DATA!F:F)="KOSDAQ",IF(SUMIFS(재무DATA!M:M,재무DATA!C:C,Sheet9!D405,재무DATA!D:D,Sheet9!B405,재무DATA!H:H,YEAR(Sheet9!$A$1)-2,재무DATA!L:L,"D")&lt;=33*10^8,1,0),IF(SUMIFS(재무DATA!M:M,재무DATA!C:C,Sheet9!D405,재무DATA!D:D,Sheet9!B405,재무DATA!H:H,YEAR(Sheet9!$A$1)-2,재무DATA!L:L,"D")&lt;=55*10^8,1,0)),0)</f>
        <v>1</v>
      </c>
    </row>
    <row r="406" spans="1:10" x14ac:dyDescent="0.3">
      <c r="A406">
        <f t="shared" si="6"/>
        <v>29</v>
      </c>
      <c r="B406" t="str">
        <f>_xlfn.XLOOKUP(A406,회사목록!A:A,회사목록!B:B)</f>
        <v>일동제약</v>
      </c>
      <c r="C406" t="str">
        <f>_xlfn.XLOOKUP(B406,회사목록!B:B,회사목록!C:C)</f>
        <v>IGH</v>
      </c>
      <c r="D406" t="str">
        <f>_xlfn.XLOOKUP(H406,지표!D:D,지표!H:H)</f>
        <v>별도</v>
      </c>
      <c r="E406" t="str">
        <f>_xlfn.XLOOKUP(H406,지표!D:D,지표!I:I)</f>
        <v>ALL</v>
      </c>
      <c r="F406" t="str">
        <f>_xlfn.XLOOKUP(H406,지표!D:D,지표!F:F)</f>
        <v>2 감사인 감리 대상 개별감사업무 선정</v>
      </c>
      <c r="G406" t="str">
        <f>_xlfn.XLOOKUP(H406,지표!D:D,지표!C:C)</f>
        <v>1 개별감사업무 선정</v>
      </c>
      <c r="H406" t="s">
        <v>65</v>
      </c>
      <c r="I406" t="s">
        <v>145</v>
      </c>
      <c r="J406" s="5">
        <f>IFERROR(IF(SUMIFS(재무DATA!M:M,재무DATA!C:C,Sheet9!D406,재무DATA!D:D,Sheet9!B406,재무DATA!H:H,YEAR(Sheet9!$A$1),재무DATA!L:L,"B")/SUMIFS(재무DATA!M:M,재무DATA!C:C,Sheet9!D406,재무DATA!D:D,Sheet9!B406,재무DATA!H:H,YEAR(Sheet9!$A$1),재무DATA!L:L,"C")&gt;=150%,1,0),0)</f>
        <v>0</v>
      </c>
    </row>
    <row r="407" spans="1:10" x14ac:dyDescent="0.3">
      <c r="A407">
        <f t="shared" si="6"/>
        <v>29</v>
      </c>
      <c r="B407" t="str">
        <f>_xlfn.XLOOKUP(A407,회사목록!A:A,회사목록!B:B)</f>
        <v>일동제약</v>
      </c>
      <c r="C407" t="str">
        <f>_xlfn.XLOOKUP(B407,회사목록!B:B,회사목록!C:C)</f>
        <v>IGH</v>
      </c>
      <c r="D407" t="str">
        <f>_xlfn.XLOOKUP(H407,지표!D:D,지표!H:H)</f>
        <v>별도</v>
      </c>
      <c r="E407" t="str">
        <f>_xlfn.XLOOKUP(H407,지표!D:D,지표!I:I)</f>
        <v>ALL</v>
      </c>
      <c r="F407" t="str">
        <f>_xlfn.XLOOKUP(H407,지표!D:D,지표!F:F)</f>
        <v>2 감사인 감리 대상 개별감사업무 선정</v>
      </c>
      <c r="G407" t="str">
        <f>_xlfn.XLOOKUP(H407,지표!D:D,지표!C:C)</f>
        <v>1 개별감사업무 선정</v>
      </c>
      <c r="H407" t="s">
        <v>67</v>
      </c>
      <c r="I407" t="s">
        <v>147</v>
      </c>
      <c r="J407" s="5">
        <f>IFERROR(IF(AND(SUMIFS(재무DATA!M:M,재무DATA!C:C,Sheet9!D407,재무DATA!D:D,Sheet9!B407,재무DATA!H:H,YEAR(Sheet9!$A$1),재무DATA!L:L,"E")/SUMIFS(재무DATA!M:M,재무DATA!C:C,Sheet9!D407,재무DATA!D:D,Sheet9!B407,재무DATA!H:H,YEAR(Sheet9!$A$1),재무DATA!L:L,"D")&lt;=0,SUMIFS(재무DATA!M:M,재무DATA!C:C,Sheet9!D407,재무DATA!D:D,Sheet9!B407,재무DATA!H:H,YEAR(Sheet9!$A$1),재무DATA!L:L,"F")/SUMIFS(재무DATA!M:M,재무DATA!C:C,Sheet9!D407,재무DATA!D:D,Sheet9!B407,재무DATA!H:H,YEAR(Sheet9!$A$1),재무DATA!L:L,"D")&lt;=0),1,0),0)</f>
        <v>0</v>
      </c>
    </row>
    <row r="408" spans="1:10" x14ac:dyDescent="0.3">
      <c r="A408">
        <f t="shared" si="6"/>
        <v>29</v>
      </c>
      <c r="B408" t="str">
        <f>_xlfn.XLOOKUP(A408,회사목록!A:A,회사목록!B:B)</f>
        <v>일동제약</v>
      </c>
      <c r="C408" t="str">
        <f>_xlfn.XLOOKUP(B408,회사목록!B:B,회사목록!C:C)</f>
        <v>IGH</v>
      </c>
      <c r="D408" t="str">
        <f>_xlfn.XLOOKUP(H408,지표!D:D,지표!H:H)</f>
        <v>별도</v>
      </c>
      <c r="E408" t="str">
        <f>_xlfn.XLOOKUP(H408,지표!D:D,지표!I:I)</f>
        <v>비상장</v>
      </c>
      <c r="F408" t="str">
        <f>_xlfn.XLOOKUP(H408,지표!D:D,지표!F:F)</f>
        <v>2 감사인 감리 대상 개별감사업무 선정</v>
      </c>
      <c r="G408" t="str">
        <f>_xlfn.XLOOKUP(H408,지표!D:D,지표!C:C)</f>
        <v>1 개별감사업무 선정</v>
      </c>
      <c r="H408" t="s">
        <v>69</v>
      </c>
      <c r="I408" t="s">
        <v>351</v>
      </c>
      <c r="J408" s="5">
        <f>IFERROR(IF(_xlfn.XLOOKUP(B408,재무DATA!D:D,재무DATA!F:F)="비상장",IF(SUMIFS(재무DATA!M:M,재무DATA!D:D,Sheet9!B408,재무DATA!C:C,Sheet9!D408,재무DATA!H:H,YEAR(Sheet9!$A$1),재무DATA!L:L,"A")&gt;=2*10^12,1,0),0),0)</f>
        <v>0</v>
      </c>
    </row>
    <row r="409" spans="1:10" x14ac:dyDescent="0.3">
      <c r="A409">
        <f t="shared" si="6"/>
        <v>30</v>
      </c>
      <c r="B409" t="str">
        <f>_xlfn.XLOOKUP(A409,회사목록!A:A,회사목록!B:B)</f>
        <v>진양홀딩스</v>
      </c>
      <c r="C409" t="str">
        <f>_xlfn.XLOOKUP(B409,회사목록!B:B,회사목록!C:C)</f>
        <v>CM1</v>
      </c>
      <c r="D409" t="str">
        <f>_xlfn.XLOOKUP(H409,지표!D:D,지표!H:H)</f>
        <v>별도</v>
      </c>
      <c r="E409" t="str">
        <f>_xlfn.XLOOKUP(H409,지표!D:D,지표!I:I)</f>
        <v>코스닥</v>
      </c>
      <c r="F409" t="str">
        <f>_xlfn.XLOOKUP(H409,지표!D:D,지표!F:F)</f>
        <v>1 감리위험요소평가</v>
      </c>
      <c r="G409" t="str">
        <f>_xlfn.XLOOKUP(H409,지표!D:D,지표!C:C)</f>
        <v>4 한계기업</v>
      </c>
      <c r="H409" t="s">
        <v>71</v>
      </c>
      <c r="I409" t="s">
        <v>128</v>
      </c>
      <c r="J409" s="5">
        <f>IFERROR(IF(_xlfn.XLOOKUP(B409,회사목록!B:B,회사목록!D:D)="KOSDAQ",IF(AND(SUMIFS(재무DATA!M:M,재무DATA!H:H,YEAR(Sheet9!$A$1),재무DATA!C:C,Sheet9!D409,재무DATA!L:L,"E")&lt;0,SUMIFS(재무DATA!M:M,재무DATA!H:H,YEAR(Sheet9!$A$1)-1,재무DATA!C:C,Sheet9!D409,재무DATA!L:L,"E")&lt;0,SUMIFS(재무DATA!M:M,재무DATA!H:H,YEAR(Sheet9!$A$1)-2,재무DATA!C:C,Sheet9!D409,재무DATA!L:L,"E")&lt;0),1,0),0),0)</f>
        <v>0</v>
      </c>
    </row>
    <row r="410" spans="1:10" x14ac:dyDescent="0.3">
      <c r="A410">
        <f t="shared" si="6"/>
        <v>30</v>
      </c>
      <c r="B410" t="str">
        <f>_xlfn.XLOOKUP(A410,회사목록!A:A,회사목록!B:B)</f>
        <v>진양홀딩스</v>
      </c>
      <c r="C410" t="str">
        <f>_xlfn.XLOOKUP(B410,회사목록!B:B,회사목록!C:C)</f>
        <v>CM1</v>
      </c>
      <c r="D410" t="str">
        <f>_xlfn.XLOOKUP(H410,지표!D:D,지표!H:H)</f>
        <v>별도</v>
      </c>
      <c r="E410" t="str">
        <f>_xlfn.XLOOKUP(H410,지표!D:D,지표!I:I)</f>
        <v>ALL</v>
      </c>
      <c r="F410" t="str">
        <f>_xlfn.XLOOKUP(H410,지표!D:D,지표!F:F)</f>
        <v>1 감리위험요소평가</v>
      </c>
      <c r="G410" t="str">
        <f>_xlfn.XLOOKUP(H410,지표!D:D,지표!C:C)</f>
        <v>1 표본심사</v>
      </c>
      <c r="H410" t="s">
        <v>73</v>
      </c>
      <c r="I410" t="s">
        <v>132</v>
      </c>
      <c r="J410" s="5">
        <f>IFERROR(IF(SUMIFS(재무DATA!M:M,재무DATA!D:D,Sheet9!B410,재무DATA!H:H,YEAR(Sheet9!$A$1)-1,재무DATA!C:C,Sheet9!D410,재무DATA!L:L,"F")-SUMIFS(재무DATA!M:M,재무DATA!D:D,Sheet9!B410,재무DATA!H:H,YEAR(Sheet9!$A$1)-1,재무DATA!C:C,Sheet9!D410,재무DATA!L:L,"G")&gt;0,IF((SUMIFS(재무DATA!M:M,재무DATA!D:D,Sheet9!B410,재무DATA!H:H,YEAR(Sheet9!$A$1)-1,재무DATA!C:C,Sheet9!D410,재무DATA!L:L,"F")-SUMIFS(재무DATA!M:M,재무DATA!D:D,Sheet9!B410,재무DATA!H:H,YEAR(Sheet9!$A$1)-1,재무DATA!C:C,Sheet9!D410,재무DATA!L:L,"G"))/(SUMIFS(재무DATA!M:M,재무DATA!D:D,Sheet9!B410,재무DATA!H:H,YEAR(Sheet9!$A$1)-1,재무DATA!C:C,Sheet9!D410,재무DATA!L:L,"G"))&gt;=50%,1,0),0),0)</f>
        <v>0</v>
      </c>
    </row>
    <row r="411" spans="1:10" x14ac:dyDescent="0.3">
      <c r="A411">
        <f t="shared" si="6"/>
        <v>30</v>
      </c>
      <c r="B411" t="str">
        <f>_xlfn.XLOOKUP(A411,회사목록!A:A,회사목록!B:B)</f>
        <v>진양홀딩스</v>
      </c>
      <c r="C411" t="str">
        <f>_xlfn.XLOOKUP(B411,회사목록!B:B,회사목록!C:C)</f>
        <v>CM1</v>
      </c>
      <c r="D411" t="str">
        <f>_xlfn.XLOOKUP(H411,지표!D:D,지표!H:H)</f>
        <v>별도</v>
      </c>
      <c r="E411" t="str">
        <f>_xlfn.XLOOKUP(H411,지표!D:D,지표!I:I)</f>
        <v>ALL</v>
      </c>
      <c r="F411" t="str">
        <f>_xlfn.XLOOKUP(H411,지표!D:D,지표!F:F)</f>
        <v>1 감리위험요소평가</v>
      </c>
      <c r="G411" t="str">
        <f>_xlfn.XLOOKUP(H411,지표!D:D,지표!C:C)</f>
        <v>1 표본심사</v>
      </c>
      <c r="H411" t="s">
        <v>75</v>
      </c>
      <c r="I411" t="s">
        <v>130</v>
      </c>
      <c r="J411" s="5">
        <f>IFERROR(IF(J410=1,IF(SUMIFS(재무DATA!M:M,재무DATA!D:D,Sheet9!B411,재무DATA!H:H,YEAR(Sheet9!$A$1)-2,재무DATA!C:C,Sheet9!D411,재무DATA!L:L,"F")-SUMIFS(재무DATA!M:M,재무DATA!D:D,Sheet9!B411,재무DATA!H:H,YEAR(Sheet9!$A$1)-2,재무DATA!C:C,Sheet9!D411,재무DATA!L:L,"G")&gt;0,IF((SUMIFS(재무DATA!M:M,재무DATA!D:D,Sheet9!B411,재무DATA!H:H,YEAR(Sheet9!$A$1)-2,재무DATA!C:C,Sheet9!D411,재무DATA!L:L,"F")-SUMIFS(재무DATA!M:M,재무DATA!D:D,Sheet9!B411,재무DATA!H:H,YEAR(Sheet9!$A$1)-2,재무DATA!C:C,Sheet9!D411,재무DATA!L:L,"G"))/(SUMIFS(재무DATA!M:M,재무DATA!D:D,Sheet9!B411,재무DATA!H:H,YEAR(Sheet9!$A$1)-2,재무DATA!C:C,Sheet9!D411,재무DATA!L:L,"G"))&gt;=50%,1,0),0),0),0)</f>
        <v>0</v>
      </c>
    </row>
    <row r="412" spans="1:10" x14ac:dyDescent="0.3">
      <c r="A412">
        <f t="shared" si="6"/>
        <v>30</v>
      </c>
      <c r="B412" t="str">
        <f>_xlfn.XLOOKUP(A412,회사목록!A:A,회사목록!B:B)</f>
        <v>진양홀딩스</v>
      </c>
      <c r="C412" t="str">
        <f>_xlfn.XLOOKUP(B412,회사목록!B:B,회사목록!C:C)</f>
        <v>CM1</v>
      </c>
      <c r="D412" t="str">
        <f>_xlfn.XLOOKUP(H412,지표!D:D,지표!H:H)</f>
        <v>별도</v>
      </c>
      <c r="E412" t="str">
        <f>_xlfn.XLOOKUP(H412,지표!D:D,지표!I:I)</f>
        <v>ALL</v>
      </c>
      <c r="F412" t="str">
        <f>_xlfn.XLOOKUP(H412,지표!D:D,지표!F:F)</f>
        <v>1 감리위험요소평가</v>
      </c>
      <c r="G412" t="str">
        <f>_xlfn.XLOOKUP(H412,지표!D:D,지표!C:C)</f>
        <v>1 표본심사</v>
      </c>
      <c r="H412" t="s">
        <v>77</v>
      </c>
      <c r="I412" t="s">
        <v>127</v>
      </c>
      <c r="J412" s="5">
        <f>IFERROR(IF(SUMIFS(재무DATA!M:M,재무DATA!D:D,Sheet9!B412,재무DATA!H:H,YEAR(Sheet9!$A$1)-1,재무DATA!C:C,Sheet9!D412,재무DATA!L:L,"E")-SUMIFS(재무DATA!M:M,재무DATA!D:D,Sheet9!B412,재무DATA!H:H,YEAR(Sheet9!$A$1)-1,재무DATA!C:C,Sheet9!D412,재무DATA!L:L,"G")&gt;0,IF((SUMIFS(재무DATA!M:M,재무DATA!D:D,Sheet9!B412,재무DATA!H:H,YEAR(Sheet9!$A$1)-1,재무DATA!C:C,Sheet9!D412,재무DATA!L:L,"E")-SUMIFS(재무DATA!M:M,재무DATA!D:D,Sheet9!B412,재무DATA!H:H,YEAR(Sheet9!$A$1)-1,재무DATA!C:C,Sheet9!D412,재무DATA!L:L,"G"))/(SUMIFS(재무DATA!M:M,재무DATA!D:D,Sheet9!B412,재무DATA!H:H,YEAR(Sheet9!$A$1)-1,재무DATA!C:C,Sheet9!D412,재무DATA!L:L,"G"))&gt;=50%,1,0),0),0)</f>
        <v>0</v>
      </c>
    </row>
    <row r="413" spans="1:10" x14ac:dyDescent="0.3">
      <c r="A413">
        <f t="shared" si="6"/>
        <v>30</v>
      </c>
      <c r="B413" t="str">
        <f>_xlfn.XLOOKUP(A413,회사목록!A:A,회사목록!B:B)</f>
        <v>진양홀딩스</v>
      </c>
      <c r="C413" t="str">
        <f>_xlfn.XLOOKUP(B413,회사목록!B:B,회사목록!C:C)</f>
        <v>CM1</v>
      </c>
      <c r="D413" t="str">
        <f>_xlfn.XLOOKUP(H413,지표!D:D,지표!H:H)</f>
        <v>별도</v>
      </c>
      <c r="E413" t="str">
        <f>_xlfn.XLOOKUP(H413,지표!D:D,지표!I:I)</f>
        <v>ALL</v>
      </c>
      <c r="F413" t="str">
        <f>_xlfn.XLOOKUP(H413,지표!D:D,지표!F:F)</f>
        <v>1 감리위험요소평가</v>
      </c>
      <c r="G413" t="str">
        <f>_xlfn.XLOOKUP(H413,지표!D:D,지표!C:C)</f>
        <v>1 표본심사</v>
      </c>
      <c r="H413" t="s">
        <v>79</v>
      </c>
      <c r="I413" t="s">
        <v>126</v>
      </c>
      <c r="J413" s="5">
        <f>IFERROR(IF(J412=1,IF(SUMIFS(재무DATA!M:M,재무DATA!D:D,Sheet9!B413,재무DATA!H:H,YEAR(Sheet9!$A$1)-2,재무DATA!C:C,Sheet9!D413,재무DATA!L:L,"E")-SUMIFS(재무DATA!M:M,재무DATA!D:D,Sheet9!B413,재무DATA!H:H,YEAR(Sheet9!$A$1)-2,재무DATA!C:C,Sheet9!D413,재무DATA!L:L,"G")&gt;0,IF((SUMIFS(재무DATA!M:M,재무DATA!D:D,Sheet9!B413,재무DATA!H:H,YEAR(Sheet9!$A$1)-2,재무DATA!C:C,Sheet9!D413,재무DATA!L:L,"E")-SUMIFS(재무DATA!M:M,재무DATA!D:D,Sheet9!B413,재무DATA!H:H,YEAR(Sheet9!$A$1)-2,재무DATA!C:C,Sheet9!D413,재무DATA!L:L,"G"))/(SUMIFS(재무DATA!M:M,재무DATA!D:D,Sheet9!B413,재무DATA!H:H,YEAR(Sheet9!$A$1)-2,재무DATA!C:C,Sheet9!D413,재무DATA!L:L,"G"))&gt;=50%,1,0),0),0),0)</f>
        <v>0</v>
      </c>
    </row>
    <row r="414" spans="1:10" x14ac:dyDescent="0.3">
      <c r="A414">
        <f t="shared" si="6"/>
        <v>30</v>
      </c>
      <c r="B414" t="str">
        <f>_xlfn.XLOOKUP(A414,회사목록!A:A,회사목록!B:B)</f>
        <v>진양홀딩스</v>
      </c>
      <c r="C414" t="str">
        <f>_xlfn.XLOOKUP(B414,회사목록!B:B,회사목록!C:C)</f>
        <v>CM1</v>
      </c>
      <c r="D414" t="str">
        <f>_xlfn.XLOOKUP(H414,지표!D:D,지표!H:H)</f>
        <v>별도</v>
      </c>
      <c r="E414" t="str">
        <f>_xlfn.XLOOKUP(H414,지표!D:D,지표!I:I)</f>
        <v>코스피/코스닥</v>
      </c>
      <c r="F414" t="str">
        <f>_xlfn.XLOOKUP(H414,지표!D:D,지표!F:F)</f>
        <v>1 감리위험요소평가</v>
      </c>
      <c r="G414" t="str">
        <f>_xlfn.XLOOKUP(H414,지표!D:D,지표!C:C)</f>
        <v>1 표본심사</v>
      </c>
      <c r="H414" t="s">
        <v>83</v>
      </c>
      <c r="I414" t="s">
        <v>134</v>
      </c>
      <c r="J414" s="5">
        <f>IFERROR(IF(SUMIFS(재무DATA!M:M,재무DATA!D:D,Sheet9!B414,재무DATA!C:C,Sheet9!D414,재무DATA!H:H,YEAR(Sheet9!$A$1),재무DATA!L:L,"E")/SUMIFS(재무DATA!M:M,재무DATA!D:D,Sheet9!B414,재무DATA!C:C,Sheet9!D414,재무DATA!H:H,YEAR(Sheet9!$A$1)-1,재무DATA!L:L,"E")&lt;50%,1,0),0)</f>
        <v>1</v>
      </c>
    </row>
    <row r="415" spans="1:10" x14ac:dyDescent="0.3">
      <c r="A415">
        <f t="shared" si="6"/>
        <v>30</v>
      </c>
      <c r="B415" t="str">
        <f>_xlfn.XLOOKUP(A415,회사목록!A:A,회사목록!B:B)</f>
        <v>진양홀딩스</v>
      </c>
      <c r="C415" t="str">
        <f>_xlfn.XLOOKUP(B415,회사목록!B:B,회사목록!C:C)</f>
        <v>CM1</v>
      </c>
      <c r="D415" t="str">
        <f>_xlfn.XLOOKUP(H415,지표!D:D,지표!H:H)</f>
        <v>별도</v>
      </c>
      <c r="E415" t="str">
        <f>_xlfn.XLOOKUP(H415,지표!D:D,지표!I:I)</f>
        <v>코스피/코스닥</v>
      </c>
      <c r="F415" t="str">
        <f>_xlfn.XLOOKUP(H415,지표!D:D,지표!F:F)</f>
        <v>1 감리위험요소평가</v>
      </c>
      <c r="G415" t="str">
        <f>_xlfn.XLOOKUP(H415,지표!D:D,지표!C:C)</f>
        <v>1 표본심사</v>
      </c>
      <c r="H415" t="s">
        <v>85</v>
      </c>
      <c r="I415" t="s">
        <v>136</v>
      </c>
      <c r="J415" s="5">
        <f>IFERROR(IF(SUMIFS(재무DATA!M:M,재무DATA!D:D,Sheet9!B415,재무DATA!C:C,Sheet9!D415,재무DATA!H:H,YEAR(Sheet9!$A$1),재무DATA!L:L,"D")/SUMIFS(재무DATA!M:M,재무DATA!D:D,Sheet9!B415,재무DATA!C:C,Sheet9!D415,재무DATA!H:H,YEAR(Sheet9!$A$1)-1,재무DATA!L:L,"D")&lt;50%,1,0),0)</f>
        <v>1</v>
      </c>
    </row>
    <row r="416" spans="1:10" x14ac:dyDescent="0.3">
      <c r="A416">
        <f t="shared" si="6"/>
        <v>30</v>
      </c>
      <c r="B416" t="str">
        <f>_xlfn.XLOOKUP(A416,회사목록!A:A,회사목록!B:B)</f>
        <v>진양홀딩스</v>
      </c>
      <c r="C416" t="str">
        <f>_xlfn.XLOOKUP(B416,회사목록!B:B,회사목록!C:C)</f>
        <v>CM1</v>
      </c>
      <c r="D416" t="str">
        <f>_xlfn.XLOOKUP(H416,지표!D:D,지표!H:H)</f>
        <v>별도</v>
      </c>
      <c r="E416" t="str">
        <f>_xlfn.XLOOKUP(H416,지표!D:D,지표!I:I)</f>
        <v>코스피/코스닥</v>
      </c>
      <c r="F416" t="str">
        <f>_xlfn.XLOOKUP(H416,지표!D:D,지표!F:F)</f>
        <v>1 감리위험요소평가</v>
      </c>
      <c r="G416" t="str">
        <f>_xlfn.XLOOKUP(H416,지표!D:D,지표!C:C)</f>
        <v>5 기타</v>
      </c>
      <c r="H416" t="s">
        <v>81</v>
      </c>
      <c r="I416" t="s">
        <v>349</v>
      </c>
      <c r="J416" s="5">
        <f>IFERROR(IF(SUMIFS(재무DATA!M:M,재무DATA!C:C,Sheet9!D416,재무DATA!D:D,Sheet9!B416,재무DATA!H:H,YEAR(Sheet9!$A$1),재무DATA!L:L,"F")/SUMIFS(재무DATA!M:M,재무DATA!C:C,Sheet9!D416,재무DATA!D:D,Sheet9!B416,재무DATA!H:H,YEAR(Sheet9!$A$1),재무DATA!L:L,"G")&lt;0,1,0),0)</f>
        <v>0</v>
      </c>
    </row>
    <row r="417" spans="1:10" x14ac:dyDescent="0.3">
      <c r="A417">
        <f t="shared" si="6"/>
        <v>30</v>
      </c>
      <c r="B417" t="str">
        <f>_xlfn.XLOOKUP(A417,회사목록!A:A,회사목록!B:B)</f>
        <v>진양홀딩스</v>
      </c>
      <c r="C417" t="str">
        <f>_xlfn.XLOOKUP(B417,회사목록!B:B,회사목록!C:C)</f>
        <v>CM1</v>
      </c>
      <c r="D417" t="str">
        <f>_xlfn.XLOOKUP(H417,지표!D:D,지표!H:H)</f>
        <v>연결</v>
      </c>
      <c r="E417" t="str">
        <f>_xlfn.XLOOKUP(H417,지표!D:D,지표!I:I)</f>
        <v>코스피/코스닥</v>
      </c>
      <c r="F417" t="str">
        <f>_xlfn.XLOOKUP(H417,지표!D:D,지표!F:F)</f>
        <v>1 감리위험요소평가</v>
      </c>
      <c r="G417" t="str">
        <f>_xlfn.XLOOKUP(H417,지표!D:D,지표!C:C)</f>
        <v>2 직권지정</v>
      </c>
      <c r="H417" t="s">
        <v>87</v>
      </c>
      <c r="I417" t="s">
        <v>139</v>
      </c>
      <c r="J417" s="5">
        <f>IFERROR(IF(AND(SUMIFS(재무DATA!M:M,재무DATA!C:C,Sheet9!D417,재무DATA!D:D,Sheet9!B417,재무DATA!H:H,YEAR(Sheet9!$A$1)-1,재무DATA!L:L,"E")&lt;0,SUMIFS(재무DATA!M:M,재무DATA!C:C,Sheet9!D417,재무DATA!D:D,Sheet9!B417,재무DATA!H:H,YEAR(Sheet9!$A$1)-2,재무DATA!L:L,"E")&lt;0),1,0),0)</f>
        <v>0</v>
      </c>
    </row>
    <row r="418" spans="1:10" x14ac:dyDescent="0.3">
      <c r="A418">
        <f t="shared" si="6"/>
        <v>30</v>
      </c>
      <c r="B418" t="str">
        <f>_xlfn.XLOOKUP(A418,회사목록!A:A,회사목록!B:B)</f>
        <v>진양홀딩스</v>
      </c>
      <c r="C418" t="str">
        <f>_xlfn.XLOOKUP(B418,회사목록!B:B,회사목록!C:C)</f>
        <v>CM1</v>
      </c>
      <c r="D418" t="str">
        <f>_xlfn.XLOOKUP(H418,지표!D:D,지표!H:H)</f>
        <v>연결</v>
      </c>
      <c r="E418" t="str">
        <f>_xlfn.XLOOKUP(H418,지표!D:D,지표!I:I)</f>
        <v>코스피/코스닥</v>
      </c>
      <c r="F418" t="str">
        <f>_xlfn.XLOOKUP(H418,지표!D:D,지표!F:F)</f>
        <v>1 감리위험요소평가</v>
      </c>
      <c r="G418" t="str">
        <f>_xlfn.XLOOKUP(H418,지표!D:D,지표!C:C)</f>
        <v>2 직권지정</v>
      </c>
      <c r="H418" t="s">
        <v>89</v>
      </c>
      <c r="I418" t="s">
        <v>141</v>
      </c>
      <c r="J418" s="5">
        <f>IFERROR(IF(AND(SUMIFS(재무DATA!M:M,재무DATA!C:C,Sheet9!D418,재무DATA!D:D,Sheet9!B418,재무DATA!H:H,YEAR(Sheet9!$A$1)-1,재무DATA!L:L,"G")&lt;0,SUMIFS(재무DATA!M:M,재무DATA!C:C,Sheet9!D418,재무DATA!D:D,Sheet9!B418,재무DATA!H:H,YEAR(Sheet9!$A$1)-2,재무DATA!L:L,"G")&lt;0),1,0),0)</f>
        <v>0</v>
      </c>
    </row>
    <row r="419" spans="1:10" x14ac:dyDescent="0.3">
      <c r="A419">
        <f t="shared" si="6"/>
        <v>30</v>
      </c>
      <c r="B419" t="str">
        <f>_xlfn.XLOOKUP(A419,회사목록!A:A,회사목록!B:B)</f>
        <v>진양홀딩스</v>
      </c>
      <c r="C419" t="str">
        <f>_xlfn.XLOOKUP(B419,회사목록!B:B,회사목록!C:C)</f>
        <v>CM1</v>
      </c>
      <c r="D419" t="str">
        <f>_xlfn.XLOOKUP(H419,지표!D:D,지표!H:H)</f>
        <v>별도</v>
      </c>
      <c r="E419" t="str">
        <f>_xlfn.XLOOKUP(H419,지표!D:D,지표!I:I)</f>
        <v>코스피/코스닥</v>
      </c>
      <c r="F419" t="str">
        <f>_xlfn.XLOOKUP(H419,지표!D:D,지표!F:F)</f>
        <v>1 감리위험요소평가</v>
      </c>
      <c r="G419" t="str">
        <f>_xlfn.XLOOKUP(H419,지표!D:D,지표!C:C)</f>
        <v>3 관리종목</v>
      </c>
      <c r="H419" t="s">
        <v>91</v>
      </c>
      <c r="I419" t="s">
        <v>143</v>
      </c>
      <c r="J419" s="5">
        <f>IFERROR(IF(_xlfn.XLOOKUP(B419,재무DATA!D:D,재무DATA!F:F)="KOSDAQ",IF(SUMIFS(재무DATA!M:M,재무DATA!C:C,Sheet9!D419,재무DATA!D:D,Sheet9!B419,재무DATA!H:H,YEAR(Sheet9!$A$1)-2,재무DATA!L:L,"D")&lt;=33*10^8,1,0),IF(SUMIFS(재무DATA!M:M,재무DATA!C:C,Sheet9!D419,재무DATA!D:D,Sheet9!B419,재무DATA!H:H,YEAR(Sheet9!$A$1)-2,재무DATA!L:L,"D")&lt;=55*10^8,1,0)),0)</f>
        <v>0</v>
      </c>
    </row>
    <row r="420" spans="1:10" x14ac:dyDescent="0.3">
      <c r="A420">
        <f t="shared" si="6"/>
        <v>30</v>
      </c>
      <c r="B420" t="str">
        <f>_xlfn.XLOOKUP(A420,회사목록!A:A,회사목록!B:B)</f>
        <v>진양홀딩스</v>
      </c>
      <c r="C420" t="str">
        <f>_xlfn.XLOOKUP(B420,회사목록!B:B,회사목록!C:C)</f>
        <v>CM1</v>
      </c>
      <c r="D420" t="str">
        <f>_xlfn.XLOOKUP(H420,지표!D:D,지표!H:H)</f>
        <v>별도</v>
      </c>
      <c r="E420" t="str">
        <f>_xlfn.XLOOKUP(H420,지표!D:D,지표!I:I)</f>
        <v>ALL</v>
      </c>
      <c r="F420" t="str">
        <f>_xlfn.XLOOKUP(H420,지표!D:D,지표!F:F)</f>
        <v>2 감사인 감리 대상 개별감사업무 선정</v>
      </c>
      <c r="G420" t="str">
        <f>_xlfn.XLOOKUP(H420,지표!D:D,지표!C:C)</f>
        <v>1 개별감사업무 선정</v>
      </c>
      <c r="H420" t="s">
        <v>65</v>
      </c>
      <c r="I420" t="s">
        <v>145</v>
      </c>
      <c r="J420" s="5">
        <f>IFERROR(IF(SUMIFS(재무DATA!M:M,재무DATA!C:C,Sheet9!D420,재무DATA!D:D,Sheet9!B420,재무DATA!H:H,YEAR(Sheet9!$A$1),재무DATA!L:L,"B")/SUMIFS(재무DATA!M:M,재무DATA!C:C,Sheet9!D420,재무DATA!D:D,Sheet9!B420,재무DATA!H:H,YEAR(Sheet9!$A$1),재무DATA!L:L,"C")&gt;=150%,1,0),0)</f>
        <v>0</v>
      </c>
    </row>
    <row r="421" spans="1:10" x14ac:dyDescent="0.3">
      <c r="A421">
        <f t="shared" si="6"/>
        <v>30</v>
      </c>
      <c r="B421" t="str">
        <f>_xlfn.XLOOKUP(A421,회사목록!A:A,회사목록!B:B)</f>
        <v>진양홀딩스</v>
      </c>
      <c r="C421" t="str">
        <f>_xlfn.XLOOKUP(B421,회사목록!B:B,회사목록!C:C)</f>
        <v>CM1</v>
      </c>
      <c r="D421" t="str">
        <f>_xlfn.XLOOKUP(H421,지표!D:D,지표!H:H)</f>
        <v>별도</v>
      </c>
      <c r="E421" t="str">
        <f>_xlfn.XLOOKUP(H421,지표!D:D,지표!I:I)</f>
        <v>ALL</v>
      </c>
      <c r="F421" t="str">
        <f>_xlfn.XLOOKUP(H421,지표!D:D,지표!F:F)</f>
        <v>2 감사인 감리 대상 개별감사업무 선정</v>
      </c>
      <c r="G421" t="str">
        <f>_xlfn.XLOOKUP(H421,지표!D:D,지표!C:C)</f>
        <v>1 개별감사업무 선정</v>
      </c>
      <c r="H421" t="s">
        <v>67</v>
      </c>
      <c r="I421" t="s">
        <v>147</v>
      </c>
      <c r="J421" s="5">
        <f>IFERROR(IF(AND(SUMIFS(재무DATA!M:M,재무DATA!C:C,Sheet9!D421,재무DATA!D:D,Sheet9!B421,재무DATA!H:H,YEAR(Sheet9!$A$1),재무DATA!L:L,"E")/SUMIFS(재무DATA!M:M,재무DATA!C:C,Sheet9!D421,재무DATA!D:D,Sheet9!B421,재무DATA!H:H,YEAR(Sheet9!$A$1),재무DATA!L:L,"D")&lt;=0,SUMIFS(재무DATA!M:M,재무DATA!C:C,Sheet9!D421,재무DATA!D:D,Sheet9!B421,재무DATA!H:H,YEAR(Sheet9!$A$1),재무DATA!L:L,"F")/SUMIFS(재무DATA!M:M,재무DATA!C:C,Sheet9!D421,재무DATA!D:D,Sheet9!B421,재무DATA!H:H,YEAR(Sheet9!$A$1),재무DATA!L:L,"D")&lt;=0),1,0),0)</f>
        <v>0</v>
      </c>
    </row>
    <row r="422" spans="1:10" x14ac:dyDescent="0.3">
      <c r="A422">
        <f t="shared" si="6"/>
        <v>30</v>
      </c>
      <c r="B422" t="str">
        <f>_xlfn.XLOOKUP(A422,회사목록!A:A,회사목록!B:B)</f>
        <v>진양홀딩스</v>
      </c>
      <c r="C422" t="str">
        <f>_xlfn.XLOOKUP(B422,회사목록!B:B,회사목록!C:C)</f>
        <v>CM1</v>
      </c>
      <c r="D422" t="str">
        <f>_xlfn.XLOOKUP(H422,지표!D:D,지표!H:H)</f>
        <v>별도</v>
      </c>
      <c r="E422" t="str">
        <f>_xlfn.XLOOKUP(H422,지표!D:D,지표!I:I)</f>
        <v>비상장</v>
      </c>
      <c r="F422" t="str">
        <f>_xlfn.XLOOKUP(H422,지표!D:D,지표!F:F)</f>
        <v>2 감사인 감리 대상 개별감사업무 선정</v>
      </c>
      <c r="G422" t="str">
        <f>_xlfn.XLOOKUP(H422,지표!D:D,지표!C:C)</f>
        <v>1 개별감사업무 선정</v>
      </c>
      <c r="H422" t="s">
        <v>69</v>
      </c>
      <c r="I422" t="s">
        <v>351</v>
      </c>
      <c r="J422" s="5">
        <f>IFERROR(IF(_xlfn.XLOOKUP(B422,재무DATA!D:D,재무DATA!F:F)="비상장",IF(SUMIFS(재무DATA!M:M,재무DATA!D:D,Sheet9!B422,재무DATA!C:C,Sheet9!D422,재무DATA!H:H,YEAR(Sheet9!$A$1),재무DATA!L:L,"A")&gt;=2*10^12,1,0),0),0)</f>
        <v>0</v>
      </c>
    </row>
    <row r="423" spans="1:10" x14ac:dyDescent="0.3">
      <c r="A423">
        <f t="shared" si="6"/>
        <v>31</v>
      </c>
      <c r="B423" t="str">
        <f>_xlfn.XLOOKUP(A423,회사목록!A:A,회사목록!B:B)</f>
        <v>카카오</v>
      </c>
      <c r="C423" t="str">
        <f>_xlfn.XLOOKUP(B423,회사목록!B:B,회사목록!C:C)</f>
        <v>ICE3</v>
      </c>
      <c r="D423" t="str">
        <f>_xlfn.XLOOKUP(H423,지표!D:D,지표!H:H)</f>
        <v>별도</v>
      </c>
      <c r="E423" t="str">
        <f>_xlfn.XLOOKUP(H423,지표!D:D,지표!I:I)</f>
        <v>코스닥</v>
      </c>
      <c r="F423" t="str">
        <f>_xlfn.XLOOKUP(H423,지표!D:D,지표!F:F)</f>
        <v>1 감리위험요소평가</v>
      </c>
      <c r="G423" t="str">
        <f>_xlfn.XLOOKUP(H423,지표!D:D,지표!C:C)</f>
        <v>4 한계기업</v>
      </c>
      <c r="H423" t="s">
        <v>71</v>
      </c>
      <c r="I423" t="s">
        <v>128</v>
      </c>
      <c r="J423" s="5">
        <f>IFERROR(IF(_xlfn.XLOOKUP(B423,회사목록!B:B,회사목록!D:D)="KOSDAQ",IF(AND(SUMIFS(재무DATA!M:M,재무DATA!H:H,YEAR(Sheet9!$A$1),재무DATA!C:C,Sheet9!D423,재무DATA!L:L,"E")&lt;0,SUMIFS(재무DATA!M:M,재무DATA!H:H,YEAR(Sheet9!$A$1)-1,재무DATA!C:C,Sheet9!D423,재무DATA!L:L,"E")&lt;0,SUMIFS(재무DATA!M:M,재무DATA!H:H,YEAR(Sheet9!$A$1)-2,재무DATA!C:C,Sheet9!D423,재무DATA!L:L,"E")&lt;0),1,0),0),0)</f>
        <v>0</v>
      </c>
    </row>
    <row r="424" spans="1:10" x14ac:dyDescent="0.3">
      <c r="A424">
        <f t="shared" si="6"/>
        <v>31</v>
      </c>
      <c r="B424" t="str">
        <f>_xlfn.XLOOKUP(A424,회사목록!A:A,회사목록!B:B)</f>
        <v>카카오</v>
      </c>
      <c r="C424" t="str">
        <f>_xlfn.XLOOKUP(B424,회사목록!B:B,회사목록!C:C)</f>
        <v>ICE3</v>
      </c>
      <c r="D424" t="str">
        <f>_xlfn.XLOOKUP(H424,지표!D:D,지표!H:H)</f>
        <v>별도</v>
      </c>
      <c r="E424" t="str">
        <f>_xlfn.XLOOKUP(H424,지표!D:D,지표!I:I)</f>
        <v>ALL</v>
      </c>
      <c r="F424" t="str">
        <f>_xlfn.XLOOKUP(H424,지표!D:D,지표!F:F)</f>
        <v>1 감리위험요소평가</v>
      </c>
      <c r="G424" t="str">
        <f>_xlfn.XLOOKUP(H424,지표!D:D,지표!C:C)</f>
        <v>1 표본심사</v>
      </c>
      <c r="H424" t="s">
        <v>73</v>
      </c>
      <c r="I424" t="s">
        <v>132</v>
      </c>
      <c r="J424" s="5">
        <f>IFERROR(IF(SUMIFS(재무DATA!M:M,재무DATA!D:D,Sheet9!B424,재무DATA!H:H,YEAR(Sheet9!$A$1)-1,재무DATA!C:C,Sheet9!D424,재무DATA!L:L,"F")-SUMIFS(재무DATA!M:M,재무DATA!D:D,Sheet9!B424,재무DATA!H:H,YEAR(Sheet9!$A$1)-1,재무DATA!C:C,Sheet9!D424,재무DATA!L:L,"G")&gt;0,IF((SUMIFS(재무DATA!M:M,재무DATA!D:D,Sheet9!B424,재무DATA!H:H,YEAR(Sheet9!$A$1)-1,재무DATA!C:C,Sheet9!D424,재무DATA!L:L,"F")-SUMIFS(재무DATA!M:M,재무DATA!D:D,Sheet9!B424,재무DATA!H:H,YEAR(Sheet9!$A$1)-1,재무DATA!C:C,Sheet9!D424,재무DATA!L:L,"G"))/(SUMIFS(재무DATA!M:M,재무DATA!D:D,Sheet9!B424,재무DATA!H:H,YEAR(Sheet9!$A$1)-1,재무DATA!C:C,Sheet9!D424,재무DATA!L:L,"G"))&gt;=50%,1,0),0),0)</f>
        <v>0</v>
      </c>
    </row>
    <row r="425" spans="1:10" x14ac:dyDescent="0.3">
      <c r="A425">
        <f t="shared" si="6"/>
        <v>31</v>
      </c>
      <c r="B425" t="str">
        <f>_xlfn.XLOOKUP(A425,회사목록!A:A,회사목록!B:B)</f>
        <v>카카오</v>
      </c>
      <c r="C425" t="str">
        <f>_xlfn.XLOOKUP(B425,회사목록!B:B,회사목록!C:C)</f>
        <v>ICE3</v>
      </c>
      <c r="D425" t="str">
        <f>_xlfn.XLOOKUP(H425,지표!D:D,지표!H:H)</f>
        <v>별도</v>
      </c>
      <c r="E425" t="str">
        <f>_xlfn.XLOOKUP(H425,지표!D:D,지표!I:I)</f>
        <v>ALL</v>
      </c>
      <c r="F425" t="str">
        <f>_xlfn.XLOOKUP(H425,지표!D:D,지표!F:F)</f>
        <v>1 감리위험요소평가</v>
      </c>
      <c r="G425" t="str">
        <f>_xlfn.XLOOKUP(H425,지표!D:D,지표!C:C)</f>
        <v>1 표본심사</v>
      </c>
      <c r="H425" t="s">
        <v>75</v>
      </c>
      <c r="I425" t="s">
        <v>130</v>
      </c>
      <c r="J425" s="5">
        <f>IFERROR(IF(J424=1,IF(SUMIFS(재무DATA!M:M,재무DATA!D:D,Sheet9!B425,재무DATA!H:H,YEAR(Sheet9!$A$1)-2,재무DATA!C:C,Sheet9!D425,재무DATA!L:L,"F")-SUMIFS(재무DATA!M:M,재무DATA!D:D,Sheet9!B425,재무DATA!H:H,YEAR(Sheet9!$A$1)-2,재무DATA!C:C,Sheet9!D425,재무DATA!L:L,"G")&gt;0,IF((SUMIFS(재무DATA!M:M,재무DATA!D:D,Sheet9!B425,재무DATA!H:H,YEAR(Sheet9!$A$1)-2,재무DATA!C:C,Sheet9!D425,재무DATA!L:L,"F")-SUMIFS(재무DATA!M:M,재무DATA!D:D,Sheet9!B425,재무DATA!H:H,YEAR(Sheet9!$A$1)-2,재무DATA!C:C,Sheet9!D425,재무DATA!L:L,"G"))/(SUMIFS(재무DATA!M:M,재무DATA!D:D,Sheet9!B425,재무DATA!H:H,YEAR(Sheet9!$A$1)-2,재무DATA!C:C,Sheet9!D425,재무DATA!L:L,"G"))&gt;=50%,1,0),0),0),0)</f>
        <v>0</v>
      </c>
    </row>
    <row r="426" spans="1:10" x14ac:dyDescent="0.3">
      <c r="A426">
        <f t="shared" si="6"/>
        <v>31</v>
      </c>
      <c r="B426" t="str">
        <f>_xlfn.XLOOKUP(A426,회사목록!A:A,회사목록!B:B)</f>
        <v>카카오</v>
      </c>
      <c r="C426" t="str">
        <f>_xlfn.XLOOKUP(B426,회사목록!B:B,회사목록!C:C)</f>
        <v>ICE3</v>
      </c>
      <c r="D426" t="str">
        <f>_xlfn.XLOOKUP(H426,지표!D:D,지표!H:H)</f>
        <v>별도</v>
      </c>
      <c r="E426" t="str">
        <f>_xlfn.XLOOKUP(H426,지표!D:D,지표!I:I)</f>
        <v>ALL</v>
      </c>
      <c r="F426" t="str">
        <f>_xlfn.XLOOKUP(H426,지표!D:D,지표!F:F)</f>
        <v>1 감리위험요소평가</v>
      </c>
      <c r="G426" t="str">
        <f>_xlfn.XLOOKUP(H426,지표!D:D,지표!C:C)</f>
        <v>1 표본심사</v>
      </c>
      <c r="H426" t="s">
        <v>77</v>
      </c>
      <c r="I426" t="s">
        <v>127</v>
      </c>
      <c r="J426" s="5">
        <f>IFERROR(IF(SUMIFS(재무DATA!M:M,재무DATA!D:D,Sheet9!B426,재무DATA!H:H,YEAR(Sheet9!$A$1)-1,재무DATA!C:C,Sheet9!D426,재무DATA!L:L,"E")-SUMIFS(재무DATA!M:M,재무DATA!D:D,Sheet9!B426,재무DATA!H:H,YEAR(Sheet9!$A$1)-1,재무DATA!C:C,Sheet9!D426,재무DATA!L:L,"G")&gt;0,IF((SUMIFS(재무DATA!M:M,재무DATA!D:D,Sheet9!B426,재무DATA!H:H,YEAR(Sheet9!$A$1)-1,재무DATA!C:C,Sheet9!D426,재무DATA!L:L,"E")-SUMIFS(재무DATA!M:M,재무DATA!D:D,Sheet9!B426,재무DATA!H:H,YEAR(Sheet9!$A$1)-1,재무DATA!C:C,Sheet9!D426,재무DATA!L:L,"G"))/(SUMIFS(재무DATA!M:M,재무DATA!D:D,Sheet9!B426,재무DATA!H:H,YEAR(Sheet9!$A$1)-1,재무DATA!C:C,Sheet9!D426,재무DATA!L:L,"G"))&gt;=50%,1,0),0),0)</f>
        <v>0</v>
      </c>
    </row>
    <row r="427" spans="1:10" x14ac:dyDescent="0.3">
      <c r="A427">
        <f t="shared" si="6"/>
        <v>31</v>
      </c>
      <c r="B427" t="str">
        <f>_xlfn.XLOOKUP(A427,회사목록!A:A,회사목록!B:B)</f>
        <v>카카오</v>
      </c>
      <c r="C427" t="str">
        <f>_xlfn.XLOOKUP(B427,회사목록!B:B,회사목록!C:C)</f>
        <v>ICE3</v>
      </c>
      <c r="D427" t="str">
        <f>_xlfn.XLOOKUP(H427,지표!D:D,지표!H:H)</f>
        <v>별도</v>
      </c>
      <c r="E427" t="str">
        <f>_xlfn.XLOOKUP(H427,지표!D:D,지표!I:I)</f>
        <v>ALL</v>
      </c>
      <c r="F427" t="str">
        <f>_xlfn.XLOOKUP(H427,지표!D:D,지표!F:F)</f>
        <v>1 감리위험요소평가</v>
      </c>
      <c r="G427" t="str">
        <f>_xlfn.XLOOKUP(H427,지표!D:D,지표!C:C)</f>
        <v>1 표본심사</v>
      </c>
      <c r="H427" t="s">
        <v>79</v>
      </c>
      <c r="I427" t="s">
        <v>126</v>
      </c>
      <c r="J427" s="5">
        <f>IFERROR(IF(J426=1,IF(SUMIFS(재무DATA!M:M,재무DATA!D:D,Sheet9!B427,재무DATA!H:H,YEAR(Sheet9!$A$1)-2,재무DATA!C:C,Sheet9!D427,재무DATA!L:L,"E")-SUMIFS(재무DATA!M:M,재무DATA!D:D,Sheet9!B427,재무DATA!H:H,YEAR(Sheet9!$A$1)-2,재무DATA!C:C,Sheet9!D427,재무DATA!L:L,"G")&gt;0,IF((SUMIFS(재무DATA!M:M,재무DATA!D:D,Sheet9!B427,재무DATA!H:H,YEAR(Sheet9!$A$1)-2,재무DATA!C:C,Sheet9!D427,재무DATA!L:L,"E")-SUMIFS(재무DATA!M:M,재무DATA!D:D,Sheet9!B427,재무DATA!H:H,YEAR(Sheet9!$A$1)-2,재무DATA!C:C,Sheet9!D427,재무DATA!L:L,"G"))/(SUMIFS(재무DATA!M:M,재무DATA!D:D,Sheet9!B427,재무DATA!H:H,YEAR(Sheet9!$A$1)-2,재무DATA!C:C,Sheet9!D427,재무DATA!L:L,"G"))&gt;=50%,1,0),0),0),0)</f>
        <v>0</v>
      </c>
    </row>
    <row r="428" spans="1:10" x14ac:dyDescent="0.3">
      <c r="A428">
        <f t="shared" si="6"/>
        <v>31</v>
      </c>
      <c r="B428" t="str">
        <f>_xlfn.XLOOKUP(A428,회사목록!A:A,회사목록!B:B)</f>
        <v>카카오</v>
      </c>
      <c r="C428" t="str">
        <f>_xlfn.XLOOKUP(B428,회사목록!B:B,회사목록!C:C)</f>
        <v>ICE3</v>
      </c>
      <c r="D428" t="str">
        <f>_xlfn.XLOOKUP(H428,지표!D:D,지표!H:H)</f>
        <v>별도</v>
      </c>
      <c r="E428" t="str">
        <f>_xlfn.XLOOKUP(H428,지표!D:D,지표!I:I)</f>
        <v>코스피/코스닥</v>
      </c>
      <c r="F428" t="str">
        <f>_xlfn.XLOOKUP(H428,지표!D:D,지표!F:F)</f>
        <v>1 감리위험요소평가</v>
      </c>
      <c r="G428" t="str">
        <f>_xlfn.XLOOKUP(H428,지표!D:D,지표!C:C)</f>
        <v>1 표본심사</v>
      </c>
      <c r="H428" t="s">
        <v>83</v>
      </c>
      <c r="I428" t="s">
        <v>134</v>
      </c>
      <c r="J428" s="5">
        <f>IFERROR(IF(SUMIFS(재무DATA!M:M,재무DATA!D:D,Sheet9!B428,재무DATA!C:C,Sheet9!D428,재무DATA!H:H,YEAR(Sheet9!$A$1),재무DATA!L:L,"E")/SUMIFS(재무DATA!M:M,재무DATA!D:D,Sheet9!B428,재무DATA!C:C,Sheet9!D428,재무DATA!H:H,YEAR(Sheet9!$A$1)-1,재무DATA!L:L,"E")&lt;50%,1,0),0)</f>
        <v>0</v>
      </c>
    </row>
    <row r="429" spans="1:10" x14ac:dyDescent="0.3">
      <c r="A429">
        <f t="shared" si="6"/>
        <v>31</v>
      </c>
      <c r="B429" t="str">
        <f>_xlfn.XLOOKUP(A429,회사목록!A:A,회사목록!B:B)</f>
        <v>카카오</v>
      </c>
      <c r="C429" t="str">
        <f>_xlfn.XLOOKUP(B429,회사목록!B:B,회사목록!C:C)</f>
        <v>ICE3</v>
      </c>
      <c r="D429" t="str">
        <f>_xlfn.XLOOKUP(H429,지표!D:D,지표!H:H)</f>
        <v>별도</v>
      </c>
      <c r="E429" t="str">
        <f>_xlfn.XLOOKUP(H429,지표!D:D,지표!I:I)</f>
        <v>코스피/코스닥</v>
      </c>
      <c r="F429" t="str">
        <f>_xlfn.XLOOKUP(H429,지표!D:D,지표!F:F)</f>
        <v>1 감리위험요소평가</v>
      </c>
      <c r="G429" t="str">
        <f>_xlfn.XLOOKUP(H429,지표!D:D,지표!C:C)</f>
        <v>1 표본심사</v>
      </c>
      <c r="H429" t="s">
        <v>85</v>
      </c>
      <c r="I429" t="s">
        <v>136</v>
      </c>
      <c r="J429" s="5">
        <f>IFERROR(IF(SUMIFS(재무DATA!M:M,재무DATA!D:D,Sheet9!B429,재무DATA!C:C,Sheet9!D429,재무DATA!H:H,YEAR(Sheet9!$A$1),재무DATA!L:L,"D")/SUMIFS(재무DATA!M:M,재무DATA!D:D,Sheet9!B429,재무DATA!C:C,Sheet9!D429,재무DATA!H:H,YEAR(Sheet9!$A$1)-1,재무DATA!L:L,"D")&lt;50%,1,0),0)</f>
        <v>0</v>
      </c>
    </row>
    <row r="430" spans="1:10" x14ac:dyDescent="0.3">
      <c r="A430">
        <f t="shared" si="6"/>
        <v>31</v>
      </c>
      <c r="B430" t="str">
        <f>_xlfn.XLOOKUP(A430,회사목록!A:A,회사목록!B:B)</f>
        <v>카카오</v>
      </c>
      <c r="C430" t="str">
        <f>_xlfn.XLOOKUP(B430,회사목록!B:B,회사목록!C:C)</f>
        <v>ICE3</v>
      </c>
      <c r="D430" t="str">
        <f>_xlfn.XLOOKUP(H430,지표!D:D,지표!H:H)</f>
        <v>별도</v>
      </c>
      <c r="E430" t="str">
        <f>_xlfn.XLOOKUP(H430,지표!D:D,지표!I:I)</f>
        <v>코스피/코스닥</v>
      </c>
      <c r="F430" t="str">
        <f>_xlfn.XLOOKUP(H430,지표!D:D,지표!F:F)</f>
        <v>1 감리위험요소평가</v>
      </c>
      <c r="G430" t="str">
        <f>_xlfn.XLOOKUP(H430,지표!D:D,지표!C:C)</f>
        <v>5 기타</v>
      </c>
      <c r="H430" t="s">
        <v>81</v>
      </c>
      <c r="I430" t="s">
        <v>349</v>
      </c>
      <c r="J430" s="5">
        <f>IFERROR(IF(SUMIFS(재무DATA!M:M,재무DATA!C:C,Sheet9!D430,재무DATA!D:D,Sheet9!B430,재무DATA!H:H,YEAR(Sheet9!$A$1),재무DATA!L:L,"F")/SUMIFS(재무DATA!M:M,재무DATA!C:C,Sheet9!D430,재무DATA!D:D,Sheet9!B430,재무DATA!H:H,YEAR(Sheet9!$A$1),재무DATA!L:L,"G")&lt;0,1,0),0)</f>
        <v>1</v>
      </c>
    </row>
    <row r="431" spans="1:10" x14ac:dyDescent="0.3">
      <c r="A431">
        <f t="shared" si="6"/>
        <v>31</v>
      </c>
      <c r="B431" t="str">
        <f>_xlfn.XLOOKUP(A431,회사목록!A:A,회사목록!B:B)</f>
        <v>카카오</v>
      </c>
      <c r="C431" t="str">
        <f>_xlfn.XLOOKUP(B431,회사목록!B:B,회사목록!C:C)</f>
        <v>ICE3</v>
      </c>
      <c r="D431" t="str">
        <f>_xlfn.XLOOKUP(H431,지표!D:D,지표!H:H)</f>
        <v>연결</v>
      </c>
      <c r="E431" t="str">
        <f>_xlfn.XLOOKUP(H431,지표!D:D,지표!I:I)</f>
        <v>코스피/코스닥</v>
      </c>
      <c r="F431" t="str">
        <f>_xlfn.XLOOKUP(H431,지표!D:D,지표!F:F)</f>
        <v>1 감리위험요소평가</v>
      </c>
      <c r="G431" t="str">
        <f>_xlfn.XLOOKUP(H431,지표!D:D,지표!C:C)</f>
        <v>2 직권지정</v>
      </c>
      <c r="H431" t="s">
        <v>87</v>
      </c>
      <c r="I431" t="s">
        <v>139</v>
      </c>
      <c r="J431" s="5">
        <f>IFERROR(IF(AND(SUMIFS(재무DATA!M:M,재무DATA!C:C,Sheet9!D431,재무DATA!D:D,Sheet9!B431,재무DATA!H:H,YEAR(Sheet9!$A$1)-1,재무DATA!L:L,"E")&lt;0,SUMIFS(재무DATA!M:M,재무DATA!C:C,Sheet9!D431,재무DATA!D:D,Sheet9!B431,재무DATA!H:H,YEAR(Sheet9!$A$1)-2,재무DATA!L:L,"E")&lt;0),1,0),0)</f>
        <v>0</v>
      </c>
    </row>
    <row r="432" spans="1:10" x14ac:dyDescent="0.3">
      <c r="A432">
        <f t="shared" si="6"/>
        <v>31</v>
      </c>
      <c r="B432" t="str">
        <f>_xlfn.XLOOKUP(A432,회사목록!A:A,회사목록!B:B)</f>
        <v>카카오</v>
      </c>
      <c r="C432" t="str">
        <f>_xlfn.XLOOKUP(B432,회사목록!B:B,회사목록!C:C)</f>
        <v>ICE3</v>
      </c>
      <c r="D432" t="str">
        <f>_xlfn.XLOOKUP(H432,지표!D:D,지표!H:H)</f>
        <v>연결</v>
      </c>
      <c r="E432" t="str">
        <f>_xlfn.XLOOKUP(H432,지표!D:D,지표!I:I)</f>
        <v>코스피/코스닥</v>
      </c>
      <c r="F432" t="str">
        <f>_xlfn.XLOOKUP(H432,지표!D:D,지표!F:F)</f>
        <v>1 감리위험요소평가</v>
      </c>
      <c r="G432" t="str">
        <f>_xlfn.XLOOKUP(H432,지표!D:D,지표!C:C)</f>
        <v>2 직권지정</v>
      </c>
      <c r="H432" t="s">
        <v>89</v>
      </c>
      <c r="I432" t="s">
        <v>141</v>
      </c>
      <c r="J432" s="5">
        <f>IFERROR(IF(AND(SUMIFS(재무DATA!M:M,재무DATA!C:C,Sheet9!D432,재무DATA!D:D,Sheet9!B432,재무DATA!H:H,YEAR(Sheet9!$A$1)-1,재무DATA!L:L,"G")&lt;0,SUMIFS(재무DATA!M:M,재무DATA!C:C,Sheet9!D432,재무DATA!D:D,Sheet9!B432,재무DATA!H:H,YEAR(Sheet9!$A$1)-2,재무DATA!L:L,"G")&lt;0),1,0),0)</f>
        <v>0</v>
      </c>
    </row>
    <row r="433" spans="1:10" x14ac:dyDescent="0.3">
      <c r="A433">
        <f t="shared" si="6"/>
        <v>31</v>
      </c>
      <c r="B433" t="str">
        <f>_xlfn.XLOOKUP(A433,회사목록!A:A,회사목록!B:B)</f>
        <v>카카오</v>
      </c>
      <c r="C433" t="str">
        <f>_xlfn.XLOOKUP(B433,회사목록!B:B,회사목록!C:C)</f>
        <v>ICE3</v>
      </c>
      <c r="D433" t="str">
        <f>_xlfn.XLOOKUP(H433,지표!D:D,지표!H:H)</f>
        <v>별도</v>
      </c>
      <c r="E433" t="str">
        <f>_xlfn.XLOOKUP(H433,지표!D:D,지표!I:I)</f>
        <v>코스피/코스닥</v>
      </c>
      <c r="F433" t="str">
        <f>_xlfn.XLOOKUP(H433,지표!D:D,지표!F:F)</f>
        <v>1 감리위험요소평가</v>
      </c>
      <c r="G433" t="str">
        <f>_xlfn.XLOOKUP(H433,지표!D:D,지표!C:C)</f>
        <v>3 관리종목</v>
      </c>
      <c r="H433" t="s">
        <v>91</v>
      </c>
      <c r="I433" t="s">
        <v>143</v>
      </c>
      <c r="J433" s="5">
        <f>IFERROR(IF(_xlfn.XLOOKUP(B433,재무DATA!D:D,재무DATA!F:F)="KOSDAQ",IF(SUMIFS(재무DATA!M:M,재무DATA!C:C,Sheet9!D433,재무DATA!D:D,Sheet9!B433,재무DATA!H:H,YEAR(Sheet9!$A$1)-2,재무DATA!L:L,"D")&lt;=33*10^8,1,0),IF(SUMIFS(재무DATA!M:M,재무DATA!C:C,Sheet9!D433,재무DATA!D:D,Sheet9!B433,재무DATA!H:H,YEAR(Sheet9!$A$1)-2,재무DATA!L:L,"D")&lt;=55*10^8,1,0)),0)</f>
        <v>1</v>
      </c>
    </row>
    <row r="434" spans="1:10" x14ac:dyDescent="0.3">
      <c r="A434">
        <f t="shared" si="6"/>
        <v>31</v>
      </c>
      <c r="B434" t="str">
        <f>_xlfn.XLOOKUP(A434,회사목록!A:A,회사목록!B:B)</f>
        <v>카카오</v>
      </c>
      <c r="C434" t="str">
        <f>_xlfn.XLOOKUP(B434,회사목록!B:B,회사목록!C:C)</f>
        <v>ICE3</v>
      </c>
      <c r="D434" t="str">
        <f>_xlfn.XLOOKUP(H434,지표!D:D,지표!H:H)</f>
        <v>별도</v>
      </c>
      <c r="E434" t="str">
        <f>_xlfn.XLOOKUP(H434,지표!D:D,지표!I:I)</f>
        <v>ALL</v>
      </c>
      <c r="F434" t="str">
        <f>_xlfn.XLOOKUP(H434,지표!D:D,지표!F:F)</f>
        <v>2 감사인 감리 대상 개별감사업무 선정</v>
      </c>
      <c r="G434" t="str">
        <f>_xlfn.XLOOKUP(H434,지표!D:D,지표!C:C)</f>
        <v>1 개별감사업무 선정</v>
      </c>
      <c r="H434" t="s">
        <v>65</v>
      </c>
      <c r="I434" t="s">
        <v>145</v>
      </c>
      <c r="J434" s="5">
        <f>IFERROR(IF(SUMIFS(재무DATA!M:M,재무DATA!C:C,Sheet9!D434,재무DATA!D:D,Sheet9!B434,재무DATA!H:H,YEAR(Sheet9!$A$1),재무DATA!L:L,"B")/SUMIFS(재무DATA!M:M,재무DATA!C:C,Sheet9!D434,재무DATA!D:D,Sheet9!B434,재무DATA!H:H,YEAR(Sheet9!$A$1),재무DATA!L:L,"C")&gt;=150%,1,0),0)</f>
        <v>0</v>
      </c>
    </row>
    <row r="435" spans="1:10" x14ac:dyDescent="0.3">
      <c r="A435">
        <f t="shared" si="6"/>
        <v>31</v>
      </c>
      <c r="B435" t="str">
        <f>_xlfn.XLOOKUP(A435,회사목록!A:A,회사목록!B:B)</f>
        <v>카카오</v>
      </c>
      <c r="C435" t="str">
        <f>_xlfn.XLOOKUP(B435,회사목록!B:B,회사목록!C:C)</f>
        <v>ICE3</v>
      </c>
      <c r="D435" t="str">
        <f>_xlfn.XLOOKUP(H435,지표!D:D,지표!H:H)</f>
        <v>별도</v>
      </c>
      <c r="E435" t="str">
        <f>_xlfn.XLOOKUP(H435,지표!D:D,지표!I:I)</f>
        <v>ALL</v>
      </c>
      <c r="F435" t="str">
        <f>_xlfn.XLOOKUP(H435,지표!D:D,지표!F:F)</f>
        <v>2 감사인 감리 대상 개별감사업무 선정</v>
      </c>
      <c r="G435" t="str">
        <f>_xlfn.XLOOKUP(H435,지표!D:D,지표!C:C)</f>
        <v>1 개별감사업무 선정</v>
      </c>
      <c r="H435" t="s">
        <v>67</v>
      </c>
      <c r="I435" t="s">
        <v>147</v>
      </c>
      <c r="J435" s="5">
        <f>IFERROR(IF(AND(SUMIFS(재무DATA!M:M,재무DATA!C:C,Sheet9!D435,재무DATA!D:D,Sheet9!B435,재무DATA!H:H,YEAR(Sheet9!$A$1),재무DATA!L:L,"E")/SUMIFS(재무DATA!M:M,재무DATA!C:C,Sheet9!D435,재무DATA!D:D,Sheet9!B435,재무DATA!H:H,YEAR(Sheet9!$A$1),재무DATA!L:L,"D")&lt;=0,SUMIFS(재무DATA!M:M,재무DATA!C:C,Sheet9!D435,재무DATA!D:D,Sheet9!B435,재무DATA!H:H,YEAR(Sheet9!$A$1),재무DATA!L:L,"F")/SUMIFS(재무DATA!M:M,재무DATA!C:C,Sheet9!D435,재무DATA!D:D,Sheet9!B435,재무DATA!H:H,YEAR(Sheet9!$A$1),재무DATA!L:L,"D")&lt;=0),1,0),0)</f>
        <v>0</v>
      </c>
    </row>
    <row r="436" spans="1:10" x14ac:dyDescent="0.3">
      <c r="A436">
        <f t="shared" si="6"/>
        <v>31</v>
      </c>
      <c r="B436" t="str">
        <f>_xlfn.XLOOKUP(A436,회사목록!A:A,회사목록!B:B)</f>
        <v>카카오</v>
      </c>
      <c r="C436" t="str">
        <f>_xlfn.XLOOKUP(B436,회사목록!B:B,회사목록!C:C)</f>
        <v>ICE3</v>
      </c>
      <c r="D436" t="str">
        <f>_xlfn.XLOOKUP(H436,지표!D:D,지표!H:H)</f>
        <v>별도</v>
      </c>
      <c r="E436" t="str">
        <f>_xlfn.XLOOKUP(H436,지표!D:D,지표!I:I)</f>
        <v>비상장</v>
      </c>
      <c r="F436" t="str">
        <f>_xlfn.XLOOKUP(H436,지표!D:D,지표!F:F)</f>
        <v>2 감사인 감리 대상 개별감사업무 선정</v>
      </c>
      <c r="G436" t="str">
        <f>_xlfn.XLOOKUP(H436,지표!D:D,지표!C:C)</f>
        <v>1 개별감사업무 선정</v>
      </c>
      <c r="H436" t="s">
        <v>69</v>
      </c>
      <c r="I436" t="s">
        <v>351</v>
      </c>
      <c r="J436" s="5">
        <f>IFERROR(IF(_xlfn.XLOOKUP(B436,재무DATA!D:D,재무DATA!F:F)="비상장",IF(SUMIFS(재무DATA!M:M,재무DATA!D:D,Sheet9!B436,재무DATA!C:C,Sheet9!D436,재무DATA!H:H,YEAR(Sheet9!$A$1),재무DATA!L:L,"A")&gt;=2*10^12,1,0),0),0)</f>
        <v>0</v>
      </c>
    </row>
    <row r="437" spans="1:10" x14ac:dyDescent="0.3">
      <c r="A437">
        <f t="shared" si="6"/>
        <v>32</v>
      </c>
      <c r="B437" t="str">
        <f>_xlfn.XLOOKUP(A437,회사목록!A:A,회사목록!B:B)</f>
        <v>케이씨씨</v>
      </c>
      <c r="C437" t="str">
        <f>_xlfn.XLOOKUP(B437,회사목록!B:B,회사목록!C:C)</f>
        <v>IM4</v>
      </c>
      <c r="D437" t="str">
        <f>_xlfn.XLOOKUP(H437,지표!D:D,지표!H:H)</f>
        <v>별도</v>
      </c>
      <c r="E437" t="str">
        <f>_xlfn.XLOOKUP(H437,지표!D:D,지표!I:I)</f>
        <v>코스닥</v>
      </c>
      <c r="F437" t="str">
        <f>_xlfn.XLOOKUP(H437,지표!D:D,지표!F:F)</f>
        <v>1 감리위험요소평가</v>
      </c>
      <c r="G437" t="str">
        <f>_xlfn.XLOOKUP(H437,지표!D:D,지표!C:C)</f>
        <v>4 한계기업</v>
      </c>
      <c r="H437" t="s">
        <v>71</v>
      </c>
      <c r="I437" t="s">
        <v>128</v>
      </c>
      <c r="J437" s="5">
        <f>IFERROR(IF(_xlfn.XLOOKUP(B437,회사목록!B:B,회사목록!D:D)="KOSDAQ",IF(AND(SUMIFS(재무DATA!M:M,재무DATA!H:H,YEAR(Sheet9!$A$1),재무DATA!C:C,Sheet9!D437,재무DATA!L:L,"E")&lt;0,SUMIFS(재무DATA!M:M,재무DATA!H:H,YEAR(Sheet9!$A$1)-1,재무DATA!C:C,Sheet9!D437,재무DATA!L:L,"E")&lt;0,SUMIFS(재무DATA!M:M,재무DATA!H:H,YEAR(Sheet9!$A$1)-2,재무DATA!C:C,Sheet9!D437,재무DATA!L:L,"E")&lt;0),1,0),0),0)</f>
        <v>0</v>
      </c>
    </row>
    <row r="438" spans="1:10" x14ac:dyDescent="0.3">
      <c r="A438">
        <f t="shared" si="6"/>
        <v>32</v>
      </c>
      <c r="B438" t="str">
        <f>_xlfn.XLOOKUP(A438,회사목록!A:A,회사목록!B:B)</f>
        <v>케이씨씨</v>
      </c>
      <c r="C438" t="str">
        <f>_xlfn.XLOOKUP(B438,회사목록!B:B,회사목록!C:C)</f>
        <v>IM4</v>
      </c>
      <c r="D438" t="str">
        <f>_xlfn.XLOOKUP(H438,지표!D:D,지표!H:H)</f>
        <v>별도</v>
      </c>
      <c r="E438" t="str">
        <f>_xlfn.XLOOKUP(H438,지표!D:D,지표!I:I)</f>
        <v>ALL</v>
      </c>
      <c r="F438" t="str">
        <f>_xlfn.XLOOKUP(H438,지표!D:D,지표!F:F)</f>
        <v>1 감리위험요소평가</v>
      </c>
      <c r="G438" t="str">
        <f>_xlfn.XLOOKUP(H438,지표!D:D,지표!C:C)</f>
        <v>1 표본심사</v>
      </c>
      <c r="H438" t="s">
        <v>73</v>
      </c>
      <c r="I438" t="s">
        <v>132</v>
      </c>
      <c r="J438" s="5">
        <f>IFERROR(IF(SUMIFS(재무DATA!M:M,재무DATA!D:D,Sheet9!B438,재무DATA!H:H,YEAR(Sheet9!$A$1)-1,재무DATA!C:C,Sheet9!D438,재무DATA!L:L,"F")-SUMIFS(재무DATA!M:M,재무DATA!D:D,Sheet9!B438,재무DATA!H:H,YEAR(Sheet9!$A$1)-1,재무DATA!C:C,Sheet9!D438,재무DATA!L:L,"G")&gt;0,IF((SUMIFS(재무DATA!M:M,재무DATA!D:D,Sheet9!B438,재무DATA!H:H,YEAR(Sheet9!$A$1)-1,재무DATA!C:C,Sheet9!D438,재무DATA!L:L,"F")-SUMIFS(재무DATA!M:M,재무DATA!D:D,Sheet9!B438,재무DATA!H:H,YEAR(Sheet9!$A$1)-1,재무DATA!C:C,Sheet9!D438,재무DATA!L:L,"G"))/(SUMIFS(재무DATA!M:M,재무DATA!D:D,Sheet9!B438,재무DATA!H:H,YEAR(Sheet9!$A$1)-1,재무DATA!C:C,Sheet9!D438,재무DATA!L:L,"G"))&gt;=50%,1,0),0),0)</f>
        <v>0</v>
      </c>
    </row>
    <row r="439" spans="1:10" x14ac:dyDescent="0.3">
      <c r="A439">
        <f t="shared" si="6"/>
        <v>32</v>
      </c>
      <c r="B439" t="str">
        <f>_xlfn.XLOOKUP(A439,회사목록!A:A,회사목록!B:B)</f>
        <v>케이씨씨</v>
      </c>
      <c r="C439" t="str">
        <f>_xlfn.XLOOKUP(B439,회사목록!B:B,회사목록!C:C)</f>
        <v>IM4</v>
      </c>
      <c r="D439" t="str">
        <f>_xlfn.XLOOKUP(H439,지표!D:D,지표!H:H)</f>
        <v>별도</v>
      </c>
      <c r="E439" t="str">
        <f>_xlfn.XLOOKUP(H439,지표!D:D,지표!I:I)</f>
        <v>ALL</v>
      </c>
      <c r="F439" t="str">
        <f>_xlfn.XLOOKUP(H439,지표!D:D,지표!F:F)</f>
        <v>1 감리위험요소평가</v>
      </c>
      <c r="G439" t="str">
        <f>_xlfn.XLOOKUP(H439,지표!D:D,지표!C:C)</f>
        <v>1 표본심사</v>
      </c>
      <c r="H439" t="s">
        <v>75</v>
      </c>
      <c r="I439" t="s">
        <v>130</v>
      </c>
      <c r="J439" s="5">
        <f>IFERROR(IF(J438=1,IF(SUMIFS(재무DATA!M:M,재무DATA!D:D,Sheet9!B439,재무DATA!H:H,YEAR(Sheet9!$A$1)-2,재무DATA!C:C,Sheet9!D439,재무DATA!L:L,"F")-SUMIFS(재무DATA!M:M,재무DATA!D:D,Sheet9!B439,재무DATA!H:H,YEAR(Sheet9!$A$1)-2,재무DATA!C:C,Sheet9!D439,재무DATA!L:L,"G")&gt;0,IF((SUMIFS(재무DATA!M:M,재무DATA!D:D,Sheet9!B439,재무DATA!H:H,YEAR(Sheet9!$A$1)-2,재무DATA!C:C,Sheet9!D439,재무DATA!L:L,"F")-SUMIFS(재무DATA!M:M,재무DATA!D:D,Sheet9!B439,재무DATA!H:H,YEAR(Sheet9!$A$1)-2,재무DATA!C:C,Sheet9!D439,재무DATA!L:L,"G"))/(SUMIFS(재무DATA!M:M,재무DATA!D:D,Sheet9!B439,재무DATA!H:H,YEAR(Sheet9!$A$1)-2,재무DATA!C:C,Sheet9!D439,재무DATA!L:L,"G"))&gt;=50%,1,0),0),0),0)</f>
        <v>0</v>
      </c>
    </row>
    <row r="440" spans="1:10" x14ac:dyDescent="0.3">
      <c r="A440">
        <f t="shared" si="6"/>
        <v>32</v>
      </c>
      <c r="B440" t="str">
        <f>_xlfn.XLOOKUP(A440,회사목록!A:A,회사목록!B:B)</f>
        <v>케이씨씨</v>
      </c>
      <c r="C440" t="str">
        <f>_xlfn.XLOOKUP(B440,회사목록!B:B,회사목록!C:C)</f>
        <v>IM4</v>
      </c>
      <c r="D440" t="str">
        <f>_xlfn.XLOOKUP(H440,지표!D:D,지표!H:H)</f>
        <v>별도</v>
      </c>
      <c r="E440" t="str">
        <f>_xlfn.XLOOKUP(H440,지표!D:D,지표!I:I)</f>
        <v>ALL</v>
      </c>
      <c r="F440" t="str">
        <f>_xlfn.XLOOKUP(H440,지표!D:D,지표!F:F)</f>
        <v>1 감리위험요소평가</v>
      </c>
      <c r="G440" t="str">
        <f>_xlfn.XLOOKUP(H440,지표!D:D,지표!C:C)</f>
        <v>1 표본심사</v>
      </c>
      <c r="H440" t="s">
        <v>77</v>
      </c>
      <c r="I440" t="s">
        <v>127</v>
      </c>
      <c r="J440" s="5">
        <f>IFERROR(IF(SUMIFS(재무DATA!M:M,재무DATA!D:D,Sheet9!B440,재무DATA!H:H,YEAR(Sheet9!$A$1)-1,재무DATA!C:C,Sheet9!D440,재무DATA!L:L,"E")-SUMIFS(재무DATA!M:M,재무DATA!D:D,Sheet9!B440,재무DATA!H:H,YEAR(Sheet9!$A$1)-1,재무DATA!C:C,Sheet9!D440,재무DATA!L:L,"G")&gt;0,IF((SUMIFS(재무DATA!M:M,재무DATA!D:D,Sheet9!B440,재무DATA!H:H,YEAR(Sheet9!$A$1)-1,재무DATA!C:C,Sheet9!D440,재무DATA!L:L,"E")-SUMIFS(재무DATA!M:M,재무DATA!D:D,Sheet9!B440,재무DATA!H:H,YEAR(Sheet9!$A$1)-1,재무DATA!C:C,Sheet9!D440,재무DATA!L:L,"G"))/(SUMIFS(재무DATA!M:M,재무DATA!D:D,Sheet9!B440,재무DATA!H:H,YEAR(Sheet9!$A$1)-1,재무DATA!C:C,Sheet9!D440,재무DATA!L:L,"G"))&gt;=50%,1,0),0),0)</f>
        <v>0</v>
      </c>
    </row>
    <row r="441" spans="1:10" x14ac:dyDescent="0.3">
      <c r="A441">
        <f t="shared" si="6"/>
        <v>32</v>
      </c>
      <c r="B441" t="str">
        <f>_xlfn.XLOOKUP(A441,회사목록!A:A,회사목록!B:B)</f>
        <v>케이씨씨</v>
      </c>
      <c r="C441" t="str">
        <f>_xlfn.XLOOKUP(B441,회사목록!B:B,회사목록!C:C)</f>
        <v>IM4</v>
      </c>
      <c r="D441" t="str">
        <f>_xlfn.XLOOKUP(H441,지표!D:D,지표!H:H)</f>
        <v>별도</v>
      </c>
      <c r="E441" t="str">
        <f>_xlfn.XLOOKUP(H441,지표!D:D,지표!I:I)</f>
        <v>ALL</v>
      </c>
      <c r="F441" t="str">
        <f>_xlfn.XLOOKUP(H441,지표!D:D,지표!F:F)</f>
        <v>1 감리위험요소평가</v>
      </c>
      <c r="G441" t="str">
        <f>_xlfn.XLOOKUP(H441,지표!D:D,지표!C:C)</f>
        <v>1 표본심사</v>
      </c>
      <c r="H441" t="s">
        <v>79</v>
      </c>
      <c r="I441" t="s">
        <v>126</v>
      </c>
      <c r="J441" s="5">
        <f>IFERROR(IF(J440=1,IF(SUMIFS(재무DATA!M:M,재무DATA!D:D,Sheet9!B441,재무DATA!H:H,YEAR(Sheet9!$A$1)-2,재무DATA!C:C,Sheet9!D441,재무DATA!L:L,"E")-SUMIFS(재무DATA!M:M,재무DATA!D:D,Sheet9!B441,재무DATA!H:H,YEAR(Sheet9!$A$1)-2,재무DATA!C:C,Sheet9!D441,재무DATA!L:L,"G")&gt;0,IF((SUMIFS(재무DATA!M:M,재무DATA!D:D,Sheet9!B441,재무DATA!H:H,YEAR(Sheet9!$A$1)-2,재무DATA!C:C,Sheet9!D441,재무DATA!L:L,"E")-SUMIFS(재무DATA!M:M,재무DATA!D:D,Sheet9!B441,재무DATA!H:H,YEAR(Sheet9!$A$1)-2,재무DATA!C:C,Sheet9!D441,재무DATA!L:L,"G"))/(SUMIFS(재무DATA!M:M,재무DATA!D:D,Sheet9!B441,재무DATA!H:H,YEAR(Sheet9!$A$1)-2,재무DATA!C:C,Sheet9!D441,재무DATA!L:L,"G"))&gt;=50%,1,0),0),0),0)</f>
        <v>0</v>
      </c>
    </row>
    <row r="442" spans="1:10" x14ac:dyDescent="0.3">
      <c r="A442">
        <f t="shared" si="6"/>
        <v>32</v>
      </c>
      <c r="B442" t="str">
        <f>_xlfn.XLOOKUP(A442,회사목록!A:A,회사목록!B:B)</f>
        <v>케이씨씨</v>
      </c>
      <c r="C442" t="str">
        <f>_xlfn.XLOOKUP(B442,회사목록!B:B,회사목록!C:C)</f>
        <v>IM4</v>
      </c>
      <c r="D442" t="str">
        <f>_xlfn.XLOOKUP(H442,지표!D:D,지표!H:H)</f>
        <v>별도</v>
      </c>
      <c r="E442" t="str">
        <f>_xlfn.XLOOKUP(H442,지표!D:D,지표!I:I)</f>
        <v>코스피/코스닥</v>
      </c>
      <c r="F442" t="str">
        <f>_xlfn.XLOOKUP(H442,지표!D:D,지표!F:F)</f>
        <v>1 감리위험요소평가</v>
      </c>
      <c r="G442" t="str">
        <f>_xlfn.XLOOKUP(H442,지표!D:D,지표!C:C)</f>
        <v>1 표본심사</v>
      </c>
      <c r="H442" t="s">
        <v>83</v>
      </c>
      <c r="I442" t="s">
        <v>134</v>
      </c>
      <c r="J442" s="5">
        <f>IFERROR(IF(SUMIFS(재무DATA!M:M,재무DATA!D:D,Sheet9!B442,재무DATA!C:C,Sheet9!D442,재무DATA!H:H,YEAR(Sheet9!$A$1),재무DATA!L:L,"E")/SUMIFS(재무DATA!M:M,재무DATA!D:D,Sheet9!B442,재무DATA!C:C,Sheet9!D442,재무DATA!H:H,YEAR(Sheet9!$A$1)-1,재무DATA!L:L,"E")&lt;50%,1,0),0)</f>
        <v>0</v>
      </c>
    </row>
    <row r="443" spans="1:10" x14ac:dyDescent="0.3">
      <c r="A443">
        <f t="shared" si="6"/>
        <v>32</v>
      </c>
      <c r="B443" t="str">
        <f>_xlfn.XLOOKUP(A443,회사목록!A:A,회사목록!B:B)</f>
        <v>케이씨씨</v>
      </c>
      <c r="C443" t="str">
        <f>_xlfn.XLOOKUP(B443,회사목록!B:B,회사목록!C:C)</f>
        <v>IM4</v>
      </c>
      <c r="D443" t="str">
        <f>_xlfn.XLOOKUP(H443,지표!D:D,지표!H:H)</f>
        <v>별도</v>
      </c>
      <c r="E443" t="str">
        <f>_xlfn.XLOOKUP(H443,지표!D:D,지표!I:I)</f>
        <v>코스피/코스닥</v>
      </c>
      <c r="F443" t="str">
        <f>_xlfn.XLOOKUP(H443,지표!D:D,지표!F:F)</f>
        <v>1 감리위험요소평가</v>
      </c>
      <c r="G443" t="str">
        <f>_xlfn.XLOOKUP(H443,지표!D:D,지표!C:C)</f>
        <v>1 표본심사</v>
      </c>
      <c r="H443" t="s">
        <v>85</v>
      </c>
      <c r="I443" t="s">
        <v>136</v>
      </c>
      <c r="J443" s="5">
        <f>IFERROR(IF(SUMIFS(재무DATA!M:M,재무DATA!D:D,Sheet9!B443,재무DATA!C:C,Sheet9!D443,재무DATA!H:H,YEAR(Sheet9!$A$1),재무DATA!L:L,"D")/SUMIFS(재무DATA!M:M,재무DATA!D:D,Sheet9!B443,재무DATA!C:C,Sheet9!D443,재무DATA!H:H,YEAR(Sheet9!$A$1)-1,재무DATA!L:L,"D")&lt;50%,1,0),0)</f>
        <v>0</v>
      </c>
    </row>
    <row r="444" spans="1:10" x14ac:dyDescent="0.3">
      <c r="A444">
        <f t="shared" si="6"/>
        <v>32</v>
      </c>
      <c r="B444" t="str">
        <f>_xlfn.XLOOKUP(A444,회사목록!A:A,회사목록!B:B)</f>
        <v>케이씨씨</v>
      </c>
      <c r="C444" t="str">
        <f>_xlfn.XLOOKUP(B444,회사목록!B:B,회사목록!C:C)</f>
        <v>IM4</v>
      </c>
      <c r="D444" t="str">
        <f>_xlfn.XLOOKUP(H444,지표!D:D,지표!H:H)</f>
        <v>별도</v>
      </c>
      <c r="E444" t="str">
        <f>_xlfn.XLOOKUP(H444,지표!D:D,지표!I:I)</f>
        <v>코스피/코스닥</v>
      </c>
      <c r="F444" t="str">
        <f>_xlfn.XLOOKUP(H444,지표!D:D,지표!F:F)</f>
        <v>1 감리위험요소평가</v>
      </c>
      <c r="G444" t="str">
        <f>_xlfn.XLOOKUP(H444,지표!D:D,지표!C:C)</f>
        <v>5 기타</v>
      </c>
      <c r="H444" t="s">
        <v>81</v>
      </c>
      <c r="I444" t="s">
        <v>349</v>
      </c>
      <c r="J444" s="5">
        <f>IFERROR(IF(SUMIFS(재무DATA!M:M,재무DATA!C:C,Sheet9!D444,재무DATA!D:D,Sheet9!B444,재무DATA!H:H,YEAR(Sheet9!$A$1),재무DATA!L:L,"F")/SUMIFS(재무DATA!M:M,재무DATA!C:C,Sheet9!D444,재무DATA!D:D,Sheet9!B444,재무DATA!H:H,YEAR(Sheet9!$A$1),재무DATA!L:L,"G")&lt;0,1,0),0)</f>
        <v>1</v>
      </c>
    </row>
    <row r="445" spans="1:10" x14ac:dyDescent="0.3">
      <c r="A445">
        <f t="shared" si="6"/>
        <v>32</v>
      </c>
      <c r="B445" t="str">
        <f>_xlfn.XLOOKUP(A445,회사목록!A:A,회사목록!B:B)</f>
        <v>케이씨씨</v>
      </c>
      <c r="C445" t="str">
        <f>_xlfn.XLOOKUP(B445,회사목록!B:B,회사목록!C:C)</f>
        <v>IM4</v>
      </c>
      <c r="D445" t="str">
        <f>_xlfn.XLOOKUP(H445,지표!D:D,지표!H:H)</f>
        <v>연결</v>
      </c>
      <c r="E445" t="str">
        <f>_xlfn.XLOOKUP(H445,지표!D:D,지표!I:I)</f>
        <v>코스피/코스닥</v>
      </c>
      <c r="F445" t="str">
        <f>_xlfn.XLOOKUP(H445,지표!D:D,지표!F:F)</f>
        <v>1 감리위험요소평가</v>
      </c>
      <c r="G445" t="str">
        <f>_xlfn.XLOOKUP(H445,지표!D:D,지표!C:C)</f>
        <v>2 직권지정</v>
      </c>
      <c r="H445" t="s">
        <v>87</v>
      </c>
      <c r="I445" t="s">
        <v>139</v>
      </c>
      <c r="J445" s="5">
        <f>IFERROR(IF(AND(SUMIFS(재무DATA!M:M,재무DATA!C:C,Sheet9!D445,재무DATA!D:D,Sheet9!B445,재무DATA!H:H,YEAR(Sheet9!$A$1)-1,재무DATA!L:L,"E")&lt;0,SUMIFS(재무DATA!M:M,재무DATA!C:C,Sheet9!D445,재무DATA!D:D,Sheet9!B445,재무DATA!H:H,YEAR(Sheet9!$A$1)-2,재무DATA!L:L,"E")&lt;0),1,0),0)</f>
        <v>0</v>
      </c>
    </row>
    <row r="446" spans="1:10" x14ac:dyDescent="0.3">
      <c r="A446">
        <f t="shared" si="6"/>
        <v>32</v>
      </c>
      <c r="B446" t="str">
        <f>_xlfn.XLOOKUP(A446,회사목록!A:A,회사목록!B:B)</f>
        <v>케이씨씨</v>
      </c>
      <c r="C446" t="str">
        <f>_xlfn.XLOOKUP(B446,회사목록!B:B,회사목록!C:C)</f>
        <v>IM4</v>
      </c>
      <c r="D446" t="str">
        <f>_xlfn.XLOOKUP(H446,지표!D:D,지표!H:H)</f>
        <v>연결</v>
      </c>
      <c r="E446" t="str">
        <f>_xlfn.XLOOKUP(H446,지표!D:D,지표!I:I)</f>
        <v>코스피/코스닥</v>
      </c>
      <c r="F446" t="str">
        <f>_xlfn.XLOOKUP(H446,지표!D:D,지표!F:F)</f>
        <v>1 감리위험요소평가</v>
      </c>
      <c r="G446" t="str">
        <f>_xlfn.XLOOKUP(H446,지표!D:D,지표!C:C)</f>
        <v>2 직권지정</v>
      </c>
      <c r="H446" t="s">
        <v>89</v>
      </c>
      <c r="I446" t="s">
        <v>141</v>
      </c>
      <c r="J446" s="5">
        <f>IFERROR(IF(AND(SUMIFS(재무DATA!M:M,재무DATA!C:C,Sheet9!D446,재무DATA!D:D,Sheet9!B446,재무DATA!H:H,YEAR(Sheet9!$A$1)-1,재무DATA!L:L,"G")&lt;0,SUMIFS(재무DATA!M:M,재무DATA!C:C,Sheet9!D446,재무DATA!D:D,Sheet9!B446,재무DATA!H:H,YEAR(Sheet9!$A$1)-2,재무DATA!L:L,"G")&lt;0),1,0),0)</f>
        <v>0</v>
      </c>
    </row>
    <row r="447" spans="1:10" x14ac:dyDescent="0.3">
      <c r="A447">
        <f t="shared" si="6"/>
        <v>32</v>
      </c>
      <c r="B447" t="str">
        <f>_xlfn.XLOOKUP(A447,회사목록!A:A,회사목록!B:B)</f>
        <v>케이씨씨</v>
      </c>
      <c r="C447" t="str">
        <f>_xlfn.XLOOKUP(B447,회사목록!B:B,회사목록!C:C)</f>
        <v>IM4</v>
      </c>
      <c r="D447" t="str">
        <f>_xlfn.XLOOKUP(H447,지표!D:D,지표!H:H)</f>
        <v>별도</v>
      </c>
      <c r="E447" t="str">
        <f>_xlfn.XLOOKUP(H447,지표!D:D,지표!I:I)</f>
        <v>코스피/코스닥</v>
      </c>
      <c r="F447" t="str">
        <f>_xlfn.XLOOKUP(H447,지표!D:D,지표!F:F)</f>
        <v>1 감리위험요소평가</v>
      </c>
      <c r="G447" t="str">
        <f>_xlfn.XLOOKUP(H447,지표!D:D,지표!C:C)</f>
        <v>3 관리종목</v>
      </c>
      <c r="H447" t="s">
        <v>91</v>
      </c>
      <c r="I447" t="s">
        <v>143</v>
      </c>
      <c r="J447" s="5">
        <f>IFERROR(IF(_xlfn.XLOOKUP(B447,재무DATA!D:D,재무DATA!F:F)="KOSDAQ",IF(SUMIFS(재무DATA!M:M,재무DATA!C:C,Sheet9!D447,재무DATA!D:D,Sheet9!B447,재무DATA!H:H,YEAR(Sheet9!$A$1)-2,재무DATA!L:L,"D")&lt;=33*10^8,1,0),IF(SUMIFS(재무DATA!M:M,재무DATA!C:C,Sheet9!D447,재무DATA!D:D,Sheet9!B447,재무DATA!H:H,YEAR(Sheet9!$A$1)-2,재무DATA!L:L,"D")&lt;=55*10^8,1,0)),0)</f>
        <v>0</v>
      </c>
    </row>
    <row r="448" spans="1:10" x14ac:dyDescent="0.3">
      <c r="A448">
        <f t="shared" si="6"/>
        <v>32</v>
      </c>
      <c r="B448" t="str">
        <f>_xlfn.XLOOKUP(A448,회사목록!A:A,회사목록!B:B)</f>
        <v>케이씨씨</v>
      </c>
      <c r="C448" t="str">
        <f>_xlfn.XLOOKUP(B448,회사목록!B:B,회사목록!C:C)</f>
        <v>IM4</v>
      </c>
      <c r="D448" t="str">
        <f>_xlfn.XLOOKUP(H448,지표!D:D,지표!H:H)</f>
        <v>별도</v>
      </c>
      <c r="E448" t="str">
        <f>_xlfn.XLOOKUP(H448,지표!D:D,지표!I:I)</f>
        <v>ALL</v>
      </c>
      <c r="F448" t="str">
        <f>_xlfn.XLOOKUP(H448,지표!D:D,지표!F:F)</f>
        <v>2 감사인 감리 대상 개별감사업무 선정</v>
      </c>
      <c r="G448" t="str">
        <f>_xlfn.XLOOKUP(H448,지표!D:D,지표!C:C)</f>
        <v>1 개별감사업무 선정</v>
      </c>
      <c r="H448" t="s">
        <v>65</v>
      </c>
      <c r="I448" t="s">
        <v>145</v>
      </c>
      <c r="J448" s="5">
        <f>IFERROR(IF(SUMIFS(재무DATA!M:M,재무DATA!C:C,Sheet9!D448,재무DATA!D:D,Sheet9!B448,재무DATA!H:H,YEAR(Sheet9!$A$1),재무DATA!L:L,"B")/SUMIFS(재무DATA!M:M,재무DATA!C:C,Sheet9!D448,재무DATA!D:D,Sheet9!B448,재무DATA!H:H,YEAR(Sheet9!$A$1),재무DATA!L:L,"C")&gt;=150%,1,0),0)</f>
        <v>0</v>
      </c>
    </row>
    <row r="449" spans="1:10" x14ac:dyDescent="0.3">
      <c r="A449">
        <f t="shared" si="6"/>
        <v>32</v>
      </c>
      <c r="B449" t="str">
        <f>_xlfn.XLOOKUP(A449,회사목록!A:A,회사목록!B:B)</f>
        <v>케이씨씨</v>
      </c>
      <c r="C449" t="str">
        <f>_xlfn.XLOOKUP(B449,회사목록!B:B,회사목록!C:C)</f>
        <v>IM4</v>
      </c>
      <c r="D449" t="str">
        <f>_xlfn.XLOOKUP(H449,지표!D:D,지표!H:H)</f>
        <v>별도</v>
      </c>
      <c r="E449" t="str">
        <f>_xlfn.XLOOKUP(H449,지표!D:D,지표!I:I)</f>
        <v>ALL</v>
      </c>
      <c r="F449" t="str">
        <f>_xlfn.XLOOKUP(H449,지표!D:D,지표!F:F)</f>
        <v>2 감사인 감리 대상 개별감사업무 선정</v>
      </c>
      <c r="G449" t="str">
        <f>_xlfn.XLOOKUP(H449,지표!D:D,지표!C:C)</f>
        <v>1 개별감사업무 선정</v>
      </c>
      <c r="H449" t="s">
        <v>67</v>
      </c>
      <c r="I449" t="s">
        <v>147</v>
      </c>
      <c r="J449" s="5">
        <f>IFERROR(IF(AND(SUMIFS(재무DATA!M:M,재무DATA!C:C,Sheet9!D449,재무DATA!D:D,Sheet9!B449,재무DATA!H:H,YEAR(Sheet9!$A$1),재무DATA!L:L,"E")/SUMIFS(재무DATA!M:M,재무DATA!C:C,Sheet9!D449,재무DATA!D:D,Sheet9!B449,재무DATA!H:H,YEAR(Sheet9!$A$1),재무DATA!L:L,"D")&lt;=0,SUMIFS(재무DATA!M:M,재무DATA!C:C,Sheet9!D449,재무DATA!D:D,Sheet9!B449,재무DATA!H:H,YEAR(Sheet9!$A$1),재무DATA!L:L,"F")/SUMIFS(재무DATA!M:M,재무DATA!C:C,Sheet9!D449,재무DATA!D:D,Sheet9!B449,재무DATA!H:H,YEAR(Sheet9!$A$1),재무DATA!L:L,"D")&lt;=0),1,0),0)</f>
        <v>0</v>
      </c>
    </row>
    <row r="450" spans="1:10" x14ac:dyDescent="0.3">
      <c r="A450">
        <f t="shared" si="6"/>
        <v>32</v>
      </c>
      <c r="B450" t="str">
        <f>_xlfn.XLOOKUP(A450,회사목록!A:A,회사목록!B:B)</f>
        <v>케이씨씨</v>
      </c>
      <c r="C450" t="str">
        <f>_xlfn.XLOOKUP(B450,회사목록!B:B,회사목록!C:C)</f>
        <v>IM4</v>
      </c>
      <c r="D450" t="str">
        <f>_xlfn.XLOOKUP(H450,지표!D:D,지표!H:H)</f>
        <v>별도</v>
      </c>
      <c r="E450" t="str">
        <f>_xlfn.XLOOKUP(H450,지표!D:D,지표!I:I)</f>
        <v>비상장</v>
      </c>
      <c r="F450" t="str">
        <f>_xlfn.XLOOKUP(H450,지표!D:D,지표!F:F)</f>
        <v>2 감사인 감리 대상 개별감사업무 선정</v>
      </c>
      <c r="G450" t="str">
        <f>_xlfn.XLOOKUP(H450,지표!D:D,지표!C:C)</f>
        <v>1 개별감사업무 선정</v>
      </c>
      <c r="H450" t="s">
        <v>69</v>
      </c>
      <c r="I450" t="s">
        <v>351</v>
      </c>
      <c r="J450" s="5">
        <f>IFERROR(IF(_xlfn.XLOOKUP(B450,재무DATA!D:D,재무DATA!F:F)="비상장",IF(SUMIFS(재무DATA!M:M,재무DATA!D:D,Sheet9!B450,재무DATA!C:C,Sheet9!D450,재무DATA!H:H,YEAR(Sheet9!$A$1),재무DATA!L:L,"A")&gt;=2*10^12,1,0),0),0)</f>
        <v>0</v>
      </c>
    </row>
    <row r="451" spans="1:10" x14ac:dyDescent="0.3">
      <c r="A451">
        <f t="shared" si="6"/>
        <v>33</v>
      </c>
      <c r="B451" t="str">
        <f>_xlfn.XLOOKUP(A451,회사목록!A:A,회사목록!B:B)</f>
        <v>케이씨텍</v>
      </c>
      <c r="C451" t="str">
        <f>_xlfn.XLOOKUP(B451,회사목록!B:B,회사목록!C:C)</f>
        <v>ICE1</v>
      </c>
      <c r="D451" t="str">
        <f>_xlfn.XLOOKUP(H451,지표!D:D,지표!H:H)</f>
        <v>별도</v>
      </c>
      <c r="E451" t="str">
        <f>_xlfn.XLOOKUP(H451,지표!D:D,지표!I:I)</f>
        <v>코스닥</v>
      </c>
      <c r="F451" t="str">
        <f>_xlfn.XLOOKUP(H451,지표!D:D,지표!F:F)</f>
        <v>1 감리위험요소평가</v>
      </c>
      <c r="G451" t="str">
        <f>_xlfn.XLOOKUP(H451,지표!D:D,지표!C:C)</f>
        <v>4 한계기업</v>
      </c>
      <c r="H451" t="s">
        <v>71</v>
      </c>
      <c r="I451" t="s">
        <v>128</v>
      </c>
      <c r="J451" s="5">
        <f>IFERROR(IF(_xlfn.XLOOKUP(B451,회사목록!B:B,회사목록!D:D)="KOSDAQ",IF(AND(SUMIFS(재무DATA!M:M,재무DATA!H:H,YEAR(Sheet9!$A$1),재무DATA!C:C,Sheet9!D451,재무DATA!L:L,"E")&lt;0,SUMIFS(재무DATA!M:M,재무DATA!H:H,YEAR(Sheet9!$A$1)-1,재무DATA!C:C,Sheet9!D451,재무DATA!L:L,"E")&lt;0,SUMIFS(재무DATA!M:M,재무DATA!H:H,YEAR(Sheet9!$A$1)-2,재무DATA!C:C,Sheet9!D451,재무DATA!L:L,"E")&lt;0),1,0),0),0)</f>
        <v>0</v>
      </c>
    </row>
    <row r="452" spans="1:10" x14ac:dyDescent="0.3">
      <c r="A452">
        <f t="shared" si="6"/>
        <v>33</v>
      </c>
      <c r="B452" t="str">
        <f>_xlfn.XLOOKUP(A452,회사목록!A:A,회사목록!B:B)</f>
        <v>케이씨텍</v>
      </c>
      <c r="C452" t="str">
        <f>_xlfn.XLOOKUP(B452,회사목록!B:B,회사목록!C:C)</f>
        <v>ICE1</v>
      </c>
      <c r="D452" t="str">
        <f>_xlfn.XLOOKUP(H452,지표!D:D,지표!H:H)</f>
        <v>별도</v>
      </c>
      <c r="E452" t="str">
        <f>_xlfn.XLOOKUP(H452,지표!D:D,지표!I:I)</f>
        <v>ALL</v>
      </c>
      <c r="F452" t="str">
        <f>_xlfn.XLOOKUP(H452,지표!D:D,지표!F:F)</f>
        <v>1 감리위험요소평가</v>
      </c>
      <c r="G452" t="str">
        <f>_xlfn.XLOOKUP(H452,지표!D:D,지표!C:C)</f>
        <v>1 표본심사</v>
      </c>
      <c r="H452" t="s">
        <v>73</v>
      </c>
      <c r="I452" t="s">
        <v>132</v>
      </c>
      <c r="J452" s="5">
        <f>IFERROR(IF(SUMIFS(재무DATA!M:M,재무DATA!D:D,Sheet9!B452,재무DATA!H:H,YEAR(Sheet9!$A$1)-1,재무DATA!C:C,Sheet9!D452,재무DATA!L:L,"F")-SUMIFS(재무DATA!M:M,재무DATA!D:D,Sheet9!B452,재무DATA!H:H,YEAR(Sheet9!$A$1)-1,재무DATA!C:C,Sheet9!D452,재무DATA!L:L,"G")&gt;0,IF((SUMIFS(재무DATA!M:M,재무DATA!D:D,Sheet9!B452,재무DATA!H:H,YEAR(Sheet9!$A$1)-1,재무DATA!C:C,Sheet9!D452,재무DATA!L:L,"F")-SUMIFS(재무DATA!M:M,재무DATA!D:D,Sheet9!B452,재무DATA!H:H,YEAR(Sheet9!$A$1)-1,재무DATA!C:C,Sheet9!D452,재무DATA!L:L,"G"))/(SUMIFS(재무DATA!M:M,재무DATA!D:D,Sheet9!B452,재무DATA!H:H,YEAR(Sheet9!$A$1)-1,재무DATA!C:C,Sheet9!D452,재무DATA!L:L,"G"))&gt;=50%,1,0),0),0)</f>
        <v>0</v>
      </c>
    </row>
    <row r="453" spans="1:10" x14ac:dyDescent="0.3">
      <c r="A453">
        <f t="shared" si="6"/>
        <v>33</v>
      </c>
      <c r="B453" t="str">
        <f>_xlfn.XLOOKUP(A453,회사목록!A:A,회사목록!B:B)</f>
        <v>케이씨텍</v>
      </c>
      <c r="C453" t="str">
        <f>_xlfn.XLOOKUP(B453,회사목록!B:B,회사목록!C:C)</f>
        <v>ICE1</v>
      </c>
      <c r="D453" t="str">
        <f>_xlfn.XLOOKUP(H453,지표!D:D,지표!H:H)</f>
        <v>별도</v>
      </c>
      <c r="E453" t="str">
        <f>_xlfn.XLOOKUP(H453,지표!D:D,지표!I:I)</f>
        <v>ALL</v>
      </c>
      <c r="F453" t="str">
        <f>_xlfn.XLOOKUP(H453,지표!D:D,지표!F:F)</f>
        <v>1 감리위험요소평가</v>
      </c>
      <c r="G453" t="str">
        <f>_xlfn.XLOOKUP(H453,지표!D:D,지표!C:C)</f>
        <v>1 표본심사</v>
      </c>
      <c r="H453" t="s">
        <v>75</v>
      </c>
      <c r="I453" t="s">
        <v>130</v>
      </c>
      <c r="J453" s="5">
        <f>IFERROR(IF(J452=1,IF(SUMIFS(재무DATA!M:M,재무DATA!D:D,Sheet9!B453,재무DATA!H:H,YEAR(Sheet9!$A$1)-2,재무DATA!C:C,Sheet9!D453,재무DATA!L:L,"F")-SUMIFS(재무DATA!M:M,재무DATA!D:D,Sheet9!B453,재무DATA!H:H,YEAR(Sheet9!$A$1)-2,재무DATA!C:C,Sheet9!D453,재무DATA!L:L,"G")&gt;0,IF((SUMIFS(재무DATA!M:M,재무DATA!D:D,Sheet9!B453,재무DATA!H:H,YEAR(Sheet9!$A$1)-2,재무DATA!C:C,Sheet9!D453,재무DATA!L:L,"F")-SUMIFS(재무DATA!M:M,재무DATA!D:D,Sheet9!B453,재무DATA!H:H,YEAR(Sheet9!$A$1)-2,재무DATA!C:C,Sheet9!D453,재무DATA!L:L,"G"))/(SUMIFS(재무DATA!M:M,재무DATA!D:D,Sheet9!B453,재무DATA!H:H,YEAR(Sheet9!$A$1)-2,재무DATA!C:C,Sheet9!D453,재무DATA!L:L,"G"))&gt;=50%,1,0),0),0),0)</f>
        <v>0</v>
      </c>
    </row>
    <row r="454" spans="1:10" x14ac:dyDescent="0.3">
      <c r="A454">
        <f t="shared" si="6"/>
        <v>33</v>
      </c>
      <c r="B454" t="str">
        <f>_xlfn.XLOOKUP(A454,회사목록!A:A,회사목록!B:B)</f>
        <v>케이씨텍</v>
      </c>
      <c r="C454" t="str">
        <f>_xlfn.XLOOKUP(B454,회사목록!B:B,회사목록!C:C)</f>
        <v>ICE1</v>
      </c>
      <c r="D454" t="str">
        <f>_xlfn.XLOOKUP(H454,지표!D:D,지표!H:H)</f>
        <v>별도</v>
      </c>
      <c r="E454" t="str">
        <f>_xlfn.XLOOKUP(H454,지표!D:D,지표!I:I)</f>
        <v>ALL</v>
      </c>
      <c r="F454" t="str">
        <f>_xlfn.XLOOKUP(H454,지표!D:D,지표!F:F)</f>
        <v>1 감리위험요소평가</v>
      </c>
      <c r="G454" t="str">
        <f>_xlfn.XLOOKUP(H454,지표!D:D,지표!C:C)</f>
        <v>1 표본심사</v>
      </c>
      <c r="H454" t="s">
        <v>77</v>
      </c>
      <c r="I454" t="s">
        <v>127</v>
      </c>
      <c r="J454" s="5">
        <f>IFERROR(IF(SUMIFS(재무DATA!M:M,재무DATA!D:D,Sheet9!B454,재무DATA!H:H,YEAR(Sheet9!$A$1)-1,재무DATA!C:C,Sheet9!D454,재무DATA!L:L,"E")-SUMIFS(재무DATA!M:M,재무DATA!D:D,Sheet9!B454,재무DATA!H:H,YEAR(Sheet9!$A$1)-1,재무DATA!C:C,Sheet9!D454,재무DATA!L:L,"G")&gt;0,IF((SUMIFS(재무DATA!M:M,재무DATA!D:D,Sheet9!B454,재무DATA!H:H,YEAR(Sheet9!$A$1)-1,재무DATA!C:C,Sheet9!D454,재무DATA!L:L,"E")-SUMIFS(재무DATA!M:M,재무DATA!D:D,Sheet9!B454,재무DATA!H:H,YEAR(Sheet9!$A$1)-1,재무DATA!C:C,Sheet9!D454,재무DATA!L:L,"G"))/(SUMIFS(재무DATA!M:M,재무DATA!D:D,Sheet9!B454,재무DATA!H:H,YEAR(Sheet9!$A$1)-1,재무DATA!C:C,Sheet9!D454,재무DATA!L:L,"G"))&gt;=50%,1,0),0),0)</f>
        <v>0</v>
      </c>
    </row>
    <row r="455" spans="1:10" x14ac:dyDescent="0.3">
      <c r="A455">
        <f t="shared" si="6"/>
        <v>33</v>
      </c>
      <c r="B455" t="str">
        <f>_xlfn.XLOOKUP(A455,회사목록!A:A,회사목록!B:B)</f>
        <v>케이씨텍</v>
      </c>
      <c r="C455" t="str">
        <f>_xlfn.XLOOKUP(B455,회사목록!B:B,회사목록!C:C)</f>
        <v>ICE1</v>
      </c>
      <c r="D455" t="str">
        <f>_xlfn.XLOOKUP(H455,지표!D:D,지표!H:H)</f>
        <v>별도</v>
      </c>
      <c r="E455" t="str">
        <f>_xlfn.XLOOKUP(H455,지표!D:D,지표!I:I)</f>
        <v>ALL</v>
      </c>
      <c r="F455" t="str">
        <f>_xlfn.XLOOKUP(H455,지표!D:D,지표!F:F)</f>
        <v>1 감리위험요소평가</v>
      </c>
      <c r="G455" t="str">
        <f>_xlfn.XLOOKUP(H455,지표!D:D,지표!C:C)</f>
        <v>1 표본심사</v>
      </c>
      <c r="H455" t="s">
        <v>79</v>
      </c>
      <c r="I455" t="s">
        <v>126</v>
      </c>
      <c r="J455" s="5">
        <f>IFERROR(IF(J454=1,IF(SUMIFS(재무DATA!M:M,재무DATA!D:D,Sheet9!B455,재무DATA!H:H,YEAR(Sheet9!$A$1)-2,재무DATA!C:C,Sheet9!D455,재무DATA!L:L,"E")-SUMIFS(재무DATA!M:M,재무DATA!D:D,Sheet9!B455,재무DATA!H:H,YEAR(Sheet9!$A$1)-2,재무DATA!C:C,Sheet9!D455,재무DATA!L:L,"G")&gt;0,IF((SUMIFS(재무DATA!M:M,재무DATA!D:D,Sheet9!B455,재무DATA!H:H,YEAR(Sheet9!$A$1)-2,재무DATA!C:C,Sheet9!D455,재무DATA!L:L,"E")-SUMIFS(재무DATA!M:M,재무DATA!D:D,Sheet9!B455,재무DATA!H:H,YEAR(Sheet9!$A$1)-2,재무DATA!C:C,Sheet9!D455,재무DATA!L:L,"G"))/(SUMIFS(재무DATA!M:M,재무DATA!D:D,Sheet9!B455,재무DATA!H:H,YEAR(Sheet9!$A$1)-2,재무DATA!C:C,Sheet9!D455,재무DATA!L:L,"G"))&gt;=50%,1,0),0),0),0)</f>
        <v>0</v>
      </c>
    </row>
    <row r="456" spans="1:10" x14ac:dyDescent="0.3">
      <c r="A456">
        <f t="shared" si="6"/>
        <v>33</v>
      </c>
      <c r="B456" t="str">
        <f>_xlfn.XLOOKUP(A456,회사목록!A:A,회사목록!B:B)</f>
        <v>케이씨텍</v>
      </c>
      <c r="C456" t="str">
        <f>_xlfn.XLOOKUP(B456,회사목록!B:B,회사목록!C:C)</f>
        <v>ICE1</v>
      </c>
      <c r="D456" t="str">
        <f>_xlfn.XLOOKUP(H456,지표!D:D,지표!H:H)</f>
        <v>별도</v>
      </c>
      <c r="E456" t="str">
        <f>_xlfn.XLOOKUP(H456,지표!D:D,지표!I:I)</f>
        <v>코스피/코스닥</v>
      </c>
      <c r="F456" t="str">
        <f>_xlfn.XLOOKUP(H456,지표!D:D,지표!F:F)</f>
        <v>1 감리위험요소평가</v>
      </c>
      <c r="G456" t="str">
        <f>_xlfn.XLOOKUP(H456,지표!D:D,지표!C:C)</f>
        <v>1 표본심사</v>
      </c>
      <c r="H456" t="s">
        <v>83</v>
      </c>
      <c r="I456" t="s">
        <v>134</v>
      </c>
      <c r="J456" s="5">
        <f>IFERROR(IF(SUMIFS(재무DATA!M:M,재무DATA!D:D,Sheet9!B456,재무DATA!C:C,Sheet9!D456,재무DATA!H:H,YEAR(Sheet9!$A$1),재무DATA!L:L,"E")/SUMIFS(재무DATA!M:M,재무DATA!D:D,Sheet9!B456,재무DATA!C:C,Sheet9!D456,재무DATA!H:H,YEAR(Sheet9!$A$1)-1,재무DATA!L:L,"E")&lt;50%,1,0),0)</f>
        <v>0</v>
      </c>
    </row>
    <row r="457" spans="1:10" x14ac:dyDescent="0.3">
      <c r="A457">
        <f t="shared" si="6"/>
        <v>33</v>
      </c>
      <c r="B457" t="str">
        <f>_xlfn.XLOOKUP(A457,회사목록!A:A,회사목록!B:B)</f>
        <v>케이씨텍</v>
      </c>
      <c r="C457" t="str">
        <f>_xlfn.XLOOKUP(B457,회사목록!B:B,회사목록!C:C)</f>
        <v>ICE1</v>
      </c>
      <c r="D457" t="str">
        <f>_xlfn.XLOOKUP(H457,지표!D:D,지표!H:H)</f>
        <v>별도</v>
      </c>
      <c r="E457" t="str">
        <f>_xlfn.XLOOKUP(H457,지표!D:D,지표!I:I)</f>
        <v>코스피/코스닥</v>
      </c>
      <c r="F457" t="str">
        <f>_xlfn.XLOOKUP(H457,지표!D:D,지표!F:F)</f>
        <v>1 감리위험요소평가</v>
      </c>
      <c r="G457" t="str">
        <f>_xlfn.XLOOKUP(H457,지표!D:D,지표!C:C)</f>
        <v>1 표본심사</v>
      </c>
      <c r="H457" t="s">
        <v>85</v>
      </c>
      <c r="I457" t="s">
        <v>136</v>
      </c>
      <c r="J457" s="5">
        <f>IFERROR(IF(SUMIFS(재무DATA!M:M,재무DATA!D:D,Sheet9!B457,재무DATA!C:C,Sheet9!D457,재무DATA!H:H,YEAR(Sheet9!$A$1),재무DATA!L:L,"D")/SUMIFS(재무DATA!M:M,재무DATA!D:D,Sheet9!B457,재무DATA!C:C,Sheet9!D457,재무DATA!H:H,YEAR(Sheet9!$A$1)-1,재무DATA!L:L,"D")&lt;50%,1,0),0)</f>
        <v>0</v>
      </c>
    </row>
    <row r="458" spans="1:10" x14ac:dyDescent="0.3">
      <c r="A458">
        <f t="shared" si="6"/>
        <v>33</v>
      </c>
      <c r="B458" t="str">
        <f>_xlfn.XLOOKUP(A458,회사목록!A:A,회사목록!B:B)</f>
        <v>케이씨텍</v>
      </c>
      <c r="C458" t="str">
        <f>_xlfn.XLOOKUP(B458,회사목록!B:B,회사목록!C:C)</f>
        <v>ICE1</v>
      </c>
      <c r="D458" t="str">
        <f>_xlfn.XLOOKUP(H458,지표!D:D,지표!H:H)</f>
        <v>별도</v>
      </c>
      <c r="E458" t="str">
        <f>_xlfn.XLOOKUP(H458,지표!D:D,지표!I:I)</f>
        <v>코스피/코스닥</v>
      </c>
      <c r="F458" t="str">
        <f>_xlfn.XLOOKUP(H458,지표!D:D,지표!F:F)</f>
        <v>1 감리위험요소평가</v>
      </c>
      <c r="G458" t="str">
        <f>_xlfn.XLOOKUP(H458,지표!D:D,지표!C:C)</f>
        <v>5 기타</v>
      </c>
      <c r="H458" t="s">
        <v>81</v>
      </c>
      <c r="I458" t="s">
        <v>349</v>
      </c>
      <c r="J458" s="5">
        <f>IFERROR(IF(SUMIFS(재무DATA!M:M,재무DATA!C:C,Sheet9!D458,재무DATA!D:D,Sheet9!B458,재무DATA!H:H,YEAR(Sheet9!$A$1),재무DATA!L:L,"F")/SUMIFS(재무DATA!M:M,재무DATA!C:C,Sheet9!D458,재무DATA!D:D,Sheet9!B458,재무DATA!H:H,YEAR(Sheet9!$A$1),재무DATA!L:L,"G")&lt;0,1,0),0)</f>
        <v>0</v>
      </c>
    </row>
    <row r="459" spans="1:10" x14ac:dyDescent="0.3">
      <c r="A459">
        <f t="shared" si="6"/>
        <v>33</v>
      </c>
      <c r="B459" t="str">
        <f>_xlfn.XLOOKUP(A459,회사목록!A:A,회사목록!B:B)</f>
        <v>케이씨텍</v>
      </c>
      <c r="C459" t="str">
        <f>_xlfn.XLOOKUP(B459,회사목록!B:B,회사목록!C:C)</f>
        <v>ICE1</v>
      </c>
      <c r="D459" t="str">
        <f>_xlfn.XLOOKUP(H459,지표!D:D,지표!H:H)</f>
        <v>연결</v>
      </c>
      <c r="E459" t="str">
        <f>_xlfn.XLOOKUP(H459,지표!D:D,지표!I:I)</f>
        <v>코스피/코스닥</v>
      </c>
      <c r="F459" t="str">
        <f>_xlfn.XLOOKUP(H459,지표!D:D,지표!F:F)</f>
        <v>1 감리위험요소평가</v>
      </c>
      <c r="G459" t="str">
        <f>_xlfn.XLOOKUP(H459,지표!D:D,지표!C:C)</f>
        <v>2 직권지정</v>
      </c>
      <c r="H459" t="s">
        <v>87</v>
      </c>
      <c r="I459" t="s">
        <v>139</v>
      </c>
      <c r="J459" s="5">
        <f>IFERROR(IF(AND(SUMIFS(재무DATA!M:M,재무DATA!C:C,Sheet9!D459,재무DATA!D:D,Sheet9!B459,재무DATA!H:H,YEAR(Sheet9!$A$1)-1,재무DATA!L:L,"E")&lt;0,SUMIFS(재무DATA!M:M,재무DATA!C:C,Sheet9!D459,재무DATA!D:D,Sheet9!B459,재무DATA!H:H,YEAR(Sheet9!$A$1)-2,재무DATA!L:L,"E")&lt;0),1,0),0)</f>
        <v>0</v>
      </c>
    </row>
    <row r="460" spans="1:10" x14ac:dyDescent="0.3">
      <c r="A460">
        <f t="shared" si="6"/>
        <v>33</v>
      </c>
      <c r="B460" t="str">
        <f>_xlfn.XLOOKUP(A460,회사목록!A:A,회사목록!B:B)</f>
        <v>케이씨텍</v>
      </c>
      <c r="C460" t="str">
        <f>_xlfn.XLOOKUP(B460,회사목록!B:B,회사목록!C:C)</f>
        <v>ICE1</v>
      </c>
      <c r="D460" t="str">
        <f>_xlfn.XLOOKUP(H460,지표!D:D,지표!H:H)</f>
        <v>연결</v>
      </c>
      <c r="E460" t="str">
        <f>_xlfn.XLOOKUP(H460,지표!D:D,지표!I:I)</f>
        <v>코스피/코스닥</v>
      </c>
      <c r="F460" t="str">
        <f>_xlfn.XLOOKUP(H460,지표!D:D,지표!F:F)</f>
        <v>1 감리위험요소평가</v>
      </c>
      <c r="G460" t="str">
        <f>_xlfn.XLOOKUP(H460,지표!D:D,지표!C:C)</f>
        <v>2 직권지정</v>
      </c>
      <c r="H460" t="s">
        <v>89</v>
      </c>
      <c r="I460" t="s">
        <v>141</v>
      </c>
      <c r="J460" s="5">
        <f>IFERROR(IF(AND(SUMIFS(재무DATA!M:M,재무DATA!C:C,Sheet9!D460,재무DATA!D:D,Sheet9!B460,재무DATA!H:H,YEAR(Sheet9!$A$1)-1,재무DATA!L:L,"G")&lt;0,SUMIFS(재무DATA!M:M,재무DATA!C:C,Sheet9!D460,재무DATA!D:D,Sheet9!B460,재무DATA!H:H,YEAR(Sheet9!$A$1)-2,재무DATA!L:L,"G")&lt;0),1,0),0)</f>
        <v>0</v>
      </c>
    </row>
    <row r="461" spans="1:10" x14ac:dyDescent="0.3">
      <c r="A461">
        <f t="shared" si="6"/>
        <v>33</v>
      </c>
      <c r="B461" t="str">
        <f>_xlfn.XLOOKUP(A461,회사목록!A:A,회사목록!B:B)</f>
        <v>케이씨텍</v>
      </c>
      <c r="C461" t="str">
        <f>_xlfn.XLOOKUP(B461,회사목록!B:B,회사목록!C:C)</f>
        <v>ICE1</v>
      </c>
      <c r="D461" t="str">
        <f>_xlfn.XLOOKUP(H461,지표!D:D,지표!H:H)</f>
        <v>별도</v>
      </c>
      <c r="E461" t="str">
        <f>_xlfn.XLOOKUP(H461,지표!D:D,지표!I:I)</f>
        <v>코스피/코스닥</v>
      </c>
      <c r="F461" t="str">
        <f>_xlfn.XLOOKUP(H461,지표!D:D,지표!F:F)</f>
        <v>1 감리위험요소평가</v>
      </c>
      <c r="G461" t="str">
        <f>_xlfn.XLOOKUP(H461,지표!D:D,지표!C:C)</f>
        <v>3 관리종목</v>
      </c>
      <c r="H461" t="s">
        <v>91</v>
      </c>
      <c r="I461" t="s">
        <v>143</v>
      </c>
      <c r="J461" s="5">
        <f>IFERROR(IF(_xlfn.XLOOKUP(B461,재무DATA!D:D,재무DATA!F:F)="KOSDAQ",IF(SUMIFS(재무DATA!M:M,재무DATA!C:C,Sheet9!D461,재무DATA!D:D,Sheet9!B461,재무DATA!H:H,YEAR(Sheet9!$A$1)-2,재무DATA!L:L,"D")&lt;=33*10^8,1,0),IF(SUMIFS(재무DATA!M:M,재무DATA!C:C,Sheet9!D461,재무DATA!D:D,Sheet9!B461,재무DATA!H:H,YEAR(Sheet9!$A$1)-2,재무DATA!L:L,"D")&lt;=55*10^8,1,0)),0)</f>
        <v>1</v>
      </c>
    </row>
    <row r="462" spans="1:10" x14ac:dyDescent="0.3">
      <c r="A462">
        <f t="shared" si="6"/>
        <v>33</v>
      </c>
      <c r="B462" t="str">
        <f>_xlfn.XLOOKUP(A462,회사목록!A:A,회사목록!B:B)</f>
        <v>케이씨텍</v>
      </c>
      <c r="C462" t="str">
        <f>_xlfn.XLOOKUP(B462,회사목록!B:B,회사목록!C:C)</f>
        <v>ICE1</v>
      </c>
      <c r="D462" t="str">
        <f>_xlfn.XLOOKUP(H462,지표!D:D,지표!H:H)</f>
        <v>별도</v>
      </c>
      <c r="E462" t="str">
        <f>_xlfn.XLOOKUP(H462,지표!D:D,지표!I:I)</f>
        <v>ALL</v>
      </c>
      <c r="F462" t="str">
        <f>_xlfn.XLOOKUP(H462,지표!D:D,지표!F:F)</f>
        <v>2 감사인 감리 대상 개별감사업무 선정</v>
      </c>
      <c r="G462" t="str">
        <f>_xlfn.XLOOKUP(H462,지표!D:D,지표!C:C)</f>
        <v>1 개별감사업무 선정</v>
      </c>
      <c r="H462" t="s">
        <v>65</v>
      </c>
      <c r="I462" t="s">
        <v>145</v>
      </c>
      <c r="J462" s="5">
        <f>IFERROR(IF(SUMIFS(재무DATA!M:M,재무DATA!C:C,Sheet9!D462,재무DATA!D:D,Sheet9!B462,재무DATA!H:H,YEAR(Sheet9!$A$1),재무DATA!L:L,"B")/SUMIFS(재무DATA!M:M,재무DATA!C:C,Sheet9!D462,재무DATA!D:D,Sheet9!B462,재무DATA!H:H,YEAR(Sheet9!$A$1),재무DATA!L:L,"C")&gt;=150%,1,0),0)</f>
        <v>0</v>
      </c>
    </row>
    <row r="463" spans="1:10" x14ac:dyDescent="0.3">
      <c r="A463">
        <f t="shared" si="6"/>
        <v>33</v>
      </c>
      <c r="B463" t="str">
        <f>_xlfn.XLOOKUP(A463,회사목록!A:A,회사목록!B:B)</f>
        <v>케이씨텍</v>
      </c>
      <c r="C463" t="str">
        <f>_xlfn.XLOOKUP(B463,회사목록!B:B,회사목록!C:C)</f>
        <v>ICE1</v>
      </c>
      <c r="D463" t="str">
        <f>_xlfn.XLOOKUP(H463,지표!D:D,지표!H:H)</f>
        <v>별도</v>
      </c>
      <c r="E463" t="str">
        <f>_xlfn.XLOOKUP(H463,지표!D:D,지표!I:I)</f>
        <v>ALL</v>
      </c>
      <c r="F463" t="str">
        <f>_xlfn.XLOOKUP(H463,지표!D:D,지표!F:F)</f>
        <v>2 감사인 감리 대상 개별감사업무 선정</v>
      </c>
      <c r="G463" t="str">
        <f>_xlfn.XLOOKUP(H463,지표!D:D,지표!C:C)</f>
        <v>1 개별감사업무 선정</v>
      </c>
      <c r="H463" t="s">
        <v>67</v>
      </c>
      <c r="I463" t="s">
        <v>147</v>
      </c>
      <c r="J463" s="5">
        <f>IFERROR(IF(AND(SUMIFS(재무DATA!M:M,재무DATA!C:C,Sheet9!D463,재무DATA!D:D,Sheet9!B463,재무DATA!H:H,YEAR(Sheet9!$A$1),재무DATA!L:L,"E")/SUMIFS(재무DATA!M:M,재무DATA!C:C,Sheet9!D463,재무DATA!D:D,Sheet9!B463,재무DATA!H:H,YEAR(Sheet9!$A$1),재무DATA!L:L,"D")&lt;=0,SUMIFS(재무DATA!M:M,재무DATA!C:C,Sheet9!D463,재무DATA!D:D,Sheet9!B463,재무DATA!H:H,YEAR(Sheet9!$A$1),재무DATA!L:L,"F")/SUMIFS(재무DATA!M:M,재무DATA!C:C,Sheet9!D463,재무DATA!D:D,Sheet9!B463,재무DATA!H:H,YEAR(Sheet9!$A$1),재무DATA!L:L,"D")&lt;=0),1,0),0)</f>
        <v>0</v>
      </c>
    </row>
    <row r="464" spans="1:10" x14ac:dyDescent="0.3">
      <c r="A464">
        <f t="shared" si="6"/>
        <v>33</v>
      </c>
      <c r="B464" t="str">
        <f>_xlfn.XLOOKUP(A464,회사목록!A:A,회사목록!B:B)</f>
        <v>케이씨텍</v>
      </c>
      <c r="C464" t="str">
        <f>_xlfn.XLOOKUP(B464,회사목록!B:B,회사목록!C:C)</f>
        <v>ICE1</v>
      </c>
      <c r="D464" t="str">
        <f>_xlfn.XLOOKUP(H464,지표!D:D,지표!H:H)</f>
        <v>별도</v>
      </c>
      <c r="E464" t="str">
        <f>_xlfn.XLOOKUP(H464,지표!D:D,지표!I:I)</f>
        <v>비상장</v>
      </c>
      <c r="F464" t="str">
        <f>_xlfn.XLOOKUP(H464,지표!D:D,지표!F:F)</f>
        <v>2 감사인 감리 대상 개별감사업무 선정</v>
      </c>
      <c r="G464" t="str">
        <f>_xlfn.XLOOKUP(H464,지표!D:D,지표!C:C)</f>
        <v>1 개별감사업무 선정</v>
      </c>
      <c r="H464" t="s">
        <v>69</v>
      </c>
      <c r="I464" t="s">
        <v>351</v>
      </c>
      <c r="J464" s="5">
        <f>IFERROR(IF(_xlfn.XLOOKUP(B464,재무DATA!D:D,재무DATA!F:F)="비상장",IF(SUMIFS(재무DATA!M:M,재무DATA!D:D,Sheet9!B464,재무DATA!C:C,Sheet9!D464,재무DATA!H:H,YEAR(Sheet9!$A$1),재무DATA!L:L,"A")&gt;=2*10^12,1,0),0),0)</f>
        <v>0</v>
      </c>
    </row>
    <row r="465" spans="1:10" x14ac:dyDescent="0.3">
      <c r="A465">
        <f t="shared" si="6"/>
        <v>34</v>
      </c>
      <c r="B465" t="str">
        <f>_xlfn.XLOOKUP(A465,회사목록!A:A,회사목록!B:B)</f>
        <v>케이탑리츠</v>
      </c>
      <c r="C465" t="str">
        <f>_xlfn.XLOOKUP(B465,회사목록!B:B,회사목록!C:C)</f>
        <v>ICE1</v>
      </c>
      <c r="D465" t="str">
        <f>_xlfn.XLOOKUP(H465,지표!D:D,지표!H:H)</f>
        <v>별도</v>
      </c>
      <c r="E465" t="str">
        <f>_xlfn.XLOOKUP(H465,지표!D:D,지표!I:I)</f>
        <v>코스닥</v>
      </c>
      <c r="F465" t="str">
        <f>_xlfn.XLOOKUP(H465,지표!D:D,지표!F:F)</f>
        <v>1 감리위험요소평가</v>
      </c>
      <c r="G465" t="str">
        <f>_xlfn.XLOOKUP(H465,지표!D:D,지표!C:C)</f>
        <v>4 한계기업</v>
      </c>
      <c r="H465" t="s">
        <v>71</v>
      </c>
      <c r="I465" t="s">
        <v>128</v>
      </c>
      <c r="J465" s="5">
        <f>IFERROR(IF(_xlfn.XLOOKUP(B465,회사목록!B:B,회사목록!D:D)="KOSDAQ",IF(AND(SUMIFS(재무DATA!M:M,재무DATA!H:H,YEAR(Sheet9!$A$1),재무DATA!C:C,Sheet9!D465,재무DATA!L:L,"E")&lt;0,SUMIFS(재무DATA!M:M,재무DATA!H:H,YEAR(Sheet9!$A$1)-1,재무DATA!C:C,Sheet9!D465,재무DATA!L:L,"E")&lt;0,SUMIFS(재무DATA!M:M,재무DATA!H:H,YEAR(Sheet9!$A$1)-2,재무DATA!C:C,Sheet9!D465,재무DATA!L:L,"E")&lt;0),1,0),0),0)</f>
        <v>0</v>
      </c>
    </row>
    <row r="466" spans="1:10" x14ac:dyDescent="0.3">
      <c r="A466">
        <f t="shared" si="6"/>
        <v>34</v>
      </c>
      <c r="B466" t="str">
        <f>_xlfn.XLOOKUP(A466,회사목록!A:A,회사목록!B:B)</f>
        <v>케이탑리츠</v>
      </c>
      <c r="C466" t="str">
        <f>_xlfn.XLOOKUP(B466,회사목록!B:B,회사목록!C:C)</f>
        <v>ICE1</v>
      </c>
      <c r="D466" t="str">
        <f>_xlfn.XLOOKUP(H466,지표!D:D,지표!H:H)</f>
        <v>별도</v>
      </c>
      <c r="E466" t="str">
        <f>_xlfn.XLOOKUP(H466,지표!D:D,지표!I:I)</f>
        <v>ALL</v>
      </c>
      <c r="F466" t="str">
        <f>_xlfn.XLOOKUP(H466,지표!D:D,지표!F:F)</f>
        <v>1 감리위험요소평가</v>
      </c>
      <c r="G466" t="str">
        <f>_xlfn.XLOOKUP(H466,지표!D:D,지표!C:C)</f>
        <v>1 표본심사</v>
      </c>
      <c r="H466" t="s">
        <v>73</v>
      </c>
      <c r="I466" t="s">
        <v>132</v>
      </c>
      <c r="J466" s="5">
        <f>IFERROR(IF(SUMIFS(재무DATA!M:M,재무DATA!D:D,Sheet9!B466,재무DATA!H:H,YEAR(Sheet9!$A$1)-1,재무DATA!C:C,Sheet9!D466,재무DATA!L:L,"F")-SUMIFS(재무DATA!M:M,재무DATA!D:D,Sheet9!B466,재무DATA!H:H,YEAR(Sheet9!$A$1)-1,재무DATA!C:C,Sheet9!D466,재무DATA!L:L,"G")&gt;0,IF((SUMIFS(재무DATA!M:M,재무DATA!D:D,Sheet9!B466,재무DATA!H:H,YEAR(Sheet9!$A$1)-1,재무DATA!C:C,Sheet9!D466,재무DATA!L:L,"F")-SUMIFS(재무DATA!M:M,재무DATA!D:D,Sheet9!B466,재무DATA!H:H,YEAR(Sheet9!$A$1)-1,재무DATA!C:C,Sheet9!D466,재무DATA!L:L,"G"))/(SUMIFS(재무DATA!M:M,재무DATA!D:D,Sheet9!B466,재무DATA!H:H,YEAR(Sheet9!$A$1)-1,재무DATA!C:C,Sheet9!D466,재무DATA!L:L,"G"))&gt;=50%,1,0),0),0)</f>
        <v>0</v>
      </c>
    </row>
    <row r="467" spans="1:10" x14ac:dyDescent="0.3">
      <c r="A467">
        <f t="shared" si="6"/>
        <v>34</v>
      </c>
      <c r="B467" t="str">
        <f>_xlfn.XLOOKUP(A467,회사목록!A:A,회사목록!B:B)</f>
        <v>케이탑리츠</v>
      </c>
      <c r="C467" t="str">
        <f>_xlfn.XLOOKUP(B467,회사목록!B:B,회사목록!C:C)</f>
        <v>ICE1</v>
      </c>
      <c r="D467" t="str">
        <f>_xlfn.XLOOKUP(H467,지표!D:D,지표!H:H)</f>
        <v>별도</v>
      </c>
      <c r="E467" t="str">
        <f>_xlfn.XLOOKUP(H467,지표!D:D,지표!I:I)</f>
        <v>ALL</v>
      </c>
      <c r="F467" t="str">
        <f>_xlfn.XLOOKUP(H467,지표!D:D,지표!F:F)</f>
        <v>1 감리위험요소평가</v>
      </c>
      <c r="G467" t="str">
        <f>_xlfn.XLOOKUP(H467,지표!D:D,지표!C:C)</f>
        <v>1 표본심사</v>
      </c>
      <c r="H467" t="s">
        <v>75</v>
      </c>
      <c r="I467" t="s">
        <v>130</v>
      </c>
      <c r="J467" s="5">
        <f>IFERROR(IF(J466=1,IF(SUMIFS(재무DATA!M:M,재무DATA!D:D,Sheet9!B467,재무DATA!H:H,YEAR(Sheet9!$A$1)-2,재무DATA!C:C,Sheet9!D467,재무DATA!L:L,"F")-SUMIFS(재무DATA!M:M,재무DATA!D:D,Sheet9!B467,재무DATA!H:H,YEAR(Sheet9!$A$1)-2,재무DATA!C:C,Sheet9!D467,재무DATA!L:L,"G")&gt;0,IF((SUMIFS(재무DATA!M:M,재무DATA!D:D,Sheet9!B467,재무DATA!H:H,YEAR(Sheet9!$A$1)-2,재무DATA!C:C,Sheet9!D467,재무DATA!L:L,"F")-SUMIFS(재무DATA!M:M,재무DATA!D:D,Sheet9!B467,재무DATA!H:H,YEAR(Sheet9!$A$1)-2,재무DATA!C:C,Sheet9!D467,재무DATA!L:L,"G"))/(SUMIFS(재무DATA!M:M,재무DATA!D:D,Sheet9!B467,재무DATA!H:H,YEAR(Sheet9!$A$1)-2,재무DATA!C:C,Sheet9!D467,재무DATA!L:L,"G"))&gt;=50%,1,0),0),0),0)</f>
        <v>0</v>
      </c>
    </row>
    <row r="468" spans="1:10" x14ac:dyDescent="0.3">
      <c r="A468">
        <f t="shared" ref="A468:A531" si="7">A454+1</f>
        <v>34</v>
      </c>
      <c r="B468" t="str">
        <f>_xlfn.XLOOKUP(A468,회사목록!A:A,회사목록!B:B)</f>
        <v>케이탑리츠</v>
      </c>
      <c r="C468" t="str">
        <f>_xlfn.XLOOKUP(B468,회사목록!B:B,회사목록!C:C)</f>
        <v>ICE1</v>
      </c>
      <c r="D468" t="str">
        <f>_xlfn.XLOOKUP(H468,지표!D:D,지표!H:H)</f>
        <v>별도</v>
      </c>
      <c r="E468" t="str">
        <f>_xlfn.XLOOKUP(H468,지표!D:D,지표!I:I)</f>
        <v>ALL</v>
      </c>
      <c r="F468" t="str">
        <f>_xlfn.XLOOKUP(H468,지표!D:D,지표!F:F)</f>
        <v>1 감리위험요소평가</v>
      </c>
      <c r="G468" t="str">
        <f>_xlfn.XLOOKUP(H468,지표!D:D,지표!C:C)</f>
        <v>1 표본심사</v>
      </c>
      <c r="H468" t="s">
        <v>77</v>
      </c>
      <c r="I468" t="s">
        <v>127</v>
      </c>
      <c r="J468" s="5">
        <f>IFERROR(IF(SUMIFS(재무DATA!M:M,재무DATA!D:D,Sheet9!B468,재무DATA!H:H,YEAR(Sheet9!$A$1)-1,재무DATA!C:C,Sheet9!D468,재무DATA!L:L,"E")-SUMIFS(재무DATA!M:M,재무DATA!D:D,Sheet9!B468,재무DATA!H:H,YEAR(Sheet9!$A$1)-1,재무DATA!C:C,Sheet9!D468,재무DATA!L:L,"G")&gt;0,IF((SUMIFS(재무DATA!M:M,재무DATA!D:D,Sheet9!B468,재무DATA!H:H,YEAR(Sheet9!$A$1)-1,재무DATA!C:C,Sheet9!D468,재무DATA!L:L,"E")-SUMIFS(재무DATA!M:M,재무DATA!D:D,Sheet9!B468,재무DATA!H:H,YEAR(Sheet9!$A$1)-1,재무DATA!C:C,Sheet9!D468,재무DATA!L:L,"G"))/(SUMIFS(재무DATA!M:M,재무DATA!D:D,Sheet9!B468,재무DATA!H:H,YEAR(Sheet9!$A$1)-1,재무DATA!C:C,Sheet9!D468,재무DATA!L:L,"G"))&gt;=50%,1,0),0),0)</f>
        <v>0</v>
      </c>
    </row>
    <row r="469" spans="1:10" x14ac:dyDescent="0.3">
      <c r="A469">
        <f t="shared" si="7"/>
        <v>34</v>
      </c>
      <c r="B469" t="str">
        <f>_xlfn.XLOOKUP(A469,회사목록!A:A,회사목록!B:B)</f>
        <v>케이탑리츠</v>
      </c>
      <c r="C469" t="str">
        <f>_xlfn.XLOOKUP(B469,회사목록!B:B,회사목록!C:C)</f>
        <v>ICE1</v>
      </c>
      <c r="D469" t="str">
        <f>_xlfn.XLOOKUP(H469,지표!D:D,지표!H:H)</f>
        <v>별도</v>
      </c>
      <c r="E469" t="str">
        <f>_xlfn.XLOOKUP(H469,지표!D:D,지표!I:I)</f>
        <v>ALL</v>
      </c>
      <c r="F469" t="str">
        <f>_xlfn.XLOOKUP(H469,지표!D:D,지표!F:F)</f>
        <v>1 감리위험요소평가</v>
      </c>
      <c r="G469" t="str">
        <f>_xlfn.XLOOKUP(H469,지표!D:D,지표!C:C)</f>
        <v>1 표본심사</v>
      </c>
      <c r="H469" t="s">
        <v>79</v>
      </c>
      <c r="I469" t="s">
        <v>126</v>
      </c>
      <c r="J469" s="5">
        <f>IFERROR(IF(J468=1,IF(SUMIFS(재무DATA!M:M,재무DATA!D:D,Sheet9!B469,재무DATA!H:H,YEAR(Sheet9!$A$1)-2,재무DATA!C:C,Sheet9!D469,재무DATA!L:L,"E")-SUMIFS(재무DATA!M:M,재무DATA!D:D,Sheet9!B469,재무DATA!H:H,YEAR(Sheet9!$A$1)-2,재무DATA!C:C,Sheet9!D469,재무DATA!L:L,"G")&gt;0,IF((SUMIFS(재무DATA!M:M,재무DATA!D:D,Sheet9!B469,재무DATA!H:H,YEAR(Sheet9!$A$1)-2,재무DATA!C:C,Sheet9!D469,재무DATA!L:L,"E")-SUMIFS(재무DATA!M:M,재무DATA!D:D,Sheet9!B469,재무DATA!H:H,YEAR(Sheet9!$A$1)-2,재무DATA!C:C,Sheet9!D469,재무DATA!L:L,"G"))/(SUMIFS(재무DATA!M:M,재무DATA!D:D,Sheet9!B469,재무DATA!H:H,YEAR(Sheet9!$A$1)-2,재무DATA!C:C,Sheet9!D469,재무DATA!L:L,"G"))&gt;=50%,1,0),0),0),0)</f>
        <v>0</v>
      </c>
    </row>
    <row r="470" spans="1:10" x14ac:dyDescent="0.3">
      <c r="A470">
        <f t="shared" si="7"/>
        <v>34</v>
      </c>
      <c r="B470" t="str">
        <f>_xlfn.XLOOKUP(A470,회사목록!A:A,회사목록!B:B)</f>
        <v>케이탑리츠</v>
      </c>
      <c r="C470" t="str">
        <f>_xlfn.XLOOKUP(B470,회사목록!B:B,회사목록!C:C)</f>
        <v>ICE1</v>
      </c>
      <c r="D470" t="str">
        <f>_xlfn.XLOOKUP(H470,지표!D:D,지표!H:H)</f>
        <v>별도</v>
      </c>
      <c r="E470" t="str">
        <f>_xlfn.XLOOKUP(H470,지표!D:D,지표!I:I)</f>
        <v>코스피/코스닥</v>
      </c>
      <c r="F470" t="str">
        <f>_xlfn.XLOOKUP(H470,지표!D:D,지표!F:F)</f>
        <v>1 감리위험요소평가</v>
      </c>
      <c r="G470" t="str">
        <f>_xlfn.XLOOKUP(H470,지표!D:D,지표!C:C)</f>
        <v>1 표본심사</v>
      </c>
      <c r="H470" t="s">
        <v>83</v>
      </c>
      <c r="I470" t="s">
        <v>134</v>
      </c>
      <c r="J470" s="5">
        <f>IFERROR(IF(SUMIFS(재무DATA!M:M,재무DATA!D:D,Sheet9!B470,재무DATA!C:C,Sheet9!D470,재무DATA!H:H,YEAR(Sheet9!$A$1),재무DATA!L:L,"E")/SUMIFS(재무DATA!M:M,재무DATA!D:D,Sheet9!B470,재무DATA!C:C,Sheet9!D470,재무DATA!H:H,YEAR(Sheet9!$A$1)-1,재무DATA!L:L,"E")&lt;50%,1,0),0)</f>
        <v>0</v>
      </c>
    </row>
    <row r="471" spans="1:10" x14ac:dyDescent="0.3">
      <c r="A471">
        <f t="shared" si="7"/>
        <v>34</v>
      </c>
      <c r="B471" t="str">
        <f>_xlfn.XLOOKUP(A471,회사목록!A:A,회사목록!B:B)</f>
        <v>케이탑리츠</v>
      </c>
      <c r="C471" t="str">
        <f>_xlfn.XLOOKUP(B471,회사목록!B:B,회사목록!C:C)</f>
        <v>ICE1</v>
      </c>
      <c r="D471" t="str">
        <f>_xlfn.XLOOKUP(H471,지표!D:D,지표!H:H)</f>
        <v>별도</v>
      </c>
      <c r="E471" t="str">
        <f>_xlfn.XLOOKUP(H471,지표!D:D,지표!I:I)</f>
        <v>코스피/코스닥</v>
      </c>
      <c r="F471" t="str">
        <f>_xlfn.XLOOKUP(H471,지표!D:D,지표!F:F)</f>
        <v>1 감리위험요소평가</v>
      </c>
      <c r="G471" t="str">
        <f>_xlfn.XLOOKUP(H471,지표!D:D,지표!C:C)</f>
        <v>1 표본심사</v>
      </c>
      <c r="H471" t="s">
        <v>85</v>
      </c>
      <c r="I471" t="s">
        <v>136</v>
      </c>
      <c r="J471" s="5">
        <f>IFERROR(IF(SUMIFS(재무DATA!M:M,재무DATA!D:D,Sheet9!B471,재무DATA!C:C,Sheet9!D471,재무DATA!H:H,YEAR(Sheet9!$A$1),재무DATA!L:L,"D")/SUMIFS(재무DATA!M:M,재무DATA!D:D,Sheet9!B471,재무DATA!C:C,Sheet9!D471,재무DATA!H:H,YEAR(Sheet9!$A$1)-1,재무DATA!L:L,"D")&lt;50%,1,0),0)</f>
        <v>0</v>
      </c>
    </row>
    <row r="472" spans="1:10" x14ac:dyDescent="0.3">
      <c r="A472">
        <f t="shared" si="7"/>
        <v>34</v>
      </c>
      <c r="B472" t="str">
        <f>_xlfn.XLOOKUP(A472,회사목록!A:A,회사목록!B:B)</f>
        <v>케이탑리츠</v>
      </c>
      <c r="C472" t="str">
        <f>_xlfn.XLOOKUP(B472,회사목록!B:B,회사목록!C:C)</f>
        <v>ICE1</v>
      </c>
      <c r="D472" t="str">
        <f>_xlfn.XLOOKUP(H472,지표!D:D,지표!H:H)</f>
        <v>별도</v>
      </c>
      <c r="E472" t="str">
        <f>_xlfn.XLOOKUP(H472,지표!D:D,지표!I:I)</f>
        <v>코스피/코스닥</v>
      </c>
      <c r="F472" t="str">
        <f>_xlfn.XLOOKUP(H472,지표!D:D,지표!F:F)</f>
        <v>1 감리위험요소평가</v>
      </c>
      <c r="G472" t="str">
        <f>_xlfn.XLOOKUP(H472,지표!D:D,지표!C:C)</f>
        <v>5 기타</v>
      </c>
      <c r="H472" t="s">
        <v>81</v>
      </c>
      <c r="I472" t="s">
        <v>349</v>
      </c>
      <c r="J472" s="5">
        <f>IFERROR(IF(SUMIFS(재무DATA!M:M,재무DATA!C:C,Sheet9!D472,재무DATA!D:D,Sheet9!B472,재무DATA!H:H,YEAR(Sheet9!$A$1),재무DATA!L:L,"F")/SUMIFS(재무DATA!M:M,재무DATA!C:C,Sheet9!D472,재무DATA!D:D,Sheet9!B472,재무DATA!H:H,YEAR(Sheet9!$A$1),재무DATA!L:L,"G")&lt;0,1,0),0)</f>
        <v>1</v>
      </c>
    </row>
    <row r="473" spans="1:10" x14ac:dyDescent="0.3">
      <c r="A473">
        <f t="shared" si="7"/>
        <v>34</v>
      </c>
      <c r="B473" t="str">
        <f>_xlfn.XLOOKUP(A473,회사목록!A:A,회사목록!B:B)</f>
        <v>케이탑리츠</v>
      </c>
      <c r="C473" t="str">
        <f>_xlfn.XLOOKUP(B473,회사목록!B:B,회사목록!C:C)</f>
        <v>ICE1</v>
      </c>
      <c r="D473" t="str">
        <f>_xlfn.XLOOKUP(H473,지표!D:D,지표!H:H)</f>
        <v>연결</v>
      </c>
      <c r="E473" t="str">
        <f>_xlfn.XLOOKUP(H473,지표!D:D,지표!I:I)</f>
        <v>코스피/코스닥</v>
      </c>
      <c r="F473" t="str">
        <f>_xlfn.XLOOKUP(H473,지표!D:D,지표!F:F)</f>
        <v>1 감리위험요소평가</v>
      </c>
      <c r="G473" t="str">
        <f>_xlfn.XLOOKUP(H473,지표!D:D,지표!C:C)</f>
        <v>2 직권지정</v>
      </c>
      <c r="H473" t="s">
        <v>87</v>
      </c>
      <c r="I473" t="s">
        <v>139</v>
      </c>
      <c r="J473" s="5">
        <f>IFERROR(IF(AND(SUMIFS(재무DATA!M:M,재무DATA!C:C,Sheet9!D473,재무DATA!D:D,Sheet9!B473,재무DATA!H:H,YEAR(Sheet9!$A$1)-1,재무DATA!L:L,"E")&lt;0,SUMIFS(재무DATA!M:M,재무DATA!C:C,Sheet9!D473,재무DATA!D:D,Sheet9!B473,재무DATA!H:H,YEAR(Sheet9!$A$1)-2,재무DATA!L:L,"E")&lt;0),1,0),0)</f>
        <v>0</v>
      </c>
    </row>
    <row r="474" spans="1:10" x14ac:dyDescent="0.3">
      <c r="A474">
        <f t="shared" si="7"/>
        <v>34</v>
      </c>
      <c r="B474" t="str">
        <f>_xlfn.XLOOKUP(A474,회사목록!A:A,회사목록!B:B)</f>
        <v>케이탑리츠</v>
      </c>
      <c r="C474" t="str">
        <f>_xlfn.XLOOKUP(B474,회사목록!B:B,회사목록!C:C)</f>
        <v>ICE1</v>
      </c>
      <c r="D474" t="str">
        <f>_xlfn.XLOOKUP(H474,지표!D:D,지표!H:H)</f>
        <v>연결</v>
      </c>
      <c r="E474" t="str">
        <f>_xlfn.XLOOKUP(H474,지표!D:D,지표!I:I)</f>
        <v>코스피/코스닥</v>
      </c>
      <c r="F474" t="str">
        <f>_xlfn.XLOOKUP(H474,지표!D:D,지표!F:F)</f>
        <v>1 감리위험요소평가</v>
      </c>
      <c r="G474" t="str">
        <f>_xlfn.XLOOKUP(H474,지표!D:D,지표!C:C)</f>
        <v>2 직권지정</v>
      </c>
      <c r="H474" t="s">
        <v>89</v>
      </c>
      <c r="I474" t="s">
        <v>141</v>
      </c>
      <c r="J474" s="5">
        <f>IFERROR(IF(AND(SUMIFS(재무DATA!M:M,재무DATA!C:C,Sheet9!D474,재무DATA!D:D,Sheet9!B474,재무DATA!H:H,YEAR(Sheet9!$A$1)-1,재무DATA!L:L,"G")&lt;0,SUMIFS(재무DATA!M:M,재무DATA!C:C,Sheet9!D474,재무DATA!D:D,Sheet9!B474,재무DATA!H:H,YEAR(Sheet9!$A$1)-2,재무DATA!L:L,"G")&lt;0),1,0),0)</f>
        <v>0</v>
      </c>
    </row>
    <row r="475" spans="1:10" x14ac:dyDescent="0.3">
      <c r="A475">
        <f t="shared" si="7"/>
        <v>34</v>
      </c>
      <c r="B475" t="str">
        <f>_xlfn.XLOOKUP(A475,회사목록!A:A,회사목록!B:B)</f>
        <v>케이탑리츠</v>
      </c>
      <c r="C475" t="str">
        <f>_xlfn.XLOOKUP(B475,회사목록!B:B,회사목록!C:C)</f>
        <v>ICE1</v>
      </c>
      <c r="D475" t="str">
        <f>_xlfn.XLOOKUP(H475,지표!D:D,지표!H:H)</f>
        <v>별도</v>
      </c>
      <c r="E475" t="str">
        <f>_xlfn.XLOOKUP(H475,지표!D:D,지표!I:I)</f>
        <v>코스피/코스닥</v>
      </c>
      <c r="F475" t="str">
        <f>_xlfn.XLOOKUP(H475,지표!D:D,지표!F:F)</f>
        <v>1 감리위험요소평가</v>
      </c>
      <c r="G475" t="str">
        <f>_xlfn.XLOOKUP(H475,지표!D:D,지표!C:C)</f>
        <v>3 관리종목</v>
      </c>
      <c r="H475" t="s">
        <v>91</v>
      </c>
      <c r="I475" t="s">
        <v>143</v>
      </c>
      <c r="J475" s="5">
        <f>IFERROR(IF(_xlfn.XLOOKUP(B475,재무DATA!D:D,재무DATA!F:F)="KOSDAQ",IF(SUMIFS(재무DATA!M:M,재무DATA!C:C,Sheet9!D475,재무DATA!D:D,Sheet9!B475,재무DATA!H:H,YEAR(Sheet9!$A$1)-2,재무DATA!L:L,"D")&lt;=33*10^8,1,0),IF(SUMIFS(재무DATA!M:M,재무DATA!C:C,Sheet9!D475,재무DATA!D:D,Sheet9!B475,재무DATA!H:H,YEAR(Sheet9!$A$1)-2,재무DATA!L:L,"D")&lt;=55*10^8,1,0)),0)</f>
        <v>0</v>
      </c>
    </row>
    <row r="476" spans="1:10" x14ac:dyDescent="0.3">
      <c r="A476">
        <f t="shared" si="7"/>
        <v>34</v>
      </c>
      <c r="B476" t="str">
        <f>_xlfn.XLOOKUP(A476,회사목록!A:A,회사목록!B:B)</f>
        <v>케이탑리츠</v>
      </c>
      <c r="C476" t="str">
        <f>_xlfn.XLOOKUP(B476,회사목록!B:B,회사목록!C:C)</f>
        <v>ICE1</v>
      </c>
      <c r="D476" t="str">
        <f>_xlfn.XLOOKUP(H476,지표!D:D,지표!H:H)</f>
        <v>별도</v>
      </c>
      <c r="E476" t="str">
        <f>_xlfn.XLOOKUP(H476,지표!D:D,지표!I:I)</f>
        <v>ALL</v>
      </c>
      <c r="F476" t="str">
        <f>_xlfn.XLOOKUP(H476,지표!D:D,지표!F:F)</f>
        <v>2 감사인 감리 대상 개별감사업무 선정</v>
      </c>
      <c r="G476" t="str">
        <f>_xlfn.XLOOKUP(H476,지표!D:D,지표!C:C)</f>
        <v>1 개별감사업무 선정</v>
      </c>
      <c r="H476" t="s">
        <v>65</v>
      </c>
      <c r="I476" t="s">
        <v>145</v>
      </c>
      <c r="J476" s="5">
        <f>IFERROR(IF(SUMIFS(재무DATA!M:M,재무DATA!C:C,Sheet9!D476,재무DATA!D:D,Sheet9!B476,재무DATA!H:H,YEAR(Sheet9!$A$1),재무DATA!L:L,"B")/SUMIFS(재무DATA!M:M,재무DATA!C:C,Sheet9!D476,재무DATA!D:D,Sheet9!B476,재무DATA!H:H,YEAR(Sheet9!$A$1),재무DATA!L:L,"C")&gt;=150%,1,0),0)</f>
        <v>1</v>
      </c>
    </row>
    <row r="477" spans="1:10" x14ac:dyDescent="0.3">
      <c r="A477">
        <f t="shared" si="7"/>
        <v>34</v>
      </c>
      <c r="B477" t="str">
        <f>_xlfn.XLOOKUP(A477,회사목록!A:A,회사목록!B:B)</f>
        <v>케이탑리츠</v>
      </c>
      <c r="C477" t="str">
        <f>_xlfn.XLOOKUP(B477,회사목록!B:B,회사목록!C:C)</f>
        <v>ICE1</v>
      </c>
      <c r="D477" t="str">
        <f>_xlfn.XLOOKUP(H477,지표!D:D,지표!H:H)</f>
        <v>별도</v>
      </c>
      <c r="E477" t="str">
        <f>_xlfn.XLOOKUP(H477,지표!D:D,지표!I:I)</f>
        <v>ALL</v>
      </c>
      <c r="F477" t="str">
        <f>_xlfn.XLOOKUP(H477,지표!D:D,지표!F:F)</f>
        <v>2 감사인 감리 대상 개별감사업무 선정</v>
      </c>
      <c r="G477" t="str">
        <f>_xlfn.XLOOKUP(H477,지표!D:D,지표!C:C)</f>
        <v>1 개별감사업무 선정</v>
      </c>
      <c r="H477" t="s">
        <v>67</v>
      </c>
      <c r="I477" t="s">
        <v>147</v>
      </c>
      <c r="J477" s="5">
        <f>IFERROR(IF(AND(SUMIFS(재무DATA!M:M,재무DATA!C:C,Sheet9!D477,재무DATA!D:D,Sheet9!B477,재무DATA!H:H,YEAR(Sheet9!$A$1),재무DATA!L:L,"E")/SUMIFS(재무DATA!M:M,재무DATA!C:C,Sheet9!D477,재무DATA!D:D,Sheet9!B477,재무DATA!H:H,YEAR(Sheet9!$A$1),재무DATA!L:L,"D")&lt;=0,SUMIFS(재무DATA!M:M,재무DATA!C:C,Sheet9!D477,재무DATA!D:D,Sheet9!B477,재무DATA!H:H,YEAR(Sheet9!$A$1),재무DATA!L:L,"F")/SUMIFS(재무DATA!M:M,재무DATA!C:C,Sheet9!D477,재무DATA!D:D,Sheet9!B477,재무DATA!H:H,YEAR(Sheet9!$A$1),재무DATA!L:L,"D")&lt;=0),1,0),0)</f>
        <v>0</v>
      </c>
    </row>
    <row r="478" spans="1:10" x14ac:dyDescent="0.3">
      <c r="A478">
        <f t="shared" si="7"/>
        <v>34</v>
      </c>
      <c r="B478" t="str">
        <f>_xlfn.XLOOKUP(A478,회사목록!A:A,회사목록!B:B)</f>
        <v>케이탑리츠</v>
      </c>
      <c r="C478" t="str">
        <f>_xlfn.XLOOKUP(B478,회사목록!B:B,회사목록!C:C)</f>
        <v>ICE1</v>
      </c>
      <c r="D478" t="str">
        <f>_xlfn.XLOOKUP(H478,지표!D:D,지표!H:H)</f>
        <v>별도</v>
      </c>
      <c r="E478" t="str">
        <f>_xlfn.XLOOKUP(H478,지표!D:D,지표!I:I)</f>
        <v>비상장</v>
      </c>
      <c r="F478" t="str">
        <f>_xlfn.XLOOKUP(H478,지표!D:D,지표!F:F)</f>
        <v>2 감사인 감리 대상 개별감사업무 선정</v>
      </c>
      <c r="G478" t="str">
        <f>_xlfn.XLOOKUP(H478,지표!D:D,지표!C:C)</f>
        <v>1 개별감사업무 선정</v>
      </c>
      <c r="H478" t="s">
        <v>69</v>
      </c>
      <c r="I478" t="s">
        <v>351</v>
      </c>
      <c r="J478" s="5">
        <f>IFERROR(IF(_xlfn.XLOOKUP(B478,재무DATA!D:D,재무DATA!F:F)="비상장",IF(SUMIFS(재무DATA!M:M,재무DATA!D:D,Sheet9!B478,재무DATA!C:C,Sheet9!D478,재무DATA!H:H,YEAR(Sheet9!$A$1),재무DATA!L:L,"A")&gt;=2*10^12,1,0),0),0)</f>
        <v>0</v>
      </c>
    </row>
    <row r="479" spans="1:10" x14ac:dyDescent="0.3">
      <c r="A479">
        <f t="shared" si="7"/>
        <v>35</v>
      </c>
      <c r="B479" t="str">
        <f>_xlfn.XLOOKUP(A479,회사목록!A:A,회사목록!B:B)</f>
        <v>코오롱</v>
      </c>
      <c r="C479" t="str">
        <f>_xlfn.XLOOKUP(B479,회사목록!B:B,회사목록!C:C)</f>
        <v>IM1</v>
      </c>
      <c r="D479" t="str">
        <f>_xlfn.XLOOKUP(H479,지표!D:D,지표!H:H)</f>
        <v>별도</v>
      </c>
      <c r="E479" t="str">
        <f>_xlfn.XLOOKUP(H479,지표!D:D,지표!I:I)</f>
        <v>코스닥</v>
      </c>
      <c r="F479" t="str">
        <f>_xlfn.XLOOKUP(H479,지표!D:D,지표!F:F)</f>
        <v>1 감리위험요소평가</v>
      </c>
      <c r="G479" t="str">
        <f>_xlfn.XLOOKUP(H479,지표!D:D,지표!C:C)</f>
        <v>4 한계기업</v>
      </c>
      <c r="H479" t="s">
        <v>71</v>
      </c>
      <c r="I479" t="s">
        <v>128</v>
      </c>
      <c r="J479" s="5">
        <f>IFERROR(IF(_xlfn.XLOOKUP(B479,회사목록!B:B,회사목록!D:D)="KOSDAQ",IF(AND(SUMIFS(재무DATA!M:M,재무DATA!H:H,YEAR(Sheet9!$A$1),재무DATA!C:C,Sheet9!D479,재무DATA!L:L,"E")&lt;0,SUMIFS(재무DATA!M:M,재무DATA!H:H,YEAR(Sheet9!$A$1)-1,재무DATA!C:C,Sheet9!D479,재무DATA!L:L,"E")&lt;0,SUMIFS(재무DATA!M:M,재무DATA!H:H,YEAR(Sheet9!$A$1)-2,재무DATA!C:C,Sheet9!D479,재무DATA!L:L,"E")&lt;0),1,0),0),0)</f>
        <v>0</v>
      </c>
    </row>
    <row r="480" spans="1:10" x14ac:dyDescent="0.3">
      <c r="A480">
        <f t="shared" si="7"/>
        <v>35</v>
      </c>
      <c r="B480" t="str">
        <f>_xlfn.XLOOKUP(A480,회사목록!A:A,회사목록!B:B)</f>
        <v>코오롱</v>
      </c>
      <c r="C480" t="str">
        <f>_xlfn.XLOOKUP(B480,회사목록!B:B,회사목록!C:C)</f>
        <v>IM1</v>
      </c>
      <c r="D480" t="str">
        <f>_xlfn.XLOOKUP(H480,지표!D:D,지표!H:H)</f>
        <v>별도</v>
      </c>
      <c r="E480" t="str">
        <f>_xlfn.XLOOKUP(H480,지표!D:D,지표!I:I)</f>
        <v>ALL</v>
      </c>
      <c r="F480" t="str">
        <f>_xlfn.XLOOKUP(H480,지표!D:D,지표!F:F)</f>
        <v>1 감리위험요소평가</v>
      </c>
      <c r="G480" t="str">
        <f>_xlfn.XLOOKUP(H480,지표!D:D,지표!C:C)</f>
        <v>1 표본심사</v>
      </c>
      <c r="H480" t="s">
        <v>73</v>
      </c>
      <c r="I480" t="s">
        <v>132</v>
      </c>
      <c r="J480" s="5">
        <f>IFERROR(IF(SUMIFS(재무DATA!M:M,재무DATA!D:D,Sheet9!B480,재무DATA!H:H,YEAR(Sheet9!$A$1)-1,재무DATA!C:C,Sheet9!D480,재무DATA!L:L,"F")-SUMIFS(재무DATA!M:M,재무DATA!D:D,Sheet9!B480,재무DATA!H:H,YEAR(Sheet9!$A$1)-1,재무DATA!C:C,Sheet9!D480,재무DATA!L:L,"G")&gt;0,IF((SUMIFS(재무DATA!M:M,재무DATA!D:D,Sheet9!B480,재무DATA!H:H,YEAR(Sheet9!$A$1)-1,재무DATA!C:C,Sheet9!D480,재무DATA!L:L,"F")-SUMIFS(재무DATA!M:M,재무DATA!D:D,Sheet9!B480,재무DATA!H:H,YEAR(Sheet9!$A$1)-1,재무DATA!C:C,Sheet9!D480,재무DATA!L:L,"G"))/(SUMIFS(재무DATA!M:M,재무DATA!D:D,Sheet9!B480,재무DATA!H:H,YEAR(Sheet9!$A$1)-1,재무DATA!C:C,Sheet9!D480,재무DATA!L:L,"G"))&gt;=50%,1,0),0),0)</f>
        <v>0</v>
      </c>
    </row>
    <row r="481" spans="1:10" x14ac:dyDescent="0.3">
      <c r="A481">
        <f t="shared" si="7"/>
        <v>35</v>
      </c>
      <c r="B481" t="str">
        <f>_xlfn.XLOOKUP(A481,회사목록!A:A,회사목록!B:B)</f>
        <v>코오롱</v>
      </c>
      <c r="C481" t="str">
        <f>_xlfn.XLOOKUP(B481,회사목록!B:B,회사목록!C:C)</f>
        <v>IM1</v>
      </c>
      <c r="D481" t="str">
        <f>_xlfn.XLOOKUP(H481,지표!D:D,지표!H:H)</f>
        <v>별도</v>
      </c>
      <c r="E481" t="str">
        <f>_xlfn.XLOOKUP(H481,지표!D:D,지표!I:I)</f>
        <v>ALL</v>
      </c>
      <c r="F481" t="str">
        <f>_xlfn.XLOOKUP(H481,지표!D:D,지표!F:F)</f>
        <v>1 감리위험요소평가</v>
      </c>
      <c r="G481" t="str">
        <f>_xlfn.XLOOKUP(H481,지표!D:D,지표!C:C)</f>
        <v>1 표본심사</v>
      </c>
      <c r="H481" t="s">
        <v>75</v>
      </c>
      <c r="I481" t="s">
        <v>130</v>
      </c>
      <c r="J481" s="5">
        <f>IFERROR(IF(J480=1,IF(SUMIFS(재무DATA!M:M,재무DATA!D:D,Sheet9!B481,재무DATA!H:H,YEAR(Sheet9!$A$1)-2,재무DATA!C:C,Sheet9!D481,재무DATA!L:L,"F")-SUMIFS(재무DATA!M:M,재무DATA!D:D,Sheet9!B481,재무DATA!H:H,YEAR(Sheet9!$A$1)-2,재무DATA!C:C,Sheet9!D481,재무DATA!L:L,"G")&gt;0,IF((SUMIFS(재무DATA!M:M,재무DATA!D:D,Sheet9!B481,재무DATA!H:H,YEAR(Sheet9!$A$1)-2,재무DATA!C:C,Sheet9!D481,재무DATA!L:L,"F")-SUMIFS(재무DATA!M:M,재무DATA!D:D,Sheet9!B481,재무DATA!H:H,YEAR(Sheet9!$A$1)-2,재무DATA!C:C,Sheet9!D481,재무DATA!L:L,"G"))/(SUMIFS(재무DATA!M:M,재무DATA!D:D,Sheet9!B481,재무DATA!H:H,YEAR(Sheet9!$A$1)-2,재무DATA!C:C,Sheet9!D481,재무DATA!L:L,"G"))&gt;=50%,1,0),0),0),0)</f>
        <v>0</v>
      </c>
    </row>
    <row r="482" spans="1:10" x14ac:dyDescent="0.3">
      <c r="A482">
        <f t="shared" si="7"/>
        <v>35</v>
      </c>
      <c r="B482" t="str">
        <f>_xlfn.XLOOKUP(A482,회사목록!A:A,회사목록!B:B)</f>
        <v>코오롱</v>
      </c>
      <c r="C482" t="str">
        <f>_xlfn.XLOOKUP(B482,회사목록!B:B,회사목록!C:C)</f>
        <v>IM1</v>
      </c>
      <c r="D482" t="str">
        <f>_xlfn.XLOOKUP(H482,지표!D:D,지표!H:H)</f>
        <v>별도</v>
      </c>
      <c r="E482" t="str">
        <f>_xlfn.XLOOKUP(H482,지표!D:D,지표!I:I)</f>
        <v>ALL</v>
      </c>
      <c r="F482" t="str">
        <f>_xlfn.XLOOKUP(H482,지표!D:D,지표!F:F)</f>
        <v>1 감리위험요소평가</v>
      </c>
      <c r="G482" t="str">
        <f>_xlfn.XLOOKUP(H482,지표!D:D,지표!C:C)</f>
        <v>1 표본심사</v>
      </c>
      <c r="H482" t="s">
        <v>77</v>
      </c>
      <c r="I482" t="s">
        <v>127</v>
      </c>
      <c r="J482" s="5">
        <f>IFERROR(IF(SUMIFS(재무DATA!M:M,재무DATA!D:D,Sheet9!B482,재무DATA!H:H,YEAR(Sheet9!$A$1)-1,재무DATA!C:C,Sheet9!D482,재무DATA!L:L,"E")-SUMIFS(재무DATA!M:M,재무DATA!D:D,Sheet9!B482,재무DATA!H:H,YEAR(Sheet9!$A$1)-1,재무DATA!C:C,Sheet9!D482,재무DATA!L:L,"G")&gt;0,IF((SUMIFS(재무DATA!M:M,재무DATA!D:D,Sheet9!B482,재무DATA!H:H,YEAR(Sheet9!$A$1)-1,재무DATA!C:C,Sheet9!D482,재무DATA!L:L,"E")-SUMIFS(재무DATA!M:M,재무DATA!D:D,Sheet9!B482,재무DATA!H:H,YEAR(Sheet9!$A$1)-1,재무DATA!C:C,Sheet9!D482,재무DATA!L:L,"G"))/(SUMIFS(재무DATA!M:M,재무DATA!D:D,Sheet9!B482,재무DATA!H:H,YEAR(Sheet9!$A$1)-1,재무DATA!C:C,Sheet9!D482,재무DATA!L:L,"G"))&gt;=50%,1,0),0),0)</f>
        <v>0</v>
      </c>
    </row>
    <row r="483" spans="1:10" x14ac:dyDescent="0.3">
      <c r="A483">
        <f t="shared" si="7"/>
        <v>35</v>
      </c>
      <c r="B483" t="str">
        <f>_xlfn.XLOOKUP(A483,회사목록!A:A,회사목록!B:B)</f>
        <v>코오롱</v>
      </c>
      <c r="C483" t="str">
        <f>_xlfn.XLOOKUP(B483,회사목록!B:B,회사목록!C:C)</f>
        <v>IM1</v>
      </c>
      <c r="D483" t="str">
        <f>_xlfn.XLOOKUP(H483,지표!D:D,지표!H:H)</f>
        <v>별도</v>
      </c>
      <c r="E483" t="str">
        <f>_xlfn.XLOOKUP(H483,지표!D:D,지표!I:I)</f>
        <v>ALL</v>
      </c>
      <c r="F483" t="str">
        <f>_xlfn.XLOOKUP(H483,지표!D:D,지표!F:F)</f>
        <v>1 감리위험요소평가</v>
      </c>
      <c r="G483" t="str">
        <f>_xlfn.XLOOKUP(H483,지표!D:D,지표!C:C)</f>
        <v>1 표본심사</v>
      </c>
      <c r="H483" t="s">
        <v>79</v>
      </c>
      <c r="I483" t="s">
        <v>126</v>
      </c>
      <c r="J483" s="5">
        <f>IFERROR(IF(J482=1,IF(SUMIFS(재무DATA!M:M,재무DATA!D:D,Sheet9!B483,재무DATA!H:H,YEAR(Sheet9!$A$1)-2,재무DATA!C:C,Sheet9!D483,재무DATA!L:L,"E")-SUMIFS(재무DATA!M:M,재무DATA!D:D,Sheet9!B483,재무DATA!H:H,YEAR(Sheet9!$A$1)-2,재무DATA!C:C,Sheet9!D483,재무DATA!L:L,"G")&gt;0,IF((SUMIFS(재무DATA!M:M,재무DATA!D:D,Sheet9!B483,재무DATA!H:H,YEAR(Sheet9!$A$1)-2,재무DATA!C:C,Sheet9!D483,재무DATA!L:L,"E")-SUMIFS(재무DATA!M:M,재무DATA!D:D,Sheet9!B483,재무DATA!H:H,YEAR(Sheet9!$A$1)-2,재무DATA!C:C,Sheet9!D483,재무DATA!L:L,"G"))/(SUMIFS(재무DATA!M:M,재무DATA!D:D,Sheet9!B483,재무DATA!H:H,YEAR(Sheet9!$A$1)-2,재무DATA!C:C,Sheet9!D483,재무DATA!L:L,"G"))&gt;=50%,1,0),0),0),0)</f>
        <v>0</v>
      </c>
    </row>
    <row r="484" spans="1:10" x14ac:dyDescent="0.3">
      <c r="A484">
        <f t="shared" si="7"/>
        <v>35</v>
      </c>
      <c r="B484" t="str">
        <f>_xlfn.XLOOKUP(A484,회사목록!A:A,회사목록!B:B)</f>
        <v>코오롱</v>
      </c>
      <c r="C484" t="str">
        <f>_xlfn.XLOOKUP(B484,회사목록!B:B,회사목록!C:C)</f>
        <v>IM1</v>
      </c>
      <c r="D484" t="str">
        <f>_xlfn.XLOOKUP(H484,지표!D:D,지표!H:H)</f>
        <v>별도</v>
      </c>
      <c r="E484" t="str">
        <f>_xlfn.XLOOKUP(H484,지표!D:D,지표!I:I)</f>
        <v>코스피/코스닥</v>
      </c>
      <c r="F484" t="str">
        <f>_xlfn.XLOOKUP(H484,지표!D:D,지표!F:F)</f>
        <v>1 감리위험요소평가</v>
      </c>
      <c r="G484" t="str">
        <f>_xlfn.XLOOKUP(H484,지표!D:D,지표!C:C)</f>
        <v>1 표본심사</v>
      </c>
      <c r="H484" t="s">
        <v>83</v>
      </c>
      <c r="I484" t="s">
        <v>134</v>
      </c>
      <c r="J484" s="5">
        <f>IFERROR(IF(SUMIFS(재무DATA!M:M,재무DATA!D:D,Sheet9!B484,재무DATA!C:C,Sheet9!D484,재무DATA!H:H,YEAR(Sheet9!$A$1),재무DATA!L:L,"E")/SUMIFS(재무DATA!M:M,재무DATA!D:D,Sheet9!B484,재무DATA!C:C,Sheet9!D484,재무DATA!H:H,YEAR(Sheet9!$A$1)-1,재무DATA!L:L,"E")&lt;50%,1,0),0)</f>
        <v>0</v>
      </c>
    </row>
    <row r="485" spans="1:10" x14ac:dyDescent="0.3">
      <c r="A485">
        <f t="shared" si="7"/>
        <v>35</v>
      </c>
      <c r="B485" t="str">
        <f>_xlfn.XLOOKUP(A485,회사목록!A:A,회사목록!B:B)</f>
        <v>코오롱</v>
      </c>
      <c r="C485" t="str">
        <f>_xlfn.XLOOKUP(B485,회사목록!B:B,회사목록!C:C)</f>
        <v>IM1</v>
      </c>
      <c r="D485" t="str">
        <f>_xlfn.XLOOKUP(H485,지표!D:D,지표!H:H)</f>
        <v>별도</v>
      </c>
      <c r="E485" t="str">
        <f>_xlfn.XLOOKUP(H485,지표!D:D,지표!I:I)</f>
        <v>코스피/코스닥</v>
      </c>
      <c r="F485" t="str">
        <f>_xlfn.XLOOKUP(H485,지표!D:D,지표!F:F)</f>
        <v>1 감리위험요소평가</v>
      </c>
      <c r="G485" t="str">
        <f>_xlfn.XLOOKUP(H485,지표!D:D,지표!C:C)</f>
        <v>1 표본심사</v>
      </c>
      <c r="H485" t="s">
        <v>85</v>
      </c>
      <c r="I485" t="s">
        <v>136</v>
      </c>
      <c r="J485" s="5">
        <f>IFERROR(IF(SUMIFS(재무DATA!M:M,재무DATA!D:D,Sheet9!B485,재무DATA!C:C,Sheet9!D485,재무DATA!H:H,YEAR(Sheet9!$A$1),재무DATA!L:L,"D")/SUMIFS(재무DATA!M:M,재무DATA!D:D,Sheet9!B485,재무DATA!C:C,Sheet9!D485,재무DATA!H:H,YEAR(Sheet9!$A$1)-1,재무DATA!L:L,"D")&lt;50%,1,0),0)</f>
        <v>0</v>
      </c>
    </row>
    <row r="486" spans="1:10" x14ac:dyDescent="0.3">
      <c r="A486">
        <f t="shared" si="7"/>
        <v>35</v>
      </c>
      <c r="B486" t="str">
        <f>_xlfn.XLOOKUP(A486,회사목록!A:A,회사목록!B:B)</f>
        <v>코오롱</v>
      </c>
      <c r="C486" t="str">
        <f>_xlfn.XLOOKUP(B486,회사목록!B:B,회사목록!C:C)</f>
        <v>IM1</v>
      </c>
      <c r="D486" t="str">
        <f>_xlfn.XLOOKUP(H486,지표!D:D,지표!H:H)</f>
        <v>별도</v>
      </c>
      <c r="E486" t="str">
        <f>_xlfn.XLOOKUP(H486,지표!D:D,지표!I:I)</f>
        <v>코스피/코스닥</v>
      </c>
      <c r="F486" t="str">
        <f>_xlfn.XLOOKUP(H486,지표!D:D,지표!F:F)</f>
        <v>1 감리위험요소평가</v>
      </c>
      <c r="G486" t="str">
        <f>_xlfn.XLOOKUP(H486,지표!D:D,지표!C:C)</f>
        <v>5 기타</v>
      </c>
      <c r="H486" t="s">
        <v>81</v>
      </c>
      <c r="I486" t="s">
        <v>349</v>
      </c>
      <c r="J486" s="5">
        <f>IFERROR(IF(SUMIFS(재무DATA!M:M,재무DATA!C:C,Sheet9!D486,재무DATA!D:D,Sheet9!B486,재무DATA!H:H,YEAR(Sheet9!$A$1),재무DATA!L:L,"F")/SUMIFS(재무DATA!M:M,재무DATA!C:C,Sheet9!D486,재무DATA!D:D,Sheet9!B486,재무DATA!H:H,YEAR(Sheet9!$A$1),재무DATA!L:L,"G")&lt;0,1,0),0)</f>
        <v>0</v>
      </c>
    </row>
    <row r="487" spans="1:10" x14ac:dyDescent="0.3">
      <c r="A487">
        <f t="shared" si="7"/>
        <v>35</v>
      </c>
      <c r="B487" t="str">
        <f>_xlfn.XLOOKUP(A487,회사목록!A:A,회사목록!B:B)</f>
        <v>코오롱</v>
      </c>
      <c r="C487" t="str">
        <f>_xlfn.XLOOKUP(B487,회사목록!B:B,회사목록!C:C)</f>
        <v>IM1</v>
      </c>
      <c r="D487" t="str">
        <f>_xlfn.XLOOKUP(H487,지표!D:D,지표!H:H)</f>
        <v>연결</v>
      </c>
      <c r="E487" t="str">
        <f>_xlfn.XLOOKUP(H487,지표!D:D,지표!I:I)</f>
        <v>코스피/코스닥</v>
      </c>
      <c r="F487" t="str">
        <f>_xlfn.XLOOKUP(H487,지표!D:D,지표!F:F)</f>
        <v>1 감리위험요소평가</v>
      </c>
      <c r="G487" t="str">
        <f>_xlfn.XLOOKUP(H487,지표!D:D,지표!C:C)</f>
        <v>2 직권지정</v>
      </c>
      <c r="H487" t="s">
        <v>87</v>
      </c>
      <c r="I487" t="s">
        <v>139</v>
      </c>
      <c r="J487" s="5">
        <f>IFERROR(IF(AND(SUMIFS(재무DATA!M:M,재무DATA!C:C,Sheet9!D487,재무DATA!D:D,Sheet9!B487,재무DATA!H:H,YEAR(Sheet9!$A$1)-1,재무DATA!L:L,"E")&lt;0,SUMIFS(재무DATA!M:M,재무DATA!C:C,Sheet9!D487,재무DATA!D:D,Sheet9!B487,재무DATA!H:H,YEAR(Sheet9!$A$1)-2,재무DATA!L:L,"E")&lt;0),1,0),0)</f>
        <v>0</v>
      </c>
    </row>
    <row r="488" spans="1:10" x14ac:dyDescent="0.3">
      <c r="A488">
        <f t="shared" si="7"/>
        <v>35</v>
      </c>
      <c r="B488" t="str">
        <f>_xlfn.XLOOKUP(A488,회사목록!A:A,회사목록!B:B)</f>
        <v>코오롱</v>
      </c>
      <c r="C488" t="str">
        <f>_xlfn.XLOOKUP(B488,회사목록!B:B,회사목록!C:C)</f>
        <v>IM1</v>
      </c>
      <c r="D488" t="str">
        <f>_xlfn.XLOOKUP(H488,지표!D:D,지표!H:H)</f>
        <v>연결</v>
      </c>
      <c r="E488" t="str">
        <f>_xlfn.XLOOKUP(H488,지표!D:D,지표!I:I)</f>
        <v>코스피/코스닥</v>
      </c>
      <c r="F488" t="str">
        <f>_xlfn.XLOOKUP(H488,지표!D:D,지표!F:F)</f>
        <v>1 감리위험요소평가</v>
      </c>
      <c r="G488" t="str">
        <f>_xlfn.XLOOKUP(H488,지표!D:D,지표!C:C)</f>
        <v>2 직권지정</v>
      </c>
      <c r="H488" t="s">
        <v>89</v>
      </c>
      <c r="I488" t="s">
        <v>141</v>
      </c>
      <c r="J488" s="5">
        <f>IFERROR(IF(AND(SUMIFS(재무DATA!M:M,재무DATA!C:C,Sheet9!D488,재무DATA!D:D,Sheet9!B488,재무DATA!H:H,YEAR(Sheet9!$A$1)-1,재무DATA!L:L,"G")&lt;0,SUMIFS(재무DATA!M:M,재무DATA!C:C,Sheet9!D488,재무DATA!D:D,Sheet9!B488,재무DATA!H:H,YEAR(Sheet9!$A$1)-2,재무DATA!L:L,"G")&lt;0),1,0),0)</f>
        <v>0</v>
      </c>
    </row>
    <row r="489" spans="1:10" x14ac:dyDescent="0.3">
      <c r="A489">
        <f t="shared" si="7"/>
        <v>35</v>
      </c>
      <c r="B489" t="str">
        <f>_xlfn.XLOOKUP(A489,회사목록!A:A,회사목록!B:B)</f>
        <v>코오롱</v>
      </c>
      <c r="C489" t="str">
        <f>_xlfn.XLOOKUP(B489,회사목록!B:B,회사목록!C:C)</f>
        <v>IM1</v>
      </c>
      <c r="D489" t="str">
        <f>_xlfn.XLOOKUP(H489,지표!D:D,지표!H:H)</f>
        <v>별도</v>
      </c>
      <c r="E489" t="str">
        <f>_xlfn.XLOOKUP(H489,지표!D:D,지표!I:I)</f>
        <v>코스피/코스닥</v>
      </c>
      <c r="F489" t="str">
        <f>_xlfn.XLOOKUP(H489,지표!D:D,지표!F:F)</f>
        <v>1 감리위험요소평가</v>
      </c>
      <c r="G489" t="str">
        <f>_xlfn.XLOOKUP(H489,지표!D:D,지표!C:C)</f>
        <v>3 관리종목</v>
      </c>
      <c r="H489" t="s">
        <v>91</v>
      </c>
      <c r="I489" t="s">
        <v>143</v>
      </c>
      <c r="J489" s="5">
        <f>IFERROR(IF(_xlfn.XLOOKUP(B489,재무DATA!D:D,재무DATA!F:F)="KOSDAQ",IF(SUMIFS(재무DATA!M:M,재무DATA!C:C,Sheet9!D489,재무DATA!D:D,Sheet9!B489,재무DATA!H:H,YEAR(Sheet9!$A$1)-2,재무DATA!L:L,"D")&lt;=33*10^8,1,0),IF(SUMIFS(재무DATA!M:M,재무DATA!C:C,Sheet9!D489,재무DATA!D:D,Sheet9!B489,재무DATA!H:H,YEAR(Sheet9!$A$1)-2,재무DATA!L:L,"D")&lt;=55*10^8,1,0)),0)</f>
        <v>0</v>
      </c>
    </row>
    <row r="490" spans="1:10" x14ac:dyDescent="0.3">
      <c r="A490">
        <f t="shared" si="7"/>
        <v>35</v>
      </c>
      <c r="B490" t="str">
        <f>_xlfn.XLOOKUP(A490,회사목록!A:A,회사목록!B:B)</f>
        <v>코오롱</v>
      </c>
      <c r="C490" t="str">
        <f>_xlfn.XLOOKUP(B490,회사목록!B:B,회사목록!C:C)</f>
        <v>IM1</v>
      </c>
      <c r="D490" t="str">
        <f>_xlfn.XLOOKUP(H490,지표!D:D,지표!H:H)</f>
        <v>별도</v>
      </c>
      <c r="E490" t="str">
        <f>_xlfn.XLOOKUP(H490,지표!D:D,지표!I:I)</f>
        <v>ALL</v>
      </c>
      <c r="F490" t="str">
        <f>_xlfn.XLOOKUP(H490,지표!D:D,지표!F:F)</f>
        <v>2 감사인 감리 대상 개별감사업무 선정</v>
      </c>
      <c r="G490" t="str">
        <f>_xlfn.XLOOKUP(H490,지표!D:D,지표!C:C)</f>
        <v>1 개별감사업무 선정</v>
      </c>
      <c r="H490" t="s">
        <v>65</v>
      </c>
      <c r="I490" t="s">
        <v>145</v>
      </c>
      <c r="J490" s="5">
        <f>IFERROR(IF(SUMIFS(재무DATA!M:M,재무DATA!C:C,Sheet9!D490,재무DATA!D:D,Sheet9!B490,재무DATA!H:H,YEAR(Sheet9!$A$1),재무DATA!L:L,"B")/SUMIFS(재무DATA!M:M,재무DATA!C:C,Sheet9!D490,재무DATA!D:D,Sheet9!B490,재무DATA!H:H,YEAR(Sheet9!$A$1),재무DATA!L:L,"C")&gt;=150%,1,0),0)</f>
        <v>1</v>
      </c>
    </row>
    <row r="491" spans="1:10" x14ac:dyDescent="0.3">
      <c r="A491">
        <f t="shared" si="7"/>
        <v>35</v>
      </c>
      <c r="B491" t="str">
        <f>_xlfn.XLOOKUP(A491,회사목록!A:A,회사목록!B:B)</f>
        <v>코오롱</v>
      </c>
      <c r="C491" t="str">
        <f>_xlfn.XLOOKUP(B491,회사목록!B:B,회사목록!C:C)</f>
        <v>IM1</v>
      </c>
      <c r="D491" t="str">
        <f>_xlfn.XLOOKUP(H491,지표!D:D,지표!H:H)</f>
        <v>별도</v>
      </c>
      <c r="E491" t="str">
        <f>_xlfn.XLOOKUP(H491,지표!D:D,지표!I:I)</f>
        <v>ALL</v>
      </c>
      <c r="F491" t="str">
        <f>_xlfn.XLOOKUP(H491,지표!D:D,지표!F:F)</f>
        <v>2 감사인 감리 대상 개별감사업무 선정</v>
      </c>
      <c r="G491" t="str">
        <f>_xlfn.XLOOKUP(H491,지표!D:D,지표!C:C)</f>
        <v>1 개별감사업무 선정</v>
      </c>
      <c r="H491" t="s">
        <v>67</v>
      </c>
      <c r="I491" t="s">
        <v>147</v>
      </c>
      <c r="J491" s="5">
        <f>IFERROR(IF(AND(SUMIFS(재무DATA!M:M,재무DATA!C:C,Sheet9!D491,재무DATA!D:D,Sheet9!B491,재무DATA!H:H,YEAR(Sheet9!$A$1),재무DATA!L:L,"E")/SUMIFS(재무DATA!M:M,재무DATA!C:C,Sheet9!D491,재무DATA!D:D,Sheet9!B491,재무DATA!H:H,YEAR(Sheet9!$A$1),재무DATA!L:L,"D")&lt;=0,SUMIFS(재무DATA!M:M,재무DATA!C:C,Sheet9!D491,재무DATA!D:D,Sheet9!B491,재무DATA!H:H,YEAR(Sheet9!$A$1),재무DATA!L:L,"F")/SUMIFS(재무DATA!M:M,재무DATA!C:C,Sheet9!D491,재무DATA!D:D,Sheet9!B491,재무DATA!H:H,YEAR(Sheet9!$A$1),재무DATA!L:L,"D")&lt;=0),1,0),0)</f>
        <v>0</v>
      </c>
    </row>
    <row r="492" spans="1:10" x14ac:dyDescent="0.3">
      <c r="A492">
        <f t="shared" si="7"/>
        <v>35</v>
      </c>
      <c r="B492" t="str">
        <f>_xlfn.XLOOKUP(A492,회사목록!A:A,회사목록!B:B)</f>
        <v>코오롱</v>
      </c>
      <c r="C492" t="str">
        <f>_xlfn.XLOOKUP(B492,회사목록!B:B,회사목록!C:C)</f>
        <v>IM1</v>
      </c>
      <c r="D492" t="str">
        <f>_xlfn.XLOOKUP(H492,지표!D:D,지표!H:H)</f>
        <v>별도</v>
      </c>
      <c r="E492" t="str">
        <f>_xlfn.XLOOKUP(H492,지표!D:D,지표!I:I)</f>
        <v>비상장</v>
      </c>
      <c r="F492" t="str">
        <f>_xlfn.XLOOKUP(H492,지표!D:D,지표!F:F)</f>
        <v>2 감사인 감리 대상 개별감사업무 선정</v>
      </c>
      <c r="G492" t="str">
        <f>_xlfn.XLOOKUP(H492,지표!D:D,지표!C:C)</f>
        <v>1 개별감사업무 선정</v>
      </c>
      <c r="H492" t="s">
        <v>69</v>
      </c>
      <c r="I492" t="s">
        <v>351</v>
      </c>
      <c r="J492" s="5">
        <f>IFERROR(IF(_xlfn.XLOOKUP(B492,재무DATA!D:D,재무DATA!F:F)="비상장",IF(SUMIFS(재무DATA!M:M,재무DATA!D:D,Sheet9!B492,재무DATA!C:C,Sheet9!D492,재무DATA!H:H,YEAR(Sheet9!$A$1),재무DATA!L:L,"A")&gt;=2*10^12,1,0),0),0)</f>
        <v>0</v>
      </c>
    </row>
    <row r="493" spans="1:10" x14ac:dyDescent="0.3">
      <c r="A493">
        <f t="shared" si="7"/>
        <v>36</v>
      </c>
      <c r="B493" t="str">
        <f>_xlfn.XLOOKUP(A493,회사목록!A:A,회사목록!B:B)</f>
        <v>코오롱플라스틱</v>
      </c>
      <c r="C493" t="str">
        <f>_xlfn.XLOOKUP(B493,회사목록!B:B,회사목록!C:C)</f>
        <v>CM1</v>
      </c>
      <c r="D493" t="str">
        <f>_xlfn.XLOOKUP(H493,지표!D:D,지표!H:H)</f>
        <v>별도</v>
      </c>
      <c r="E493" t="str">
        <f>_xlfn.XLOOKUP(H493,지표!D:D,지표!I:I)</f>
        <v>코스닥</v>
      </c>
      <c r="F493" t="str">
        <f>_xlfn.XLOOKUP(H493,지표!D:D,지표!F:F)</f>
        <v>1 감리위험요소평가</v>
      </c>
      <c r="G493" t="str">
        <f>_xlfn.XLOOKUP(H493,지표!D:D,지표!C:C)</f>
        <v>4 한계기업</v>
      </c>
      <c r="H493" t="s">
        <v>71</v>
      </c>
      <c r="I493" t="s">
        <v>128</v>
      </c>
      <c r="J493" s="5">
        <f>IFERROR(IF(_xlfn.XLOOKUP(B493,회사목록!B:B,회사목록!D:D)="KOSDAQ",IF(AND(SUMIFS(재무DATA!M:M,재무DATA!H:H,YEAR(Sheet9!$A$1),재무DATA!C:C,Sheet9!D493,재무DATA!L:L,"E")&lt;0,SUMIFS(재무DATA!M:M,재무DATA!H:H,YEAR(Sheet9!$A$1)-1,재무DATA!C:C,Sheet9!D493,재무DATA!L:L,"E")&lt;0,SUMIFS(재무DATA!M:M,재무DATA!H:H,YEAR(Sheet9!$A$1)-2,재무DATA!C:C,Sheet9!D493,재무DATA!L:L,"E")&lt;0),1,0),0),0)</f>
        <v>0</v>
      </c>
    </row>
    <row r="494" spans="1:10" x14ac:dyDescent="0.3">
      <c r="A494">
        <f t="shared" si="7"/>
        <v>36</v>
      </c>
      <c r="B494" t="str">
        <f>_xlfn.XLOOKUP(A494,회사목록!A:A,회사목록!B:B)</f>
        <v>코오롱플라스틱</v>
      </c>
      <c r="C494" t="str">
        <f>_xlfn.XLOOKUP(B494,회사목록!B:B,회사목록!C:C)</f>
        <v>CM1</v>
      </c>
      <c r="D494" t="str">
        <f>_xlfn.XLOOKUP(H494,지표!D:D,지표!H:H)</f>
        <v>별도</v>
      </c>
      <c r="E494" t="str">
        <f>_xlfn.XLOOKUP(H494,지표!D:D,지표!I:I)</f>
        <v>ALL</v>
      </c>
      <c r="F494" t="str">
        <f>_xlfn.XLOOKUP(H494,지표!D:D,지표!F:F)</f>
        <v>1 감리위험요소평가</v>
      </c>
      <c r="G494" t="str">
        <f>_xlfn.XLOOKUP(H494,지표!D:D,지표!C:C)</f>
        <v>1 표본심사</v>
      </c>
      <c r="H494" t="s">
        <v>73</v>
      </c>
      <c r="I494" t="s">
        <v>132</v>
      </c>
      <c r="J494" s="5">
        <f>IFERROR(IF(SUMIFS(재무DATA!M:M,재무DATA!D:D,Sheet9!B494,재무DATA!H:H,YEAR(Sheet9!$A$1)-1,재무DATA!C:C,Sheet9!D494,재무DATA!L:L,"F")-SUMIFS(재무DATA!M:M,재무DATA!D:D,Sheet9!B494,재무DATA!H:H,YEAR(Sheet9!$A$1)-1,재무DATA!C:C,Sheet9!D494,재무DATA!L:L,"G")&gt;0,IF((SUMIFS(재무DATA!M:M,재무DATA!D:D,Sheet9!B494,재무DATA!H:H,YEAR(Sheet9!$A$1)-1,재무DATA!C:C,Sheet9!D494,재무DATA!L:L,"F")-SUMIFS(재무DATA!M:M,재무DATA!D:D,Sheet9!B494,재무DATA!H:H,YEAR(Sheet9!$A$1)-1,재무DATA!C:C,Sheet9!D494,재무DATA!L:L,"G"))/(SUMIFS(재무DATA!M:M,재무DATA!D:D,Sheet9!B494,재무DATA!H:H,YEAR(Sheet9!$A$1)-1,재무DATA!C:C,Sheet9!D494,재무DATA!L:L,"G"))&gt;=50%,1,0),0),0)</f>
        <v>0</v>
      </c>
    </row>
    <row r="495" spans="1:10" x14ac:dyDescent="0.3">
      <c r="A495">
        <f t="shared" si="7"/>
        <v>36</v>
      </c>
      <c r="B495" t="str">
        <f>_xlfn.XLOOKUP(A495,회사목록!A:A,회사목록!B:B)</f>
        <v>코오롱플라스틱</v>
      </c>
      <c r="C495" t="str">
        <f>_xlfn.XLOOKUP(B495,회사목록!B:B,회사목록!C:C)</f>
        <v>CM1</v>
      </c>
      <c r="D495" t="str">
        <f>_xlfn.XLOOKUP(H495,지표!D:D,지표!H:H)</f>
        <v>별도</v>
      </c>
      <c r="E495" t="str">
        <f>_xlfn.XLOOKUP(H495,지표!D:D,지표!I:I)</f>
        <v>ALL</v>
      </c>
      <c r="F495" t="str">
        <f>_xlfn.XLOOKUP(H495,지표!D:D,지표!F:F)</f>
        <v>1 감리위험요소평가</v>
      </c>
      <c r="G495" t="str">
        <f>_xlfn.XLOOKUP(H495,지표!D:D,지표!C:C)</f>
        <v>1 표본심사</v>
      </c>
      <c r="H495" t="s">
        <v>75</v>
      </c>
      <c r="I495" t="s">
        <v>130</v>
      </c>
      <c r="J495" s="5">
        <f>IFERROR(IF(J494=1,IF(SUMIFS(재무DATA!M:M,재무DATA!D:D,Sheet9!B495,재무DATA!H:H,YEAR(Sheet9!$A$1)-2,재무DATA!C:C,Sheet9!D495,재무DATA!L:L,"F")-SUMIFS(재무DATA!M:M,재무DATA!D:D,Sheet9!B495,재무DATA!H:H,YEAR(Sheet9!$A$1)-2,재무DATA!C:C,Sheet9!D495,재무DATA!L:L,"G")&gt;0,IF((SUMIFS(재무DATA!M:M,재무DATA!D:D,Sheet9!B495,재무DATA!H:H,YEAR(Sheet9!$A$1)-2,재무DATA!C:C,Sheet9!D495,재무DATA!L:L,"F")-SUMIFS(재무DATA!M:M,재무DATA!D:D,Sheet9!B495,재무DATA!H:H,YEAR(Sheet9!$A$1)-2,재무DATA!C:C,Sheet9!D495,재무DATA!L:L,"G"))/(SUMIFS(재무DATA!M:M,재무DATA!D:D,Sheet9!B495,재무DATA!H:H,YEAR(Sheet9!$A$1)-2,재무DATA!C:C,Sheet9!D495,재무DATA!L:L,"G"))&gt;=50%,1,0),0),0),0)</f>
        <v>0</v>
      </c>
    </row>
    <row r="496" spans="1:10" x14ac:dyDescent="0.3">
      <c r="A496">
        <f t="shared" si="7"/>
        <v>36</v>
      </c>
      <c r="B496" t="str">
        <f>_xlfn.XLOOKUP(A496,회사목록!A:A,회사목록!B:B)</f>
        <v>코오롱플라스틱</v>
      </c>
      <c r="C496" t="str">
        <f>_xlfn.XLOOKUP(B496,회사목록!B:B,회사목록!C:C)</f>
        <v>CM1</v>
      </c>
      <c r="D496" t="str">
        <f>_xlfn.XLOOKUP(H496,지표!D:D,지표!H:H)</f>
        <v>별도</v>
      </c>
      <c r="E496" t="str">
        <f>_xlfn.XLOOKUP(H496,지표!D:D,지표!I:I)</f>
        <v>ALL</v>
      </c>
      <c r="F496" t="str">
        <f>_xlfn.XLOOKUP(H496,지표!D:D,지표!F:F)</f>
        <v>1 감리위험요소평가</v>
      </c>
      <c r="G496" t="str">
        <f>_xlfn.XLOOKUP(H496,지표!D:D,지표!C:C)</f>
        <v>1 표본심사</v>
      </c>
      <c r="H496" t="s">
        <v>77</v>
      </c>
      <c r="I496" t="s">
        <v>127</v>
      </c>
      <c r="J496" s="5">
        <f>IFERROR(IF(SUMIFS(재무DATA!M:M,재무DATA!D:D,Sheet9!B496,재무DATA!H:H,YEAR(Sheet9!$A$1)-1,재무DATA!C:C,Sheet9!D496,재무DATA!L:L,"E")-SUMIFS(재무DATA!M:M,재무DATA!D:D,Sheet9!B496,재무DATA!H:H,YEAR(Sheet9!$A$1)-1,재무DATA!C:C,Sheet9!D496,재무DATA!L:L,"G")&gt;0,IF((SUMIFS(재무DATA!M:M,재무DATA!D:D,Sheet9!B496,재무DATA!H:H,YEAR(Sheet9!$A$1)-1,재무DATA!C:C,Sheet9!D496,재무DATA!L:L,"E")-SUMIFS(재무DATA!M:M,재무DATA!D:D,Sheet9!B496,재무DATA!H:H,YEAR(Sheet9!$A$1)-1,재무DATA!C:C,Sheet9!D496,재무DATA!L:L,"G"))/(SUMIFS(재무DATA!M:M,재무DATA!D:D,Sheet9!B496,재무DATA!H:H,YEAR(Sheet9!$A$1)-1,재무DATA!C:C,Sheet9!D496,재무DATA!L:L,"G"))&gt;=50%,1,0),0),0)</f>
        <v>0</v>
      </c>
    </row>
    <row r="497" spans="1:10" x14ac:dyDescent="0.3">
      <c r="A497">
        <f t="shared" si="7"/>
        <v>36</v>
      </c>
      <c r="B497" t="str">
        <f>_xlfn.XLOOKUP(A497,회사목록!A:A,회사목록!B:B)</f>
        <v>코오롱플라스틱</v>
      </c>
      <c r="C497" t="str">
        <f>_xlfn.XLOOKUP(B497,회사목록!B:B,회사목록!C:C)</f>
        <v>CM1</v>
      </c>
      <c r="D497" t="str">
        <f>_xlfn.XLOOKUP(H497,지표!D:D,지표!H:H)</f>
        <v>별도</v>
      </c>
      <c r="E497" t="str">
        <f>_xlfn.XLOOKUP(H497,지표!D:D,지표!I:I)</f>
        <v>ALL</v>
      </c>
      <c r="F497" t="str">
        <f>_xlfn.XLOOKUP(H497,지표!D:D,지표!F:F)</f>
        <v>1 감리위험요소평가</v>
      </c>
      <c r="G497" t="str">
        <f>_xlfn.XLOOKUP(H497,지표!D:D,지표!C:C)</f>
        <v>1 표본심사</v>
      </c>
      <c r="H497" t="s">
        <v>79</v>
      </c>
      <c r="I497" t="s">
        <v>126</v>
      </c>
      <c r="J497" s="5">
        <f>IFERROR(IF(J496=1,IF(SUMIFS(재무DATA!M:M,재무DATA!D:D,Sheet9!B497,재무DATA!H:H,YEAR(Sheet9!$A$1)-2,재무DATA!C:C,Sheet9!D497,재무DATA!L:L,"E")-SUMIFS(재무DATA!M:M,재무DATA!D:D,Sheet9!B497,재무DATA!H:H,YEAR(Sheet9!$A$1)-2,재무DATA!C:C,Sheet9!D497,재무DATA!L:L,"G")&gt;0,IF((SUMIFS(재무DATA!M:M,재무DATA!D:D,Sheet9!B497,재무DATA!H:H,YEAR(Sheet9!$A$1)-2,재무DATA!C:C,Sheet9!D497,재무DATA!L:L,"E")-SUMIFS(재무DATA!M:M,재무DATA!D:D,Sheet9!B497,재무DATA!H:H,YEAR(Sheet9!$A$1)-2,재무DATA!C:C,Sheet9!D497,재무DATA!L:L,"G"))/(SUMIFS(재무DATA!M:M,재무DATA!D:D,Sheet9!B497,재무DATA!H:H,YEAR(Sheet9!$A$1)-2,재무DATA!C:C,Sheet9!D497,재무DATA!L:L,"G"))&gt;=50%,1,0),0),0),0)</f>
        <v>0</v>
      </c>
    </row>
    <row r="498" spans="1:10" x14ac:dyDescent="0.3">
      <c r="A498">
        <f t="shared" si="7"/>
        <v>36</v>
      </c>
      <c r="B498" t="str">
        <f>_xlfn.XLOOKUP(A498,회사목록!A:A,회사목록!B:B)</f>
        <v>코오롱플라스틱</v>
      </c>
      <c r="C498" t="str">
        <f>_xlfn.XLOOKUP(B498,회사목록!B:B,회사목록!C:C)</f>
        <v>CM1</v>
      </c>
      <c r="D498" t="str">
        <f>_xlfn.XLOOKUP(H498,지표!D:D,지표!H:H)</f>
        <v>별도</v>
      </c>
      <c r="E498" t="str">
        <f>_xlfn.XLOOKUP(H498,지표!D:D,지표!I:I)</f>
        <v>코스피/코스닥</v>
      </c>
      <c r="F498" t="str">
        <f>_xlfn.XLOOKUP(H498,지표!D:D,지표!F:F)</f>
        <v>1 감리위험요소평가</v>
      </c>
      <c r="G498" t="str">
        <f>_xlfn.XLOOKUP(H498,지표!D:D,지표!C:C)</f>
        <v>1 표본심사</v>
      </c>
      <c r="H498" t="s">
        <v>83</v>
      </c>
      <c r="I498" t="s">
        <v>134</v>
      </c>
      <c r="J498" s="5">
        <f>IFERROR(IF(SUMIFS(재무DATA!M:M,재무DATA!D:D,Sheet9!B498,재무DATA!C:C,Sheet9!D498,재무DATA!H:H,YEAR(Sheet9!$A$1),재무DATA!L:L,"E")/SUMIFS(재무DATA!M:M,재무DATA!D:D,Sheet9!B498,재무DATA!C:C,Sheet9!D498,재무DATA!H:H,YEAR(Sheet9!$A$1)-1,재무DATA!L:L,"E")&lt;50%,1,0),0)</f>
        <v>0</v>
      </c>
    </row>
    <row r="499" spans="1:10" x14ac:dyDescent="0.3">
      <c r="A499">
        <f t="shared" si="7"/>
        <v>36</v>
      </c>
      <c r="B499" t="str">
        <f>_xlfn.XLOOKUP(A499,회사목록!A:A,회사목록!B:B)</f>
        <v>코오롱플라스틱</v>
      </c>
      <c r="C499" t="str">
        <f>_xlfn.XLOOKUP(B499,회사목록!B:B,회사목록!C:C)</f>
        <v>CM1</v>
      </c>
      <c r="D499" t="str">
        <f>_xlfn.XLOOKUP(H499,지표!D:D,지표!H:H)</f>
        <v>별도</v>
      </c>
      <c r="E499" t="str">
        <f>_xlfn.XLOOKUP(H499,지표!D:D,지표!I:I)</f>
        <v>코스피/코스닥</v>
      </c>
      <c r="F499" t="str">
        <f>_xlfn.XLOOKUP(H499,지표!D:D,지표!F:F)</f>
        <v>1 감리위험요소평가</v>
      </c>
      <c r="G499" t="str">
        <f>_xlfn.XLOOKUP(H499,지표!D:D,지표!C:C)</f>
        <v>1 표본심사</v>
      </c>
      <c r="H499" t="s">
        <v>85</v>
      </c>
      <c r="I499" t="s">
        <v>136</v>
      </c>
      <c r="J499" s="5">
        <f>IFERROR(IF(SUMIFS(재무DATA!M:M,재무DATA!D:D,Sheet9!B499,재무DATA!C:C,Sheet9!D499,재무DATA!H:H,YEAR(Sheet9!$A$1),재무DATA!L:L,"D")/SUMIFS(재무DATA!M:M,재무DATA!D:D,Sheet9!B499,재무DATA!C:C,Sheet9!D499,재무DATA!H:H,YEAR(Sheet9!$A$1)-1,재무DATA!L:L,"D")&lt;50%,1,0),0)</f>
        <v>0</v>
      </c>
    </row>
    <row r="500" spans="1:10" x14ac:dyDescent="0.3">
      <c r="A500">
        <f t="shared" si="7"/>
        <v>36</v>
      </c>
      <c r="B500" t="str">
        <f>_xlfn.XLOOKUP(A500,회사목록!A:A,회사목록!B:B)</f>
        <v>코오롱플라스틱</v>
      </c>
      <c r="C500" t="str">
        <f>_xlfn.XLOOKUP(B500,회사목록!B:B,회사목록!C:C)</f>
        <v>CM1</v>
      </c>
      <c r="D500" t="str">
        <f>_xlfn.XLOOKUP(H500,지표!D:D,지표!H:H)</f>
        <v>별도</v>
      </c>
      <c r="E500" t="str">
        <f>_xlfn.XLOOKUP(H500,지표!D:D,지표!I:I)</f>
        <v>코스피/코스닥</v>
      </c>
      <c r="F500" t="str">
        <f>_xlfn.XLOOKUP(H500,지표!D:D,지표!F:F)</f>
        <v>1 감리위험요소평가</v>
      </c>
      <c r="G500" t="str">
        <f>_xlfn.XLOOKUP(H500,지표!D:D,지표!C:C)</f>
        <v>5 기타</v>
      </c>
      <c r="H500" t="s">
        <v>81</v>
      </c>
      <c r="I500" t="s">
        <v>349</v>
      </c>
      <c r="J500" s="5">
        <f>IFERROR(IF(SUMIFS(재무DATA!M:M,재무DATA!C:C,Sheet9!D500,재무DATA!D:D,Sheet9!B500,재무DATA!H:H,YEAR(Sheet9!$A$1),재무DATA!L:L,"F")/SUMIFS(재무DATA!M:M,재무DATA!C:C,Sheet9!D500,재무DATA!D:D,Sheet9!B500,재무DATA!H:H,YEAR(Sheet9!$A$1),재무DATA!L:L,"G")&lt;0,1,0),0)</f>
        <v>1</v>
      </c>
    </row>
    <row r="501" spans="1:10" x14ac:dyDescent="0.3">
      <c r="A501">
        <f t="shared" si="7"/>
        <v>36</v>
      </c>
      <c r="B501" t="str">
        <f>_xlfn.XLOOKUP(A501,회사목록!A:A,회사목록!B:B)</f>
        <v>코오롱플라스틱</v>
      </c>
      <c r="C501" t="str">
        <f>_xlfn.XLOOKUP(B501,회사목록!B:B,회사목록!C:C)</f>
        <v>CM1</v>
      </c>
      <c r="D501" t="str">
        <f>_xlfn.XLOOKUP(H501,지표!D:D,지표!H:H)</f>
        <v>연결</v>
      </c>
      <c r="E501" t="str">
        <f>_xlfn.XLOOKUP(H501,지표!D:D,지표!I:I)</f>
        <v>코스피/코스닥</v>
      </c>
      <c r="F501" t="str">
        <f>_xlfn.XLOOKUP(H501,지표!D:D,지표!F:F)</f>
        <v>1 감리위험요소평가</v>
      </c>
      <c r="G501" t="str">
        <f>_xlfn.XLOOKUP(H501,지표!D:D,지표!C:C)</f>
        <v>2 직권지정</v>
      </c>
      <c r="H501" t="s">
        <v>87</v>
      </c>
      <c r="I501" t="s">
        <v>139</v>
      </c>
      <c r="J501" s="5">
        <f>IFERROR(IF(AND(SUMIFS(재무DATA!M:M,재무DATA!C:C,Sheet9!D501,재무DATA!D:D,Sheet9!B501,재무DATA!H:H,YEAR(Sheet9!$A$1)-1,재무DATA!L:L,"E")&lt;0,SUMIFS(재무DATA!M:M,재무DATA!C:C,Sheet9!D501,재무DATA!D:D,Sheet9!B501,재무DATA!H:H,YEAR(Sheet9!$A$1)-2,재무DATA!L:L,"E")&lt;0),1,0),0)</f>
        <v>0</v>
      </c>
    </row>
    <row r="502" spans="1:10" x14ac:dyDescent="0.3">
      <c r="A502">
        <f t="shared" si="7"/>
        <v>36</v>
      </c>
      <c r="B502" t="str">
        <f>_xlfn.XLOOKUP(A502,회사목록!A:A,회사목록!B:B)</f>
        <v>코오롱플라스틱</v>
      </c>
      <c r="C502" t="str">
        <f>_xlfn.XLOOKUP(B502,회사목록!B:B,회사목록!C:C)</f>
        <v>CM1</v>
      </c>
      <c r="D502" t="str">
        <f>_xlfn.XLOOKUP(H502,지표!D:D,지표!H:H)</f>
        <v>연결</v>
      </c>
      <c r="E502" t="str">
        <f>_xlfn.XLOOKUP(H502,지표!D:D,지표!I:I)</f>
        <v>코스피/코스닥</v>
      </c>
      <c r="F502" t="str">
        <f>_xlfn.XLOOKUP(H502,지표!D:D,지표!F:F)</f>
        <v>1 감리위험요소평가</v>
      </c>
      <c r="G502" t="str">
        <f>_xlfn.XLOOKUP(H502,지표!D:D,지표!C:C)</f>
        <v>2 직권지정</v>
      </c>
      <c r="H502" t="s">
        <v>89</v>
      </c>
      <c r="I502" t="s">
        <v>141</v>
      </c>
      <c r="J502" s="5">
        <f>IFERROR(IF(AND(SUMIFS(재무DATA!M:M,재무DATA!C:C,Sheet9!D502,재무DATA!D:D,Sheet9!B502,재무DATA!H:H,YEAR(Sheet9!$A$1)-1,재무DATA!L:L,"G")&lt;0,SUMIFS(재무DATA!M:M,재무DATA!C:C,Sheet9!D502,재무DATA!D:D,Sheet9!B502,재무DATA!H:H,YEAR(Sheet9!$A$1)-2,재무DATA!L:L,"G")&lt;0),1,0),0)</f>
        <v>0</v>
      </c>
    </row>
    <row r="503" spans="1:10" x14ac:dyDescent="0.3">
      <c r="A503">
        <f t="shared" si="7"/>
        <v>36</v>
      </c>
      <c r="B503" t="str">
        <f>_xlfn.XLOOKUP(A503,회사목록!A:A,회사목록!B:B)</f>
        <v>코오롱플라스틱</v>
      </c>
      <c r="C503" t="str">
        <f>_xlfn.XLOOKUP(B503,회사목록!B:B,회사목록!C:C)</f>
        <v>CM1</v>
      </c>
      <c r="D503" t="str">
        <f>_xlfn.XLOOKUP(H503,지표!D:D,지표!H:H)</f>
        <v>별도</v>
      </c>
      <c r="E503" t="str">
        <f>_xlfn.XLOOKUP(H503,지표!D:D,지표!I:I)</f>
        <v>코스피/코스닥</v>
      </c>
      <c r="F503" t="str">
        <f>_xlfn.XLOOKUP(H503,지표!D:D,지표!F:F)</f>
        <v>1 감리위험요소평가</v>
      </c>
      <c r="G503" t="str">
        <f>_xlfn.XLOOKUP(H503,지표!D:D,지표!C:C)</f>
        <v>3 관리종목</v>
      </c>
      <c r="H503" t="s">
        <v>91</v>
      </c>
      <c r="I503" t="s">
        <v>143</v>
      </c>
      <c r="J503" s="5">
        <f>IFERROR(IF(_xlfn.XLOOKUP(B503,재무DATA!D:D,재무DATA!F:F)="KOSDAQ",IF(SUMIFS(재무DATA!M:M,재무DATA!C:C,Sheet9!D503,재무DATA!D:D,Sheet9!B503,재무DATA!H:H,YEAR(Sheet9!$A$1)-2,재무DATA!L:L,"D")&lt;=33*10^8,1,0),IF(SUMIFS(재무DATA!M:M,재무DATA!C:C,Sheet9!D503,재무DATA!D:D,Sheet9!B503,재무DATA!H:H,YEAR(Sheet9!$A$1)-2,재무DATA!L:L,"D")&lt;=55*10^8,1,0)),0)</f>
        <v>0</v>
      </c>
    </row>
    <row r="504" spans="1:10" x14ac:dyDescent="0.3">
      <c r="A504">
        <f t="shared" si="7"/>
        <v>36</v>
      </c>
      <c r="B504" t="str">
        <f>_xlfn.XLOOKUP(A504,회사목록!A:A,회사목록!B:B)</f>
        <v>코오롱플라스틱</v>
      </c>
      <c r="C504" t="str">
        <f>_xlfn.XLOOKUP(B504,회사목록!B:B,회사목록!C:C)</f>
        <v>CM1</v>
      </c>
      <c r="D504" t="str">
        <f>_xlfn.XLOOKUP(H504,지표!D:D,지표!H:H)</f>
        <v>별도</v>
      </c>
      <c r="E504" t="str">
        <f>_xlfn.XLOOKUP(H504,지표!D:D,지표!I:I)</f>
        <v>ALL</v>
      </c>
      <c r="F504" t="str">
        <f>_xlfn.XLOOKUP(H504,지표!D:D,지표!F:F)</f>
        <v>2 감사인 감리 대상 개별감사업무 선정</v>
      </c>
      <c r="G504" t="str">
        <f>_xlfn.XLOOKUP(H504,지표!D:D,지표!C:C)</f>
        <v>1 개별감사업무 선정</v>
      </c>
      <c r="H504" t="s">
        <v>65</v>
      </c>
      <c r="I504" t="s">
        <v>145</v>
      </c>
      <c r="J504" s="5">
        <f>IFERROR(IF(SUMIFS(재무DATA!M:M,재무DATA!C:C,Sheet9!D504,재무DATA!D:D,Sheet9!B504,재무DATA!H:H,YEAR(Sheet9!$A$1),재무DATA!L:L,"B")/SUMIFS(재무DATA!M:M,재무DATA!C:C,Sheet9!D504,재무DATA!D:D,Sheet9!B504,재무DATA!H:H,YEAR(Sheet9!$A$1),재무DATA!L:L,"C")&gt;=150%,1,0),0)</f>
        <v>0</v>
      </c>
    </row>
    <row r="505" spans="1:10" x14ac:dyDescent="0.3">
      <c r="A505">
        <f t="shared" si="7"/>
        <v>36</v>
      </c>
      <c r="B505" t="str">
        <f>_xlfn.XLOOKUP(A505,회사목록!A:A,회사목록!B:B)</f>
        <v>코오롱플라스틱</v>
      </c>
      <c r="C505" t="str">
        <f>_xlfn.XLOOKUP(B505,회사목록!B:B,회사목록!C:C)</f>
        <v>CM1</v>
      </c>
      <c r="D505" t="str">
        <f>_xlfn.XLOOKUP(H505,지표!D:D,지표!H:H)</f>
        <v>별도</v>
      </c>
      <c r="E505" t="str">
        <f>_xlfn.XLOOKUP(H505,지표!D:D,지표!I:I)</f>
        <v>ALL</v>
      </c>
      <c r="F505" t="str">
        <f>_xlfn.XLOOKUP(H505,지표!D:D,지표!F:F)</f>
        <v>2 감사인 감리 대상 개별감사업무 선정</v>
      </c>
      <c r="G505" t="str">
        <f>_xlfn.XLOOKUP(H505,지표!D:D,지표!C:C)</f>
        <v>1 개별감사업무 선정</v>
      </c>
      <c r="H505" t="s">
        <v>67</v>
      </c>
      <c r="I505" t="s">
        <v>147</v>
      </c>
      <c r="J505" s="5">
        <f>IFERROR(IF(AND(SUMIFS(재무DATA!M:M,재무DATA!C:C,Sheet9!D505,재무DATA!D:D,Sheet9!B505,재무DATA!H:H,YEAR(Sheet9!$A$1),재무DATA!L:L,"E")/SUMIFS(재무DATA!M:M,재무DATA!C:C,Sheet9!D505,재무DATA!D:D,Sheet9!B505,재무DATA!H:H,YEAR(Sheet9!$A$1),재무DATA!L:L,"D")&lt;=0,SUMIFS(재무DATA!M:M,재무DATA!C:C,Sheet9!D505,재무DATA!D:D,Sheet9!B505,재무DATA!H:H,YEAR(Sheet9!$A$1),재무DATA!L:L,"F")/SUMIFS(재무DATA!M:M,재무DATA!C:C,Sheet9!D505,재무DATA!D:D,Sheet9!B505,재무DATA!H:H,YEAR(Sheet9!$A$1),재무DATA!L:L,"D")&lt;=0),1,0),0)</f>
        <v>0</v>
      </c>
    </row>
    <row r="506" spans="1:10" x14ac:dyDescent="0.3">
      <c r="A506">
        <f t="shared" si="7"/>
        <v>36</v>
      </c>
      <c r="B506" t="str">
        <f>_xlfn.XLOOKUP(A506,회사목록!A:A,회사목록!B:B)</f>
        <v>코오롱플라스틱</v>
      </c>
      <c r="C506" t="str">
        <f>_xlfn.XLOOKUP(B506,회사목록!B:B,회사목록!C:C)</f>
        <v>CM1</v>
      </c>
      <c r="D506" t="str">
        <f>_xlfn.XLOOKUP(H506,지표!D:D,지표!H:H)</f>
        <v>별도</v>
      </c>
      <c r="E506" t="str">
        <f>_xlfn.XLOOKUP(H506,지표!D:D,지표!I:I)</f>
        <v>비상장</v>
      </c>
      <c r="F506" t="str">
        <f>_xlfn.XLOOKUP(H506,지표!D:D,지표!F:F)</f>
        <v>2 감사인 감리 대상 개별감사업무 선정</v>
      </c>
      <c r="G506" t="str">
        <f>_xlfn.XLOOKUP(H506,지표!D:D,지표!C:C)</f>
        <v>1 개별감사업무 선정</v>
      </c>
      <c r="H506" t="s">
        <v>69</v>
      </c>
      <c r="I506" t="s">
        <v>351</v>
      </c>
      <c r="J506" s="5">
        <f>IFERROR(IF(_xlfn.XLOOKUP(B506,재무DATA!D:D,재무DATA!F:F)="비상장",IF(SUMIFS(재무DATA!M:M,재무DATA!D:D,Sheet9!B506,재무DATA!C:C,Sheet9!D506,재무DATA!H:H,YEAR(Sheet9!$A$1),재무DATA!L:L,"A")&gt;=2*10^12,1,0),0),0)</f>
        <v>0</v>
      </c>
    </row>
    <row r="507" spans="1:10" x14ac:dyDescent="0.3">
      <c r="A507">
        <f t="shared" si="7"/>
        <v>37</v>
      </c>
      <c r="B507" t="str">
        <f>_xlfn.XLOOKUP(A507,회사목록!A:A,회사목록!B:B)</f>
        <v>크라운제과</v>
      </c>
      <c r="C507" t="str">
        <f>_xlfn.XLOOKUP(B507,회사목록!B:B,회사목록!C:C)</f>
        <v>CM2</v>
      </c>
      <c r="D507" t="str">
        <f>_xlfn.XLOOKUP(H507,지표!D:D,지표!H:H)</f>
        <v>별도</v>
      </c>
      <c r="E507" t="str">
        <f>_xlfn.XLOOKUP(H507,지표!D:D,지표!I:I)</f>
        <v>코스닥</v>
      </c>
      <c r="F507" t="str">
        <f>_xlfn.XLOOKUP(H507,지표!D:D,지표!F:F)</f>
        <v>1 감리위험요소평가</v>
      </c>
      <c r="G507" t="str">
        <f>_xlfn.XLOOKUP(H507,지표!D:D,지표!C:C)</f>
        <v>4 한계기업</v>
      </c>
      <c r="H507" t="s">
        <v>71</v>
      </c>
      <c r="I507" t="s">
        <v>128</v>
      </c>
      <c r="J507" s="5">
        <f>IFERROR(IF(_xlfn.XLOOKUP(B507,회사목록!B:B,회사목록!D:D)="KOSDAQ",IF(AND(SUMIFS(재무DATA!M:M,재무DATA!H:H,YEAR(Sheet9!$A$1),재무DATA!C:C,Sheet9!D507,재무DATA!L:L,"E")&lt;0,SUMIFS(재무DATA!M:M,재무DATA!H:H,YEAR(Sheet9!$A$1)-1,재무DATA!C:C,Sheet9!D507,재무DATA!L:L,"E")&lt;0,SUMIFS(재무DATA!M:M,재무DATA!H:H,YEAR(Sheet9!$A$1)-2,재무DATA!C:C,Sheet9!D507,재무DATA!L:L,"E")&lt;0),1,0),0),0)</f>
        <v>0</v>
      </c>
    </row>
    <row r="508" spans="1:10" x14ac:dyDescent="0.3">
      <c r="A508">
        <f t="shared" si="7"/>
        <v>37</v>
      </c>
      <c r="B508" t="str">
        <f>_xlfn.XLOOKUP(A508,회사목록!A:A,회사목록!B:B)</f>
        <v>크라운제과</v>
      </c>
      <c r="C508" t="str">
        <f>_xlfn.XLOOKUP(B508,회사목록!B:B,회사목록!C:C)</f>
        <v>CM2</v>
      </c>
      <c r="D508" t="str">
        <f>_xlfn.XLOOKUP(H508,지표!D:D,지표!H:H)</f>
        <v>별도</v>
      </c>
      <c r="E508" t="str">
        <f>_xlfn.XLOOKUP(H508,지표!D:D,지표!I:I)</f>
        <v>ALL</v>
      </c>
      <c r="F508" t="str">
        <f>_xlfn.XLOOKUP(H508,지표!D:D,지표!F:F)</f>
        <v>1 감리위험요소평가</v>
      </c>
      <c r="G508" t="str">
        <f>_xlfn.XLOOKUP(H508,지표!D:D,지표!C:C)</f>
        <v>1 표본심사</v>
      </c>
      <c r="H508" t="s">
        <v>73</v>
      </c>
      <c r="I508" t="s">
        <v>132</v>
      </c>
      <c r="J508" s="5">
        <f>IFERROR(IF(SUMIFS(재무DATA!M:M,재무DATA!D:D,Sheet9!B508,재무DATA!H:H,YEAR(Sheet9!$A$1)-1,재무DATA!C:C,Sheet9!D508,재무DATA!L:L,"F")-SUMIFS(재무DATA!M:M,재무DATA!D:D,Sheet9!B508,재무DATA!H:H,YEAR(Sheet9!$A$1)-1,재무DATA!C:C,Sheet9!D508,재무DATA!L:L,"G")&gt;0,IF((SUMIFS(재무DATA!M:M,재무DATA!D:D,Sheet9!B508,재무DATA!H:H,YEAR(Sheet9!$A$1)-1,재무DATA!C:C,Sheet9!D508,재무DATA!L:L,"F")-SUMIFS(재무DATA!M:M,재무DATA!D:D,Sheet9!B508,재무DATA!H:H,YEAR(Sheet9!$A$1)-1,재무DATA!C:C,Sheet9!D508,재무DATA!L:L,"G"))/(SUMIFS(재무DATA!M:M,재무DATA!D:D,Sheet9!B508,재무DATA!H:H,YEAR(Sheet9!$A$1)-1,재무DATA!C:C,Sheet9!D508,재무DATA!L:L,"G"))&gt;=50%,1,0),0),0)</f>
        <v>0</v>
      </c>
    </row>
    <row r="509" spans="1:10" x14ac:dyDescent="0.3">
      <c r="A509">
        <f t="shared" si="7"/>
        <v>37</v>
      </c>
      <c r="B509" t="str">
        <f>_xlfn.XLOOKUP(A509,회사목록!A:A,회사목록!B:B)</f>
        <v>크라운제과</v>
      </c>
      <c r="C509" t="str">
        <f>_xlfn.XLOOKUP(B509,회사목록!B:B,회사목록!C:C)</f>
        <v>CM2</v>
      </c>
      <c r="D509" t="str">
        <f>_xlfn.XLOOKUP(H509,지표!D:D,지표!H:H)</f>
        <v>별도</v>
      </c>
      <c r="E509" t="str">
        <f>_xlfn.XLOOKUP(H509,지표!D:D,지표!I:I)</f>
        <v>ALL</v>
      </c>
      <c r="F509" t="str">
        <f>_xlfn.XLOOKUP(H509,지표!D:D,지표!F:F)</f>
        <v>1 감리위험요소평가</v>
      </c>
      <c r="G509" t="str">
        <f>_xlfn.XLOOKUP(H509,지표!D:D,지표!C:C)</f>
        <v>1 표본심사</v>
      </c>
      <c r="H509" t="s">
        <v>75</v>
      </c>
      <c r="I509" t="s">
        <v>130</v>
      </c>
      <c r="J509" s="5">
        <f>IFERROR(IF(J508=1,IF(SUMIFS(재무DATA!M:M,재무DATA!D:D,Sheet9!B509,재무DATA!H:H,YEAR(Sheet9!$A$1)-2,재무DATA!C:C,Sheet9!D509,재무DATA!L:L,"F")-SUMIFS(재무DATA!M:M,재무DATA!D:D,Sheet9!B509,재무DATA!H:H,YEAR(Sheet9!$A$1)-2,재무DATA!C:C,Sheet9!D509,재무DATA!L:L,"G")&gt;0,IF((SUMIFS(재무DATA!M:M,재무DATA!D:D,Sheet9!B509,재무DATA!H:H,YEAR(Sheet9!$A$1)-2,재무DATA!C:C,Sheet9!D509,재무DATA!L:L,"F")-SUMIFS(재무DATA!M:M,재무DATA!D:D,Sheet9!B509,재무DATA!H:H,YEAR(Sheet9!$A$1)-2,재무DATA!C:C,Sheet9!D509,재무DATA!L:L,"G"))/(SUMIFS(재무DATA!M:M,재무DATA!D:D,Sheet9!B509,재무DATA!H:H,YEAR(Sheet9!$A$1)-2,재무DATA!C:C,Sheet9!D509,재무DATA!L:L,"G"))&gt;=50%,1,0),0),0),0)</f>
        <v>0</v>
      </c>
    </row>
    <row r="510" spans="1:10" x14ac:dyDescent="0.3">
      <c r="A510">
        <f t="shared" si="7"/>
        <v>37</v>
      </c>
      <c r="B510" t="str">
        <f>_xlfn.XLOOKUP(A510,회사목록!A:A,회사목록!B:B)</f>
        <v>크라운제과</v>
      </c>
      <c r="C510" t="str">
        <f>_xlfn.XLOOKUP(B510,회사목록!B:B,회사목록!C:C)</f>
        <v>CM2</v>
      </c>
      <c r="D510" t="str">
        <f>_xlfn.XLOOKUP(H510,지표!D:D,지표!H:H)</f>
        <v>별도</v>
      </c>
      <c r="E510" t="str">
        <f>_xlfn.XLOOKUP(H510,지표!D:D,지표!I:I)</f>
        <v>ALL</v>
      </c>
      <c r="F510" t="str">
        <f>_xlfn.XLOOKUP(H510,지표!D:D,지표!F:F)</f>
        <v>1 감리위험요소평가</v>
      </c>
      <c r="G510" t="str">
        <f>_xlfn.XLOOKUP(H510,지표!D:D,지표!C:C)</f>
        <v>1 표본심사</v>
      </c>
      <c r="H510" t="s">
        <v>77</v>
      </c>
      <c r="I510" t="s">
        <v>127</v>
      </c>
      <c r="J510" s="5">
        <f>IFERROR(IF(SUMIFS(재무DATA!M:M,재무DATA!D:D,Sheet9!B510,재무DATA!H:H,YEAR(Sheet9!$A$1)-1,재무DATA!C:C,Sheet9!D510,재무DATA!L:L,"E")-SUMIFS(재무DATA!M:M,재무DATA!D:D,Sheet9!B510,재무DATA!H:H,YEAR(Sheet9!$A$1)-1,재무DATA!C:C,Sheet9!D510,재무DATA!L:L,"G")&gt;0,IF((SUMIFS(재무DATA!M:M,재무DATA!D:D,Sheet9!B510,재무DATA!H:H,YEAR(Sheet9!$A$1)-1,재무DATA!C:C,Sheet9!D510,재무DATA!L:L,"E")-SUMIFS(재무DATA!M:M,재무DATA!D:D,Sheet9!B510,재무DATA!H:H,YEAR(Sheet9!$A$1)-1,재무DATA!C:C,Sheet9!D510,재무DATA!L:L,"G"))/(SUMIFS(재무DATA!M:M,재무DATA!D:D,Sheet9!B510,재무DATA!H:H,YEAR(Sheet9!$A$1)-1,재무DATA!C:C,Sheet9!D510,재무DATA!L:L,"G"))&gt;=50%,1,0),0),0)</f>
        <v>0</v>
      </c>
    </row>
    <row r="511" spans="1:10" x14ac:dyDescent="0.3">
      <c r="A511">
        <f t="shared" si="7"/>
        <v>37</v>
      </c>
      <c r="B511" t="str">
        <f>_xlfn.XLOOKUP(A511,회사목록!A:A,회사목록!B:B)</f>
        <v>크라운제과</v>
      </c>
      <c r="C511" t="str">
        <f>_xlfn.XLOOKUP(B511,회사목록!B:B,회사목록!C:C)</f>
        <v>CM2</v>
      </c>
      <c r="D511" t="str">
        <f>_xlfn.XLOOKUP(H511,지표!D:D,지표!H:H)</f>
        <v>별도</v>
      </c>
      <c r="E511" t="str">
        <f>_xlfn.XLOOKUP(H511,지표!D:D,지표!I:I)</f>
        <v>ALL</v>
      </c>
      <c r="F511" t="str">
        <f>_xlfn.XLOOKUP(H511,지표!D:D,지표!F:F)</f>
        <v>1 감리위험요소평가</v>
      </c>
      <c r="G511" t="str">
        <f>_xlfn.XLOOKUP(H511,지표!D:D,지표!C:C)</f>
        <v>1 표본심사</v>
      </c>
      <c r="H511" t="s">
        <v>79</v>
      </c>
      <c r="I511" t="s">
        <v>126</v>
      </c>
      <c r="J511" s="5">
        <f>IFERROR(IF(J510=1,IF(SUMIFS(재무DATA!M:M,재무DATA!D:D,Sheet9!B511,재무DATA!H:H,YEAR(Sheet9!$A$1)-2,재무DATA!C:C,Sheet9!D511,재무DATA!L:L,"E")-SUMIFS(재무DATA!M:M,재무DATA!D:D,Sheet9!B511,재무DATA!H:H,YEAR(Sheet9!$A$1)-2,재무DATA!C:C,Sheet9!D511,재무DATA!L:L,"G")&gt;0,IF((SUMIFS(재무DATA!M:M,재무DATA!D:D,Sheet9!B511,재무DATA!H:H,YEAR(Sheet9!$A$1)-2,재무DATA!C:C,Sheet9!D511,재무DATA!L:L,"E")-SUMIFS(재무DATA!M:M,재무DATA!D:D,Sheet9!B511,재무DATA!H:H,YEAR(Sheet9!$A$1)-2,재무DATA!C:C,Sheet9!D511,재무DATA!L:L,"G"))/(SUMIFS(재무DATA!M:M,재무DATA!D:D,Sheet9!B511,재무DATA!H:H,YEAR(Sheet9!$A$1)-2,재무DATA!C:C,Sheet9!D511,재무DATA!L:L,"G"))&gt;=50%,1,0),0),0),0)</f>
        <v>0</v>
      </c>
    </row>
    <row r="512" spans="1:10" x14ac:dyDescent="0.3">
      <c r="A512">
        <f t="shared" si="7"/>
        <v>37</v>
      </c>
      <c r="B512" t="str">
        <f>_xlfn.XLOOKUP(A512,회사목록!A:A,회사목록!B:B)</f>
        <v>크라운제과</v>
      </c>
      <c r="C512" t="str">
        <f>_xlfn.XLOOKUP(B512,회사목록!B:B,회사목록!C:C)</f>
        <v>CM2</v>
      </c>
      <c r="D512" t="str">
        <f>_xlfn.XLOOKUP(H512,지표!D:D,지표!H:H)</f>
        <v>별도</v>
      </c>
      <c r="E512" t="str">
        <f>_xlfn.XLOOKUP(H512,지표!D:D,지표!I:I)</f>
        <v>코스피/코스닥</v>
      </c>
      <c r="F512" t="str">
        <f>_xlfn.XLOOKUP(H512,지표!D:D,지표!F:F)</f>
        <v>1 감리위험요소평가</v>
      </c>
      <c r="G512" t="str">
        <f>_xlfn.XLOOKUP(H512,지표!D:D,지표!C:C)</f>
        <v>1 표본심사</v>
      </c>
      <c r="H512" t="s">
        <v>83</v>
      </c>
      <c r="I512" t="s">
        <v>134</v>
      </c>
      <c r="J512" s="5">
        <f>IFERROR(IF(SUMIFS(재무DATA!M:M,재무DATA!D:D,Sheet9!B512,재무DATA!C:C,Sheet9!D512,재무DATA!H:H,YEAR(Sheet9!$A$1),재무DATA!L:L,"E")/SUMIFS(재무DATA!M:M,재무DATA!D:D,Sheet9!B512,재무DATA!C:C,Sheet9!D512,재무DATA!H:H,YEAR(Sheet9!$A$1)-1,재무DATA!L:L,"E")&lt;50%,1,0),0)</f>
        <v>0</v>
      </c>
    </row>
    <row r="513" spans="1:10" x14ac:dyDescent="0.3">
      <c r="A513">
        <f t="shared" si="7"/>
        <v>37</v>
      </c>
      <c r="B513" t="str">
        <f>_xlfn.XLOOKUP(A513,회사목록!A:A,회사목록!B:B)</f>
        <v>크라운제과</v>
      </c>
      <c r="C513" t="str">
        <f>_xlfn.XLOOKUP(B513,회사목록!B:B,회사목록!C:C)</f>
        <v>CM2</v>
      </c>
      <c r="D513" t="str">
        <f>_xlfn.XLOOKUP(H513,지표!D:D,지표!H:H)</f>
        <v>별도</v>
      </c>
      <c r="E513" t="str">
        <f>_xlfn.XLOOKUP(H513,지표!D:D,지표!I:I)</f>
        <v>코스피/코스닥</v>
      </c>
      <c r="F513" t="str">
        <f>_xlfn.XLOOKUP(H513,지표!D:D,지표!F:F)</f>
        <v>1 감리위험요소평가</v>
      </c>
      <c r="G513" t="str">
        <f>_xlfn.XLOOKUP(H513,지표!D:D,지표!C:C)</f>
        <v>1 표본심사</v>
      </c>
      <c r="H513" t="s">
        <v>85</v>
      </c>
      <c r="I513" t="s">
        <v>136</v>
      </c>
      <c r="J513" s="5">
        <f>IFERROR(IF(SUMIFS(재무DATA!M:M,재무DATA!D:D,Sheet9!B513,재무DATA!C:C,Sheet9!D513,재무DATA!H:H,YEAR(Sheet9!$A$1),재무DATA!L:L,"D")/SUMIFS(재무DATA!M:M,재무DATA!D:D,Sheet9!B513,재무DATA!C:C,Sheet9!D513,재무DATA!H:H,YEAR(Sheet9!$A$1)-1,재무DATA!L:L,"D")&lt;50%,1,0),0)</f>
        <v>0</v>
      </c>
    </row>
    <row r="514" spans="1:10" x14ac:dyDescent="0.3">
      <c r="A514">
        <f t="shared" si="7"/>
        <v>37</v>
      </c>
      <c r="B514" t="str">
        <f>_xlfn.XLOOKUP(A514,회사목록!A:A,회사목록!B:B)</f>
        <v>크라운제과</v>
      </c>
      <c r="C514" t="str">
        <f>_xlfn.XLOOKUP(B514,회사목록!B:B,회사목록!C:C)</f>
        <v>CM2</v>
      </c>
      <c r="D514" t="str">
        <f>_xlfn.XLOOKUP(H514,지표!D:D,지표!H:H)</f>
        <v>별도</v>
      </c>
      <c r="E514" t="str">
        <f>_xlfn.XLOOKUP(H514,지표!D:D,지표!I:I)</f>
        <v>코스피/코스닥</v>
      </c>
      <c r="F514" t="str">
        <f>_xlfn.XLOOKUP(H514,지표!D:D,지표!F:F)</f>
        <v>1 감리위험요소평가</v>
      </c>
      <c r="G514" t="str">
        <f>_xlfn.XLOOKUP(H514,지표!D:D,지표!C:C)</f>
        <v>5 기타</v>
      </c>
      <c r="H514" t="s">
        <v>81</v>
      </c>
      <c r="I514" t="s">
        <v>349</v>
      </c>
      <c r="J514" s="5">
        <f>IFERROR(IF(SUMIFS(재무DATA!M:M,재무DATA!C:C,Sheet9!D514,재무DATA!D:D,Sheet9!B514,재무DATA!H:H,YEAR(Sheet9!$A$1),재무DATA!L:L,"F")/SUMIFS(재무DATA!M:M,재무DATA!C:C,Sheet9!D514,재무DATA!D:D,Sheet9!B514,재무DATA!H:H,YEAR(Sheet9!$A$1),재무DATA!L:L,"G")&lt;0,1,0),0)</f>
        <v>0</v>
      </c>
    </row>
    <row r="515" spans="1:10" x14ac:dyDescent="0.3">
      <c r="A515">
        <f t="shared" si="7"/>
        <v>37</v>
      </c>
      <c r="B515" t="str">
        <f>_xlfn.XLOOKUP(A515,회사목록!A:A,회사목록!B:B)</f>
        <v>크라운제과</v>
      </c>
      <c r="C515" t="str">
        <f>_xlfn.XLOOKUP(B515,회사목록!B:B,회사목록!C:C)</f>
        <v>CM2</v>
      </c>
      <c r="D515" t="str">
        <f>_xlfn.XLOOKUP(H515,지표!D:D,지표!H:H)</f>
        <v>연결</v>
      </c>
      <c r="E515" t="str">
        <f>_xlfn.XLOOKUP(H515,지표!D:D,지표!I:I)</f>
        <v>코스피/코스닥</v>
      </c>
      <c r="F515" t="str">
        <f>_xlfn.XLOOKUP(H515,지표!D:D,지표!F:F)</f>
        <v>1 감리위험요소평가</v>
      </c>
      <c r="G515" t="str">
        <f>_xlfn.XLOOKUP(H515,지표!D:D,지표!C:C)</f>
        <v>2 직권지정</v>
      </c>
      <c r="H515" t="s">
        <v>87</v>
      </c>
      <c r="I515" t="s">
        <v>139</v>
      </c>
      <c r="J515" s="5">
        <f>IFERROR(IF(AND(SUMIFS(재무DATA!M:M,재무DATA!C:C,Sheet9!D515,재무DATA!D:D,Sheet9!B515,재무DATA!H:H,YEAR(Sheet9!$A$1)-1,재무DATA!L:L,"E")&lt;0,SUMIFS(재무DATA!M:M,재무DATA!C:C,Sheet9!D515,재무DATA!D:D,Sheet9!B515,재무DATA!H:H,YEAR(Sheet9!$A$1)-2,재무DATA!L:L,"E")&lt;0),1,0),0)</f>
        <v>0</v>
      </c>
    </row>
    <row r="516" spans="1:10" x14ac:dyDescent="0.3">
      <c r="A516">
        <f t="shared" si="7"/>
        <v>37</v>
      </c>
      <c r="B516" t="str">
        <f>_xlfn.XLOOKUP(A516,회사목록!A:A,회사목록!B:B)</f>
        <v>크라운제과</v>
      </c>
      <c r="C516" t="str">
        <f>_xlfn.XLOOKUP(B516,회사목록!B:B,회사목록!C:C)</f>
        <v>CM2</v>
      </c>
      <c r="D516" t="str">
        <f>_xlfn.XLOOKUP(H516,지표!D:D,지표!H:H)</f>
        <v>연결</v>
      </c>
      <c r="E516" t="str">
        <f>_xlfn.XLOOKUP(H516,지표!D:D,지표!I:I)</f>
        <v>코스피/코스닥</v>
      </c>
      <c r="F516" t="str">
        <f>_xlfn.XLOOKUP(H516,지표!D:D,지표!F:F)</f>
        <v>1 감리위험요소평가</v>
      </c>
      <c r="G516" t="str">
        <f>_xlfn.XLOOKUP(H516,지표!D:D,지표!C:C)</f>
        <v>2 직권지정</v>
      </c>
      <c r="H516" t="s">
        <v>89</v>
      </c>
      <c r="I516" t="s">
        <v>141</v>
      </c>
      <c r="J516" s="5">
        <f>IFERROR(IF(AND(SUMIFS(재무DATA!M:M,재무DATA!C:C,Sheet9!D516,재무DATA!D:D,Sheet9!B516,재무DATA!H:H,YEAR(Sheet9!$A$1)-1,재무DATA!L:L,"G")&lt;0,SUMIFS(재무DATA!M:M,재무DATA!C:C,Sheet9!D516,재무DATA!D:D,Sheet9!B516,재무DATA!H:H,YEAR(Sheet9!$A$1)-2,재무DATA!L:L,"G")&lt;0),1,0),0)</f>
        <v>0</v>
      </c>
    </row>
    <row r="517" spans="1:10" x14ac:dyDescent="0.3">
      <c r="A517">
        <f t="shared" si="7"/>
        <v>37</v>
      </c>
      <c r="B517" t="str">
        <f>_xlfn.XLOOKUP(A517,회사목록!A:A,회사목록!B:B)</f>
        <v>크라운제과</v>
      </c>
      <c r="C517" t="str">
        <f>_xlfn.XLOOKUP(B517,회사목록!B:B,회사목록!C:C)</f>
        <v>CM2</v>
      </c>
      <c r="D517" t="str">
        <f>_xlfn.XLOOKUP(H517,지표!D:D,지표!H:H)</f>
        <v>별도</v>
      </c>
      <c r="E517" t="str">
        <f>_xlfn.XLOOKUP(H517,지표!D:D,지표!I:I)</f>
        <v>코스피/코스닥</v>
      </c>
      <c r="F517" t="str">
        <f>_xlfn.XLOOKUP(H517,지표!D:D,지표!F:F)</f>
        <v>1 감리위험요소평가</v>
      </c>
      <c r="G517" t="str">
        <f>_xlfn.XLOOKUP(H517,지표!D:D,지표!C:C)</f>
        <v>3 관리종목</v>
      </c>
      <c r="H517" t="s">
        <v>91</v>
      </c>
      <c r="I517" t="s">
        <v>143</v>
      </c>
      <c r="J517" s="5">
        <f>IFERROR(IF(_xlfn.XLOOKUP(B517,재무DATA!D:D,재무DATA!F:F)="KOSDAQ",IF(SUMIFS(재무DATA!M:M,재무DATA!C:C,Sheet9!D517,재무DATA!D:D,Sheet9!B517,재무DATA!H:H,YEAR(Sheet9!$A$1)-2,재무DATA!L:L,"D")&lt;=33*10^8,1,0),IF(SUMIFS(재무DATA!M:M,재무DATA!C:C,Sheet9!D517,재무DATA!D:D,Sheet9!B517,재무DATA!H:H,YEAR(Sheet9!$A$1)-2,재무DATA!L:L,"D")&lt;=55*10^8,1,0)),0)</f>
        <v>0</v>
      </c>
    </row>
    <row r="518" spans="1:10" x14ac:dyDescent="0.3">
      <c r="A518">
        <f t="shared" si="7"/>
        <v>37</v>
      </c>
      <c r="B518" t="str">
        <f>_xlfn.XLOOKUP(A518,회사목록!A:A,회사목록!B:B)</f>
        <v>크라운제과</v>
      </c>
      <c r="C518" t="str">
        <f>_xlfn.XLOOKUP(B518,회사목록!B:B,회사목록!C:C)</f>
        <v>CM2</v>
      </c>
      <c r="D518" t="str">
        <f>_xlfn.XLOOKUP(H518,지표!D:D,지표!H:H)</f>
        <v>별도</v>
      </c>
      <c r="E518" t="str">
        <f>_xlfn.XLOOKUP(H518,지표!D:D,지표!I:I)</f>
        <v>ALL</v>
      </c>
      <c r="F518" t="str">
        <f>_xlfn.XLOOKUP(H518,지표!D:D,지표!F:F)</f>
        <v>2 감사인 감리 대상 개별감사업무 선정</v>
      </c>
      <c r="G518" t="str">
        <f>_xlfn.XLOOKUP(H518,지표!D:D,지표!C:C)</f>
        <v>1 개별감사업무 선정</v>
      </c>
      <c r="H518" t="s">
        <v>65</v>
      </c>
      <c r="I518" t="s">
        <v>145</v>
      </c>
      <c r="J518" s="5">
        <f>IFERROR(IF(SUMIFS(재무DATA!M:M,재무DATA!C:C,Sheet9!D518,재무DATA!D:D,Sheet9!B518,재무DATA!H:H,YEAR(Sheet9!$A$1),재무DATA!L:L,"B")/SUMIFS(재무DATA!M:M,재무DATA!C:C,Sheet9!D518,재무DATA!D:D,Sheet9!B518,재무DATA!H:H,YEAR(Sheet9!$A$1),재무DATA!L:L,"C")&gt;=150%,1,0),0)</f>
        <v>0</v>
      </c>
    </row>
    <row r="519" spans="1:10" x14ac:dyDescent="0.3">
      <c r="A519">
        <f t="shared" si="7"/>
        <v>37</v>
      </c>
      <c r="B519" t="str">
        <f>_xlfn.XLOOKUP(A519,회사목록!A:A,회사목록!B:B)</f>
        <v>크라운제과</v>
      </c>
      <c r="C519" t="str">
        <f>_xlfn.XLOOKUP(B519,회사목록!B:B,회사목록!C:C)</f>
        <v>CM2</v>
      </c>
      <c r="D519" t="str">
        <f>_xlfn.XLOOKUP(H519,지표!D:D,지표!H:H)</f>
        <v>별도</v>
      </c>
      <c r="E519" t="str">
        <f>_xlfn.XLOOKUP(H519,지표!D:D,지표!I:I)</f>
        <v>ALL</v>
      </c>
      <c r="F519" t="str">
        <f>_xlfn.XLOOKUP(H519,지표!D:D,지표!F:F)</f>
        <v>2 감사인 감리 대상 개별감사업무 선정</v>
      </c>
      <c r="G519" t="str">
        <f>_xlfn.XLOOKUP(H519,지표!D:D,지표!C:C)</f>
        <v>1 개별감사업무 선정</v>
      </c>
      <c r="H519" t="s">
        <v>67</v>
      </c>
      <c r="I519" t="s">
        <v>147</v>
      </c>
      <c r="J519" s="5">
        <f>IFERROR(IF(AND(SUMIFS(재무DATA!M:M,재무DATA!C:C,Sheet9!D519,재무DATA!D:D,Sheet9!B519,재무DATA!H:H,YEAR(Sheet9!$A$1),재무DATA!L:L,"E")/SUMIFS(재무DATA!M:M,재무DATA!C:C,Sheet9!D519,재무DATA!D:D,Sheet9!B519,재무DATA!H:H,YEAR(Sheet9!$A$1),재무DATA!L:L,"D")&lt;=0,SUMIFS(재무DATA!M:M,재무DATA!C:C,Sheet9!D519,재무DATA!D:D,Sheet9!B519,재무DATA!H:H,YEAR(Sheet9!$A$1),재무DATA!L:L,"F")/SUMIFS(재무DATA!M:M,재무DATA!C:C,Sheet9!D519,재무DATA!D:D,Sheet9!B519,재무DATA!H:H,YEAR(Sheet9!$A$1),재무DATA!L:L,"D")&lt;=0),1,0),0)</f>
        <v>0</v>
      </c>
    </row>
    <row r="520" spans="1:10" x14ac:dyDescent="0.3">
      <c r="A520">
        <f t="shared" si="7"/>
        <v>37</v>
      </c>
      <c r="B520" t="str">
        <f>_xlfn.XLOOKUP(A520,회사목록!A:A,회사목록!B:B)</f>
        <v>크라운제과</v>
      </c>
      <c r="C520" t="str">
        <f>_xlfn.XLOOKUP(B520,회사목록!B:B,회사목록!C:C)</f>
        <v>CM2</v>
      </c>
      <c r="D520" t="str">
        <f>_xlfn.XLOOKUP(H520,지표!D:D,지표!H:H)</f>
        <v>별도</v>
      </c>
      <c r="E520" t="str">
        <f>_xlfn.XLOOKUP(H520,지표!D:D,지표!I:I)</f>
        <v>비상장</v>
      </c>
      <c r="F520" t="str">
        <f>_xlfn.XLOOKUP(H520,지표!D:D,지표!F:F)</f>
        <v>2 감사인 감리 대상 개별감사업무 선정</v>
      </c>
      <c r="G520" t="str">
        <f>_xlfn.XLOOKUP(H520,지표!D:D,지표!C:C)</f>
        <v>1 개별감사업무 선정</v>
      </c>
      <c r="H520" t="s">
        <v>69</v>
      </c>
      <c r="I520" t="s">
        <v>351</v>
      </c>
      <c r="J520" s="5">
        <f>IFERROR(IF(_xlfn.XLOOKUP(B520,재무DATA!D:D,재무DATA!F:F)="비상장",IF(SUMIFS(재무DATA!M:M,재무DATA!D:D,Sheet9!B520,재무DATA!C:C,Sheet9!D520,재무DATA!H:H,YEAR(Sheet9!$A$1),재무DATA!L:L,"A")&gt;=2*10^12,1,0),0),0)</f>
        <v>0</v>
      </c>
    </row>
    <row r="521" spans="1:10" x14ac:dyDescent="0.3">
      <c r="A521">
        <f t="shared" si="7"/>
        <v>38</v>
      </c>
      <c r="B521" t="str">
        <f>_xlfn.XLOOKUP(A521,회사목록!A:A,회사목록!B:B)</f>
        <v>크라운해태홀딩스</v>
      </c>
      <c r="C521" t="str">
        <f>_xlfn.XLOOKUP(B521,회사목록!B:B,회사목록!C:C)</f>
        <v>CM2</v>
      </c>
      <c r="D521" t="str">
        <f>_xlfn.XLOOKUP(H521,지표!D:D,지표!H:H)</f>
        <v>별도</v>
      </c>
      <c r="E521" t="str">
        <f>_xlfn.XLOOKUP(H521,지표!D:D,지표!I:I)</f>
        <v>코스닥</v>
      </c>
      <c r="F521" t="str">
        <f>_xlfn.XLOOKUP(H521,지표!D:D,지표!F:F)</f>
        <v>1 감리위험요소평가</v>
      </c>
      <c r="G521" t="str">
        <f>_xlfn.XLOOKUP(H521,지표!D:D,지표!C:C)</f>
        <v>4 한계기업</v>
      </c>
      <c r="H521" t="s">
        <v>71</v>
      </c>
      <c r="I521" t="s">
        <v>128</v>
      </c>
      <c r="J521" s="5">
        <f>IFERROR(IF(_xlfn.XLOOKUP(B521,회사목록!B:B,회사목록!D:D)="KOSDAQ",IF(AND(SUMIFS(재무DATA!M:M,재무DATA!H:H,YEAR(Sheet9!$A$1),재무DATA!C:C,Sheet9!D521,재무DATA!L:L,"E")&lt;0,SUMIFS(재무DATA!M:M,재무DATA!H:H,YEAR(Sheet9!$A$1)-1,재무DATA!C:C,Sheet9!D521,재무DATA!L:L,"E")&lt;0,SUMIFS(재무DATA!M:M,재무DATA!H:H,YEAR(Sheet9!$A$1)-2,재무DATA!C:C,Sheet9!D521,재무DATA!L:L,"E")&lt;0),1,0),0),0)</f>
        <v>0</v>
      </c>
    </row>
    <row r="522" spans="1:10" x14ac:dyDescent="0.3">
      <c r="A522">
        <f t="shared" si="7"/>
        <v>38</v>
      </c>
      <c r="B522" t="str">
        <f>_xlfn.XLOOKUP(A522,회사목록!A:A,회사목록!B:B)</f>
        <v>크라운해태홀딩스</v>
      </c>
      <c r="C522" t="str">
        <f>_xlfn.XLOOKUP(B522,회사목록!B:B,회사목록!C:C)</f>
        <v>CM2</v>
      </c>
      <c r="D522" t="str">
        <f>_xlfn.XLOOKUP(H522,지표!D:D,지표!H:H)</f>
        <v>별도</v>
      </c>
      <c r="E522" t="str">
        <f>_xlfn.XLOOKUP(H522,지표!D:D,지표!I:I)</f>
        <v>ALL</v>
      </c>
      <c r="F522" t="str">
        <f>_xlfn.XLOOKUP(H522,지표!D:D,지표!F:F)</f>
        <v>1 감리위험요소평가</v>
      </c>
      <c r="G522" t="str">
        <f>_xlfn.XLOOKUP(H522,지표!D:D,지표!C:C)</f>
        <v>1 표본심사</v>
      </c>
      <c r="H522" t="s">
        <v>73</v>
      </c>
      <c r="I522" t="s">
        <v>132</v>
      </c>
      <c r="J522" s="5">
        <f>IFERROR(IF(SUMIFS(재무DATA!M:M,재무DATA!D:D,Sheet9!B522,재무DATA!H:H,YEAR(Sheet9!$A$1)-1,재무DATA!C:C,Sheet9!D522,재무DATA!L:L,"F")-SUMIFS(재무DATA!M:M,재무DATA!D:D,Sheet9!B522,재무DATA!H:H,YEAR(Sheet9!$A$1)-1,재무DATA!C:C,Sheet9!D522,재무DATA!L:L,"G")&gt;0,IF((SUMIFS(재무DATA!M:M,재무DATA!D:D,Sheet9!B522,재무DATA!H:H,YEAR(Sheet9!$A$1)-1,재무DATA!C:C,Sheet9!D522,재무DATA!L:L,"F")-SUMIFS(재무DATA!M:M,재무DATA!D:D,Sheet9!B522,재무DATA!H:H,YEAR(Sheet9!$A$1)-1,재무DATA!C:C,Sheet9!D522,재무DATA!L:L,"G"))/(SUMIFS(재무DATA!M:M,재무DATA!D:D,Sheet9!B522,재무DATA!H:H,YEAR(Sheet9!$A$1)-1,재무DATA!C:C,Sheet9!D522,재무DATA!L:L,"G"))&gt;=50%,1,0),0),0)</f>
        <v>0</v>
      </c>
    </row>
    <row r="523" spans="1:10" x14ac:dyDescent="0.3">
      <c r="A523">
        <f t="shared" si="7"/>
        <v>38</v>
      </c>
      <c r="B523" t="str">
        <f>_xlfn.XLOOKUP(A523,회사목록!A:A,회사목록!B:B)</f>
        <v>크라운해태홀딩스</v>
      </c>
      <c r="C523" t="str">
        <f>_xlfn.XLOOKUP(B523,회사목록!B:B,회사목록!C:C)</f>
        <v>CM2</v>
      </c>
      <c r="D523" t="str">
        <f>_xlfn.XLOOKUP(H523,지표!D:D,지표!H:H)</f>
        <v>별도</v>
      </c>
      <c r="E523" t="str">
        <f>_xlfn.XLOOKUP(H523,지표!D:D,지표!I:I)</f>
        <v>ALL</v>
      </c>
      <c r="F523" t="str">
        <f>_xlfn.XLOOKUP(H523,지표!D:D,지표!F:F)</f>
        <v>1 감리위험요소평가</v>
      </c>
      <c r="G523" t="str">
        <f>_xlfn.XLOOKUP(H523,지표!D:D,지표!C:C)</f>
        <v>1 표본심사</v>
      </c>
      <c r="H523" t="s">
        <v>75</v>
      </c>
      <c r="I523" t="s">
        <v>130</v>
      </c>
      <c r="J523" s="5">
        <f>IFERROR(IF(J522=1,IF(SUMIFS(재무DATA!M:M,재무DATA!D:D,Sheet9!B523,재무DATA!H:H,YEAR(Sheet9!$A$1)-2,재무DATA!C:C,Sheet9!D523,재무DATA!L:L,"F")-SUMIFS(재무DATA!M:M,재무DATA!D:D,Sheet9!B523,재무DATA!H:H,YEAR(Sheet9!$A$1)-2,재무DATA!C:C,Sheet9!D523,재무DATA!L:L,"G")&gt;0,IF((SUMIFS(재무DATA!M:M,재무DATA!D:D,Sheet9!B523,재무DATA!H:H,YEAR(Sheet9!$A$1)-2,재무DATA!C:C,Sheet9!D523,재무DATA!L:L,"F")-SUMIFS(재무DATA!M:M,재무DATA!D:D,Sheet9!B523,재무DATA!H:H,YEAR(Sheet9!$A$1)-2,재무DATA!C:C,Sheet9!D523,재무DATA!L:L,"G"))/(SUMIFS(재무DATA!M:M,재무DATA!D:D,Sheet9!B523,재무DATA!H:H,YEAR(Sheet9!$A$1)-2,재무DATA!C:C,Sheet9!D523,재무DATA!L:L,"G"))&gt;=50%,1,0),0),0),0)</f>
        <v>0</v>
      </c>
    </row>
    <row r="524" spans="1:10" x14ac:dyDescent="0.3">
      <c r="A524">
        <f t="shared" si="7"/>
        <v>38</v>
      </c>
      <c r="B524" t="str">
        <f>_xlfn.XLOOKUP(A524,회사목록!A:A,회사목록!B:B)</f>
        <v>크라운해태홀딩스</v>
      </c>
      <c r="C524" t="str">
        <f>_xlfn.XLOOKUP(B524,회사목록!B:B,회사목록!C:C)</f>
        <v>CM2</v>
      </c>
      <c r="D524" t="str">
        <f>_xlfn.XLOOKUP(H524,지표!D:D,지표!H:H)</f>
        <v>별도</v>
      </c>
      <c r="E524" t="str">
        <f>_xlfn.XLOOKUP(H524,지표!D:D,지표!I:I)</f>
        <v>ALL</v>
      </c>
      <c r="F524" t="str">
        <f>_xlfn.XLOOKUP(H524,지표!D:D,지표!F:F)</f>
        <v>1 감리위험요소평가</v>
      </c>
      <c r="G524" t="str">
        <f>_xlfn.XLOOKUP(H524,지표!D:D,지표!C:C)</f>
        <v>1 표본심사</v>
      </c>
      <c r="H524" t="s">
        <v>77</v>
      </c>
      <c r="I524" t="s">
        <v>127</v>
      </c>
      <c r="J524" s="5">
        <f>IFERROR(IF(SUMIFS(재무DATA!M:M,재무DATA!D:D,Sheet9!B524,재무DATA!H:H,YEAR(Sheet9!$A$1)-1,재무DATA!C:C,Sheet9!D524,재무DATA!L:L,"E")-SUMIFS(재무DATA!M:M,재무DATA!D:D,Sheet9!B524,재무DATA!H:H,YEAR(Sheet9!$A$1)-1,재무DATA!C:C,Sheet9!D524,재무DATA!L:L,"G")&gt;0,IF((SUMIFS(재무DATA!M:M,재무DATA!D:D,Sheet9!B524,재무DATA!H:H,YEAR(Sheet9!$A$1)-1,재무DATA!C:C,Sheet9!D524,재무DATA!L:L,"E")-SUMIFS(재무DATA!M:M,재무DATA!D:D,Sheet9!B524,재무DATA!H:H,YEAR(Sheet9!$A$1)-1,재무DATA!C:C,Sheet9!D524,재무DATA!L:L,"G"))/(SUMIFS(재무DATA!M:M,재무DATA!D:D,Sheet9!B524,재무DATA!H:H,YEAR(Sheet9!$A$1)-1,재무DATA!C:C,Sheet9!D524,재무DATA!L:L,"G"))&gt;=50%,1,0),0),0)</f>
        <v>0</v>
      </c>
    </row>
    <row r="525" spans="1:10" x14ac:dyDescent="0.3">
      <c r="A525">
        <f t="shared" si="7"/>
        <v>38</v>
      </c>
      <c r="B525" t="str">
        <f>_xlfn.XLOOKUP(A525,회사목록!A:A,회사목록!B:B)</f>
        <v>크라운해태홀딩스</v>
      </c>
      <c r="C525" t="str">
        <f>_xlfn.XLOOKUP(B525,회사목록!B:B,회사목록!C:C)</f>
        <v>CM2</v>
      </c>
      <c r="D525" t="str">
        <f>_xlfn.XLOOKUP(H525,지표!D:D,지표!H:H)</f>
        <v>별도</v>
      </c>
      <c r="E525" t="str">
        <f>_xlfn.XLOOKUP(H525,지표!D:D,지표!I:I)</f>
        <v>ALL</v>
      </c>
      <c r="F525" t="str">
        <f>_xlfn.XLOOKUP(H525,지표!D:D,지표!F:F)</f>
        <v>1 감리위험요소평가</v>
      </c>
      <c r="G525" t="str">
        <f>_xlfn.XLOOKUP(H525,지표!D:D,지표!C:C)</f>
        <v>1 표본심사</v>
      </c>
      <c r="H525" t="s">
        <v>79</v>
      </c>
      <c r="I525" t="s">
        <v>126</v>
      </c>
      <c r="J525" s="5">
        <f>IFERROR(IF(J524=1,IF(SUMIFS(재무DATA!M:M,재무DATA!D:D,Sheet9!B525,재무DATA!H:H,YEAR(Sheet9!$A$1)-2,재무DATA!C:C,Sheet9!D525,재무DATA!L:L,"E")-SUMIFS(재무DATA!M:M,재무DATA!D:D,Sheet9!B525,재무DATA!H:H,YEAR(Sheet9!$A$1)-2,재무DATA!C:C,Sheet9!D525,재무DATA!L:L,"G")&gt;0,IF((SUMIFS(재무DATA!M:M,재무DATA!D:D,Sheet9!B525,재무DATA!H:H,YEAR(Sheet9!$A$1)-2,재무DATA!C:C,Sheet9!D525,재무DATA!L:L,"E")-SUMIFS(재무DATA!M:M,재무DATA!D:D,Sheet9!B525,재무DATA!H:H,YEAR(Sheet9!$A$1)-2,재무DATA!C:C,Sheet9!D525,재무DATA!L:L,"G"))/(SUMIFS(재무DATA!M:M,재무DATA!D:D,Sheet9!B525,재무DATA!H:H,YEAR(Sheet9!$A$1)-2,재무DATA!C:C,Sheet9!D525,재무DATA!L:L,"G"))&gt;=50%,1,0),0),0),0)</f>
        <v>0</v>
      </c>
    </row>
    <row r="526" spans="1:10" x14ac:dyDescent="0.3">
      <c r="A526">
        <f t="shared" si="7"/>
        <v>38</v>
      </c>
      <c r="B526" t="str">
        <f>_xlfn.XLOOKUP(A526,회사목록!A:A,회사목록!B:B)</f>
        <v>크라운해태홀딩스</v>
      </c>
      <c r="C526" t="str">
        <f>_xlfn.XLOOKUP(B526,회사목록!B:B,회사목록!C:C)</f>
        <v>CM2</v>
      </c>
      <c r="D526" t="str">
        <f>_xlfn.XLOOKUP(H526,지표!D:D,지표!H:H)</f>
        <v>별도</v>
      </c>
      <c r="E526" t="str">
        <f>_xlfn.XLOOKUP(H526,지표!D:D,지표!I:I)</f>
        <v>코스피/코스닥</v>
      </c>
      <c r="F526" t="str">
        <f>_xlfn.XLOOKUP(H526,지표!D:D,지표!F:F)</f>
        <v>1 감리위험요소평가</v>
      </c>
      <c r="G526" t="str">
        <f>_xlfn.XLOOKUP(H526,지표!D:D,지표!C:C)</f>
        <v>1 표본심사</v>
      </c>
      <c r="H526" t="s">
        <v>83</v>
      </c>
      <c r="I526" t="s">
        <v>134</v>
      </c>
      <c r="J526" s="5">
        <f>IFERROR(IF(SUMIFS(재무DATA!M:M,재무DATA!D:D,Sheet9!B526,재무DATA!C:C,Sheet9!D526,재무DATA!H:H,YEAR(Sheet9!$A$1),재무DATA!L:L,"E")/SUMIFS(재무DATA!M:M,재무DATA!D:D,Sheet9!B526,재무DATA!C:C,Sheet9!D526,재무DATA!H:H,YEAR(Sheet9!$A$1)-1,재무DATA!L:L,"E")&lt;50%,1,0),0)</f>
        <v>0</v>
      </c>
    </row>
    <row r="527" spans="1:10" x14ac:dyDescent="0.3">
      <c r="A527">
        <f t="shared" si="7"/>
        <v>38</v>
      </c>
      <c r="B527" t="str">
        <f>_xlfn.XLOOKUP(A527,회사목록!A:A,회사목록!B:B)</f>
        <v>크라운해태홀딩스</v>
      </c>
      <c r="C527" t="str">
        <f>_xlfn.XLOOKUP(B527,회사목록!B:B,회사목록!C:C)</f>
        <v>CM2</v>
      </c>
      <c r="D527" t="str">
        <f>_xlfn.XLOOKUP(H527,지표!D:D,지표!H:H)</f>
        <v>별도</v>
      </c>
      <c r="E527" t="str">
        <f>_xlfn.XLOOKUP(H527,지표!D:D,지표!I:I)</f>
        <v>코스피/코스닥</v>
      </c>
      <c r="F527" t="str">
        <f>_xlfn.XLOOKUP(H527,지표!D:D,지표!F:F)</f>
        <v>1 감리위험요소평가</v>
      </c>
      <c r="G527" t="str">
        <f>_xlfn.XLOOKUP(H527,지표!D:D,지표!C:C)</f>
        <v>1 표본심사</v>
      </c>
      <c r="H527" t="s">
        <v>85</v>
      </c>
      <c r="I527" t="s">
        <v>136</v>
      </c>
      <c r="J527" s="5">
        <f>IFERROR(IF(SUMIFS(재무DATA!M:M,재무DATA!D:D,Sheet9!B527,재무DATA!C:C,Sheet9!D527,재무DATA!H:H,YEAR(Sheet9!$A$1),재무DATA!L:L,"D")/SUMIFS(재무DATA!M:M,재무DATA!D:D,Sheet9!B527,재무DATA!C:C,Sheet9!D527,재무DATA!H:H,YEAR(Sheet9!$A$1)-1,재무DATA!L:L,"D")&lt;50%,1,0),0)</f>
        <v>0</v>
      </c>
    </row>
    <row r="528" spans="1:10" x14ac:dyDescent="0.3">
      <c r="A528">
        <f t="shared" si="7"/>
        <v>38</v>
      </c>
      <c r="B528" t="str">
        <f>_xlfn.XLOOKUP(A528,회사목록!A:A,회사목록!B:B)</f>
        <v>크라운해태홀딩스</v>
      </c>
      <c r="C528" t="str">
        <f>_xlfn.XLOOKUP(B528,회사목록!B:B,회사목록!C:C)</f>
        <v>CM2</v>
      </c>
      <c r="D528" t="str">
        <f>_xlfn.XLOOKUP(H528,지표!D:D,지표!H:H)</f>
        <v>별도</v>
      </c>
      <c r="E528" t="str">
        <f>_xlfn.XLOOKUP(H528,지표!D:D,지표!I:I)</f>
        <v>코스피/코스닥</v>
      </c>
      <c r="F528" t="str">
        <f>_xlfn.XLOOKUP(H528,지표!D:D,지표!F:F)</f>
        <v>1 감리위험요소평가</v>
      </c>
      <c r="G528" t="str">
        <f>_xlfn.XLOOKUP(H528,지표!D:D,지표!C:C)</f>
        <v>5 기타</v>
      </c>
      <c r="H528" t="s">
        <v>81</v>
      </c>
      <c r="I528" t="s">
        <v>349</v>
      </c>
      <c r="J528" s="5">
        <f>IFERROR(IF(SUMIFS(재무DATA!M:M,재무DATA!C:C,Sheet9!D528,재무DATA!D:D,Sheet9!B528,재무DATA!H:H,YEAR(Sheet9!$A$1),재무DATA!L:L,"F")/SUMIFS(재무DATA!M:M,재무DATA!C:C,Sheet9!D528,재무DATA!D:D,Sheet9!B528,재무DATA!H:H,YEAR(Sheet9!$A$1),재무DATA!L:L,"G")&lt;0,1,0),0)</f>
        <v>1</v>
      </c>
    </row>
    <row r="529" spans="1:10" x14ac:dyDescent="0.3">
      <c r="A529">
        <f t="shared" si="7"/>
        <v>38</v>
      </c>
      <c r="B529" t="str">
        <f>_xlfn.XLOOKUP(A529,회사목록!A:A,회사목록!B:B)</f>
        <v>크라운해태홀딩스</v>
      </c>
      <c r="C529" t="str">
        <f>_xlfn.XLOOKUP(B529,회사목록!B:B,회사목록!C:C)</f>
        <v>CM2</v>
      </c>
      <c r="D529" t="str">
        <f>_xlfn.XLOOKUP(H529,지표!D:D,지표!H:H)</f>
        <v>연결</v>
      </c>
      <c r="E529" t="str">
        <f>_xlfn.XLOOKUP(H529,지표!D:D,지표!I:I)</f>
        <v>코스피/코스닥</v>
      </c>
      <c r="F529" t="str">
        <f>_xlfn.XLOOKUP(H529,지표!D:D,지표!F:F)</f>
        <v>1 감리위험요소평가</v>
      </c>
      <c r="G529" t="str">
        <f>_xlfn.XLOOKUP(H529,지표!D:D,지표!C:C)</f>
        <v>2 직권지정</v>
      </c>
      <c r="H529" t="s">
        <v>87</v>
      </c>
      <c r="I529" t="s">
        <v>139</v>
      </c>
      <c r="J529" s="5">
        <f>IFERROR(IF(AND(SUMIFS(재무DATA!M:M,재무DATA!C:C,Sheet9!D529,재무DATA!D:D,Sheet9!B529,재무DATA!H:H,YEAR(Sheet9!$A$1)-1,재무DATA!L:L,"E")&lt;0,SUMIFS(재무DATA!M:M,재무DATA!C:C,Sheet9!D529,재무DATA!D:D,Sheet9!B529,재무DATA!H:H,YEAR(Sheet9!$A$1)-2,재무DATA!L:L,"E")&lt;0),1,0),0)</f>
        <v>0</v>
      </c>
    </row>
    <row r="530" spans="1:10" x14ac:dyDescent="0.3">
      <c r="A530">
        <f t="shared" si="7"/>
        <v>38</v>
      </c>
      <c r="B530" t="str">
        <f>_xlfn.XLOOKUP(A530,회사목록!A:A,회사목록!B:B)</f>
        <v>크라운해태홀딩스</v>
      </c>
      <c r="C530" t="str">
        <f>_xlfn.XLOOKUP(B530,회사목록!B:B,회사목록!C:C)</f>
        <v>CM2</v>
      </c>
      <c r="D530" t="str">
        <f>_xlfn.XLOOKUP(H530,지표!D:D,지표!H:H)</f>
        <v>연결</v>
      </c>
      <c r="E530" t="str">
        <f>_xlfn.XLOOKUP(H530,지표!D:D,지표!I:I)</f>
        <v>코스피/코스닥</v>
      </c>
      <c r="F530" t="str">
        <f>_xlfn.XLOOKUP(H530,지표!D:D,지표!F:F)</f>
        <v>1 감리위험요소평가</v>
      </c>
      <c r="G530" t="str">
        <f>_xlfn.XLOOKUP(H530,지표!D:D,지표!C:C)</f>
        <v>2 직권지정</v>
      </c>
      <c r="H530" t="s">
        <v>89</v>
      </c>
      <c r="I530" t="s">
        <v>141</v>
      </c>
      <c r="J530" s="5">
        <f>IFERROR(IF(AND(SUMIFS(재무DATA!M:M,재무DATA!C:C,Sheet9!D530,재무DATA!D:D,Sheet9!B530,재무DATA!H:H,YEAR(Sheet9!$A$1)-1,재무DATA!L:L,"G")&lt;0,SUMIFS(재무DATA!M:M,재무DATA!C:C,Sheet9!D530,재무DATA!D:D,Sheet9!B530,재무DATA!H:H,YEAR(Sheet9!$A$1)-2,재무DATA!L:L,"G")&lt;0),1,0),0)</f>
        <v>0</v>
      </c>
    </row>
    <row r="531" spans="1:10" x14ac:dyDescent="0.3">
      <c r="A531">
        <f t="shared" si="7"/>
        <v>38</v>
      </c>
      <c r="B531" t="str">
        <f>_xlfn.XLOOKUP(A531,회사목록!A:A,회사목록!B:B)</f>
        <v>크라운해태홀딩스</v>
      </c>
      <c r="C531" t="str">
        <f>_xlfn.XLOOKUP(B531,회사목록!B:B,회사목록!C:C)</f>
        <v>CM2</v>
      </c>
      <c r="D531" t="str">
        <f>_xlfn.XLOOKUP(H531,지표!D:D,지표!H:H)</f>
        <v>별도</v>
      </c>
      <c r="E531" t="str">
        <f>_xlfn.XLOOKUP(H531,지표!D:D,지표!I:I)</f>
        <v>코스피/코스닥</v>
      </c>
      <c r="F531" t="str">
        <f>_xlfn.XLOOKUP(H531,지표!D:D,지표!F:F)</f>
        <v>1 감리위험요소평가</v>
      </c>
      <c r="G531" t="str">
        <f>_xlfn.XLOOKUP(H531,지표!D:D,지표!C:C)</f>
        <v>3 관리종목</v>
      </c>
      <c r="H531" t="s">
        <v>91</v>
      </c>
      <c r="I531" t="s">
        <v>143</v>
      </c>
      <c r="J531" s="5">
        <f>IFERROR(IF(_xlfn.XLOOKUP(B531,재무DATA!D:D,재무DATA!F:F)="KOSDAQ",IF(SUMIFS(재무DATA!M:M,재무DATA!C:C,Sheet9!D531,재무DATA!D:D,Sheet9!B531,재무DATA!H:H,YEAR(Sheet9!$A$1)-2,재무DATA!L:L,"D")&lt;=33*10^8,1,0),IF(SUMIFS(재무DATA!M:M,재무DATA!C:C,Sheet9!D531,재무DATA!D:D,Sheet9!B531,재무DATA!H:H,YEAR(Sheet9!$A$1)-2,재무DATA!L:L,"D")&lt;=55*10^8,1,0)),0)</f>
        <v>0</v>
      </c>
    </row>
    <row r="532" spans="1:10" x14ac:dyDescent="0.3">
      <c r="A532">
        <f t="shared" ref="A532:A595" si="8">A518+1</f>
        <v>38</v>
      </c>
      <c r="B532" t="str">
        <f>_xlfn.XLOOKUP(A532,회사목록!A:A,회사목록!B:B)</f>
        <v>크라운해태홀딩스</v>
      </c>
      <c r="C532" t="str">
        <f>_xlfn.XLOOKUP(B532,회사목록!B:B,회사목록!C:C)</f>
        <v>CM2</v>
      </c>
      <c r="D532" t="str">
        <f>_xlfn.XLOOKUP(H532,지표!D:D,지표!H:H)</f>
        <v>별도</v>
      </c>
      <c r="E532" t="str">
        <f>_xlfn.XLOOKUP(H532,지표!D:D,지표!I:I)</f>
        <v>ALL</v>
      </c>
      <c r="F532" t="str">
        <f>_xlfn.XLOOKUP(H532,지표!D:D,지표!F:F)</f>
        <v>2 감사인 감리 대상 개별감사업무 선정</v>
      </c>
      <c r="G532" t="str">
        <f>_xlfn.XLOOKUP(H532,지표!D:D,지표!C:C)</f>
        <v>1 개별감사업무 선정</v>
      </c>
      <c r="H532" t="s">
        <v>65</v>
      </c>
      <c r="I532" t="s">
        <v>145</v>
      </c>
      <c r="J532" s="5">
        <f>IFERROR(IF(SUMIFS(재무DATA!M:M,재무DATA!C:C,Sheet9!D532,재무DATA!D:D,Sheet9!B532,재무DATA!H:H,YEAR(Sheet9!$A$1),재무DATA!L:L,"B")/SUMIFS(재무DATA!M:M,재무DATA!C:C,Sheet9!D532,재무DATA!D:D,Sheet9!B532,재무DATA!H:H,YEAR(Sheet9!$A$1),재무DATA!L:L,"C")&gt;=150%,1,0),0)</f>
        <v>0</v>
      </c>
    </row>
    <row r="533" spans="1:10" x14ac:dyDescent="0.3">
      <c r="A533">
        <f t="shared" si="8"/>
        <v>38</v>
      </c>
      <c r="B533" t="str">
        <f>_xlfn.XLOOKUP(A533,회사목록!A:A,회사목록!B:B)</f>
        <v>크라운해태홀딩스</v>
      </c>
      <c r="C533" t="str">
        <f>_xlfn.XLOOKUP(B533,회사목록!B:B,회사목록!C:C)</f>
        <v>CM2</v>
      </c>
      <c r="D533" t="str">
        <f>_xlfn.XLOOKUP(H533,지표!D:D,지표!H:H)</f>
        <v>별도</v>
      </c>
      <c r="E533" t="str">
        <f>_xlfn.XLOOKUP(H533,지표!D:D,지표!I:I)</f>
        <v>ALL</v>
      </c>
      <c r="F533" t="str">
        <f>_xlfn.XLOOKUP(H533,지표!D:D,지표!F:F)</f>
        <v>2 감사인 감리 대상 개별감사업무 선정</v>
      </c>
      <c r="G533" t="str">
        <f>_xlfn.XLOOKUP(H533,지표!D:D,지표!C:C)</f>
        <v>1 개별감사업무 선정</v>
      </c>
      <c r="H533" t="s">
        <v>67</v>
      </c>
      <c r="I533" t="s">
        <v>147</v>
      </c>
      <c r="J533" s="5">
        <f>IFERROR(IF(AND(SUMIFS(재무DATA!M:M,재무DATA!C:C,Sheet9!D533,재무DATA!D:D,Sheet9!B533,재무DATA!H:H,YEAR(Sheet9!$A$1),재무DATA!L:L,"E")/SUMIFS(재무DATA!M:M,재무DATA!C:C,Sheet9!D533,재무DATA!D:D,Sheet9!B533,재무DATA!H:H,YEAR(Sheet9!$A$1),재무DATA!L:L,"D")&lt;=0,SUMIFS(재무DATA!M:M,재무DATA!C:C,Sheet9!D533,재무DATA!D:D,Sheet9!B533,재무DATA!H:H,YEAR(Sheet9!$A$1),재무DATA!L:L,"F")/SUMIFS(재무DATA!M:M,재무DATA!C:C,Sheet9!D533,재무DATA!D:D,Sheet9!B533,재무DATA!H:H,YEAR(Sheet9!$A$1),재무DATA!L:L,"D")&lt;=0),1,0),0)</f>
        <v>0</v>
      </c>
    </row>
    <row r="534" spans="1:10" x14ac:dyDescent="0.3">
      <c r="A534">
        <f t="shared" si="8"/>
        <v>38</v>
      </c>
      <c r="B534" t="str">
        <f>_xlfn.XLOOKUP(A534,회사목록!A:A,회사목록!B:B)</f>
        <v>크라운해태홀딩스</v>
      </c>
      <c r="C534" t="str">
        <f>_xlfn.XLOOKUP(B534,회사목록!B:B,회사목록!C:C)</f>
        <v>CM2</v>
      </c>
      <c r="D534" t="str">
        <f>_xlfn.XLOOKUP(H534,지표!D:D,지표!H:H)</f>
        <v>별도</v>
      </c>
      <c r="E534" t="str">
        <f>_xlfn.XLOOKUP(H534,지표!D:D,지표!I:I)</f>
        <v>비상장</v>
      </c>
      <c r="F534" t="str">
        <f>_xlfn.XLOOKUP(H534,지표!D:D,지표!F:F)</f>
        <v>2 감사인 감리 대상 개별감사업무 선정</v>
      </c>
      <c r="G534" t="str">
        <f>_xlfn.XLOOKUP(H534,지표!D:D,지표!C:C)</f>
        <v>1 개별감사업무 선정</v>
      </c>
      <c r="H534" t="s">
        <v>69</v>
      </c>
      <c r="I534" t="s">
        <v>351</v>
      </c>
      <c r="J534" s="5">
        <f>IFERROR(IF(_xlfn.XLOOKUP(B534,재무DATA!D:D,재무DATA!F:F)="비상장",IF(SUMIFS(재무DATA!M:M,재무DATA!D:D,Sheet9!B534,재무DATA!C:C,Sheet9!D534,재무DATA!H:H,YEAR(Sheet9!$A$1),재무DATA!L:L,"A")&gt;=2*10^12,1,0),0),0)</f>
        <v>0</v>
      </c>
    </row>
    <row r="535" spans="1:10" x14ac:dyDescent="0.3">
      <c r="A535">
        <f t="shared" si="8"/>
        <v>39</v>
      </c>
      <c r="B535" t="str">
        <f>_xlfn.XLOOKUP(A535,회사목록!A:A,회사목록!B:B)</f>
        <v>크래프톤</v>
      </c>
      <c r="C535" t="str">
        <f>_xlfn.XLOOKUP(B535,회사목록!B:B,회사목록!C:C)</f>
        <v>ICE2</v>
      </c>
      <c r="D535" t="str">
        <f>_xlfn.XLOOKUP(H535,지표!D:D,지표!H:H)</f>
        <v>별도</v>
      </c>
      <c r="E535" t="str">
        <f>_xlfn.XLOOKUP(H535,지표!D:D,지표!I:I)</f>
        <v>코스닥</v>
      </c>
      <c r="F535" t="str">
        <f>_xlfn.XLOOKUP(H535,지표!D:D,지표!F:F)</f>
        <v>1 감리위험요소평가</v>
      </c>
      <c r="G535" t="str">
        <f>_xlfn.XLOOKUP(H535,지표!D:D,지표!C:C)</f>
        <v>4 한계기업</v>
      </c>
      <c r="H535" t="s">
        <v>71</v>
      </c>
      <c r="I535" t="s">
        <v>128</v>
      </c>
      <c r="J535" s="5">
        <f>IFERROR(IF(_xlfn.XLOOKUP(B535,회사목록!B:B,회사목록!D:D)="KOSDAQ",IF(AND(SUMIFS(재무DATA!M:M,재무DATA!H:H,YEAR(Sheet9!$A$1),재무DATA!C:C,Sheet9!D535,재무DATA!L:L,"E")&lt;0,SUMIFS(재무DATA!M:M,재무DATA!H:H,YEAR(Sheet9!$A$1)-1,재무DATA!C:C,Sheet9!D535,재무DATA!L:L,"E")&lt;0,SUMIFS(재무DATA!M:M,재무DATA!H:H,YEAR(Sheet9!$A$1)-2,재무DATA!C:C,Sheet9!D535,재무DATA!L:L,"E")&lt;0),1,0),0),0)</f>
        <v>0</v>
      </c>
    </row>
    <row r="536" spans="1:10" x14ac:dyDescent="0.3">
      <c r="A536">
        <f t="shared" si="8"/>
        <v>39</v>
      </c>
      <c r="B536" t="str">
        <f>_xlfn.XLOOKUP(A536,회사목록!A:A,회사목록!B:B)</f>
        <v>크래프톤</v>
      </c>
      <c r="C536" t="str">
        <f>_xlfn.XLOOKUP(B536,회사목록!B:B,회사목록!C:C)</f>
        <v>ICE2</v>
      </c>
      <c r="D536" t="str">
        <f>_xlfn.XLOOKUP(H536,지표!D:D,지표!H:H)</f>
        <v>별도</v>
      </c>
      <c r="E536" t="str">
        <f>_xlfn.XLOOKUP(H536,지표!D:D,지표!I:I)</f>
        <v>ALL</v>
      </c>
      <c r="F536" t="str">
        <f>_xlfn.XLOOKUP(H536,지표!D:D,지표!F:F)</f>
        <v>1 감리위험요소평가</v>
      </c>
      <c r="G536" t="str">
        <f>_xlfn.XLOOKUP(H536,지표!D:D,지표!C:C)</f>
        <v>1 표본심사</v>
      </c>
      <c r="H536" t="s">
        <v>73</v>
      </c>
      <c r="I536" t="s">
        <v>132</v>
      </c>
      <c r="J536" s="5">
        <f>IFERROR(IF(SUMIFS(재무DATA!M:M,재무DATA!D:D,Sheet9!B536,재무DATA!H:H,YEAR(Sheet9!$A$1)-1,재무DATA!C:C,Sheet9!D536,재무DATA!L:L,"F")-SUMIFS(재무DATA!M:M,재무DATA!D:D,Sheet9!B536,재무DATA!H:H,YEAR(Sheet9!$A$1)-1,재무DATA!C:C,Sheet9!D536,재무DATA!L:L,"G")&gt;0,IF((SUMIFS(재무DATA!M:M,재무DATA!D:D,Sheet9!B536,재무DATA!H:H,YEAR(Sheet9!$A$1)-1,재무DATA!C:C,Sheet9!D536,재무DATA!L:L,"F")-SUMIFS(재무DATA!M:M,재무DATA!D:D,Sheet9!B536,재무DATA!H:H,YEAR(Sheet9!$A$1)-1,재무DATA!C:C,Sheet9!D536,재무DATA!L:L,"G"))/(SUMIFS(재무DATA!M:M,재무DATA!D:D,Sheet9!B536,재무DATA!H:H,YEAR(Sheet9!$A$1)-1,재무DATA!C:C,Sheet9!D536,재무DATA!L:L,"G"))&gt;=50%,1,0),0),0)</f>
        <v>0</v>
      </c>
    </row>
    <row r="537" spans="1:10" x14ac:dyDescent="0.3">
      <c r="A537">
        <f t="shared" si="8"/>
        <v>39</v>
      </c>
      <c r="B537" t="str">
        <f>_xlfn.XLOOKUP(A537,회사목록!A:A,회사목록!B:B)</f>
        <v>크래프톤</v>
      </c>
      <c r="C537" t="str">
        <f>_xlfn.XLOOKUP(B537,회사목록!B:B,회사목록!C:C)</f>
        <v>ICE2</v>
      </c>
      <c r="D537" t="str">
        <f>_xlfn.XLOOKUP(H537,지표!D:D,지표!H:H)</f>
        <v>별도</v>
      </c>
      <c r="E537" t="str">
        <f>_xlfn.XLOOKUP(H537,지표!D:D,지표!I:I)</f>
        <v>ALL</v>
      </c>
      <c r="F537" t="str">
        <f>_xlfn.XLOOKUP(H537,지표!D:D,지표!F:F)</f>
        <v>1 감리위험요소평가</v>
      </c>
      <c r="G537" t="str">
        <f>_xlfn.XLOOKUP(H537,지표!D:D,지표!C:C)</f>
        <v>1 표본심사</v>
      </c>
      <c r="H537" t="s">
        <v>75</v>
      </c>
      <c r="I537" t="s">
        <v>130</v>
      </c>
      <c r="J537" s="5">
        <f>IFERROR(IF(J536=1,IF(SUMIFS(재무DATA!M:M,재무DATA!D:D,Sheet9!B537,재무DATA!H:H,YEAR(Sheet9!$A$1)-2,재무DATA!C:C,Sheet9!D537,재무DATA!L:L,"F")-SUMIFS(재무DATA!M:M,재무DATA!D:D,Sheet9!B537,재무DATA!H:H,YEAR(Sheet9!$A$1)-2,재무DATA!C:C,Sheet9!D537,재무DATA!L:L,"G")&gt;0,IF((SUMIFS(재무DATA!M:M,재무DATA!D:D,Sheet9!B537,재무DATA!H:H,YEAR(Sheet9!$A$1)-2,재무DATA!C:C,Sheet9!D537,재무DATA!L:L,"F")-SUMIFS(재무DATA!M:M,재무DATA!D:D,Sheet9!B537,재무DATA!H:H,YEAR(Sheet9!$A$1)-2,재무DATA!C:C,Sheet9!D537,재무DATA!L:L,"G"))/(SUMIFS(재무DATA!M:M,재무DATA!D:D,Sheet9!B537,재무DATA!H:H,YEAR(Sheet9!$A$1)-2,재무DATA!C:C,Sheet9!D537,재무DATA!L:L,"G"))&gt;=50%,1,0),0),0),0)</f>
        <v>0</v>
      </c>
    </row>
    <row r="538" spans="1:10" x14ac:dyDescent="0.3">
      <c r="A538">
        <f t="shared" si="8"/>
        <v>39</v>
      </c>
      <c r="B538" t="str">
        <f>_xlfn.XLOOKUP(A538,회사목록!A:A,회사목록!B:B)</f>
        <v>크래프톤</v>
      </c>
      <c r="C538" t="str">
        <f>_xlfn.XLOOKUP(B538,회사목록!B:B,회사목록!C:C)</f>
        <v>ICE2</v>
      </c>
      <c r="D538" t="str">
        <f>_xlfn.XLOOKUP(H538,지표!D:D,지표!H:H)</f>
        <v>별도</v>
      </c>
      <c r="E538" t="str">
        <f>_xlfn.XLOOKUP(H538,지표!D:D,지표!I:I)</f>
        <v>ALL</v>
      </c>
      <c r="F538" t="str">
        <f>_xlfn.XLOOKUP(H538,지표!D:D,지표!F:F)</f>
        <v>1 감리위험요소평가</v>
      </c>
      <c r="G538" t="str">
        <f>_xlfn.XLOOKUP(H538,지표!D:D,지표!C:C)</f>
        <v>1 표본심사</v>
      </c>
      <c r="H538" t="s">
        <v>77</v>
      </c>
      <c r="I538" t="s">
        <v>127</v>
      </c>
      <c r="J538" s="5">
        <f>IFERROR(IF(SUMIFS(재무DATA!M:M,재무DATA!D:D,Sheet9!B538,재무DATA!H:H,YEAR(Sheet9!$A$1)-1,재무DATA!C:C,Sheet9!D538,재무DATA!L:L,"E")-SUMIFS(재무DATA!M:M,재무DATA!D:D,Sheet9!B538,재무DATA!H:H,YEAR(Sheet9!$A$1)-1,재무DATA!C:C,Sheet9!D538,재무DATA!L:L,"G")&gt;0,IF((SUMIFS(재무DATA!M:M,재무DATA!D:D,Sheet9!B538,재무DATA!H:H,YEAR(Sheet9!$A$1)-1,재무DATA!C:C,Sheet9!D538,재무DATA!L:L,"E")-SUMIFS(재무DATA!M:M,재무DATA!D:D,Sheet9!B538,재무DATA!H:H,YEAR(Sheet9!$A$1)-1,재무DATA!C:C,Sheet9!D538,재무DATA!L:L,"G"))/(SUMIFS(재무DATA!M:M,재무DATA!D:D,Sheet9!B538,재무DATA!H:H,YEAR(Sheet9!$A$1)-1,재무DATA!C:C,Sheet9!D538,재무DATA!L:L,"G"))&gt;=50%,1,0),0),0)</f>
        <v>0</v>
      </c>
    </row>
    <row r="539" spans="1:10" x14ac:dyDescent="0.3">
      <c r="A539">
        <f t="shared" si="8"/>
        <v>39</v>
      </c>
      <c r="B539" t="str">
        <f>_xlfn.XLOOKUP(A539,회사목록!A:A,회사목록!B:B)</f>
        <v>크래프톤</v>
      </c>
      <c r="C539" t="str">
        <f>_xlfn.XLOOKUP(B539,회사목록!B:B,회사목록!C:C)</f>
        <v>ICE2</v>
      </c>
      <c r="D539" t="str">
        <f>_xlfn.XLOOKUP(H539,지표!D:D,지표!H:H)</f>
        <v>별도</v>
      </c>
      <c r="E539" t="str">
        <f>_xlfn.XLOOKUP(H539,지표!D:D,지표!I:I)</f>
        <v>ALL</v>
      </c>
      <c r="F539" t="str">
        <f>_xlfn.XLOOKUP(H539,지표!D:D,지표!F:F)</f>
        <v>1 감리위험요소평가</v>
      </c>
      <c r="G539" t="str">
        <f>_xlfn.XLOOKUP(H539,지표!D:D,지표!C:C)</f>
        <v>1 표본심사</v>
      </c>
      <c r="H539" t="s">
        <v>79</v>
      </c>
      <c r="I539" t="s">
        <v>126</v>
      </c>
      <c r="J539" s="5">
        <f>IFERROR(IF(J538=1,IF(SUMIFS(재무DATA!M:M,재무DATA!D:D,Sheet9!B539,재무DATA!H:H,YEAR(Sheet9!$A$1)-2,재무DATA!C:C,Sheet9!D539,재무DATA!L:L,"E")-SUMIFS(재무DATA!M:M,재무DATA!D:D,Sheet9!B539,재무DATA!H:H,YEAR(Sheet9!$A$1)-2,재무DATA!C:C,Sheet9!D539,재무DATA!L:L,"G")&gt;0,IF((SUMIFS(재무DATA!M:M,재무DATA!D:D,Sheet9!B539,재무DATA!H:H,YEAR(Sheet9!$A$1)-2,재무DATA!C:C,Sheet9!D539,재무DATA!L:L,"E")-SUMIFS(재무DATA!M:M,재무DATA!D:D,Sheet9!B539,재무DATA!H:H,YEAR(Sheet9!$A$1)-2,재무DATA!C:C,Sheet9!D539,재무DATA!L:L,"G"))/(SUMIFS(재무DATA!M:M,재무DATA!D:D,Sheet9!B539,재무DATA!H:H,YEAR(Sheet9!$A$1)-2,재무DATA!C:C,Sheet9!D539,재무DATA!L:L,"G"))&gt;=50%,1,0),0),0),0)</f>
        <v>0</v>
      </c>
    </row>
    <row r="540" spans="1:10" x14ac:dyDescent="0.3">
      <c r="A540">
        <f t="shared" si="8"/>
        <v>39</v>
      </c>
      <c r="B540" t="str">
        <f>_xlfn.XLOOKUP(A540,회사목록!A:A,회사목록!B:B)</f>
        <v>크래프톤</v>
      </c>
      <c r="C540" t="str">
        <f>_xlfn.XLOOKUP(B540,회사목록!B:B,회사목록!C:C)</f>
        <v>ICE2</v>
      </c>
      <c r="D540" t="str">
        <f>_xlfn.XLOOKUP(H540,지표!D:D,지표!H:H)</f>
        <v>별도</v>
      </c>
      <c r="E540" t="str">
        <f>_xlfn.XLOOKUP(H540,지표!D:D,지표!I:I)</f>
        <v>코스피/코스닥</v>
      </c>
      <c r="F540" t="str">
        <f>_xlfn.XLOOKUP(H540,지표!D:D,지표!F:F)</f>
        <v>1 감리위험요소평가</v>
      </c>
      <c r="G540" t="str">
        <f>_xlfn.XLOOKUP(H540,지표!D:D,지표!C:C)</f>
        <v>1 표본심사</v>
      </c>
      <c r="H540" t="s">
        <v>83</v>
      </c>
      <c r="I540" t="s">
        <v>134</v>
      </c>
      <c r="J540" s="5">
        <f>IFERROR(IF(SUMIFS(재무DATA!M:M,재무DATA!D:D,Sheet9!B540,재무DATA!C:C,Sheet9!D540,재무DATA!H:H,YEAR(Sheet9!$A$1),재무DATA!L:L,"E")/SUMIFS(재무DATA!M:M,재무DATA!D:D,Sheet9!B540,재무DATA!C:C,Sheet9!D540,재무DATA!H:H,YEAR(Sheet9!$A$1)-1,재무DATA!L:L,"E")&lt;50%,1,0),0)</f>
        <v>0</v>
      </c>
    </row>
    <row r="541" spans="1:10" x14ac:dyDescent="0.3">
      <c r="A541">
        <f t="shared" si="8"/>
        <v>39</v>
      </c>
      <c r="B541" t="str">
        <f>_xlfn.XLOOKUP(A541,회사목록!A:A,회사목록!B:B)</f>
        <v>크래프톤</v>
      </c>
      <c r="C541" t="str">
        <f>_xlfn.XLOOKUP(B541,회사목록!B:B,회사목록!C:C)</f>
        <v>ICE2</v>
      </c>
      <c r="D541" t="str">
        <f>_xlfn.XLOOKUP(H541,지표!D:D,지표!H:H)</f>
        <v>별도</v>
      </c>
      <c r="E541" t="str">
        <f>_xlfn.XLOOKUP(H541,지표!D:D,지표!I:I)</f>
        <v>코스피/코스닥</v>
      </c>
      <c r="F541" t="str">
        <f>_xlfn.XLOOKUP(H541,지표!D:D,지표!F:F)</f>
        <v>1 감리위험요소평가</v>
      </c>
      <c r="G541" t="str">
        <f>_xlfn.XLOOKUP(H541,지표!D:D,지표!C:C)</f>
        <v>1 표본심사</v>
      </c>
      <c r="H541" t="s">
        <v>85</v>
      </c>
      <c r="I541" t="s">
        <v>136</v>
      </c>
      <c r="J541" s="5">
        <f>IFERROR(IF(SUMIFS(재무DATA!M:M,재무DATA!D:D,Sheet9!B541,재무DATA!C:C,Sheet9!D541,재무DATA!H:H,YEAR(Sheet9!$A$1),재무DATA!L:L,"D")/SUMIFS(재무DATA!M:M,재무DATA!D:D,Sheet9!B541,재무DATA!C:C,Sheet9!D541,재무DATA!H:H,YEAR(Sheet9!$A$1)-1,재무DATA!L:L,"D")&lt;50%,1,0),0)</f>
        <v>0</v>
      </c>
    </row>
    <row r="542" spans="1:10" x14ac:dyDescent="0.3">
      <c r="A542">
        <f t="shared" si="8"/>
        <v>39</v>
      </c>
      <c r="B542" t="str">
        <f>_xlfn.XLOOKUP(A542,회사목록!A:A,회사목록!B:B)</f>
        <v>크래프톤</v>
      </c>
      <c r="C542" t="str">
        <f>_xlfn.XLOOKUP(B542,회사목록!B:B,회사목록!C:C)</f>
        <v>ICE2</v>
      </c>
      <c r="D542" t="str">
        <f>_xlfn.XLOOKUP(H542,지표!D:D,지표!H:H)</f>
        <v>별도</v>
      </c>
      <c r="E542" t="str">
        <f>_xlfn.XLOOKUP(H542,지표!D:D,지표!I:I)</f>
        <v>코스피/코스닥</v>
      </c>
      <c r="F542" t="str">
        <f>_xlfn.XLOOKUP(H542,지표!D:D,지표!F:F)</f>
        <v>1 감리위험요소평가</v>
      </c>
      <c r="G542" t="str">
        <f>_xlfn.XLOOKUP(H542,지표!D:D,지표!C:C)</f>
        <v>5 기타</v>
      </c>
      <c r="H542" t="s">
        <v>81</v>
      </c>
      <c r="I542" t="s">
        <v>349</v>
      </c>
      <c r="J542" s="5">
        <f>IFERROR(IF(SUMIFS(재무DATA!M:M,재무DATA!C:C,Sheet9!D542,재무DATA!D:D,Sheet9!B542,재무DATA!H:H,YEAR(Sheet9!$A$1),재무DATA!L:L,"F")/SUMIFS(재무DATA!M:M,재무DATA!C:C,Sheet9!D542,재무DATA!D:D,Sheet9!B542,재무DATA!H:H,YEAR(Sheet9!$A$1),재무DATA!L:L,"G")&lt;0,1,0),0)</f>
        <v>0</v>
      </c>
    </row>
    <row r="543" spans="1:10" x14ac:dyDescent="0.3">
      <c r="A543">
        <f t="shared" si="8"/>
        <v>39</v>
      </c>
      <c r="B543" t="str">
        <f>_xlfn.XLOOKUP(A543,회사목록!A:A,회사목록!B:B)</f>
        <v>크래프톤</v>
      </c>
      <c r="C543" t="str">
        <f>_xlfn.XLOOKUP(B543,회사목록!B:B,회사목록!C:C)</f>
        <v>ICE2</v>
      </c>
      <c r="D543" t="str">
        <f>_xlfn.XLOOKUP(H543,지표!D:D,지표!H:H)</f>
        <v>연결</v>
      </c>
      <c r="E543" t="str">
        <f>_xlfn.XLOOKUP(H543,지표!D:D,지표!I:I)</f>
        <v>코스피/코스닥</v>
      </c>
      <c r="F543" t="str">
        <f>_xlfn.XLOOKUP(H543,지표!D:D,지표!F:F)</f>
        <v>1 감리위험요소평가</v>
      </c>
      <c r="G543" t="str">
        <f>_xlfn.XLOOKUP(H543,지표!D:D,지표!C:C)</f>
        <v>2 직권지정</v>
      </c>
      <c r="H543" t="s">
        <v>87</v>
      </c>
      <c r="I543" t="s">
        <v>139</v>
      </c>
      <c r="J543" s="5">
        <f>IFERROR(IF(AND(SUMIFS(재무DATA!M:M,재무DATA!C:C,Sheet9!D543,재무DATA!D:D,Sheet9!B543,재무DATA!H:H,YEAR(Sheet9!$A$1)-1,재무DATA!L:L,"E")&lt;0,SUMIFS(재무DATA!M:M,재무DATA!C:C,Sheet9!D543,재무DATA!D:D,Sheet9!B543,재무DATA!H:H,YEAR(Sheet9!$A$1)-2,재무DATA!L:L,"E")&lt;0),1,0),0)</f>
        <v>0</v>
      </c>
    </row>
    <row r="544" spans="1:10" x14ac:dyDescent="0.3">
      <c r="A544">
        <f t="shared" si="8"/>
        <v>39</v>
      </c>
      <c r="B544" t="str">
        <f>_xlfn.XLOOKUP(A544,회사목록!A:A,회사목록!B:B)</f>
        <v>크래프톤</v>
      </c>
      <c r="C544" t="str">
        <f>_xlfn.XLOOKUP(B544,회사목록!B:B,회사목록!C:C)</f>
        <v>ICE2</v>
      </c>
      <c r="D544" t="str">
        <f>_xlfn.XLOOKUP(H544,지표!D:D,지표!H:H)</f>
        <v>연결</v>
      </c>
      <c r="E544" t="str">
        <f>_xlfn.XLOOKUP(H544,지표!D:D,지표!I:I)</f>
        <v>코스피/코스닥</v>
      </c>
      <c r="F544" t="str">
        <f>_xlfn.XLOOKUP(H544,지표!D:D,지표!F:F)</f>
        <v>1 감리위험요소평가</v>
      </c>
      <c r="G544" t="str">
        <f>_xlfn.XLOOKUP(H544,지표!D:D,지표!C:C)</f>
        <v>2 직권지정</v>
      </c>
      <c r="H544" t="s">
        <v>89</v>
      </c>
      <c r="I544" t="s">
        <v>141</v>
      </c>
      <c r="J544" s="5">
        <f>IFERROR(IF(AND(SUMIFS(재무DATA!M:M,재무DATA!C:C,Sheet9!D544,재무DATA!D:D,Sheet9!B544,재무DATA!H:H,YEAR(Sheet9!$A$1)-1,재무DATA!L:L,"G")&lt;0,SUMIFS(재무DATA!M:M,재무DATA!C:C,Sheet9!D544,재무DATA!D:D,Sheet9!B544,재무DATA!H:H,YEAR(Sheet9!$A$1)-2,재무DATA!L:L,"G")&lt;0),1,0),0)</f>
        <v>0</v>
      </c>
    </row>
    <row r="545" spans="1:10" x14ac:dyDescent="0.3">
      <c r="A545">
        <f t="shared" si="8"/>
        <v>39</v>
      </c>
      <c r="B545" t="str">
        <f>_xlfn.XLOOKUP(A545,회사목록!A:A,회사목록!B:B)</f>
        <v>크래프톤</v>
      </c>
      <c r="C545" t="str">
        <f>_xlfn.XLOOKUP(B545,회사목록!B:B,회사목록!C:C)</f>
        <v>ICE2</v>
      </c>
      <c r="D545" t="str">
        <f>_xlfn.XLOOKUP(H545,지표!D:D,지표!H:H)</f>
        <v>별도</v>
      </c>
      <c r="E545" t="str">
        <f>_xlfn.XLOOKUP(H545,지표!D:D,지표!I:I)</f>
        <v>코스피/코스닥</v>
      </c>
      <c r="F545" t="str">
        <f>_xlfn.XLOOKUP(H545,지표!D:D,지표!F:F)</f>
        <v>1 감리위험요소평가</v>
      </c>
      <c r="G545" t="str">
        <f>_xlfn.XLOOKUP(H545,지표!D:D,지표!C:C)</f>
        <v>3 관리종목</v>
      </c>
      <c r="H545" t="s">
        <v>91</v>
      </c>
      <c r="I545" t="s">
        <v>143</v>
      </c>
      <c r="J545" s="5">
        <f>IFERROR(IF(_xlfn.XLOOKUP(B545,재무DATA!D:D,재무DATA!F:F)="KOSDAQ",IF(SUMIFS(재무DATA!M:M,재무DATA!C:C,Sheet9!D545,재무DATA!D:D,Sheet9!B545,재무DATA!H:H,YEAR(Sheet9!$A$1)-2,재무DATA!L:L,"D")&lt;=33*10^8,1,0),IF(SUMIFS(재무DATA!M:M,재무DATA!C:C,Sheet9!D545,재무DATA!D:D,Sheet9!B545,재무DATA!H:H,YEAR(Sheet9!$A$1)-2,재무DATA!L:L,"D")&lt;=55*10^8,1,0)),0)</f>
        <v>1</v>
      </c>
    </row>
    <row r="546" spans="1:10" x14ac:dyDescent="0.3">
      <c r="A546">
        <f t="shared" si="8"/>
        <v>39</v>
      </c>
      <c r="B546" t="str">
        <f>_xlfn.XLOOKUP(A546,회사목록!A:A,회사목록!B:B)</f>
        <v>크래프톤</v>
      </c>
      <c r="C546" t="str">
        <f>_xlfn.XLOOKUP(B546,회사목록!B:B,회사목록!C:C)</f>
        <v>ICE2</v>
      </c>
      <c r="D546" t="str">
        <f>_xlfn.XLOOKUP(H546,지표!D:D,지표!H:H)</f>
        <v>별도</v>
      </c>
      <c r="E546" t="str">
        <f>_xlfn.XLOOKUP(H546,지표!D:D,지표!I:I)</f>
        <v>ALL</v>
      </c>
      <c r="F546" t="str">
        <f>_xlfn.XLOOKUP(H546,지표!D:D,지표!F:F)</f>
        <v>2 감사인 감리 대상 개별감사업무 선정</v>
      </c>
      <c r="G546" t="str">
        <f>_xlfn.XLOOKUP(H546,지표!D:D,지표!C:C)</f>
        <v>1 개별감사업무 선정</v>
      </c>
      <c r="H546" t="s">
        <v>65</v>
      </c>
      <c r="I546" t="s">
        <v>145</v>
      </c>
      <c r="J546" s="5">
        <f>IFERROR(IF(SUMIFS(재무DATA!M:M,재무DATA!C:C,Sheet9!D546,재무DATA!D:D,Sheet9!B546,재무DATA!H:H,YEAR(Sheet9!$A$1),재무DATA!L:L,"B")/SUMIFS(재무DATA!M:M,재무DATA!C:C,Sheet9!D546,재무DATA!D:D,Sheet9!B546,재무DATA!H:H,YEAR(Sheet9!$A$1),재무DATA!L:L,"C")&gt;=150%,1,0),0)</f>
        <v>0</v>
      </c>
    </row>
    <row r="547" spans="1:10" x14ac:dyDescent="0.3">
      <c r="A547">
        <f t="shared" si="8"/>
        <v>39</v>
      </c>
      <c r="B547" t="str">
        <f>_xlfn.XLOOKUP(A547,회사목록!A:A,회사목록!B:B)</f>
        <v>크래프톤</v>
      </c>
      <c r="C547" t="str">
        <f>_xlfn.XLOOKUP(B547,회사목록!B:B,회사목록!C:C)</f>
        <v>ICE2</v>
      </c>
      <c r="D547" t="str">
        <f>_xlfn.XLOOKUP(H547,지표!D:D,지표!H:H)</f>
        <v>별도</v>
      </c>
      <c r="E547" t="str">
        <f>_xlfn.XLOOKUP(H547,지표!D:D,지표!I:I)</f>
        <v>ALL</v>
      </c>
      <c r="F547" t="str">
        <f>_xlfn.XLOOKUP(H547,지표!D:D,지표!F:F)</f>
        <v>2 감사인 감리 대상 개별감사업무 선정</v>
      </c>
      <c r="G547" t="str">
        <f>_xlfn.XLOOKUP(H547,지표!D:D,지표!C:C)</f>
        <v>1 개별감사업무 선정</v>
      </c>
      <c r="H547" t="s">
        <v>67</v>
      </c>
      <c r="I547" t="s">
        <v>147</v>
      </c>
      <c r="J547" s="5">
        <f>IFERROR(IF(AND(SUMIFS(재무DATA!M:M,재무DATA!C:C,Sheet9!D547,재무DATA!D:D,Sheet9!B547,재무DATA!H:H,YEAR(Sheet9!$A$1),재무DATA!L:L,"E")/SUMIFS(재무DATA!M:M,재무DATA!C:C,Sheet9!D547,재무DATA!D:D,Sheet9!B547,재무DATA!H:H,YEAR(Sheet9!$A$1),재무DATA!L:L,"D")&lt;=0,SUMIFS(재무DATA!M:M,재무DATA!C:C,Sheet9!D547,재무DATA!D:D,Sheet9!B547,재무DATA!H:H,YEAR(Sheet9!$A$1),재무DATA!L:L,"F")/SUMIFS(재무DATA!M:M,재무DATA!C:C,Sheet9!D547,재무DATA!D:D,Sheet9!B547,재무DATA!H:H,YEAR(Sheet9!$A$1),재무DATA!L:L,"D")&lt;=0),1,0),0)</f>
        <v>0</v>
      </c>
    </row>
    <row r="548" spans="1:10" x14ac:dyDescent="0.3">
      <c r="A548">
        <f t="shared" si="8"/>
        <v>39</v>
      </c>
      <c r="B548" t="str">
        <f>_xlfn.XLOOKUP(A548,회사목록!A:A,회사목록!B:B)</f>
        <v>크래프톤</v>
      </c>
      <c r="C548" t="str">
        <f>_xlfn.XLOOKUP(B548,회사목록!B:B,회사목록!C:C)</f>
        <v>ICE2</v>
      </c>
      <c r="D548" t="str">
        <f>_xlfn.XLOOKUP(H548,지표!D:D,지표!H:H)</f>
        <v>별도</v>
      </c>
      <c r="E548" t="str">
        <f>_xlfn.XLOOKUP(H548,지표!D:D,지표!I:I)</f>
        <v>비상장</v>
      </c>
      <c r="F548" t="str">
        <f>_xlfn.XLOOKUP(H548,지표!D:D,지표!F:F)</f>
        <v>2 감사인 감리 대상 개별감사업무 선정</v>
      </c>
      <c r="G548" t="str">
        <f>_xlfn.XLOOKUP(H548,지표!D:D,지표!C:C)</f>
        <v>1 개별감사업무 선정</v>
      </c>
      <c r="H548" t="s">
        <v>69</v>
      </c>
      <c r="I548" t="s">
        <v>351</v>
      </c>
      <c r="J548" s="5">
        <f>IFERROR(IF(_xlfn.XLOOKUP(B548,재무DATA!D:D,재무DATA!F:F)="비상장",IF(SUMIFS(재무DATA!M:M,재무DATA!D:D,Sheet9!B548,재무DATA!C:C,Sheet9!D548,재무DATA!H:H,YEAR(Sheet9!$A$1),재무DATA!L:L,"A")&gt;=2*10^12,1,0),0),0)</f>
        <v>0</v>
      </c>
    </row>
    <row r="549" spans="1:10" x14ac:dyDescent="0.3">
      <c r="A549">
        <f t="shared" si="8"/>
        <v>40</v>
      </c>
      <c r="B549" t="str">
        <f>_xlfn.XLOOKUP(A549,회사목록!A:A,회사목록!B:B)</f>
        <v>팜스코</v>
      </c>
      <c r="C549" t="str">
        <f>_xlfn.XLOOKUP(B549,회사목록!B:B,회사목록!C:C)</f>
        <v>IM4</v>
      </c>
      <c r="D549" t="str">
        <f>_xlfn.XLOOKUP(H549,지표!D:D,지표!H:H)</f>
        <v>별도</v>
      </c>
      <c r="E549" t="str">
        <f>_xlfn.XLOOKUP(H549,지표!D:D,지표!I:I)</f>
        <v>코스닥</v>
      </c>
      <c r="F549" t="str">
        <f>_xlfn.XLOOKUP(H549,지표!D:D,지표!F:F)</f>
        <v>1 감리위험요소평가</v>
      </c>
      <c r="G549" t="str">
        <f>_xlfn.XLOOKUP(H549,지표!D:D,지표!C:C)</f>
        <v>4 한계기업</v>
      </c>
      <c r="H549" t="s">
        <v>71</v>
      </c>
      <c r="I549" t="s">
        <v>128</v>
      </c>
      <c r="J549" s="5">
        <f>IFERROR(IF(_xlfn.XLOOKUP(B549,회사목록!B:B,회사목록!D:D)="KOSDAQ",IF(AND(SUMIFS(재무DATA!M:M,재무DATA!H:H,YEAR(Sheet9!$A$1),재무DATA!C:C,Sheet9!D549,재무DATA!L:L,"E")&lt;0,SUMIFS(재무DATA!M:M,재무DATA!H:H,YEAR(Sheet9!$A$1)-1,재무DATA!C:C,Sheet9!D549,재무DATA!L:L,"E")&lt;0,SUMIFS(재무DATA!M:M,재무DATA!H:H,YEAR(Sheet9!$A$1)-2,재무DATA!C:C,Sheet9!D549,재무DATA!L:L,"E")&lt;0),1,0),0),0)</f>
        <v>0</v>
      </c>
    </row>
    <row r="550" spans="1:10" x14ac:dyDescent="0.3">
      <c r="A550">
        <f t="shared" si="8"/>
        <v>40</v>
      </c>
      <c r="B550" t="str">
        <f>_xlfn.XLOOKUP(A550,회사목록!A:A,회사목록!B:B)</f>
        <v>팜스코</v>
      </c>
      <c r="C550" t="str">
        <f>_xlfn.XLOOKUP(B550,회사목록!B:B,회사목록!C:C)</f>
        <v>IM4</v>
      </c>
      <c r="D550" t="str">
        <f>_xlfn.XLOOKUP(H550,지표!D:D,지표!H:H)</f>
        <v>별도</v>
      </c>
      <c r="E550" t="str">
        <f>_xlfn.XLOOKUP(H550,지표!D:D,지표!I:I)</f>
        <v>ALL</v>
      </c>
      <c r="F550" t="str">
        <f>_xlfn.XLOOKUP(H550,지표!D:D,지표!F:F)</f>
        <v>1 감리위험요소평가</v>
      </c>
      <c r="G550" t="str">
        <f>_xlfn.XLOOKUP(H550,지표!D:D,지표!C:C)</f>
        <v>1 표본심사</v>
      </c>
      <c r="H550" t="s">
        <v>73</v>
      </c>
      <c r="I550" t="s">
        <v>132</v>
      </c>
      <c r="J550" s="5">
        <f>IFERROR(IF(SUMIFS(재무DATA!M:M,재무DATA!D:D,Sheet9!B550,재무DATA!H:H,YEAR(Sheet9!$A$1)-1,재무DATA!C:C,Sheet9!D550,재무DATA!L:L,"F")-SUMIFS(재무DATA!M:M,재무DATA!D:D,Sheet9!B550,재무DATA!H:H,YEAR(Sheet9!$A$1)-1,재무DATA!C:C,Sheet9!D550,재무DATA!L:L,"G")&gt;0,IF((SUMIFS(재무DATA!M:M,재무DATA!D:D,Sheet9!B550,재무DATA!H:H,YEAR(Sheet9!$A$1)-1,재무DATA!C:C,Sheet9!D550,재무DATA!L:L,"F")-SUMIFS(재무DATA!M:M,재무DATA!D:D,Sheet9!B550,재무DATA!H:H,YEAR(Sheet9!$A$1)-1,재무DATA!C:C,Sheet9!D550,재무DATA!L:L,"G"))/(SUMIFS(재무DATA!M:M,재무DATA!D:D,Sheet9!B550,재무DATA!H:H,YEAR(Sheet9!$A$1)-1,재무DATA!C:C,Sheet9!D550,재무DATA!L:L,"G"))&gt;=50%,1,0),0),0)</f>
        <v>0</v>
      </c>
    </row>
    <row r="551" spans="1:10" x14ac:dyDescent="0.3">
      <c r="A551">
        <f t="shared" si="8"/>
        <v>40</v>
      </c>
      <c r="B551" t="str">
        <f>_xlfn.XLOOKUP(A551,회사목록!A:A,회사목록!B:B)</f>
        <v>팜스코</v>
      </c>
      <c r="C551" t="str">
        <f>_xlfn.XLOOKUP(B551,회사목록!B:B,회사목록!C:C)</f>
        <v>IM4</v>
      </c>
      <c r="D551" t="str">
        <f>_xlfn.XLOOKUP(H551,지표!D:D,지표!H:H)</f>
        <v>별도</v>
      </c>
      <c r="E551" t="str">
        <f>_xlfn.XLOOKUP(H551,지표!D:D,지표!I:I)</f>
        <v>ALL</v>
      </c>
      <c r="F551" t="str">
        <f>_xlfn.XLOOKUP(H551,지표!D:D,지표!F:F)</f>
        <v>1 감리위험요소평가</v>
      </c>
      <c r="G551" t="str">
        <f>_xlfn.XLOOKUP(H551,지표!D:D,지표!C:C)</f>
        <v>1 표본심사</v>
      </c>
      <c r="H551" t="s">
        <v>75</v>
      </c>
      <c r="I551" t="s">
        <v>130</v>
      </c>
      <c r="J551" s="5">
        <f>IFERROR(IF(J550=1,IF(SUMIFS(재무DATA!M:M,재무DATA!D:D,Sheet9!B551,재무DATA!H:H,YEAR(Sheet9!$A$1)-2,재무DATA!C:C,Sheet9!D551,재무DATA!L:L,"F")-SUMIFS(재무DATA!M:M,재무DATA!D:D,Sheet9!B551,재무DATA!H:H,YEAR(Sheet9!$A$1)-2,재무DATA!C:C,Sheet9!D551,재무DATA!L:L,"G")&gt;0,IF((SUMIFS(재무DATA!M:M,재무DATA!D:D,Sheet9!B551,재무DATA!H:H,YEAR(Sheet9!$A$1)-2,재무DATA!C:C,Sheet9!D551,재무DATA!L:L,"F")-SUMIFS(재무DATA!M:M,재무DATA!D:D,Sheet9!B551,재무DATA!H:H,YEAR(Sheet9!$A$1)-2,재무DATA!C:C,Sheet9!D551,재무DATA!L:L,"G"))/(SUMIFS(재무DATA!M:M,재무DATA!D:D,Sheet9!B551,재무DATA!H:H,YEAR(Sheet9!$A$1)-2,재무DATA!C:C,Sheet9!D551,재무DATA!L:L,"G"))&gt;=50%,1,0),0),0),0)</f>
        <v>0</v>
      </c>
    </row>
    <row r="552" spans="1:10" x14ac:dyDescent="0.3">
      <c r="A552">
        <f t="shared" si="8"/>
        <v>40</v>
      </c>
      <c r="B552" t="str">
        <f>_xlfn.XLOOKUP(A552,회사목록!A:A,회사목록!B:B)</f>
        <v>팜스코</v>
      </c>
      <c r="C552" t="str">
        <f>_xlfn.XLOOKUP(B552,회사목록!B:B,회사목록!C:C)</f>
        <v>IM4</v>
      </c>
      <c r="D552" t="str">
        <f>_xlfn.XLOOKUP(H552,지표!D:D,지표!H:H)</f>
        <v>별도</v>
      </c>
      <c r="E552" t="str">
        <f>_xlfn.XLOOKUP(H552,지표!D:D,지표!I:I)</f>
        <v>ALL</v>
      </c>
      <c r="F552" t="str">
        <f>_xlfn.XLOOKUP(H552,지표!D:D,지표!F:F)</f>
        <v>1 감리위험요소평가</v>
      </c>
      <c r="G552" t="str">
        <f>_xlfn.XLOOKUP(H552,지표!D:D,지표!C:C)</f>
        <v>1 표본심사</v>
      </c>
      <c r="H552" t="s">
        <v>77</v>
      </c>
      <c r="I552" t="s">
        <v>127</v>
      </c>
      <c r="J552" s="5">
        <f>IFERROR(IF(SUMIFS(재무DATA!M:M,재무DATA!D:D,Sheet9!B552,재무DATA!H:H,YEAR(Sheet9!$A$1)-1,재무DATA!C:C,Sheet9!D552,재무DATA!L:L,"E")-SUMIFS(재무DATA!M:M,재무DATA!D:D,Sheet9!B552,재무DATA!H:H,YEAR(Sheet9!$A$1)-1,재무DATA!C:C,Sheet9!D552,재무DATA!L:L,"G")&gt;0,IF((SUMIFS(재무DATA!M:M,재무DATA!D:D,Sheet9!B552,재무DATA!H:H,YEAR(Sheet9!$A$1)-1,재무DATA!C:C,Sheet9!D552,재무DATA!L:L,"E")-SUMIFS(재무DATA!M:M,재무DATA!D:D,Sheet9!B552,재무DATA!H:H,YEAR(Sheet9!$A$1)-1,재무DATA!C:C,Sheet9!D552,재무DATA!L:L,"G"))/(SUMIFS(재무DATA!M:M,재무DATA!D:D,Sheet9!B552,재무DATA!H:H,YEAR(Sheet9!$A$1)-1,재무DATA!C:C,Sheet9!D552,재무DATA!L:L,"G"))&gt;=50%,1,0),0),0)</f>
        <v>0</v>
      </c>
    </row>
    <row r="553" spans="1:10" x14ac:dyDescent="0.3">
      <c r="A553">
        <f t="shared" si="8"/>
        <v>40</v>
      </c>
      <c r="B553" t="str">
        <f>_xlfn.XLOOKUP(A553,회사목록!A:A,회사목록!B:B)</f>
        <v>팜스코</v>
      </c>
      <c r="C553" t="str">
        <f>_xlfn.XLOOKUP(B553,회사목록!B:B,회사목록!C:C)</f>
        <v>IM4</v>
      </c>
      <c r="D553" t="str">
        <f>_xlfn.XLOOKUP(H553,지표!D:D,지표!H:H)</f>
        <v>별도</v>
      </c>
      <c r="E553" t="str">
        <f>_xlfn.XLOOKUP(H553,지표!D:D,지표!I:I)</f>
        <v>ALL</v>
      </c>
      <c r="F553" t="str">
        <f>_xlfn.XLOOKUP(H553,지표!D:D,지표!F:F)</f>
        <v>1 감리위험요소평가</v>
      </c>
      <c r="G553" t="str">
        <f>_xlfn.XLOOKUP(H553,지표!D:D,지표!C:C)</f>
        <v>1 표본심사</v>
      </c>
      <c r="H553" t="s">
        <v>79</v>
      </c>
      <c r="I553" t="s">
        <v>126</v>
      </c>
      <c r="J553" s="5">
        <f>IFERROR(IF(J552=1,IF(SUMIFS(재무DATA!M:M,재무DATA!D:D,Sheet9!B553,재무DATA!H:H,YEAR(Sheet9!$A$1)-2,재무DATA!C:C,Sheet9!D553,재무DATA!L:L,"E")-SUMIFS(재무DATA!M:M,재무DATA!D:D,Sheet9!B553,재무DATA!H:H,YEAR(Sheet9!$A$1)-2,재무DATA!C:C,Sheet9!D553,재무DATA!L:L,"G")&gt;0,IF((SUMIFS(재무DATA!M:M,재무DATA!D:D,Sheet9!B553,재무DATA!H:H,YEAR(Sheet9!$A$1)-2,재무DATA!C:C,Sheet9!D553,재무DATA!L:L,"E")-SUMIFS(재무DATA!M:M,재무DATA!D:D,Sheet9!B553,재무DATA!H:H,YEAR(Sheet9!$A$1)-2,재무DATA!C:C,Sheet9!D553,재무DATA!L:L,"G"))/(SUMIFS(재무DATA!M:M,재무DATA!D:D,Sheet9!B553,재무DATA!H:H,YEAR(Sheet9!$A$1)-2,재무DATA!C:C,Sheet9!D553,재무DATA!L:L,"G"))&gt;=50%,1,0),0),0),0)</f>
        <v>0</v>
      </c>
    </row>
    <row r="554" spans="1:10" x14ac:dyDescent="0.3">
      <c r="A554">
        <f t="shared" si="8"/>
        <v>40</v>
      </c>
      <c r="B554" t="str">
        <f>_xlfn.XLOOKUP(A554,회사목록!A:A,회사목록!B:B)</f>
        <v>팜스코</v>
      </c>
      <c r="C554" t="str">
        <f>_xlfn.XLOOKUP(B554,회사목록!B:B,회사목록!C:C)</f>
        <v>IM4</v>
      </c>
      <c r="D554" t="str">
        <f>_xlfn.XLOOKUP(H554,지표!D:D,지표!H:H)</f>
        <v>별도</v>
      </c>
      <c r="E554" t="str">
        <f>_xlfn.XLOOKUP(H554,지표!D:D,지표!I:I)</f>
        <v>코스피/코스닥</v>
      </c>
      <c r="F554" t="str">
        <f>_xlfn.XLOOKUP(H554,지표!D:D,지표!F:F)</f>
        <v>1 감리위험요소평가</v>
      </c>
      <c r="G554" t="str">
        <f>_xlfn.XLOOKUP(H554,지표!D:D,지표!C:C)</f>
        <v>1 표본심사</v>
      </c>
      <c r="H554" t="s">
        <v>83</v>
      </c>
      <c r="I554" t="s">
        <v>134</v>
      </c>
      <c r="J554" s="5">
        <f>IFERROR(IF(SUMIFS(재무DATA!M:M,재무DATA!D:D,Sheet9!B554,재무DATA!C:C,Sheet9!D554,재무DATA!H:H,YEAR(Sheet9!$A$1),재무DATA!L:L,"E")/SUMIFS(재무DATA!M:M,재무DATA!D:D,Sheet9!B554,재무DATA!C:C,Sheet9!D554,재무DATA!H:H,YEAR(Sheet9!$A$1)-1,재무DATA!L:L,"E")&lt;50%,1,0),0)</f>
        <v>0</v>
      </c>
    </row>
    <row r="555" spans="1:10" x14ac:dyDescent="0.3">
      <c r="A555">
        <f t="shared" si="8"/>
        <v>40</v>
      </c>
      <c r="B555" t="str">
        <f>_xlfn.XLOOKUP(A555,회사목록!A:A,회사목록!B:B)</f>
        <v>팜스코</v>
      </c>
      <c r="C555" t="str">
        <f>_xlfn.XLOOKUP(B555,회사목록!B:B,회사목록!C:C)</f>
        <v>IM4</v>
      </c>
      <c r="D555" t="str">
        <f>_xlfn.XLOOKUP(H555,지표!D:D,지표!H:H)</f>
        <v>별도</v>
      </c>
      <c r="E555" t="str">
        <f>_xlfn.XLOOKUP(H555,지표!D:D,지표!I:I)</f>
        <v>코스피/코스닥</v>
      </c>
      <c r="F555" t="str">
        <f>_xlfn.XLOOKUP(H555,지표!D:D,지표!F:F)</f>
        <v>1 감리위험요소평가</v>
      </c>
      <c r="G555" t="str">
        <f>_xlfn.XLOOKUP(H555,지표!D:D,지표!C:C)</f>
        <v>1 표본심사</v>
      </c>
      <c r="H555" t="s">
        <v>85</v>
      </c>
      <c r="I555" t="s">
        <v>136</v>
      </c>
      <c r="J555" s="5">
        <f>IFERROR(IF(SUMIFS(재무DATA!M:M,재무DATA!D:D,Sheet9!B555,재무DATA!C:C,Sheet9!D555,재무DATA!H:H,YEAR(Sheet9!$A$1),재무DATA!L:L,"D")/SUMIFS(재무DATA!M:M,재무DATA!D:D,Sheet9!B555,재무DATA!C:C,Sheet9!D555,재무DATA!H:H,YEAR(Sheet9!$A$1)-1,재무DATA!L:L,"D")&lt;50%,1,0),0)</f>
        <v>0</v>
      </c>
    </row>
    <row r="556" spans="1:10" x14ac:dyDescent="0.3">
      <c r="A556">
        <f t="shared" si="8"/>
        <v>40</v>
      </c>
      <c r="B556" t="str">
        <f>_xlfn.XLOOKUP(A556,회사목록!A:A,회사목록!B:B)</f>
        <v>팜스코</v>
      </c>
      <c r="C556" t="str">
        <f>_xlfn.XLOOKUP(B556,회사목록!B:B,회사목록!C:C)</f>
        <v>IM4</v>
      </c>
      <c r="D556" t="str">
        <f>_xlfn.XLOOKUP(H556,지표!D:D,지표!H:H)</f>
        <v>별도</v>
      </c>
      <c r="E556" t="str">
        <f>_xlfn.XLOOKUP(H556,지표!D:D,지표!I:I)</f>
        <v>코스피/코스닥</v>
      </c>
      <c r="F556" t="str">
        <f>_xlfn.XLOOKUP(H556,지표!D:D,지표!F:F)</f>
        <v>1 감리위험요소평가</v>
      </c>
      <c r="G556" t="str">
        <f>_xlfn.XLOOKUP(H556,지표!D:D,지표!C:C)</f>
        <v>5 기타</v>
      </c>
      <c r="H556" t="s">
        <v>81</v>
      </c>
      <c r="I556" t="s">
        <v>349</v>
      </c>
      <c r="J556" s="5">
        <f>IFERROR(IF(SUMIFS(재무DATA!M:M,재무DATA!C:C,Sheet9!D556,재무DATA!D:D,Sheet9!B556,재무DATA!H:H,YEAR(Sheet9!$A$1),재무DATA!L:L,"F")/SUMIFS(재무DATA!M:M,재무DATA!C:C,Sheet9!D556,재무DATA!D:D,Sheet9!B556,재무DATA!H:H,YEAR(Sheet9!$A$1),재무DATA!L:L,"G")&lt;0,1,0),0)</f>
        <v>1</v>
      </c>
    </row>
    <row r="557" spans="1:10" x14ac:dyDescent="0.3">
      <c r="A557">
        <f t="shared" si="8"/>
        <v>40</v>
      </c>
      <c r="B557" t="str">
        <f>_xlfn.XLOOKUP(A557,회사목록!A:A,회사목록!B:B)</f>
        <v>팜스코</v>
      </c>
      <c r="C557" t="str">
        <f>_xlfn.XLOOKUP(B557,회사목록!B:B,회사목록!C:C)</f>
        <v>IM4</v>
      </c>
      <c r="D557" t="str">
        <f>_xlfn.XLOOKUP(H557,지표!D:D,지표!H:H)</f>
        <v>연결</v>
      </c>
      <c r="E557" t="str">
        <f>_xlfn.XLOOKUP(H557,지표!D:D,지표!I:I)</f>
        <v>코스피/코스닥</v>
      </c>
      <c r="F557" t="str">
        <f>_xlfn.XLOOKUP(H557,지표!D:D,지표!F:F)</f>
        <v>1 감리위험요소평가</v>
      </c>
      <c r="G557" t="str">
        <f>_xlfn.XLOOKUP(H557,지표!D:D,지표!C:C)</f>
        <v>2 직권지정</v>
      </c>
      <c r="H557" t="s">
        <v>87</v>
      </c>
      <c r="I557" t="s">
        <v>139</v>
      </c>
      <c r="J557" s="5">
        <f>IFERROR(IF(AND(SUMIFS(재무DATA!M:M,재무DATA!C:C,Sheet9!D557,재무DATA!D:D,Sheet9!B557,재무DATA!H:H,YEAR(Sheet9!$A$1)-1,재무DATA!L:L,"E")&lt;0,SUMIFS(재무DATA!M:M,재무DATA!C:C,Sheet9!D557,재무DATA!D:D,Sheet9!B557,재무DATA!H:H,YEAR(Sheet9!$A$1)-2,재무DATA!L:L,"E")&lt;0),1,0),0)</f>
        <v>0</v>
      </c>
    </row>
    <row r="558" spans="1:10" x14ac:dyDescent="0.3">
      <c r="A558">
        <f t="shared" si="8"/>
        <v>40</v>
      </c>
      <c r="B558" t="str">
        <f>_xlfn.XLOOKUP(A558,회사목록!A:A,회사목록!B:B)</f>
        <v>팜스코</v>
      </c>
      <c r="C558" t="str">
        <f>_xlfn.XLOOKUP(B558,회사목록!B:B,회사목록!C:C)</f>
        <v>IM4</v>
      </c>
      <c r="D558" t="str">
        <f>_xlfn.XLOOKUP(H558,지표!D:D,지표!H:H)</f>
        <v>연결</v>
      </c>
      <c r="E558" t="str">
        <f>_xlfn.XLOOKUP(H558,지표!D:D,지표!I:I)</f>
        <v>코스피/코스닥</v>
      </c>
      <c r="F558" t="str">
        <f>_xlfn.XLOOKUP(H558,지표!D:D,지표!F:F)</f>
        <v>1 감리위험요소평가</v>
      </c>
      <c r="G558" t="str">
        <f>_xlfn.XLOOKUP(H558,지표!D:D,지표!C:C)</f>
        <v>2 직권지정</v>
      </c>
      <c r="H558" t="s">
        <v>89</v>
      </c>
      <c r="I558" t="s">
        <v>141</v>
      </c>
      <c r="J558" s="5">
        <f>IFERROR(IF(AND(SUMIFS(재무DATA!M:M,재무DATA!C:C,Sheet9!D558,재무DATA!D:D,Sheet9!B558,재무DATA!H:H,YEAR(Sheet9!$A$1)-1,재무DATA!L:L,"G")&lt;0,SUMIFS(재무DATA!M:M,재무DATA!C:C,Sheet9!D558,재무DATA!D:D,Sheet9!B558,재무DATA!H:H,YEAR(Sheet9!$A$1)-2,재무DATA!L:L,"G")&lt;0),1,0),0)</f>
        <v>0</v>
      </c>
    </row>
    <row r="559" spans="1:10" x14ac:dyDescent="0.3">
      <c r="A559">
        <f t="shared" si="8"/>
        <v>40</v>
      </c>
      <c r="B559" t="str">
        <f>_xlfn.XLOOKUP(A559,회사목록!A:A,회사목록!B:B)</f>
        <v>팜스코</v>
      </c>
      <c r="C559" t="str">
        <f>_xlfn.XLOOKUP(B559,회사목록!B:B,회사목록!C:C)</f>
        <v>IM4</v>
      </c>
      <c r="D559" t="str">
        <f>_xlfn.XLOOKUP(H559,지표!D:D,지표!H:H)</f>
        <v>별도</v>
      </c>
      <c r="E559" t="str">
        <f>_xlfn.XLOOKUP(H559,지표!D:D,지표!I:I)</f>
        <v>코스피/코스닥</v>
      </c>
      <c r="F559" t="str">
        <f>_xlfn.XLOOKUP(H559,지표!D:D,지표!F:F)</f>
        <v>1 감리위험요소평가</v>
      </c>
      <c r="G559" t="str">
        <f>_xlfn.XLOOKUP(H559,지표!D:D,지표!C:C)</f>
        <v>3 관리종목</v>
      </c>
      <c r="H559" t="s">
        <v>91</v>
      </c>
      <c r="I559" t="s">
        <v>143</v>
      </c>
      <c r="J559" s="5">
        <f>IFERROR(IF(_xlfn.XLOOKUP(B559,재무DATA!D:D,재무DATA!F:F)="KOSDAQ",IF(SUMIFS(재무DATA!M:M,재무DATA!C:C,Sheet9!D559,재무DATA!D:D,Sheet9!B559,재무DATA!H:H,YEAR(Sheet9!$A$1)-2,재무DATA!L:L,"D")&lt;=33*10^8,1,0),IF(SUMIFS(재무DATA!M:M,재무DATA!C:C,Sheet9!D559,재무DATA!D:D,Sheet9!B559,재무DATA!H:H,YEAR(Sheet9!$A$1)-2,재무DATA!L:L,"D")&lt;=55*10^8,1,0)),0)</f>
        <v>0</v>
      </c>
    </row>
    <row r="560" spans="1:10" x14ac:dyDescent="0.3">
      <c r="A560">
        <f t="shared" si="8"/>
        <v>40</v>
      </c>
      <c r="B560" t="str">
        <f>_xlfn.XLOOKUP(A560,회사목록!A:A,회사목록!B:B)</f>
        <v>팜스코</v>
      </c>
      <c r="C560" t="str">
        <f>_xlfn.XLOOKUP(B560,회사목록!B:B,회사목록!C:C)</f>
        <v>IM4</v>
      </c>
      <c r="D560" t="str">
        <f>_xlfn.XLOOKUP(H560,지표!D:D,지표!H:H)</f>
        <v>별도</v>
      </c>
      <c r="E560" t="str">
        <f>_xlfn.XLOOKUP(H560,지표!D:D,지표!I:I)</f>
        <v>ALL</v>
      </c>
      <c r="F560" t="str">
        <f>_xlfn.XLOOKUP(H560,지표!D:D,지표!F:F)</f>
        <v>2 감사인 감리 대상 개별감사업무 선정</v>
      </c>
      <c r="G560" t="str">
        <f>_xlfn.XLOOKUP(H560,지표!D:D,지표!C:C)</f>
        <v>1 개별감사업무 선정</v>
      </c>
      <c r="H560" t="s">
        <v>65</v>
      </c>
      <c r="I560" t="s">
        <v>145</v>
      </c>
      <c r="J560" s="5">
        <f>IFERROR(IF(SUMIFS(재무DATA!M:M,재무DATA!C:C,Sheet9!D560,재무DATA!D:D,Sheet9!B560,재무DATA!H:H,YEAR(Sheet9!$A$1),재무DATA!L:L,"B")/SUMIFS(재무DATA!M:M,재무DATA!C:C,Sheet9!D560,재무DATA!D:D,Sheet9!B560,재무DATA!H:H,YEAR(Sheet9!$A$1),재무DATA!L:L,"C")&gt;=150%,1,0),0)</f>
        <v>1</v>
      </c>
    </row>
    <row r="561" spans="1:10" x14ac:dyDescent="0.3">
      <c r="A561">
        <f t="shared" si="8"/>
        <v>40</v>
      </c>
      <c r="B561" t="str">
        <f>_xlfn.XLOOKUP(A561,회사목록!A:A,회사목록!B:B)</f>
        <v>팜스코</v>
      </c>
      <c r="C561" t="str">
        <f>_xlfn.XLOOKUP(B561,회사목록!B:B,회사목록!C:C)</f>
        <v>IM4</v>
      </c>
      <c r="D561" t="str">
        <f>_xlfn.XLOOKUP(H561,지표!D:D,지표!H:H)</f>
        <v>별도</v>
      </c>
      <c r="E561" t="str">
        <f>_xlfn.XLOOKUP(H561,지표!D:D,지표!I:I)</f>
        <v>ALL</v>
      </c>
      <c r="F561" t="str">
        <f>_xlfn.XLOOKUP(H561,지표!D:D,지표!F:F)</f>
        <v>2 감사인 감리 대상 개별감사업무 선정</v>
      </c>
      <c r="G561" t="str">
        <f>_xlfn.XLOOKUP(H561,지표!D:D,지표!C:C)</f>
        <v>1 개별감사업무 선정</v>
      </c>
      <c r="H561" t="s">
        <v>67</v>
      </c>
      <c r="I561" t="s">
        <v>147</v>
      </c>
      <c r="J561" s="5">
        <f>IFERROR(IF(AND(SUMIFS(재무DATA!M:M,재무DATA!C:C,Sheet9!D561,재무DATA!D:D,Sheet9!B561,재무DATA!H:H,YEAR(Sheet9!$A$1),재무DATA!L:L,"E")/SUMIFS(재무DATA!M:M,재무DATA!C:C,Sheet9!D561,재무DATA!D:D,Sheet9!B561,재무DATA!H:H,YEAR(Sheet9!$A$1),재무DATA!L:L,"D")&lt;=0,SUMIFS(재무DATA!M:M,재무DATA!C:C,Sheet9!D561,재무DATA!D:D,Sheet9!B561,재무DATA!H:H,YEAR(Sheet9!$A$1),재무DATA!L:L,"F")/SUMIFS(재무DATA!M:M,재무DATA!C:C,Sheet9!D561,재무DATA!D:D,Sheet9!B561,재무DATA!H:H,YEAR(Sheet9!$A$1),재무DATA!L:L,"D")&lt;=0),1,0),0)</f>
        <v>0</v>
      </c>
    </row>
    <row r="562" spans="1:10" x14ac:dyDescent="0.3">
      <c r="A562">
        <f t="shared" si="8"/>
        <v>40</v>
      </c>
      <c r="B562" t="str">
        <f>_xlfn.XLOOKUP(A562,회사목록!A:A,회사목록!B:B)</f>
        <v>팜스코</v>
      </c>
      <c r="C562" t="str">
        <f>_xlfn.XLOOKUP(B562,회사목록!B:B,회사목록!C:C)</f>
        <v>IM4</v>
      </c>
      <c r="D562" t="str">
        <f>_xlfn.XLOOKUP(H562,지표!D:D,지표!H:H)</f>
        <v>별도</v>
      </c>
      <c r="E562" t="str">
        <f>_xlfn.XLOOKUP(H562,지표!D:D,지표!I:I)</f>
        <v>비상장</v>
      </c>
      <c r="F562" t="str">
        <f>_xlfn.XLOOKUP(H562,지표!D:D,지표!F:F)</f>
        <v>2 감사인 감리 대상 개별감사업무 선정</v>
      </c>
      <c r="G562" t="str">
        <f>_xlfn.XLOOKUP(H562,지표!D:D,지표!C:C)</f>
        <v>1 개별감사업무 선정</v>
      </c>
      <c r="H562" t="s">
        <v>69</v>
      </c>
      <c r="I562" t="s">
        <v>351</v>
      </c>
      <c r="J562" s="5">
        <f>IFERROR(IF(_xlfn.XLOOKUP(B562,재무DATA!D:D,재무DATA!F:F)="비상장",IF(SUMIFS(재무DATA!M:M,재무DATA!D:D,Sheet9!B562,재무DATA!C:C,Sheet9!D562,재무DATA!H:H,YEAR(Sheet9!$A$1),재무DATA!L:L,"A")&gt;=2*10^12,1,0),0),0)</f>
        <v>0</v>
      </c>
    </row>
    <row r="563" spans="1:10" x14ac:dyDescent="0.3">
      <c r="A563">
        <f t="shared" si="8"/>
        <v>41</v>
      </c>
      <c r="B563" t="str">
        <f>_xlfn.XLOOKUP(A563,회사목록!A:A,회사목록!B:B)</f>
        <v>퍼스텍</v>
      </c>
      <c r="C563" t="str">
        <f>_xlfn.XLOOKUP(B563,회사목록!B:B,회사목록!C:C)</f>
        <v>ICE3</v>
      </c>
      <c r="D563" t="str">
        <f>_xlfn.XLOOKUP(H563,지표!D:D,지표!H:H)</f>
        <v>별도</v>
      </c>
      <c r="E563" t="str">
        <f>_xlfn.XLOOKUP(H563,지표!D:D,지표!I:I)</f>
        <v>코스닥</v>
      </c>
      <c r="F563" t="str">
        <f>_xlfn.XLOOKUP(H563,지표!D:D,지표!F:F)</f>
        <v>1 감리위험요소평가</v>
      </c>
      <c r="G563" t="str">
        <f>_xlfn.XLOOKUP(H563,지표!D:D,지표!C:C)</f>
        <v>4 한계기업</v>
      </c>
      <c r="H563" t="s">
        <v>71</v>
      </c>
      <c r="I563" t="s">
        <v>128</v>
      </c>
      <c r="J563" s="5">
        <f>IFERROR(IF(_xlfn.XLOOKUP(B563,회사목록!B:B,회사목록!D:D)="KOSDAQ",IF(AND(SUMIFS(재무DATA!M:M,재무DATA!H:H,YEAR(Sheet9!$A$1),재무DATA!C:C,Sheet9!D563,재무DATA!L:L,"E")&lt;0,SUMIFS(재무DATA!M:M,재무DATA!H:H,YEAR(Sheet9!$A$1)-1,재무DATA!C:C,Sheet9!D563,재무DATA!L:L,"E")&lt;0,SUMIFS(재무DATA!M:M,재무DATA!H:H,YEAR(Sheet9!$A$1)-2,재무DATA!C:C,Sheet9!D563,재무DATA!L:L,"E")&lt;0),1,0),0),0)</f>
        <v>0</v>
      </c>
    </row>
    <row r="564" spans="1:10" x14ac:dyDescent="0.3">
      <c r="A564">
        <f t="shared" si="8"/>
        <v>41</v>
      </c>
      <c r="B564" t="str">
        <f>_xlfn.XLOOKUP(A564,회사목록!A:A,회사목록!B:B)</f>
        <v>퍼스텍</v>
      </c>
      <c r="C564" t="str">
        <f>_xlfn.XLOOKUP(B564,회사목록!B:B,회사목록!C:C)</f>
        <v>ICE3</v>
      </c>
      <c r="D564" t="str">
        <f>_xlfn.XLOOKUP(H564,지표!D:D,지표!H:H)</f>
        <v>별도</v>
      </c>
      <c r="E564" t="str">
        <f>_xlfn.XLOOKUP(H564,지표!D:D,지표!I:I)</f>
        <v>ALL</v>
      </c>
      <c r="F564" t="str">
        <f>_xlfn.XLOOKUP(H564,지표!D:D,지표!F:F)</f>
        <v>1 감리위험요소평가</v>
      </c>
      <c r="G564" t="str">
        <f>_xlfn.XLOOKUP(H564,지표!D:D,지표!C:C)</f>
        <v>1 표본심사</v>
      </c>
      <c r="H564" t="s">
        <v>73</v>
      </c>
      <c r="I564" t="s">
        <v>132</v>
      </c>
      <c r="J564" s="5">
        <f>IFERROR(IF(SUMIFS(재무DATA!M:M,재무DATA!D:D,Sheet9!B564,재무DATA!H:H,YEAR(Sheet9!$A$1)-1,재무DATA!C:C,Sheet9!D564,재무DATA!L:L,"F")-SUMIFS(재무DATA!M:M,재무DATA!D:D,Sheet9!B564,재무DATA!H:H,YEAR(Sheet9!$A$1)-1,재무DATA!C:C,Sheet9!D564,재무DATA!L:L,"G")&gt;0,IF((SUMIFS(재무DATA!M:M,재무DATA!D:D,Sheet9!B564,재무DATA!H:H,YEAR(Sheet9!$A$1)-1,재무DATA!C:C,Sheet9!D564,재무DATA!L:L,"F")-SUMIFS(재무DATA!M:M,재무DATA!D:D,Sheet9!B564,재무DATA!H:H,YEAR(Sheet9!$A$1)-1,재무DATA!C:C,Sheet9!D564,재무DATA!L:L,"G"))/(SUMIFS(재무DATA!M:M,재무DATA!D:D,Sheet9!B564,재무DATA!H:H,YEAR(Sheet9!$A$1)-1,재무DATA!C:C,Sheet9!D564,재무DATA!L:L,"G"))&gt;=50%,1,0),0),0)</f>
        <v>0</v>
      </c>
    </row>
    <row r="565" spans="1:10" x14ac:dyDescent="0.3">
      <c r="A565">
        <f t="shared" si="8"/>
        <v>41</v>
      </c>
      <c r="B565" t="str">
        <f>_xlfn.XLOOKUP(A565,회사목록!A:A,회사목록!B:B)</f>
        <v>퍼스텍</v>
      </c>
      <c r="C565" t="str">
        <f>_xlfn.XLOOKUP(B565,회사목록!B:B,회사목록!C:C)</f>
        <v>ICE3</v>
      </c>
      <c r="D565" t="str">
        <f>_xlfn.XLOOKUP(H565,지표!D:D,지표!H:H)</f>
        <v>별도</v>
      </c>
      <c r="E565" t="str">
        <f>_xlfn.XLOOKUP(H565,지표!D:D,지표!I:I)</f>
        <v>ALL</v>
      </c>
      <c r="F565" t="str">
        <f>_xlfn.XLOOKUP(H565,지표!D:D,지표!F:F)</f>
        <v>1 감리위험요소평가</v>
      </c>
      <c r="G565" t="str">
        <f>_xlfn.XLOOKUP(H565,지표!D:D,지표!C:C)</f>
        <v>1 표본심사</v>
      </c>
      <c r="H565" t="s">
        <v>75</v>
      </c>
      <c r="I565" t="s">
        <v>130</v>
      </c>
      <c r="J565" s="5">
        <f>IFERROR(IF(J564=1,IF(SUMIFS(재무DATA!M:M,재무DATA!D:D,Sheet9!B565,재무DATA!H:H,YEAR(Sheet9!$A$1)-2,재무DATA!C:C,Sheet9!D565,재무DATA!L:L,"F")-SUMIFS(재무DATA!M:M,재무DATA!D:D,Sheet9!B565,재무DATA!H:H,YEAR(Sheet9!$A$1)-2,재무DATA!C:C,Sheet9!D565,재무DATA!L:L,"G")&gt;0,IF((SUMIFS(재무DATA!M:M,재무DATA!D:D,Sheet9!B565,재무DATA!H:H,YEAR(Sheet9!$A$1)-2,재무DATA!C:C,Sheet9!D565,재무DATA!L:L,"F")-SUMIFS(재무DATA!M:M,재무DATA!D:D,Sheet9!B565,재무DATA!H:H,YEAR(Sheet9!$A$1)-2,재무DATA!C:C,Sheet9!D565,재무DATA!L:L,"G"))/(SUMIFS(재무DATA!M:M,재무DATA!D:D,Sheet9!B565,재무DATA!H:H,YEAR(Sheet9!$A$1)-2,재무DATA!C:C,Sheet9!D565,재무DATA!L:L,"G"))&gt;=50%,1,0),0),0),0)</f>
        <v>0</v>
      </c>
    </row>
    <row r="566" spans="1:10" x14ac:dyDescent="0.3">
      <c r="A566">
        <f t="shared" si="8"/>
        <v>41</v>
      </c>
      <c r="B566" t="str">
        <f>_xlfn.XLOOKUP(A566,회사목록!A:A,회사목록!B:B)</f>
        <v>퍼스텍</v>
      </c>
      <c r="C566" t="str">
        <f>_xlfn.XLOOKUP(B566,회사목록!B:B,회사목록!C:C)</f>
        <v>ICE3</v>
      </c>
      <c r="D566" t="str">
        <f>_xlfn.XLOOKUP(H566,지표!D:D,지표!H:H)</f>
        <v>별도</v>
      </c>
      <c r="E566" t="str">
        <f>_xlfn.XLOOKUP(H566,지표!D:D,지표!I:I)</f>
        <v>ALL</v>
      </c>
      <c r="F566" t="str">
        <f>_xlfn.XLOOKUP(H566,지표!D:D,지표!F:F)</f>
        <v>1 감리위험요소평가</v>
      </c>
      <c r="G566" t="str">
        <f>_xlfn.XLOOKUP(H566,지표!D:D,지표!C:C)</f>
        <v>1 표본심사</v>
      </c>
      <c r="H566" t="s">
        <v>77</v>
      </c>
      <c r="I566" t="s">
        <v>127</v>
      </c>
      <c r="J566" s="5">
        <f>IFERROR(IF(SUMIFS(재무DATA!M:M,재무DATA!D:D,Sheet9!B566,재무DATA!H:H,YEAR(Sheet9!$A$1)-1,재무DATA!C:C,Sheet9!D566,재무DATA!L:L,"E")-SUMIFS(재무DATA!M:M,재무DATA!D:D,Sheet9!B566,재무DATA!H:H,YEAR(Sheet9!$A$1)-1,재무DATA!C:C,Sheet9!D566,재무DATA!L:L,"G")&gt;0,IF((SUMIFS(재무DATA!M:M,재무DATA!D:D,Sheet9!B566,재무DATA!H:H,YEAR(Sheet9!$A$1)-1,재무DATA!C:C,Sheet9!D566,재무DATA!L:L,"E")-SUMIFS(재무DATA!M:M,재무DATA!D:D,Sheet9!B566,재무DATA!H:H,YEAR(Sheet9!$A$1)-1,재무DATA!C:C,Sheet9!D566,재무DATA!L:L,"G"))/(SUMIFS(재무DATA!M:M,재무DATA!D:D,Sheet9!B566,재무DATA!H:H,YEAR(Sheet9!$A$1)-1,재무DATA!C:C,Sheet9!D566,재무DATA!L:L,"G"))&gt;=50%,1,0),0),0)</f>
        <v>0</v>
      </c>
    </row>
    <row r="567" spans="1:10" x14ac:dyDescent="0.3">
      <c r="A567">
        <f t="shared" si="8"/>
        <v>41</v>
      </c>
      <c r="B567" t="str">
        <f>_xlfn.XLOOKUP(A567,회사목록!A:A,회사목록!B:B)</f>
        <v>퍼스텍</v>
      </c>
      <c r="C567" t="str">
        <f>_xlfn.XLOOKUP(B567,회사목록!B:B,회사목록!C:C)</f>
        <v>ICE3</v>
      </c>
      <c r="D567" t="str">
        <f>_xlfn.XLOOKUP(H567,지표!D:D,지표!H:H)</f>
        <v>별도</v>
      </c>
      <c r="E567" t="str">
        <f>_xlfn.XLOOKUP(H567,지표!D:D,지표!I:I)</f>
        <v>ALL</v>
      </c>
      <c r="F567" t="str">
        <f>_xlfn.XLOOKUP(H567,지표!D:D,지표!F:F)</f>
        <v>1 감리위험요소평가</v>
      </c>
      <c r="G567" t="str">
        <f>_xlfn.XLOOKUP(H567,지표!D:D,지표!C:C)</f>
        <v>1 표본심사</v>
      </c>
      <c r="H567" t="s">
        <v>79</v>
      </c>
      <c r="I567" t="s">
        <v>126</v>
      </c>
      <c r="J567" s="5">
        <f>IFERROR(IF(J566=1,IF(SUMIFS(재무DATA!M:M,재무DATA!D:D,Sheet9!B567,재무DATA!H:H,YEAR(Sheet9!$A$1)-2,재무DATA!C:C,Sheet9!D567,재무DATA!L:L,"E")-SUMIFS(재무DATA!M:M,재무DATA!D:D,Sheet9!B567,재무DATA!H:H,YEAR(Sheet9!$A$1)-2,재무DATA!C:C,Sheet9!D567,재무DATA!L:L,"G")&gt;0,IF((SUMIFS(재무DATA!M:M,재무DATA!D:D,Sheet9!B567,재무DATA!H:H,YEAR(Sheet9!$A$1)-2,재무DATA!C:C,Sheet9!D567,재무DATA!L:L,"E")-SUMIFS(재무DATA!M:M,재무DATA!D:D,Sheet9!B567,재무DATA!H:H,YEAR(Sheet9!$A$1)-2,재무DATA!C:C,Sheet9!D567,재무DATA!L:L,"G"))/(SUMIFS(재무DATA!M:M,재무DATA!D:D,Sheet9!B567,재무DATA!H:H,YEAR(Sheet9!$A$1)-2,재무DATA!C:C,Sheet9!D567,재무DATA!L:L,"G"))&gt;=50%,1,0),0),0),0)</f>
        <v>0</v>
      </c>
    </row>
    <row r="568" spans="1:10" x14ac:dyDescent="0.3">
      <c r="A568">
        <f t="shared" si="8"/>
        <v>41</v>
      </c>
      <c r="B568" t="str">
        <f>_xlfn.XLOOKUP(A568,회사목록!A:A,회사목록!B:B)</f>
        <v>퍼스텍</v>
      </c>
      <c r="C568" t="str">
        <f>_xlfn.XLOOKUP(B568,회사목록!B:B,회사목록!C:C)</f>
        <v>ICE3</v>
      </c>
      <c r="D568" t="str">
        <f>_xlfn.XLOOKUP(H568,지표!D:D,지표!H:H)</f>
        <v>별도</v>
      </c>
      <c r="E568" t="str">
        <f>_xlfn.XLOOKUP(H568,지표!D:D,지표!I:I)</f>
        <v>코스피/코스닥</v>
      </c>
      <c r="F568" t="str">
        <f>_xlfn.XLOOKUP(H568,지표!D:D,지표!F:F)</f>
        <v>1 감리위험요소평가</v>
      </c>
      <c r="G568" t="str">
        <f>_xlfn.XLOOKUP(H568,지표!D:D,지표!C:C)</f>
        <v>1 표본심사</v>
      </c>
      <c r="H568" t="s">
        <v>83</v>
      </c>
      <c r="I568" t="s">
        <v>134</v>
      </c>
      <c r="J568" s="5">
        <f>IFERROR(IF(SUMIFS(재무DATA!M:M,재무DATA!D:D,Sheet9!B568,재무DATA!C:C,Sheet9!D568,재무DATA!H:H,YEAR(Sheet9!$A$1),재무DATA!L:L,"E")/SUMIFS(재무DATA!M:M,재무DATA!D:D,Sheet9!B568,재무DATA!C:C,Sheet9!D568,재무DATA!H:H,YEAR(Sheet9!$A$1)-1,재무DATA!L:L,"E")&lt;50%,1,0),0)</f>
        <v>1</v>
      </c>
    </row>
    <row r="569" spans="1:10" x14ac:dyDescent="0.3">
      <c r="A569">
        <f t="shared" si="8"/>
        <v>41</v>
      </c>
      <c r="B569" t="str">
        <f>_xlfn.XLOOKUP(A569,회사목록!A:A,회사목록!B:B)</f>
        <v>퍼스텍</v>
      </c>
      <c r="C569" t="str">
        <f>_xlfn.XLOOKUP(B569,회사목록!B:B,회사목록!C:C)</f>
        <v>ICE3</v>
      </c>
      <c r="D569" t="str">
        <f>_xlfn.XLOOKUP(H569,지표!D:D,지표!H:H)</f>
        <v>별도</v>
      </c>
      <c r="E569" t="str">
        <f>_xlfn.XLOOKUP(H569,지표!D:D,지표!I:I)</f>
        <v>코스피/코스닥</v>
      </c>
      <c r="F569" t="str">
        <f>_xlfn.XLOOKUP(H569,지표!D:D,지표!F:F)</f>
        <v>1 감리위험요소평가</v>
      </c>
      <c r="G569" t="str">
        <f>_xlfn.XLOOKUP(H569,지표!D:D,지표!C:C)</f>
        <v>1 표본심사</v>
      </c>
      <c r="H569" t="s">
        <v>85</v>
      </c>
      <c r="I569" t="s">
        <v>136</v>
      </c>
      <c r="J569" s="5">
        <f>IFERROR(IF(SUMIFS(재무DATA!M:M,재무DATA!D:D,Sheet9!B569,재무DATA!C:C,Sheet9!D569,재무DATA!H:H,YEAR(Sheet9!$A$1),재무DATA!L:L,"D")/SUMIFS(재무DATA!M:M,재무DATA!D:D,Sheet9!B569,재무DATA!C:C,Sheet9!D569,재무DATA!H:H,YEAR(Sheet9!$A$1)-1,재무DATA!L:L,"D")&lt;50%,1,0),0)</f>
        <v>0</v>
      </c>
    </row>
    <row r="570" spans="1:10" x14ac:dyDescent="0.3">
      <c r="A570">
        <f t="shared" si="8"/>
        <v>41</v>
      </c>
      <c r="B570" t="str">
        <f>_xlfn.XLOOKUP(A570,회사목록!A:A,회사목록!B:B)</f>
        <v>퍼스텍</v>
      </c>
      <c r="C570" t="str">
        <f>_xlfn.XLOOKUP(B570,회사목록!B:B,회사목록!C:C)</f>
        <v>ICE3</v>
      </c>
      <c r="D570" t="str">
        <f>_xlfn.XLOOKUP(H570,지표!D:D,지표!H:H)</f>
        <v>별도</v>
      </c>
      <c r="E570" t="str">
        <f>_xlfn.XLOOKUP(H570,지표!D:D,지표!I:I)</f>
        <v>코스피/코스닥</v>
      </c>
      <c r="F570" t="str">
        <f>_xlfn.XLOOKUP(H570,지표!D:D,지표!F:F)</f>
        <v>1 감리위험요소평가</v>
      </c>
      <c r="G570" t="str">
        <f>_xlfn.XLOOKUP(H570,지표!D:D,지표!C:C)</f>
        <v>5 기타</v>
      </c>
      <c r="H570" t="s">
        <v>81</v>
      </c>
      <c r="I570" t="s">
        <v>349</v>
      </c>
      <c r="J570" s="5">
        <f>IFERROR(IF(SUMIFS(재무DATA!M:M,재무DATA!C:C,Sheet9!D570,재무DATA!D:D,Sheet9!B570,재무DATA!H:H,YEAR(Sheet9!$A$1),재무DATA!L:L,"F")/SUMIFS(재무DATA!M:M,재무DATA!C:C,Sheet9!D570,재무DATA!D:D,Sheet9!B570,재무DATA!H:H,YEAR(Sheet9!$A$1),재무DATA!L:L,"G")&lt;0,1,0),0)</f>
        <v>1</v>
      </c>
    </row>
    <row r="571" spans="1:10" x14ac:dyDescent="0.3">
      <c r="A571">
        <f t="shared" si="8"/>
        <v>41</v>
      </c>
      <c r="B571" t="str">
        <f>_xlfn.XLOOKUP(A571,회사목록!A:A,회사목록!B:B)</f>
        <v>퍼스텍</v>
      </c>
      <c r="C571" t="str">
        <f>_xlfn.XLOOKUP(B571,회사목록!B:B,회사목록!C:C)</f>
        <v>ICE3</v>
      </c>
      <c r="D571" t="str">
        <f>_xlfn.XLOOKUP(H571,지표!D:D,지표!H:H)</f>
        <v>연결</v>
      </c>
      <c r="E571" t="str">
        <f>_xlfn.XLOOKUP(H571,지표!D:D,지표!I:I)</f>
        <v>코스피/코스닥</v>
      </c>
      <c r="F571" t="str">
        <f>_xlfn.XLOOKUP(H571,지표!D:D,지표!F:F)</f>
        <v>1 감리위험요소평가</v>
      </c>
      <c r="G571" t="str">
        <f>_xlfn.XLOOKUP(H571,지표!D:D,지표!C:C)</f>
        <v>2 직권지정</v>
      </c>
      <c r="H571" t="s">
        <v>87</v>
      </c>
      <c r="I571" t="s">
        <v>139</v>
      </c>
      <c r="J571" s="5">
        <f>IFERROR(IF(AND(SUMIFS(재무DATA!M:M,재무DATA!C:C,Sheet9!D571,재무DATA!D:D,Sheet9!B571,재무DATA!H:H,YEAR(Sheet9!$A$1)-1,재무DATA!L:L,"E")&lt;0,SUMIFS(재무DATA!M:M,재무DATA!C:C,Sheet9!D571,재무DATA!D:D,Sheet9!B571,재무DATA!H:H,YEAR(Sheet9!$A$1)-2,재무DATA!L:L,"E")&lt;0),1,0),0)</f>
        <v>0</v>
      </c>
    </row>
    <row r="572" spans="1:10" x14ac:dyDescent="0.3">
      <c r="A572">
        <f t="shared" si="8"/>
        <v>41</v>
      </c>
      <c r="B572" t="str">
        <f>_xlfn.XLOOKUP(A572,회사목록!A:A,회사목록!B:B)</f>
        <v>퍼스텍</v>
      </c>
      <c r="C572" t="str">
        <f>_xlfn.XLOOKUP(B572,회사목록!B:B,회사목록!C:C)</f>
        <v>ICE3</v>
      </c>
      <c r="D572" t="str">
        <f>_xlfn.XLOOKUP(H572,지표!D:D,지표!H:H)</f>
        <v>연결</v>
      </c>
      <c r="E572" t="str">
        <f>_xlfn.XLOOKUP(H572,지표!D:D,지표!I:I)</f>
        <v>코스피/코스닥</v>
      </c>
      <c r="F572" t="str">
        <f>_xlfn.XLOOKUP(H572,지표!D:D,지표!F:F)</f>
        <v>1 감리위험요소평가</v>
      </c>
      <c r="G572" t="str">
        <f>_xlfn.XLOOKUP(H572,지표!D:D,지표!C:C)</f>
        <v>2 직권지정</v>
      </c>
      <c r="H572" t="s">
        <v>89</v>
      </c>
      <c r="I572" t="s">
        <v>141</v>
      </c>
      <c r="J572" s="5">
        <f>IFERROR(IF(AND(SUMIFS(재무DATA!M:M,재무DATA!C:C,Sheet9!D572,재무DATA!D:D,Sheet9!B572,재무DATA!H:H,YEAR(Sheet9!$A$1)-1,재무DATA!L:L,"G")&lt;0,SUMIFS(재무DATA!M:M,재무DATA!C:C,Sheet9!D572,재무DATA!D:D,Sheet9!B572,재무DATA!H:H,YEAR(Sheet9!$A$1)-2,재무DATA!L:L,"G")&lt;0),1,0),0)</f>
        <v>0</v>
      </c>
    </row>
    <row r="573" spans="1:10" x14ac:dyDescent="0.3">
      <c r="A573">
        <f t="shared" si="8"/>
        <v>41</v>
      </c>
      <c r="B573" t="str">
        <f>_xlfn.XLOOKUP(A573,회사목록!A:A,회사목록!B:B)</f>
        <v>퍼스텍</v>
      </c>
      <c r="C573" t="str">
        <f>_xlfn.XLOOKUP(B573,회사목록!B:B,회사목록!C:C)</f>
        <v>ICE3</v>
      </c>
      <c r="D573" t="str">
        <f>_xlfn.XLOOKUP(H573,지표!D:D,지표!H:H)</f>
        <v>별도</v>
      </c>
      <c r="E573" t="str">
        <f>_xlfn.XLOOKUP(H573,지표!D:D,지표!I:I)</f>
        <v>코스피/코스닥</v>
      </c>
      <c r="F573" t="str">
        <f>_xlfn.XLOOKUP(H573,지표!D:D,지표!F:F)</f>
        <v>1 감리위험요소평가</v>
      </c>
      <c r="G573" t="str">
        <f>_xlfn.XLOOKUP(H573,지표!D:D,지표!C:C)</f>
        <v>3 관리종목</v>
      </c>
      <c r="H573" t="s">
        <v>91</v>
      </c>
      <c r="I573" t="s">
        <v>143</v>
      </c>
      <c r="J573" s="5">
        <f>IFERROR(IF(_xlfn.XLOOKUP(B573,재무DATA!D:D,재무DATA!F:F)="KOSDAQ",IF(SUMIFS(재무DATA!M:M,재무DATA!C:C,Sheet9!D573,재무DATA!D:D,Sheet9!B573,재무DATA!H:H,YEAR(Sheet9!$A$1)-2,재무DATA!L:L,"D")&lt;=33*10^8,1,0),IF(SUMIFS(재무DATA!M:M,재무DATA!C:C,Sheet9!D573,재무DATA!D:D,Sheet9!B573,재무DATA!H:H,YEAR(Sheet9!$A$1)-2,재무DATA!L:L,"D")&lt;=55*10^8,1,0)),0)</f>
        <v>0</v>
      </c>
    </row>
    <row r="574" spans="1:10" x14ac:dyDescent="0.3">
      <c r="A574">
        <f t="shared" si="8"/>
        <v>41</v>
      </c>
      <c r="B574" t="str">
        <f>_xlfn.XLOOKUP(A574,회사목록!A:A,회사목록!B:B)</f>
        <v>퍼스텍</v>
      </c>
      <c r="C574" t="str">
        <f>_xlfn.XLOOKUP(B574,회사목록!B:B,회사목록!C:C)</f>
        <v>ICE3</v>
      </c>
      <c r="D574" t="str">
        <f>_xlfn.XLOOKUP(H574,지표!D:D,지표!H:H)</f>
        <v>별도</v>
      </c>
      <c r="E574" t="str">
        <f>_xlfn.XLOOKUP(H574,지표!D:D,지표!I:I)</f>
        <v>ALL</v>
      </c>
      <c r="F574" t="str">
        <f>_xlfn.XLOOKUP(H574,지표!D:D,지표!F:F)</f>
        <v>2 감사인 감리 대상 개별감사업무 선정</v>
      </c>
      <c r="G574" t="str">
        <f>_xlfn.XLOOKUP(H574,지표!D:D,지표!C:C)</f>
        <v>1 개별감사업무 선정</v>
      </c>
      <c r="H574" t="s">
        <v>65</v>
      </c>
      <c r="I574" t="s">
        <v>145</v>
      </c>
      <c r="J574" s="5">
        <f>IFERROR(IF(SUMIFS(재무DATA!M:M,재무DATA!C:C,Sheet9!D574,재무DATA!D:D,Sheet9!B574,재무DATA!H:H,YEAR(Sheet9!$A$1),재무DATA!L:L,"B")/SUMIFS(재무DATA!M:M,재무DATA!C:C,Sheet9!D574,재무DATA!D:D,Sheet9!B574,재무DATA!H:H,YEAR(Sheet9!$A$1),재무DATA!L:L,"C")&gt;=150%,1,0),0)</f>
        <v>1</v>
      </c>
    </row>
    <row r="575" spans="1:10" x14ac:dyDescent="0.3">
      <c r="A575">
        <f t="shared" si="8"/>
        <v>41</v>
      </c>
      <c r="B575" t="str">
        <f>_xlfn.XLOOKUP(A575,회사목록!A:A,회사목록!B:B)</f>
        <v>퍼스텍</v>
      </c>
      <c r="C575" t="str">
        <f>_xlfn.XLOOKUP(B575,회사목록!B:B,회사목록!C:C)</f>
        <v>ICE3</v>
      </c>
      <c r="D575" t="str">
        <f>_xlfn.XLOOKUP(H575,지표!D:D,지표!H:H)</f>
        <v>별도</v>
      </c>
      <c r="E575" t="str">
        <f>_xlfn.XLOOKUP(H575,지표!D:D,지표!I:I)</f>
        <v>ALL</v>
      </c>
      <c r="F575" t="str">
        <f>_xlfn.XLOOKUP(H575,지표!D:D,지표!F:F)</f>
        <v>2 감사인 감리 대상 개별감사업무 선정</v>
      </c>
      <c r="G575" t="str">
        <f>_xlfn.XLOOKUP(H575,지표!D:D,지표!C:C)</f>
        <v>1 개별감사업무 선정</v>
      </c>
      <c r="H575" t="s">
        <v>67</v>
      </c>
      <c r="I575" t="s">
        <v>147</v>
      </c>
      <c r="J575" s="5">
        <f>IFERROR(IF(AND(SUMIFS(재무DATA!M:M,재무DATA!C:C,Sheet9!D575,재무DATA!D:D,Sheet9!B575,재무DATA!H:H,YEAR(Sheet9!$A$1),재무DATA!L:L,"E")/SUMIFS(재무DATA!M:M,재무DATA!C:C,Sheet9!D575,재무DATA!D:D,Sheet9!B575,재무DATA!H:H,YEAR(Sheet9!$A$1),재무DATA!L:L,"D")&lt;=0,SUMIFS(재무DATA!M:M,재무DATA!C:C,Sheet9!D575,재무DATA!D:D,Sheet9!B575,재무DATA!H:H,YEAR(Sheet9!$A$1),재무DATA!L:L,"F")/SUMIFS(재무DATA!M:M,재무DATA!C:C,Sheet9!D575,재무DATA!D:D,Sheet9!B575,재무DATA!H:H,YEAR(Sheet9!$A$1),재무DATA!L:L,"D")&lt;=0),1,0),0)</f>
        <v>1</v>
      </c>
    </row>
    <row r="576" spans="1:10" x14ac:dyDescent="0.3">
      <c r="A576">
        <f t="shared" si="8"/>
        <v>41</v>
      </c>
      <c r="B576" t="str">
        <f>_xlfn.XLOOKUP(A576,회사목록!A:A,회사목록!B:B)</f>
        <v>퍼스텍</v>
      </c>
      <c r="C576" t="str">
        <f>_xlfn.XLOOKUP(B576,회사목록!B:B,회사목록!C:C)</f>
        <v>ICE3</v>
      </c>
      <c r="D576" t="str">
        <f>_xlfn.XLOOKUP(H576,지표!D:D,지표!H:H)</f>
        <v>별도</v>
      </c>
      <c r="E576" t="str">
        <f>_xlfn.XLOOKUP(H576,지표!D:D,지표!I:I)</f>
        <v>비상장</v>
      </c>
      <c r="F576" t="str">
        <f>_xlfn.XLOOKUP(H576,지표!D:D,지표!F:F)</f>
        <v>2 감사인 감리 대상 개별감사업무 선정</v>
      </c>
      <c r="G576" t="str">
        <f>_xlfn.XLOOKUP(H576,지표!D:D,지표!C:C)</f>
        <v>1 개별감사업무 선정</v>
      </c>
      <c r="H576" t="s">
        <v>69</v>
      </c>
      <c r="I576" t="s">
        <v>351</v>
      </c>
      <c r="J576" s="5">
        <f>IFERROR(IF(_xlfn.XLOOKUP(B576,재무DATA!D:D,재무DATA!F:F)="비상장",IF(SUMIFS(재무DATA!M:M,재무DATA!D:D,Sheet9!B576,재무DATA!C:C,Sheet9!D576,재무DATA!H:H,YEAR(Sheet9!$A$1),재무DATA!L:L,"A")&gt;=2*10^12,1,0),0),0)</f>
        <v>0</v>
      </c>
    </row>
    <row r="577" spans="1:10" x14ac:dyDescent="0.3">
      <c r="A577">
        <f t="shared" si="8"/>
        <v>42</v>
      </c>
      <c r="B577" t="str">
        <f>_xlfn.XLOOKUP(A577,회사목록!A:A,회사목록!B:B)</f>
        <v>포스코</v>
      </c>
      <c r="C577" t="str">
        <f>_xlfn.XLOOKUP(B577,회사목록!B:B,회사목록!C:C)</f>
        <v>IM2</v>
      </c>
      <c r="D577" t="str">
        <f>_xlfn.XLOOKUP(H577,지표!D:D,지표!H:H)</f>
        <v>별도</v>
      </c>
      <c r="E577" t="str">
        <f>_xlfn.XLOOKUP(H577,지표!D:D,지표!I:I)</f>
        <v>코스닥</v>
      </c>
      <c r="F577" t="str">
        <f>_xlfn.XLOOKUP(H577,지표!D:D,지표!F:F)</f>
        <v>1 감리위험요소평가</v>
      </c>
      <c r="G577" t="str">
        <f>_xlfn.XLOOKUP(H577,지표!D:D,지표!C:C)</f>
        <v>4 한계기업</v>
      </c>
      <c r="H577" t="s">
        <v>71</v>
      </c>
      <c r="I577" t="s">
        <v>128</v>
      </c>
      <c r="J577" s="5">
        <f>IFERROR(IF(_xlfn.XLOOKUP(B577,회사목록!B:B,회사목록!D:D)="KOSDAQ",IF(AND(SUMIFS(재무DATA!M:M,재무DATA!H:H,YEAR(Sheet9!$A$1),재무DATA!C:C,Sheet9!D577,재무DATA!L:L,"E")&lt;0,SUMIFS(재무DATA!M:M,재무DATA!H:H,YEAR(Sheet9!$A$1)-1,재무DATA!C:C,Sheet9!D577,재무DATA!L:L,"E")&lt;0,SUMIFS(재무DATA!M:M,재무DATA!H:H,YEAR(Sheet9!$A$1)-2,재무DATA!C:C,Sheet9!D577,재무DATA!L:L,"E")&lt;0),1,0),0),0)</f>
        <v>0</v>
      </c>
    </row>
    <row r="578" spans="1:10" x14ac:dyDescent="0.3">
      <c r="A578">
        <f t="shared" si="8"/>
        <v>42</v>
      </c>
      <c r="B578" t="str">
        <f>_xlfn.XLOOKUP(A578,회사목록!A:A,회사목록!B:B)</f>
        <v>포스코</v>
      </c>
      <c r="C578" t="str">
        <f>_xlfn.XLOOKUP(B578,회사목록!B:B,회사목록!C:C)</f>
        <v>IM2</v>
      </c>
      <c r="D578" t="str">
        <f>_xlfn.XLOOKUP(H578,지표!D:D,지표!H:H)</f>
        <v>별도</v>
      </c>
      <c r="E578" t="str">
        <f>_xlfn.XLOOKUP(H578,지표!D:D,지표!I:I)</f>
        <v>ALL</v>
      </c>
      <c r="F578" t="str">
        <f>_xlfn.XLOOKUP(H578,지표!D:D,지표!F:F)</f>
        <v>1 감리위험요소평가</v>
      </c>
      <c r="G578" t="str">
        <f>_xlfn.XLOOKUP(H578,지표!D:D,지표!C:C)</f>
        <v>1 표본심사</v>
      </c>
      <c r="H578" t="s">
        <v>73</v>
      </c>
      <c r="I578" t="s">
        <v>132</v>
      </c>
      <c r="J578" s="5">
        <f>IFERROR(IF(SUMIFS(재무DATA!M:M,재무DATA!D:D,Sheet9!B578,재무DATA!H:H,YEAR(Sheet9!$A$1)-1,재무DATA!C:C,Sheet9!D578,재무DATA!L:L,"F")-SUMIFS(재무DATA!M:M,재무DATA!D:D,Sheet9!B578,재무DATA!H:H,YEAR(Sheet9!$A$1)-1,재무DATA!C:C,Sheet9!D578,재무DATA!L:L,"G")&gt;0,IF((SUMIFS(재무DATA!M:M,재무DATA!D:D,Sheet9!B578,재무DATA!H:H,YEAR(Sheet9!$A$1)-1,재무DATA!C:C,Sheet9!D578,재무DATA!L:L,"F")-SUMIFS(재무DATA!M:M,재무DATA!D:D,Sheet9!B578,재무DATA!H:H,YEAR(Sheet9!$A$1)-1,재무DATA!C:C,Sheet9!D578,재무DATA!L:L,"G"))/(SUMIFS(재무DATA!M:M,재무DATA!D:D,Sheet9!B578,재무DATA!H:H,YEAR(Sheet9!$A$1)-1,재무DATA!C:C,Sheet9!D578,재무DATA!L:L,"G"))&gt;=50%,1,0),0),0)</f>
        <v>0</v>
      </c>
    </row>
    <row r="579" spans="1:10" x14ac:dyDescent="0.3">
      <c r="A579">
        <f t="shared" si="8"/>
        <v>42</v>
      </c>
      <c r="B579" t="str">
        <f>_xlfn.XLOOKUP(A579,회사목록!A:A,회사목록!B:B)</f>
        <v>포스코</v>
      </c>
      <c r="C579" t="str">
        <f>_xlfn.XLOOKUP(B579,회사목록!B:B,회사목록!C:C)</f>
        <v>IM2</v>
      </c>
      <c r="D579" t="str">
        <f>_xlfn.XLOOKUP(H579,지표!D:D,지표!H:H)</f>
        <v>별도</v>
      </c>
      <c r="E579" t="str">
        <f>_xlfn.XLOOKUP(H579,지표!D:D,지표!I:I)</f>
        <v>ALL</v>
      </c>
      <c r="F579" t="str">
        <f>_xlfn.XLOOKUP(H579,지표!D:D,지표!F:F)</f>
        <v>1 감리위험요소평가</v>
      </c>
      <c r="G579" t="str">
        <f>_xlfn.XLOOKUP(H579,지표!D:D,지표!C:C)</f>
        <v>1 표본심사</v>
      </c>
      <c r="H579" t="s">
        <v>75</v>
      </c>
      <c r="I579" t="s">
        <v>130</v>
      </c>
      <c r="J579" s="5">
        <f>IFERROR(IF(J578=1,IF(SUMIFS(재무DATA!M:M,재무DATA!D:D,Sheet9!B579,재무DATA!H:H,YEAR(Sheet9!$A$1)-2,재무DATA!C:C,Sheet9!D579,재무DATA!L:L,"F")-SUMIFS(재무DATA!M:M,재무DATA!D:D,Sheet9!B579,재무DATA!H:H,YEAR(Sheet9!$A$1)-2,재무DATA!C:C,Sheet9!D579,재무DATA!L:L,"G")&gt;0,IF((SUMIFS(재무DATA!M:M,재무DATA!D:D,Sheet9!B579,재무DATA!H:H,YEAR(Sheet9!$A$1)-2,재무DATA!C:C,Sheet9!D579,재무DATA!L:L,"F")-SUMIFS(재무DATA!M:M,재무DATA!D:D,Sheet9!B579,재무DATA!H:H,YEAR(Sheet9!$A$1)-2,재무DATA!C:C,Sheet9!D579,재무DATA!L:L,"G"))/(SUMIFS(재무DATA!M:M,재무DATA!D:D,Sheet9!B579,재무DATA!H:H,YEAR(Sheet9!$A$1)-2,재무DATA!C:C,Sheet9!D579,재무DATA!L:L,"G"))&gt;=50%,1,0),0),0),0)</f>
        <v>0</v>
      </c>
    </row>
    <row r="580" spans="1:10" x14ac:dyDescent="0.3">
      <c r="A580">
        <f t="shared" si="8"/>
        <v>42</v>
      </c>
      <c r="B580" t="str">
        <f>_xlfn.XLOOKUP(A580,회사목록!A:A,회사목록!B:B)</f>
        <v>포스코</v>
      </c>
      <c r="C580" t="str">
        <f>_xlfn.XLOOKUP(B580,회사목록!B:B,회사목록!C:C)</f>
        <v>IM2</v>
      </c>
      <c r="D580" t="str">
        <f>_xlfn.XLOOKUP(H580,지표!D:D,지표!H:H)</f>
        <v>별도</v>
      </c>
      <c r="E580" t="str">
        <f>_xlfn.XLOOKUP(H580,지표!D:D,지표!I:I)</f>
        <v>ALL</v>
      </c>
      <c r="F580" t="str">
        <f>_xlfn.XLOOKUP(H580,지표!D:D,지표!F:F)</f>
        <v>1 감리위험요소평가</v>
      </c>
      <c r="G580" t="str">
        <f>_xlfn.XLOOKUP(H580,지표!D:D,지표!C:C)</f>
        <v>1 표본심사</v>
      </c>
      <c r="H580" t="s">
        <v>77</v>
      </c>
      <c r="I580" t="s">
        <v>127</v>
      </c>
      <c r="J580" s="5">
        <f>IFERROR(IF(SUMIFS(재무DATA!M:M,재무DATA!D:D,Sheet9!B580,재무DATA!H:H,YEAR(Sheet9!$A$1)-1,재무DATA!C:C,Sheet9!D580,재무DATA!L:L,"E")-SUMIFS(재무DATA!M:M,재무DATA!D:D,Sheet9!B580,재무DATA!H:H,YEAR(Sheet9!$A$1)-1,재무DATA!C:C,Sheet9!D580,재무DATA!L:L,"G")&gt;0,IF((SUMIFS(재무DATA!M:M,재무DATA!D:D,Sheet9!B580,재무DATA!H:H,YEAR(Sheet9!$A$1)-1,재무DATA!C:C,Sheet9!D580,재무DATA!L:L,"E")-SUMIFS(재무DATA!M:M,재무DATA!D:D,Sheet9!B580,재무DATA!H:H,YEAR(Sheet9!$A$1)-1,재무DATA!C:C,Sheet9!D580,재무DATA!L:L,"G"))/(SUMIFS(재무DATA!M:M,재무DATA!D:D,Sheet9!B580,재무DATA!H:H,YEAR(Sheet9!$A$1)-1,재무DATA!C:C,Sheet9!D580,재무DATA!L:L,"G"))&gt;=50%,1,0),0),0)</f>
        <v>0</v>
      </c>
    </row>
    <row r="581" spans="1:10" x14ac:dyDescent="0.3">
      <c r="A581">
        <f t="shared" si="8"/>
        <v>42</v>
      </c>
      <c r="B581" t="str">
        <f>_xlfn.XLOOKUP(A581,회사목록!A:A,회사목록!B:B)</f>
        <v>포스코</v>
      </c>
      <c r="C581" t="str">
        <f>_xlfn.XLOOKUP(B581,회사목록!B:B,회사목록!C:C)</f>
        <v>IM2</v>
      </c>
      <c r="D581" t="str">
        <f>_xlfn.XLOOKUP(H581,지표!D:D,지표!H:H)</f>
        <v>별도</v>
      </c>
      <c r="E581" t="str">
        <f>_xlfn.XLOOKUP(H581,지표!D:D,지표!I:I)</f>
        <v>ALL</v>
      </c>
      <c r="F581" t="str">
        <f>_xlfn.XLOOKUP(H581,지표!D:D,지표!F:F)</f>
        <v>1 감리위험요소평가</v>
      </c>
      <c r="G581" t="str">
        <f>_xlfn.XLOOKUP(H581,지표!D:D,지표!C:C)</f>
        <v>1 표본심사</v>
      </c>
      <c r="H581" t="s">
        <v>79</v>
      </c>
      <c r="I581" t="s">
        <v>126</v>
      </c>
      <c r="J581" s="5">
        <f>IFERROR(IF(J580=1,IF(SUMIFS(재무DATA!M:M,재무DATA!D:D,Sheet9!B581,재무DATA!H:H,YEAR(Sheet9!$A$1)-2,재무DATA!C:C,Sheet9!D581,재무DATA!L:L,"E")-SUMIFS(재무DATA!M:M,재무DATA!D:D,Sheet9!B581,재무DATA!H:H,YEAR(Sheet9!$A$1)-2,재무DATA!C:C,Sheet9!D581,재무DATA!L:L,"G")&gt;0,IF((SUMIFS(재무DATA!M:M,재무DATA!D:D,Sheet9!B581,재무DATA!H:H,YEAR(Sheet9!$A$1)-2,재무DATA!C:C,Sheet9!D581,재무DATA!L:L,"E")-SUMIFS(재무DATA!M:M,재무DATA!D:D,Sheet9!B581,재무DATA!H:H,YEAR(Sheet9!$A$1)-2,재무DATA!C:C,Sheet9!D581,재무DATA!L:L,"G"))/(SUMIFS(재무DATA!M:M,재무DATA!D:D,Sheet9!B581,재무DATA!H:H,YEAR(Sheet9!$A$1)-2,재무DATA!C:C,Sheet9!D581,재무DATA!L:L,"G"))&gt;=50%,1,0),0),0),0)</f>
        <v>0</v>
      </c>
    </row>
    <row r="582" spans="1:10" x14ac:dyDescent="0.3">
      <c r="A582">
        <f t="shared" si="8"/>
        <v>42</v>
      </c>
      <c r="B582" t="str">
        <f>_xlfn.XLOOKUP(A582,회사목록!A:A,회사목록!B:B)</f>
        <v>포스코</v>
      </c>
      <c r="C582" t="str">
        <f>_xlfn.XLOOKUP(B582,회사목록!B:B,회사목록!C:C)</f>
        <v>IM2</v>
      </c>
      <c r="D582" t="str">
        <f>_xlfn.XLOOKUP(H582,지표!D:D,지표!H:H)</f>
        <v>별도</v>
      </c>
      <c r="E582" t="str">
        <f>_xlfn.XLOOKUP(H582,지표!D:D,지표!I:I)</f>
        <v>코스피/코스닥</v>
      </c>
      <c r="F582" t="str">
        <f>_xlfn.XLOOKUP(H582,지표!D:D,지표!F:F)</f>
        <v>1 감리위험요소평가</v>
      </c>
      <c r="G582" t="str">
        <f>_xlfn.XLOOKUP(H582,지표!D:D,지표!C:C)</f>
        <v>1 표본심사</v>
      </c>
      <c r="H582" t="s">
        <v>83</v>
      </c>
      <c r="I582" t="s">
        <v>134</v>
      </c>
      <c r="J582" s="5">
        <f>IFERROR(IF(SUMIFS(재무DATA!M:M,재무DATA!D:D,Sheet9!B582,재무DATA!C:C,Sheet9!D582,재무DATA!H:H,YEAR(Sheet9!$A$1),재무DATA!L:L,"E")/SUMIFS(재무DATA!M:M,재무DATA!D:D,Sheet9!B582,재무DATA!C:C,Sheet9!D582,재무DATA!H:H,YEAR(Sheet9!$A$1)-1,재무DATA!L:L,"E")&lt;50%,1,0),0)</f>
        <v>0</v>
      </c>
    </row>
    <row r="583" spans="1:10" x14ac:dyDescent="0.3">
      <c r="A583">
        <f t="shared" si="8"/>
        <v>42</v>
      </c>
      <c r="B583" t="str">
        <f>_xlfn.XLOOKUP(A583,회사목록!A:A,회사목록!B:B)</f>
        <v>포스코</v>
      </c>
      <c r="C583" t="str">
        <f>_xlfn.XLOOKUP(B583,회사목록!B:B,회사목록!C:C)</f>
        <v>IM2</v>
      </c>
      <c r="D583" t="str">
        <f>_xlfn.XLOOKUP(H583,지표!D:D,지표!H:H)</f>
        <v>별도</v>
      </c>
      <c r="E583" t="str">
        <f>_xlfn.XLOOKUP(H583,지표!D:D,지표!I:I)</f>
        <v>코스피/코스닥</v>
      </c>
      <c r="F583" t="str">
        <f>_xlfn.XLOOKUP(H583,지표!D:D,지표!F:F)</f>
        <v>1 감리위험요소평가</v>
      </c>
      <c r="G583" t="str">
        <f>_xlfn.XLOOKUP(H583,지표!D:D,지표!C:C)</f>
        <v>1 표본심사</v>
      </c>
      <c r="H583" t="s">
        <v>85</v>
      </c>
      <c r="I583" t="s">
        <v>136</v>
      </c>
      <c r="J583" s="5">
        <f>IFERROR(IF(SUMIFS(재무DATA!M:M,재무DATA!D:D,Sheet9!B583,재무DATA!C:C,Sheet9!D583,재무DATA!H:H,YEAR(Sheet9!$A$1),재무DATA!L:L,"D")/SUMIFS(재무DATA!M:M,재무DATA!D:D,Sheet9!B583,재무DATA!C:C,Sheet9!D583,재무DATA!H:H,YEAR(Sheet9!$A$1)-1,재무DATA!L:L,"D")&lt;50%,1,0),0)</f>
        <v>0</v>
      </c>
    </row>
    <row r="584" spans="1:10" x14ac:dyDescent="0.3">
      <c r="A584">
        <f t="shared" si="8"/>
        <v>42</v>
      </c>
      <c r="B584" t="str">
        <f>_xlfn.XLOOKUP(A584,회사목록!A:A,회사목록!B:B)</f>
        <v>포스코</v>
      </c>
      <c r="C584" t="str">
        <f>_xlfn.XLOOKUP(B584,회사목록!B:B,회사목록!C:C)</f>
        <v>IM2</v>
      </c>
      <c r="D584" t="str">
        <f>_xlfn.XLOOKUP(H584,지표!D:D,지표!H:H)</f>
        <v>별도</v>
      </c>
      <c r="E584" t="str">
        <f>_xlfn.XLOOKUP(H584,지표!D:D,지표!I:I)</f>
        <v>코스피/코스닥</v>
      </c>
      <c r="F584" t="str">
        <f>_xlfn.XLOOKUP(H584,지표!D:D,지표!F:F)</f>
        <v>1 감리위험요소평가</v>
      </c>
      <c r="G584" t="str">
        <f>_xlfn.XLOOKUP(H584,지표!D:D,지표!C:C)</f>
        <v>5 기타</v>
      </c>
      <c r="H584" t="s">
        <v>81</v>
      </c>
      <c r="I584" t="s">
        <v>349</v>
      </c>
      <c r="J584" s="5">
        <f>IFERROR(IF(SUMIFS(재무DATA!M:M,재무DATA!C:C,Sheet9!D584,재무DATA!D:D,Sheet9!B584,재무DATA!H:H,YEAR(Sheet9!$A$1),재무DATA!L:L,"F")/SUMIFS(재무DATA!M:M,재무DATA!C:C,Sheet9!D584,재무DATA!D:D,Sheet9!B584,재무DATA!H:H,YEAR(Sheet9!$A$1),재무DATA!L:L,"G")&lt;0,1,0),0)</f>
        <v>0</v>
      </c>
    </row>
    <row r="585" spans="1:10" x14ac:dyDescent="0.3">
      <c r="A585">
        <f t="shared" si="8"/>
        <v>42</v>
      </c>
      <c r="B585" t="str">
        <f>_xlfn.XLOOKUP(A585,회사목록!A:A,회사목록!B:B)</f>
        <v>포스코</v>
      </c>
      <c r="C585" t="str">
        <f>_xlfn.XLOOKUP(B585,회사목록!B:B,회사목록!C:C)</f>
        <v>IM2</v>
      </c>
      <c r="D585" t="str">
        <f>_xlfn.XLOOKUP(H585,지표!D:D,지표!H:H)</f>
        <v>연결</v>
      </c>
      <c r="E585" t="str">
        <f>_xlfn.XLOOKUP(H585,지표!D:D,지표!I:I)</f>
        <v>코스피/코스닥</v>
      </c>
      <c r="F585" t="str">
        <f>_xlfn.XLOOKUP(H585,지표!D:D,지표!F:F)</f>
        <v>1 감리위험요소평가</v>
      </c>
      <c r="G585" t="str">
        <f>_xlfn.XLOOKUP(H585,지표!D:D,지표!C:C)</f>
        <v>2 직권지정</v>
      </c>
      <c r="H585" t="s">
        <v>87</v>
      </c>
      <c r="I585" t="s">
        <v>139</v>
      </c>
      <c r="J585" s="5">
        <f>IFERROR(IF(AND(SUMIFS(재무DATA!M:M,재무DATA!C:C,Sheet9!D585,재무DATA!D:D,Sheet9!B585,재무DATA!H:H,YEAR(Sheet9!$A$1)-1,재무DATA!L:L,"E")&lt;0,SUMIFS(재무DATA!M:M,재무DATA!C:C,Sheet9!D585,재무DATA!D:D,Sheet9!B585,재무DATA!H:H,YEAR(Sheet9!$A$1)-2,재무DATA!L:L,"E")&lt;0),1,0),0)</f>
        <v>0</v>
      </c>
    </row>
    <row r="586" spans="1:10" x14ac:dyDescent="0.3">
      <c r="A586">
        <f t="shared" si="8"/>
        <v>42</v>
      </c>
      <c r="B586" t="str">
        <f>_xlfn.XLOOKUP(A586,회사목록!A:A,회사목록!B:B)</f>
        <v>포스코</v>
      </c>
      <c r="C586" t="str">
        <f>_xlfn.XLOOKUP(B586,회사목록!B:B,회사목록!C:C)</f>
        <v>IM2</v>
      </c>
      <c r="D586" t="str">
        <f>_xlfn.XLOOKUP(H586,지표!D:D,지표!H:H)</f>
        <v>연결</v>
      </c>
      <c r="E586" t="str">
        <f>_xlfn.XLOOKUP(H586,지표!D:D,지표!I:I)</f>
        <v>코스피/코스닥</v>
      </c>
      <c r="F586" t="str">
        <f>_xlfn.XLOOKUP(H586,지표!D:D,지표!F:F)</f>
        <v>1 감리위험요소평가</v>
      </c>
      <c r="G586" t="str">
        <f>_xlfn.XLOOKUP(H586,지표!D:D,지표!C:C)</f>
        <v>2 직권지정</v>
      </c>
      <c r="H586" t="s">
        <v>89</v>
      </c>
      <c r="I586" t="s">
        <v>141</v>
      </c>
      <c r="J586" s="5">
        <f>IFERROR(IF(AND(SUMIFS(재무DATA!M:M,재무DATA!C:C,Sheet9!D586,재무DATA!D:D,Sheet9!B586,재무DATA!H:H,YEAR(Sheet9!$A$1)-1,재무DATA!L:L,"G")&lt;0,SUMIFS(재무DATA!M:M,재무DATA!C:C,Sheet9!D586,재무DATA!D:D,Sheet9!B586,재무DATA!H:H,YEAR(Sheet9!$A$1)-2,재무DATA!L:L,"G")&lt;0),1,0),0)</f>
        <v>0</v>
      </c>
    </row>
    <row r="587" spans="1:10" x14ac:dyDescent="0.3">
      <c r="A587">
        <f t="shared" si="8"/>
        <v>42</v>
      </c>
      <c r="B587" t="str">
        <f>_xlfn.XLOOKUP(A587,회사목록!A:A,회사목록!B:B)</f>
        <v>포스코</v>
      </c>
      <c r="C587" t="str">
        <f>_xlfn.XLOOKUP(B587,회사목록!B:B,회사목록!C:C)</f>
        <v>IM2</v>
      </c>
      <c r="D587" t="str">
        <f>_xlfn.XLOOKUP(H587,지표!D:D,지표!H:H)</f>
        <v>별도</v>
      </c>
      <c r="E587" t="str">
        <f>_xlfn.XLOOKUP(H587,지표!D:D,지표!I:I)</f>
        <v>코스피/코스닥</v>
      </c>
      <c r="F587" t="str">
        <f>_xlfn.XLOOKUP(H587,지표!D:D,지표!F:F)</f>
        <v>1 감리위험요소평가</v>
      </c>
      <c r="G587" t="str">
        <f>_xlfn.XLOOKUP(H587,지표!D:D,지표!C:C)</f>
        <v>3 관리종목</v>
      </c>
      <c r="H587" t="s">
        <v>91</v>
      </c>
      <c r="I587" t="s">
        <v>143</v>
      </c>
      <c r="J587" s="5">
        <f>IFERROR(IF(_xlfn.XLOOKUP(B587,재무DATA!D:D,재무DATA!F:F)="KOSDAQ",IF(SUMIFS(재무DATA!M:M,재무DATA!C:C,Sheet9!D587,재무DATA!D:D,Sheet9!B587,재무DATA!H:H,YEAR(Sheet9!$A$1)-2,재무DATA!L:L,"D")&lt;=33*10^8,1,0),IF(SUMIFS(재무DATA!M:M,재무DATA!C:C,Sheet9!D587,재무DATA!D:D,Sheet9!B587,재무DATA!H:H,YEAR(Sheet9!$A$1)-2,재무DATA!L:L,"D")&lt;=55*10^8,1,0)),0)</f>
        <v>0</v>
      </c>
    </row>
    <row r="588" spans="1:10" x14ac:dyDescent="0.3">
      <c r="A588">
        <f t="shared" si="8"/>
        <v>42</v>
      </c>
      <c r="B588" t="str">
        <f>_xlfn.XLOOKUP(A588,회사목록!A:A,회사목록!B:B)</f>
        <v>포스코</v>
      </c>
      <c r="C588" t="str">
        <f>_xlfn.XLOOKUP(B588,회사목록!B:B,회사목록!C:C)</f>
        <v>IM2</v>
      </c>
      <c r="D588" t="str">
        <f>_xlfn.XLOOKUP(H588,지표!D:D,지표!H:H)</f>
        <v>별도</v>
      </c>
      <c r="E588" t="str">
        <f>_xlfn.XLOOKUP(H588,지표!D:D,지표!I:I)</f>
        <v>ALL</v>
      </c>
      <c r="F588" t="str">
        <f>_xlfn.XLOOKUP(H588,지표!D:D,지표!F:F)</f>
        <v>2 감사인 감리 대상 개별감사업무 선정</v>
      </c>
      <c r="G588" t="str">
        <f>_xlfn.XLOOKUP(H588,지표!D:D,지표!C:C)</f>
        <v>1 개별감사업무 선정</v>
      </c>
      <c r="H588" t="s">
        <v>65</v>
      </c>
      <c r="I588" t="s">
        <v>145</v>
      </c>
      <c r="J588" s="5">
        <f>IFERROR(IF(SUMIFS(재무DATA!M:M,재무DATA!C:C,Sheet9!D588,재무DATA!D:D,Sheet9!B588,재무DATA!H:H,YEAR(Sheet9!$A$1),재무DATA!L:L,"B")/SUMIFS(재무DATA!M:M,재무DATA!C:C,Sheet9!D588,재무DATA!D:D,Sheet9!B588,재무DATA!H:H,YEAR(Sheet9!$A$1),재무DATA!L:L,"C")&gt;=150%,1,0),0)</f>
        <v>0</v>
      </c>
    </row>
    <row r="589" spans="1:10" x14ac:dyDescent="0.3">
      <c r="A589">
        <f t="shared" si="8"/>
        <v>42</v>
      </c>
      <c r="B589" t="str">
        <f>_xlfn.XLOOKUP(A589,회사목록!A:A,회사목록!B:B)</f>
        <v>포스코</v>
      </c>
      <c r="C589" t="str">
        <f>_xlfn.XLOOKUP(B589,회사목록!B:B,회사목록!C:C)</f>
        <v>IM2</v>
      </c>
      <c r="D589" t="str">
        <f>_xlfn.XLOOKUP(H589,지표!D:D,지표!H:H)</f>
        <v>별도</v>
      </c>
      <c r="E589" t="str">
        <f>_xlfn.XLOOKUP(H589,지표!D:D,지표!I:I)</f>
        <v>ALL</v>
      </c>
      <c r="F589" t="str">
        <f>_xlfn.XLOOKUP(H589,지표!D:D,지표!F:F)</f>
        <v>2 감사인 감리 대상 개별감사업무 선정</v>
      </c>
      <c r="G589" t="str">
        <f>_xlfn.XLOOKUP(H589,지표!D:D,지표!C:C)</f>
        <v>1 개별감사업무 선정</v>
      </c>
      <c r="H589" t="s">
        <v>67</v>
      </c>
      <c r="I589" t="s">
        <v>147</v>
      </c>
      <c r="J589" s="5">
        <f>IFERROR(IF(AND(SUMIFS(재무DATA!M:M,재무DATA!C:C,Sheet9!D589,재무DATA!D:D,Sheet9!B589,재무DATA!H:H,YEAR(Sheet9!$A$1),재무DATA!L:L,"E")/SUMIFS(재무DATA!M:M,재무DATA!C:C,Sheet9!D589,재무DATA!D:D,Sheet9!B589,재무DATA!H:H,YEAR(Sheet9!$A$1),재무DATA!L:L,"D")&lt;=0,SUMIFS(재무DATA!M:M,재무DATA!C:C,Sheet9!D589,재무DATA!D:D,Sheet9!B589,재무DATA!H:H,YEAR(Sheet9!$A$1),재무DATA!L:L,"F")/SUMIFS(재무DATA!M:M,재무DATA!C:C,Sheet9!D589,재무DATA!D:D,Sheet9!B589,재무DATA!H:H,YEAR(Sheet9!$A$1),재무DATA!L:L,"D")&lt;=0),1,0),0)</f>
        <v>0</v>
      </c>
    </row>
    <row r="590" spans="1:10" x14ac:dyDescent="0.3">
      <c r="A590">
        <f t="shared" si="8"/>
        <v>42</v>
      </c>
      <c r="B590" t="str">
        <f>_xlfn.XLOOKUP(A590,회사목록!A:A,회사목록!B:B)</f>
        <v>포스코</v>
      </c>
      <c r="C590" t="str">
        <f>_xlfn.XLOOKUP(B590,회사목록!B:B,회사목록!C:C)</f>
        <v>IM2</v>
      </c>
      <c r="D590" t="str">
        <f>_xlfn.XLOOKUP(H590,지표!D:D,지표!H:H)</f>
        <v>별도</v>
      </c>
      <c r="E590" t="str">
        <f>_xlfn.XLOOKUP(H590,지표!D:D,지표!I:I)</f>
        <v>비상장</v>
      </c>
      <c r="F590" t="str">
        <f>_xlfn.XLOOKUP(H590,지표!D:D,지표!F:F)</f>
        <v>2 감사인 감리 대상 개별감사업무 선정</v>
      </c>
      <c r="G590" t="str">
        <f>_xlfn.XLOOKUP(H590,지표!D:D,지표!C:C)</f>
        <v>1 개별감사업무 선정</v>
      </c>
      <c r="H590" t="s">
        <v>69</v>
      </c>
      <c r="I590" t="s">
        <v>351</v>
      </c>
      <c r="J590" s="5">
        <f>IFERROR(IF(_xlfn.XLOOKUP(B590,재무DATA!D:D,재무DATA!F:F)="비상장",IF(SUMIFS(재무DATA!M:M,재무DATA!D:D,Sheet9!B590,재무DATA!C:C,Sheet9!D590,재무DATA!H:H,YEAR(Sheet9!$A$1),재무DATA!L:L,"A")&gt;=2*10^12,1,0),0),0)</f>
        <v>0</v>
      </c>
    </row>
    <row r="591" spans="1:10" x14ac:dyDescent="0.3">
      <c r="A591">
        <f t="shared" si="8"/>
        <v>43</v>
      </c>
      <c r="B591" t="str">
        <f>_xlfn.XLOOKUP(A591,회사목록!A:A,회사목록!B:B)</f>
        <v>한국항공우주</v>
      </c>
      <c r="C591" t="str">
        <f>_xlfn.XLOOKUP(B591,회사목록!B:B,회사목록!C:C)</f>
        <v>IM3</v>
      </c>
      <c r="D591" t="str">
        <f>_xlfn.XLOOKUP(H591,지표!D:D,지표!H:H)</f>
        <v>별도</v>
      </c>
      <c r="E591" t="str">
        <f>_xlfn.XLOOKUP(H591,지표!D:D,지표!I:I)</f>
        <v>코스닥</v>
      </c>
      <c r="F591" t="str">
        <f>_xlfn.XLOOKUP(H591,지표!D:D,지표!F:F)</f>
        <v>1 감리위험요소평가</v>
      </c>
      <c r="G591" t="str">
        <f>_xlfn.XLOOKUP(H591,지표!D:D,지표!C:C)</f>
        <v>4 한계기업</v>
      </c>
      <c r="H591" t="s">
        <v>71</v>
      </c>
      <c r="I591" t="s">
        <v>128</v>
      </c>
      <c r="J591" s="5">
        <f>IFERROR(IF(_xlfn.XLOOKUP(B591,회사목록!B:B,회사목록!D:D)="KOSDAQ",IF(AND(SUMIFS(재무DATA!M:M,재무DATA!H:H,YEAR(Sheet9!$A$1),재무DATA!C:C,Sheet9!D591,재무DATA!L:L,"E")&lt;0,SUMIFS(재무DATA!M:M,재무DATA!H:H,YEAR(Sheet9!$A$1)-1,재무DATA!C:C,Sheet9!D591,재무DATA!L:L,"E")&lt;0,SUMIFS(재무DATA!M:M,재무DATA!H:H,YEAR(Sheet9!$A$1)-2,재무DATA!C:C,Sheet9!D591,재무DATA!L:L,"E")&lt;0),1,0),0),0)</f>
        <v>0</v>
      </c>
    </row>
    <row r="592" spans="1:10" x14ac:dyDescent="0.3">
      <c r="A592">
        <f t="shared" si="8"/>
        <v>43</v>
      </c>
      <c r="B592" t="str">
        <f>_xlfn.XLOOKUP(A592,회사목록!A:A,회사목록!B:B)</f>
        <v>한국항공우주</v>
      </c>
      <c r="C592" t="str">
        <f>_xlfn.XLOOKUP(B592,회사목록!B:B,회사목록!C:C)</f>
        <v>IM3</v>
      </c>
      <c r="D592" t="str">
        <f>_xlfn.XLOOKUP(H592,지표!D:D,지표!H:H)</f>
        <v>별도</v>
      </c>
      <c r="E592" t="str">
        <f>_xlfn.XLOOKUP(H592,지표!D:D,지표!I:I)</f>
        <v>ALL</v>
      </c>
      <c r="F592" t="str">
        <f>_xlfn.XLOOKUP(H592,지표!D:D,지표!F:F)</f>
        <v>1 감리위험요소평가</v>
      </c>
      <c r="G592" t="str">
        <f>_xlfn.XLOOKUP(H592,지표!D:D,지표!C:C)</f>
        <v>1 표본심사</v>
      </c>
      <c r="H592" t="s">
        <v>73</v>
      </c>
      <c r="I592" t="s">
        <v>132</v>
      </c>
      <c r="J592" s="5">
        <f>IFERROR(IF(SUMIFS(재무DATA!M:M,재무DATA!D:D,Sheet9!B592,재무DATA!H:H,YEAR(Sheet9!$A$1)-1,재무DATA!C:C,Sheet9!D592,재무DATA!L:L,"F")-SUMIFS(재무DATA!M:M,재무DATA!D:D,Sheet9!B592,재무DATA!H:H,YEAR(Sheet9!$A$1)-1,재무DATA!C:C,Sheet9!D592,재무DATA!L:L,"G")&gt;0,IF((SUMIFS(재무DATA!M:M,재무DATA!D:D,Sheet9!B592,재무DATA!H:H,YEAR(Sheet9!$A$1)-1,재무DATA!C:C,Sheet9!D592,재무DATA!L:L,"F")-SUMIFS(재무DATA!M:M,재무DATA!D:D,Sheet9!B592,재무DATA!H:H,YEAR(Sheet9!$A$1)-1,재무DATA!C:C,Sheet9!D592,재무DATA!L:L,"G"))/(SUMIFS(재무DATA!M:M,재무DATA!D:D,Sheet9!B592,재무DATA!H:H,YEAR(Sheet9!$A$1)-1,재무DATA!C:C,Sheet9!D592,재무DATA!L:L,"G"))&gt;=50%,1,0),0),0)</f>
        <v>0</v>
      </c>
    </row>
    <row r="593" spans="1:10" x14ac:dyDescent="0.3">
      <c r="A593">
        <f t="shared" si="8"/>
        <v>43</v>
      </c>
      <c r="B593" t="str">
        <f>_xlfn.XLOOKUP(A593,회사목록!A:A,회사목록!B:B)</f>
        <v>한국항공우주</v>
      </c>
      <c r="C593" t="str">
        <f>_xlfn.XLOOKUP(B593,회사목록!B:B,회사목록!C:C)</f>
        <v>IM3</v>
      </c>
      <c r="D593" t="str">
        <f>_xlfn.XLOOKUP(H593,지표!D:D,지표!H:H)</f>
        <v>별도</v>
      </c>
      <c r="E593" t="str">
        <f>_xlfn.XLOOKUP(H593,지표!D:D,지표!I:I)</f>
        <v>ALL</v>
      </c>
      <c r="F593" t="str">
        <f>_xlfn.XLOOKUP(H593,지표!D:D,지표!F:F)</f>
        <v>1 감리위험요소평가</v>
      </c>
      <c r="G593" t="str">
        <f>_xlfn.XLOOKUP(H593,지표!D:D,지표!C:C)</f>
        <v>1 표본심사</v>
      </c>
      <c r="H593" t="s">
        <v>75</v>
      </c>
      <c r="I593" t="s">
        <v>130</v>
      </c>
      <c r="J593" s="5">
        <f>IFERROR(IF(J592=1,IF(SUMIFS(재무DATA!M:M,재무DATA!D:D,Sheet9!B593,재무DATA!H:H,YEAR(Sheet9!$A$1)-2,재무DATA!C:C,Sheet9!D593,재무DATA!L:L,"F")-SUMIFS(재무DATA!M:M,재무DATA!D:D,Sheet9!B593,재무DATA!H:H,YEAR(Sheet9!$A$1)-2,재무DATA!C:C,Sheet9!D593,재무DATA!L:L,"G")&gt;0,IF((SUMIFS(재무DATA!M:M,재무DATA!D:D,Sheet9!B593,재무DATA!H:H,YEAR(Sheet9!$A$1)-2,재무DATA!C:C,Sheet9!D593,재무DATA!L:L,"F")-SUMIFS(재무DATA!M:M,재무DATA!D:D,Sheet9!B593,재무DATA!H:H,YEAR(Sheet9!$A$1)-2,재무DATA!C:C,Sheet9!D593,재무DATA!L:L,"G"))/(SUMIFS(재무DATA!M:M,재무DATA!D:D,Sheet9!B593,재무DATA!H:H,YEAR(Sheet9!$A$1)-2,재무DATA!C:C,Sheet9!D593,재무DATA!L:L,"G"))&gt;=50%,1,0),0),0),0)</f>
        <v>0</v>
      </c>
    </row>
    <row r="594" spans="1:10" x14ac:dyDescent="0.3">
      <c r="A594">
        <f t="shared" si="8"/>
        <v>43</v>
      </c>
      <c r="B594" t="str">
        <f>_xlfn.XLOOKUP(A594,회사목록!A:A,회사목록!B:B)</f>
        <v>한국항공우주</v>
      </c>
      <c r="C594" t="str">
        <f>_xlfn.XLOOKUP(B594,회사목록!B:B,회사목록!C:C)</f>
        <v>IM3</v>
      </c>
      <c r="D594" t="str">
        <f>_xlfn.XLOOKUP(H594,지표!D:D,지표!H:H)</f>
        <v>별도</v>
      </c>
      <c r="E594" t="str">
        <f>_xlfn.XLOOKUP(H594,지표!D:D,지표!I:I)</f>
        <v>ALL</v>
      </c>
      <c r="F594" t="str">
        <f>_xlfn.XLOOKUP(H594,지표!D:D,지표!F:F)</f>
        <v>1 감리위험요소평가</v>
      </c>
      <c r="G594" t="str">
        <f>_xlfn.XLOOKUP(H594,지표!D:D,지표!C:C)</f>
        <v>1 표본심사</v>
      </c>
      <c r="H594" t="s">
        <v>77</v>
      </c>
      <c r="I594" t="s">
        <v>127</v>
      </c>
      <c r="J594" s="5">
        <f>IFERROR(IF(SUMIFS(재무DATA!M:M,재무DATA!D:D,Sheet9!B594,재무DATA!H:H,YEAR(Sheet9!$A$1)-1,재무DATA!C:C,Sheet9!D594,재무DATA!L:L,"E")-SUMIFS(재무DATA!M:M,재무DATA!D:D,Sheet9!B594,재무DATA!H:H,YEAR(Sheet9!$A$1)-1,재무DATA!C:C,Sheet9!D594,재무DATA!L:L,"G")&gt;0,IF((SUMIFS(재무DATA!M:M,재무DATA!D:D,Sheet9!B594,재무DATA!H:H,YEAR(Sheet9!$A$1)-1,재무DATA!C:C,Sheet9!D594,재무DATA!L:L,"E")-SUMIFS(재무DATA!M:M,재무DATA!D:D,Sheet9!B594,재무DATA!H:H,YEAR(Sheet9!$A$1)-1,재무DATA!C:C,Sheet9!D594,재무DATA!L:L,"G"))/(SUMIFS(재무DATA!M:M,재무DATA!D:D,Sheet9!B594,재무DATA!H:H,YEAR(Sheet9!$A$1)-1,재무DATA!C:C,Sheet9!D594,재무DATA!L:L,"G"))&gt;=50%,1,0),0),0)</f>
        <v>0</v>
      </c>
    </row>
    <row r="595" spans="1:10" x14ac:dyDescent="0.3">
      <c r="A595">
        <f t="shared" si="8"/>
        <v>43</v>
      </c>
      <c r="B595" t="str">
        <f>_xlfn.XLOOKUP(A595,회사목록!A:A,회사목록!B:B)</f>
        <v>한국항공우주</v>
      </c>
      <c r="C595" t="str">
        <f>_xlfn.XLOOKUP(B595,회사목록!B:B,회사목록!C:C)</f>
        <v>IM3</v>
      </c>
      <c r="D595" t="str">
        <f>_xlfn.XLOOKUP(H595,지표!D:D,지표!H:H)</f>
        <v>별도</v>
      </c>
      <c r="E595" t="str">
        <f>_xlfn.XLOOKUP(H595,지표!D:D,지표!I:I)</f>
        <v>ALL</v>
      </c>
      <c r="F595" t="str">
        <f>_xlfn.XLOOKUP(H595,지표!D:D,지표!F:F)</f>
        <v>1 감리위험요소평가</v>
      </c>
      <c r="G595" t="str">
        <f>_xlfn.XLOOKUP(H595,지표!D:D,지표!C:C)</f>
        <v>1 표본심사</v>
      </c>
      <c r="H595" t="s">
        <v>79</v>
      </c>
      <c r="I595" t="s">
        <v>126</v>
      </c>
      <c r="J595" s="5">
        <f>IFERROR(IF(J594=1,IF(SUMIFS(재무DATA!M:M,재무DATA!D:D,Sheet9!B595,재무DATA!H:H,YEAR(Sheet9!$A$1)-2,재무DATA!C:C,Sheet9!D595,재무DATA!L:L,"E")-SUMIFS(재무DATA!M:M,재무DATA!D:D,Sheet9!B595,재무DATA!H:H,YEAR(Sheet9!$A$1)-2,재무DATA!C:C,Sheet9!D595,재무DATA!L:L,"G")&gt;0,IF((SUMIFS(재무DATA!M:M,재무DATA!D:D,Sheet9!B595,재무DATA!H:H,YEAR(Sheet9!$A$1)-2,재무DATA!C:C,Sheet9!D595,재무DATA!L:L,"E")-SUMIFS(재무DATA!M:M,재무DATA!D:D,Sheet9!B595,재무DATA!H:H,YEAR(Sheet9!$A$1)-2,재무DATA!C:C,Sheet9!D595,재무DATA!L:L,"G"))/(SUMIFS(재무DATA!M:M,재무DATA!D:D,Sheet9!B595,재무DATA!H:H,YEAR(Sheet9!$A$1)-2,재무DATA!C:C,Sheet9!D595,재무DATA!L:L,"G"))&gt;=50%,1,0),0),0),0)</f>
        <v>0</v>
      </c>
    </row>
    <row r="596" spans="1:10" x14ac:dyDescent="0.3">
      <c r="A596">
        <f t="shared" ref="A596:A659" si="9">A582+1</f>
        <v>43</v>
      </c>
      <c r="B596" t="str">
        <f>_xlfn.XLOOKUP(A596,회사목록!A:A,회사목록!B:B)</f>
        <v>한국항공우주</v>
      </c>
      <c r="C596" t="str">
        <f>_xlfn.XLOOKUP(B596,회사목록!B:B,회사목록!C:C)</f>
        <v>IM3</v>
      </c>
      <c r="D596" t="str">
        <f>_xlfn.XLOOKUP(H596,지표!D:D,지표!H:H)</f>
        <v>별도</v>
      </c>
      <c r="E596" t="str">
        <f>_xlfn.XLOOKUP(H596,지표!D:D,지표!I:I)</f>
        <v>코스피/코스닥</v>
      </c>
      <c r="F596" t="str">
        <f>_xlfn.XLOOKUP(H596,지표!D:D,지표!F:F)</f>
        <v>1 감리위험요소평가</v>
      </c>
      <c r="G596" t="str">
        <f>_xlfn.XLOOKUP(H596,지표!D:D,지표!C:C)</f>
        <v>1 표본심사</v>
      </c>
      <c r="H596" t="s">
        <v>83</v>
      </c>
      <c r="I596" t="s">
        <v>134</v>
      </c>
      <c r="J596" s="5">
        <f>IFERROR(IF(SUMIFS(재무DATA!M:M,재무DATA!D:D,Sheet9!B596,재무DATA!C:C,Sheet9!D596,재무DATA!H:H,YEAR(Sheet9!$A$1),재무DATA!L:L,"E")/SUMIFS(재무DATA!M:M,재무DATA!D:D,Sheet9!B596,재무DATA!C:C,Sheet9!D596,재무DATA!H:H,YEAR(Sheet9!$A$1)-1,재무DATA!L:L,"E")&lt;50%,1,0),0)</f>
        <v>0</v>
      </c>
    </row>
    <row r="597" spans="1:10" x14ac:dyDescent="0.3">
      <c r="A597">
        <f t="shared" si="9"/>
        <v>43</v>
      </c>
      <c r="B597" t="str">
        <f>_xlfn.XLOOKUP(A597,회사목록!A:A,회사목록!B:B)</f>
        <v>한국항공우주</v>
      </c>
      <c r="C597" t="str">
        <f>_xlfn.XLOOKUP(B597,회사목록!B:B,회사목록!C:C)</f>
        <v>IM3</v>
      </c>
      <c r="D597" t="str">
        <f>_xlfn.XLOOKUP(H597,지표!D:D,지표!H:H)</f>
        <v>별도</v>
      </c>
      <c r="E597" t="str">
        <f>_xlfn.XLOOKUP(H597,지표!D:D,지표!I:I)</f>
        <v>코스피/코스닥</v>
      </c>
      <c r="F597" t="str">
        <f>_xlfn.XLOOKUP(H597,지표!D:D,지표!F:F)</f>
        <v>1 감리위험요소평가</v>
      </c>
      <c r="G597" t="str">
        <f>_xlfn.XLOOKUP(H597,지표!D:D,지표!C:C)</f>
        <v>1 표본심사</v>
      </c>
      <c r="H597" t="s">
        <v>85</v>
      </c>
      <c r="I597" t="s">
        <v>136</v>
      </c>
      <c r="J597" s="5">
        <f>IFERROR(IF(SUMIFS(재무DATA!M:M,재무DATA!D:D,Sheet9!B597,재무DATA!C:C,Sheet9!D597,재무DATA!H:H,YEAR(Sheet9!$A$1),재무DATA!L:L,"D")/SUMIFS(재무DATA!M:M,재무DATA!D:D,Sheet9!B597,재무DATA!C:C,Sheet9!D597,재무DATA!H:H,YEAR(Sheet9!$A$1)-1,재무DATA!L:L,"D")&lt;50%,1,0),0)</f>
        <v>0</v>
      </c>
    </row>
    <row r="598" spans="1:10" x14ac:dyDescent="0.3">
      <c r="A598">
        <f t="shared" si="9"/>
        <v>43</v>
      </c>
      <c r="B598" t="str">
        <f>_xlfn.XLOOKUP(A598,회사목록!A:A,회사목록!B:B)</f>
        <v>한국항공우주</v>
      </c>
      <c r="C598" t="str">
        <f>_xlfn.XLOOKUP(B598,회사목록!B:B,회사목록!C:C)</f>
        <v>IM3</v>
      </c>
      <c r="D598" t="str">
        <f>_xlfn.XLOOKUP(H598,지표!D:D,지표!H:H)</f>
        <v>별도</v>
      </c>
      <c r="E598" t="str">
        <f>_xlfn.XLOOKUP(H598,지표!D:D,지표!I:I)</f>
        <v>코스피/코스닥</v>
      </c>
      <c r="F598" t="str">
        <f>_xlfn.XLOOKUP(H598,지표!D:D,지표!F:F)</f>
        <v>1 감리위험요소평가</v>
      </c>
      <c r="G598" t="str">
        <f>_xlfn.XLOOKUP(H598,지표!D:D,지표!C:C)</f>
        <v>5 기타</v>
      </c>
      <c r="H598" t="s">
        <v>81</v>
      </c>
      <c r="I598" t="s">
        <v>349</v>
      </c>
      <c r="J598" s="5">
        <f>IFERROR(IF(SUMIFS(재무DATA!M:M,재무DATA!C:C,Sheet9!D598,재무DATA!D:D,Sheet9!B598,재무DATA!H:H,YEAR(Sheet9!$A$1),재무DATA!L:L,"F")/SUMIFS(재무DATA!M:M,재무DATA!C:C,Sheet9!D598,재무DATA!D:D,Sheet9!B598,재무DATA!H:H,YEAR(Sheet9!$A$1),재무DATA!L:L,"G")&lt;0,1,0),0)</f>
        <v>0</v>
      </c>
    </row>
    <row r="599" spans="1:10" x14ac:dyDescent="0.3">
      <c r="A599">
        <f t="shared" si="9"/>
        <v>43</v>
      </c>
      <c r="B599" t="str">
        <f>_xlfn.XLOOKUP(A599,회사목록!A:A,회사목록!B:B)</f>
        <v>한국항공우주</v>
      </c>
      <c r="C599" t="str">
        <f>_xlfn.XLOOKUP(B599,회사목록!B:B,회사목록!C:C)</f>
        <v>IM3</v>
      </c>
      <c r="D599" t="str">
        <f>_xlfn.XLOOKUP(H599,지표!D:D,지표!H:H)</f>
        <v>연결</v>
      </c>
      <c r="E599" t="str">
        <f>_xlfn.XLOOKUP(H599,지표!D:D,지표!I:I)</f>
        <v>코스피/코스닥</v>
      </c>
      <c r="F599" t="str">
        <f>_xlfn.XLOOKUP(H599,지표!D:D,지표!F:F)</f>
        <v>1 감리위험요소평가</v>
      </c>
      <c r="G599" t="str">
        <f>_xlfn.XLOOKUP(H599,지표!D:D,지표!C:C)</f>
        <v>2 직권지정</v>
      </c>
      <c r="H599" t="s">
        <v>87</v>
      </c>
      <c r="I599" t="s">
        <v>139</v>
      </c>
      <c r="J599" s="5">
        <f>IFERROR(IF(AND(SUMIFS(재무DATA!M:M,재무DATA!C:C,Sheet9!D599,재무DATA!D:D,Sheet9!B599,재무DATA!H:H,YEAR(Sheet9!$A$1)-1,재무DATA!L:L,"E")&lt;0,SUMIFS(재무DATA!M:M,재무DATA!C:C,Sheet9!D599,재무DATA!D:D,Sheet9!B599,재무DATA!H:H,YEAR(Sheet9!$A$1)-2,재무DATA!L:L,"E")&lt;0),1,0),0)</f>
        <v>0</v>
      </c>
    </row>
    <row r="600" spans="1:10" x14ac:dyDescent="0.3">
      <c r="A600">
        <f t="shared" si="9"/>
        <v>43</v>
      </c>
      <c r="B600" t="str">
        <f>_xlfn.XLOOKUP(A600,회사목록!A:A,회사목록!B:B)</f>
        <v>한국항공우주</v>
      </c>
      <c r="C600" t="str">
        <f>_xlfn.XLOOKUP(B600,회사목록!B:B,회사목록!C:C)</f>
        <v>IM3</v>
      </c>
      <c r="D600" t="str">
        <f>_xlfn.XLOOKUP(H600,지표!D:D,지표!H:H)</f>
        <v>연결</v>
      </c>
      <c r="E600" t="str">
        <f>_xlfn.XLOOKUP(H600,지표!D:D,지표!I:I)</f>
        <v>코스피/코스닥</v>
      </c>
      <c r="F600" t="str">
        <f>_xlfn.XLOOKUP(H600,지표!D:D,지표!F:F)</f>
        <v>1 감리위험요소평가</v>
      </c>
      <c r="G600" t="str">
        <f>_xlfn.XLOOKUP(H600,지표!D:D,지표!C:C)</f>
        <v>2 직권지정</v>
      </c>
      <c r="H600" t="s">
        <v>89</v>
      </c>
      <c r="I600" t="s">
        <v>141</v>
      </c>
      <c r="J600" s="5">
        <f>IFERROR(IF(AND(SUMIFS(재무DATA!M:M,재무DATA!C:C,Sheet9!D600,재무DATA!D:D,Sheet9!B600,재무DATA!H:H,YEAR(Sheet9!$A$1)-1,재무DATA!L:L,"G")&lt;0,SUMIFS(재무DATA!M:M,재무DATA!C:C,Sheet9!D600,재무DATA!D:D,Sheet9!B600,재무DATA!H:H,YEAR(Sheet9!$A$1)-2,재무DATA!L:L,"G")&lt;0),1,0),0)</f>
        <v>0</v>
      </c>
    </row>
    <row r="601" spans="1:10" x14ac:dyDescent="0.3">
      <c r="A601">
        <f t="shared" si="9"/>
        <v>43</v>
      </c>
      <c r="B601" t="str">
        <f>_xlfn.XLOOKUP(A601,회사목록!A:A,회사목록!B:B)</f>
        <v>한국항공우주</v>
      </c>
      <c r="C601" t="str">
        <f>_xlfn.XLOOKUP(B601,회사목록!B:B,회사목록!C:C)</f>
        <v>IM3</v>
      </c>
      <c r="D601" t="str">
        <f>_xlfn.XLOOKUP(H601,지표!D:D,지표!H:H)</f>
        <v>별도</v>
      </c>
      <c r="E601" t="str">
        <f>_xlfn.XLOOKUP(H601,지표!D:D,지표!I:I)</f>
        <v>코스피/코스닥</v>
      </c>
      <c r="F601" t="str">
        <f>_xlfn.XLOOKUP(H601,지표!D:D,지표!F:F)</f>
        <v>1 감리위험요소평가</v>
      </c>
      <c r="G601" t="str">
        <f>_xlfn.XLOOKUP(H601,지표!D:D,지표!C:C)</f>
        <v>3 관리종목</v>
      </c>
      <c r="H601" t="s">
        <v>91</v>
      </c>
      <c r="I601" t="s">
        <v>143</v>
      </c>
      <c r="J601" s="5">
        <f>IFERROR(IF(_xlfn.XLOOKUP(B601,재무DATA!D:D,재무DATA!F:F)="KOSDAQ",IF(SUMIFS(재무DATA!M:M,재무DATA!C:C,Sheet9!D601,재무DATA!D:D,Sheet9!B601,재무DATA!H:H,YEAR(Sheet9!$A$1)-2,재무DATA!L:L,"D")&lt;=33*10^8,1,0),IF(SUMIFS(재무DATA!M:M,재무DATA!C:C,Sheet9!D601,재무DATA!D:D,Sheet9!B601,재무DATA!H:H,YEAR(Sheet9!$A$1)-2,재무DATA!L:L,"D")&lt;=55*10^8,1,0)),0)</f>
        <v>0</v>
      </c>
    </row>
    <row r="602" spans="1:10" x14ac:dyDescent="0.3">
      <c r="A602">
        <f t="shared" si="9"/>
        <v>43</v>
      </c>
      <c r="B602" t="str">
        <f>_xlfn.XLOOKUP(A602,회사목록!A:A,회사목록!B:B)</f>
        <v>한국항공우주</v>
      </c>
      <c r="C602" t="str">
        <f>_xlfn.XLOOKUP(B602,회사목록!B:B,회사목록!C:C)</f>
        <v>IM3</v>
      </c>
      <c r="D602" t="str">
        <f>_xlfn.XLOOKUP(H602,지표!D:D,지표!H:H)</f>
        <v>별도</v>
      </c>
      <c r="E602" t="str">
        <f>_xlfn.XLOOKUP(H602,지표!D:D,지표!I:I)</f>
        <v>ALL</v>
      </c>
      <c r="F602" t="str">
        <f>_xlfn.XLOOKUP(H602,지표!D:D,지표!F:F)</f>
        <v>2 감사인 감리 대상 개별감사업무 선정</v>
      </c>
      <c r="G602" t="str">
        <f>_xlfn.XLOOKUP(H602,지표!D:D,지표!C:C)</f>
        <v>1 개별감사업무 선정</v>
      </c>
      <c r="H602" t="s">
        <v>65</v>
      </c>
      <c r="I602" t="s">
        <v>145</v>
      </c>
      <c r="J602" s="5">
        <f>IFERROR(IF(SUMIFS(재무DATA!M:M,재무DATA!C:C,Sheet9!D602,재무DATA!D:D,Sheet9!B602,재무DATA!H:H,YEAR(Sheet9!$A$1),재무DATA!L:L,"B")/SUMIFS(재무DATA!M:M,재무DATA!C:C,Sheet9!D602,재무DATA!D:D,Sheet9!B602,재무DATA!H:H,YEAR(Sheet9!$A$1),재무DATA!L:L,"C")&gt;=150%,1,0),0)</f>
        <v>1</v>
      </c>
    </row>
    <row r="603" spans="1:10" x14ac:dyDescent="0.3">
      <c r="A603">
        <f t="shared" si="9"/>
        <v>43</v>
      </c>
      <c r="B603" t="str">
        <f>_xlfn.XLOOKUP(A603,회사목록!A:A,회사목록!B:B)</f>
        <v>한국항공우주</v>
      </c>
      <c r="C603" t="str">
        <f>_xlfn.XLOOKUP(B603,회사목록!B:B,회사목록!C:C)</f>
        <v>IM3</v>
      </c>
      <c r="D603" t="str">
        <f>_xlfn.XLOOKUP(H603,지표!D:D,지표!H:H)</f>
        <v>별도</v>
      </c>
      <c r="E603" t="str">
        <f>_xlfn.XLOOKUP(H603,지표!D:D,지표!I:I)</f>
        <v>ALL</v>
      </c>
      <c r="F603" t="str">
        <f>_xlfn.XLOOKUP(H603,지표!D:D,지표!F:F)</f>
        <v>2 감사인 감리 대상 개별감사업무 선정</v>
      </c>
      <c r="G603" t="str">
        <f>_xlfn.XLOOKUP(H603,지표!D:D,지표!C:C)</f>
        <v>1 개별감사업무 선정</v>
      </c>
      <c r="H603" t="s">
        <v>67</v>
      </c>
      <c r="I603" t="s">
        <v>147</v>
      </c>
      <c r="J603" s="5">
        <f>IFERROR(IF(AND(SUMIFS(재무DATA!M:M,재무DATA!C:C,Sheet9!D603,재무DATA!D:D,Sheet9!B603,재무DATA!H:H,YEAR(Sheet9!$A$1),재무DATA!L:L,"E")/SUMIFS(재무DATA!M:M,재무DATA!C:C,Sheet9!D603,재무DATA!D:D,Sheet9!B603,재무DATA!H:H,YEAR(Sheet9!$A$1),재무DATA!L:L,"D")&lt;=0,SUMIFS(재무DATA!M:M,재무DATA!C:C,Sheet9!D603,재무DATA!D:D,Sheet9!B603,재무DATA!H:H,YEAR(Sheet9!$A$1),재무DATA!L:L,"F")/SUMIFS(재무DATA!M:M,재무DATA!C:C,Sheet9!D603,재무DATA!D:D,Sheet9!B603,재무DATA!H:H,YEAR(Sheet9!$A$1),재무DATA!L:L,"D")&lt;=0),1,0),0)</f>
        <v>0</v>
      </c>
    </row>
    <row r="604" spans="1:10" x14ac:dyDescent="0.3">
      <c r="A604">
        <f t="shared" si="9"/>
        <v>43</v>
      </c>
      <c r="B604" t="str">
        <f>_xlfn.XLOOKUP(A604,회사목록!A:A,회사목록!B:B)</f>
        <v>한국항공우주</v>
      </c>
      <c r="C604" t="str">
        <f>_xlfn.XLOOKUP(B604,회사목록!B:B,회사목록!C:C)</f>
        <v>IM3</v>
      </c>
      <c r="D604" t="str">
        <f>_xlfn.XLOOKUP(H604,지표!D:D,지표!H:H)</f>
        <v>별도</v>
      </c>
      <c r="E604" t="str">
        <f>_xlfn.XLOOKUP(H604,지표!D:D,지표!I:I)</f>
        <v>비상장</v>
      </c>
      <c r="F604" t="str">
        <f>_xlfn.XLOOKUP(H604,지표!D:D,지표!F:F)</f>
        <v>2 감사인 감리 대상 개별감사업무 선정</v>
      </c>
      <c r="G604" t="str">
        <f>_xlfn.XLOOKUP(H604,지표!D:D,지표!C:C)</f>
        <v>1 개별감사업무 선정</v>
      </c>
      <c r="H604" t="s">
        <v>69</v>
      </c>
      <c r="I604" t="s">
        <v>351</v>
      </c>
      <c r="J604" s="5">
        <f>IFERROR(IF(_xlfn.XLOOKUP(B604,재무DATA!D:D,재무DATA!F:F)="비상장",IF(SUMIFS(재무DATA!M:M,재무DATA!D:D,Sheet9!B604,재무DATA!C:C,Sheet9!D604,재무DATA!H:H,YEAR(Sheet9!$A$1),재무DATA!L:L,"A")&gt;=2*10^12,1,0),0),0)</f>
        <v>0</v>
      </c>
    </row>
    <row r="605" spans="1:10" x14ac:dyDescent="0.3">
      <c r="A605">
        <f t="shared" si="9"/>
        <v>44</v>
      </c>
      <c r="B605" t="str">
        <f>_xlfn.XLOOKUP(A605,회사목록!A:A,회사목록!B:B)</f>
        <v>한라</v>
      </c>
      <c r="C605" t="str">
        <f>_xlfn.XLOOKUP(B605,회사목록!B:B,회사목록!C:C)</f>
        <v>IGH</v>
      </c>
      <c r="D605" t="str">
        <f>_xlfn.XLOOKUP(H605,지표!D:D,지표!H:H)</f>
        <v>별도</v>
      </c>
      <c r="E605" t="str">
        <f>_xlfn.XLOOKUP(H605,지표!D:D,지표!I:I)</f>
        <v>코스닥</v>
      </c>
      <c r="F605" t="str">
        <f>_xlfn.XLOOKUP(H605,지표!D:D,지표!F:F)</f>
        <v>1 감리위험요소평가</v>
      </c>
      <c r="G605" t="str">
        <f>_xlfn.XLOOKUP(H605,지표!D:D,지표!C:C)</f>
        <v>4 한계기업</v>
      </c>
      <c r="H605" t="s">
        <v>71</v>
      </c>
      <c r="I605" t="s">
        <v>128</v>
      </c>
      <c r="J605" s="5">
        <f>IFERROR(IF(_xlfn.XLOOKUP(B605,회사목록!B:B,회사목록!D:D)="KOSDAQ",IF(AND(SUMIFS(재무DATA!M:M,재무DATA!H:H,YEAR(Sheet9!$A$1),재무DATA!C:C,Sheet9!D605,재무DATA!L:L,"E")&lt;0,SUMIFS(재무DATA!M:M,재무DATA!H:H,YEAR(Sheet9!$A$1)-1,재무DATA!C:C,Sheet9!D605,재무DATA!L:L,"E")&lt;0,SUMIFS(재무DATA!M:M,재무DATA!H:H,YEAR(Sheet9!$A$1)-2,재무DATA!C:C,Sheet9!D605,재무DATA!L:L,"E")&lt;0),1,0),0),0)</f>
        <v>0</v>
      </c>
    </row>
    <row r="606" spans="1:10" x14ac:dyDescent="0.3">
      <c r="A606">
        <f t="shared" si="9"/>
        <v>44</v>
      </c>
      <c r="B606" t="str">
        <f>_xlfn.XLOOKUP(A606,회사목록!A:A,회사목록!B:B)</f>
        <v>한라</v>
      </c>
      <c r="C606" t="str">
        <f>_xlfn.XLOOKUP(B606,회사목록!B:B,회사목록!C:C)</f>
        <v>IGH</v>
      </c>
      <c r="D606" t="str">
        <f>_xlfn.XLOOKUP(H606,지표!D:D,지표!H:H)</f>
        <v>별도</v>
      </c>
      <c r="E606" t="str">
        <f>_xlfn.XLOOKUP(H606,지표!D:D,지표!I:I)</f>
        <v>ALL</v>
      </c>
      <c r="F606" t="str">
        <f>_xlfn.XLOOKUP(H606,지표!D:D,지표!F:F)</f>
        <v>1 감리위험요소평가</v>
      </c>
      <c r="G606" t="str">
        <f>_xlfn.XLOOKUP(H606,지표!D:D,지표!C:C)</f>
        <v>1 표본심사</v>
      </c>
      <c r="H606" t="s">
        <v>73</v>
      </c>
      <c r="I606" t="s">
        <v>132</v>
      </c>
      <c r="J606" s="5">
        <f>IFERROR(IF(SUMIFS(재무DATA!M:M,재무DATA!D:D,Sheet9!B606,재무DATA!H:H,YEAR(Sheet9!$A$1)-1,재무DATA!C:C,Sheet9!D606,재무DATA!L:L,"F")-SUMIFS(재무DATA!M:M,재무DATA!D:D,Sheet9!B606,재무DATA!H:H,YEAR(Sheet9!$A$1)-1,재무DATA!C:C,Sheet9!D606,재무DATA!L:L,"G")&gt;0,IF((SUMIFS(재무DATA!M:M,재무DATA!D:D,Sheet9!B606,재무DATA!H:H,YEAR(Sheet9!$A$1)-1,재무DATA!C:C,Sheet9!D606,재무DATA!L:L,"F")-SUMIFS(재무DATA!M:M,재무DATA!D:D,Sheet9!B606,재무DATA!H:H,YEAR(Sheet9!$A$1)-1,재무DATA!C:C,Sheet9!D606,재무DATA!L:L,"G"))/(SUMIFS(재무DATA!M:M,재무DATA!D:D,Sheet9!B606,재무DATA!H:H,YEAR(Sheet9!$A$1)-1,재무DATA!C:C,Sheet9!D606,재무DATA!L:L,"G"))&gt;=50%,1,0),0),0)</f>
        <v>0</v>
      </c>
    </row>
    <row r="607" spans="1:10" x14ac:dyDescent="0.3">
      <c r="A607">
        <f t="shared" si="9"/>
        <v>44</v>
      </c>
      <c r="B607" t="str">
        <f>_xlfn.XLOOKUP(A607,회사목록!A:A,회사목록!B:B)</f>
        <v>한라</v>
      </c>
      <c r="C607" t="str">
        <f>_xlfn.XLOOKUP(B607,회사목록!B:B,회사목록!C:C)</f>
        <v>IGH</v>
      </c>
      <c r="D607" t="str">
        <f>_xlfn.XLOOKUP(H607,지표!D:D,지표!H:H)</f>
        <v>별도</v>
      </c>
      <c r="E607" t="str">
        <f>_xlfn.XLOOKUP(H607,지표!D:D,지표!I:I)</f>
        <v>ALL</v>
      </c>
      <c r="F607" t="str">
        <f>_xlfn.XLOOKUP(H607,지표!D:D,지표!F:F)</f>
        <v>1 감리위험요소평가</v>
      </c>
      <c r="G607" t="str">
        <f>_xlfn.XLOOKUP(H607,지표!D:D,지표!C:C)</f>
        <v>1 표본심사</v>
      </c>
      <c r="H607" t="s">
        <v>75</v>
      </c>
      <c r="I607" t="s">
        <v>130</v>
      </c>
      <c r="J607" s="5">
        <f>IFERROR(IF(J606=1,IF(SUMIFS(재무DATA!M:M,재무DATA!D:D,Sheet9!B607,재무DATA!H:H,YEAR(Sheet9!$A$1)-2,재무DATA!C:C,Sheet9!D607,재무DATA!L:L,"F")-SUMIFS(재무DATA!M:M,재무DATA!D:D,Sheet9!B607,재무DATA!H:H,YEAR(Sheet9!$A$1)-2,재무DATA!C:C,Sheet9!D607,재무DATA!L:L,"G")&gt;0,IF((SUMIFS(재무DATA!M:M,재무DATA!D:D,Sheet9!B607,재무DATA!H:H,YEAR(Sheet9!$A$1)-2,재무DATA!C:C,Sheet9!D607,재무DATA!L:L,"F")-SUMIFS(재무DATA!M:M,재무DATA!D:D,Sheet9!B607,재무DATA!H:H,YEAR(Sheet9!$A$1)-2,재무DATA!C:C,Sheet9!D607,재무DATA!L:L,"G"))/(SUMIFS(재무DATA!M:M,재무DATA!D:D,Sheet9!B607,재무DATA!H:H,YEAR(Sheet9!$A$1)-2,재무DATA!C:C,Sheet9!D607,재무DATA!L:L,"G"))&gt;=50%,1,0),0),0),0)</f>
        <v>0</v>
      </c>
    </row>
    <row r="608" spans="1:10" x14ac:dyDescent="0.3">
      <c r="A608">
        <f t="shared" si="9"/>
        <v>44</v>
      </c>
      <c r="B608" t="str">
        <f>_xlfn.XLOOKUP(A608,회사목록!A:A,회사목록!B:B)</f>
        <v>한라</v>
      </c>
      <c r="C608" t="str">
        <f>_xlfn.XLOOKUP(B608,회사목록!B:B,회사목록!C:C)</f>
        <v>IGH</v>
      </c>
      <c r="D608" t="str">
        <f>_xlfn.XLOOKUP(H608,지표!D:D,지표!H:H)</f>
        <v>별도</v>
      </c>
      <c r="E608" t="str">
        <f>_xlfn.XLOOKUP(H608,지표!D:D,지표!I:I)</f>
        <v>ALL</v>
      </c>
      <c r="F608" t="str">
        <f>_xlfn.XLOOKUP(H608,지표!D:D,지표!F:F)</f>
        <v>1 감리위험요소평가</v>
      </c>
      <c r="G608" t="str">
        <f>_xlfn.XLOOKUP(H608,지표!D:D,지표!C:C)</f>
        <v>1 표본심사</v>
      </c>
      <c r="H608" t="s">
        <v>77</v>
      </c>
      <c r="I608" t="s">
        <v>127</v>
      </c>
      <c r="J608" s="5">
        <f>IFERROR(IF(SUMIFS(재무DATA!M:M,재무DATA!D:D,Sheet9!B608,재무DATA!H:H,YEAR(Sheet9!$A$1)-1,재무DATA!C:C,Sheet9!D608,재무DATA!L:L,"E")-SUMIFS(재무DATA!M:M,재무DATA!D:D,Sheet9!B608,재무DATA!H:H,YEAR(Sheet9!$A$1)-1,재무DATA!C:C,Sheet9!D608,재무DATA!L:L,"G")&gt;0,IF((SUMIFS(재무DATA!M:M,재무DATA!D:D,Sheet9!B608,재무DATA!H:H,YEAR(Sheet9!$A$1)-1,재무DATA!C:C,Sheet9!D608,재무DATA!L:L,"E")-SUMIFS(재무DATA!M:M,재무DATA!D:D,Sheet9!B608,재무DATA!H:H,YEAR(Sheet9!$A$1)-1,재무DATA!C:C,Sheet9!D608,재무DATA!L:L,"G"))/(SUMIFS(재무DATA!M:M,재무DATA!D:D,Sheet9!B608,재무DATA!H:H,YEAR(Sheet9!$A$1)-1,재무DATA!C:C,Sheet9!D608,재무DATA!L:L,"G"))&gt;=50%,1,0),0),0)</f>
        <v>0</v>
      </c>
    </row>
    <row r="609" spans="1:10" x14ac:dyDescent="0.3">
      <c r="A609">
        <f t="shared" si="9"/>
        <v>44</v>
      </c>
      <c r="B609" t="str">
        <f>_xlfn.XLOOKUP(A609,회사목록!A:A,회사목록!B:B)</f>
        <v>한라</v>
      </c>
      <c r="C609" t="str">
        <f>_xlfn.XLOOKUP(B609,회사목록!B:B,회사목록!C:C)</f>
        <v>IGH</v>
      </c>
      <c r="D609" t="str">
        <f>_xlfn.XLOOKUP(H609,지표!D:D,지표!H:H)</f>
        <v>별도</v>
      </c>
      <c r="E609" t="str">
        <f>_xlfn.XLOOKUP(H609,지표!D:D,지표!I:I)</f>
        <v>ALL</v>
      </c>
      <c r="F609" t="str">
        <f>_xlfn.XLOOKUP(H609,지표!D:D,지표!F:F)</f>
        <v>1 감리위험요소평가</v>
      </c>
      <c r="G609" t="str">
        <f>_xlfn.XLOOKUP(H609,지표!D:D,지표!C:C)</f>
        <v>1 표본심사</v>
      </c>
      <c r="H609" t="s">
        <v>79</v>
      </c>
      <c r="I609" t="s">
        <v>126</v>
      </c>
      <c r="J609" s="5">
        <f>IFERROR(IF(J608=1,IF(SUMIFS(재무DATA!M:M,재무DATA!D:D,Sheet9!B609,재무DATA!H:H,YEAR(Sheet9!$A$1)-2,재무DATA!C:C,Sheet9!D609,재무DATA!L:L,"E")-SUMIFS(재무DATA!M:M,재무DATA!D:D,Sheet9!B609,재무DATA!H:H,YEAR(Sheet9!$A$1)-2,재무DATA!C:C,Sheet9!D609,재무DATA!L:L,"G")&gt;0,IF((SUMIFS(재무DATA!M:M,재무DATA!D:D,Sheet9!B609,재무DATA!H:H,YEAR(Sheet9!$A$1)-2,재무DATA!C:C,Sheet9!D609,재무DATA!L:L,"E")-SUMIFS(재무DATA!M:M,재무DATA!D:D,Sheet9!B609,재무DATA!H:H,YEAR(Sheet9!$A$1)-2,재무DATA!C:C,Sheet9!D609,재무DATA!L:L,"G"))/(SUMIFS(재무DATA!M:M,재무DATA!D:D,Sheet9!B609,재무DATA!H:H,YEAR(Sheet9!$A$1)-2,재무DATA!C:C,Sheet9!D609,재무DATA!L:L,"G"))&gt;=50%,1,0),0),0),0)</f>
        <v>0</v>
      </c>
    </row>
    <row r="610" spans="1:10" x14ac:dyDescent="0.3">
      <c r="A610">
        <f t="shared" si="9"/>
        <v>44</v>
      </c>
      <c r="B610" t="str">
        <f>_xlfn.XLOOKUP(A610,회사목록!A:A,회사목록!B:B)</f>
        <v>한라</v>
      </c>
      <c r="C610" t="str">
        <f>_xlfn.XLOOKUP(B610,회사목록!B:B,회사목록!C:C)</f>
        <v>IGH</v>
      </c>
      <c r="D610" t="str">
        <f>_xlfn.XLOOKUP(H610,지표!D:D,지표!H:H)</f>
        <v>별도</v>
      </c>
      <c r="E610" t="str">
        <f>_xlfn.XLOOKUP(H610,지표!D:D,지표!I:I)</f>
        <v>코스피/코스닥</v>
      </c>
      <c r="F610" t="str">
        <f>_xlfn.XLOOKUP(H610,지표!D:D,지표!F:F)</f>
        <v>1 감리위험요소평가</v>
      </c>
      <c r="G610" t="str">
        <f>_xlfn.XLOOKUP(H610,지표!D:D,지표!C:C)</f>
        <v>1 표본심사</v>
      </c>
      <c r="H610" t="s">
        <v>83</v>
      </c>
      <c r="I610" t="s">
        <v>134</v>
      </c>
      <c r="J610" s="5">
        <f>IFERROR(IF(SUMIFS(재무DATA!M:M,재무DATA!D:D,Sheet9!B610,재무DATA!C:C,Sheet9!D610,재무DATA!H:H,YEAR(Sheet9!$A$1),재무DATA!L:L,"E")/SUMIFS(재무DATA!M:M,재무DATA!D:D,Sheet9!B610,재무DATA!C:C,Sheet9!D610,재무DATA!H:H,YEAR(Sheet9!$A$1)-1,재무DATA!L:L,"E")&lt;50%,1,0),0)</f>
        <v>0</v>
      </c>
    </row>
    <row r="611" spans="1:10" x14ac:dyDescent="0.3">
      <c r="A611">
        <f t="shared" si="9"/>
        <v>44</v>
      </c>
      <c r="B611" t="str">
        <f>_xlfn.XLOOKUP(A611,회사목록!A:A,회사목록!B:B)</f>
        <v>한라</v>
      </c>
      <c r="C611" t="str">
        <f>_xlfn.XLOOKUP(B611,회사목록!B:B,회사목록!C:C)</f>
        <v>IGH</v>
      </c>
      <c r="D611" t="str">
        <f>_xlfn.XLOOKUP(H611,지표!D:D,지표!H:H)</f>
        <v>별도</v>
      </c>
      <c r="E611" t="str">
        <f>_xlfn.XLOOKUP(H611,지표!D:D,지표!I:I)</f>
        <v>코스피/코스닥</v>
      </c>
      <c r="F611" t="str">
        <f>_xlfn.XLOOKUP(H611,지표!D:D,지표!F:F)</f>
        <v>1 감리위험요소평가</v>
      </c>
      <c r="G611" t="str">
        <f>_xlfn.XLOOKUP(H611,지표!D:D,지표!C:C)</f>
        <v>1 표본심사</v>
      </c>
      <c r="H611" t="s">
        <v>85</v>
      </c>
      <c r="I611" t="s">
        <v>136</v>
      </c>
      <c r="J611" s="5">
        <f>IFERROR(IF(SUMIFS(재무DATA!M:M,재무DATA!D:D,Sheet9!B611,재무DATA!C:C,Sheet9!D611,재무DATA!H:H,YEAR(Sheet9!$A$1),재무DATA!L:L,"D")/SUMIFS(재무DATA!M:M,재무DATA!D:D,Sheet9!B611,재무DATA!C:C,Sheet9!D611,재무DATA!H:H,YEAR(Sheet9!$A$1)-1,재무DATA!L:L,"D")&lt;50%,1,0),0)</f>
        <v>0</v>
      </c>
    </row>
    <row r="612" spans="1:10" x14ac:dyDescent="0.3">
      <c r="A612">
        <f t="shared" si="9"/>
        <v>44</v>
      </c>
      <c r="B612" t="str">
        <f>_xlfn.XLOOKUP(A612,회사목록!A:A,회사목록!B:B)</f>
        <v>한라</v>
      </c>
      <c r="C612" t="str">
        <f>_xlfn.XLOOKUP(B612,회사목록!B:B,회사목록!C:C)</f>
        <v>IGH</v>
      </c>
      <c r="D612" t="str">
        <f>_xlfn.XLOOKUP(H612,지표!D:D,지표!H:H)</f>
        <v>별도</v>
      </c>
      <c r="E612" t="str">
        <f>_xlfn.XLOOKUP(H612,지표!D:D,지표!I:I)</f>
        <v>코스피/코스닥</v>
      </c>
      <c r="F612" t="str">
        <f>_xlfn.XLOOKUP(H612,지표!D:D,지표!F:F)</f>
        <v>1 감리위험요소평가</v>
      </c>
      <c r="G612" t="str">
        <f>_xlfn.XLOOKUP(H612,지표!D:D,지표!C:C)</f>
        <v>5 기타</v>
      </c>
      <c r="H612" t="s">
        <v>81</v>
      </c>
      <c r="I612" t="s">
        <v>349</v>
      </c>
      <c r="J612" s="5">
        <f>IFERROR(IF(SUMIFS(재무DATA!M:M,재무DATA!C:C,Sheet9!D612,재무DATA!D:D,Sheet9!B612,재무DATA!H:H,YEAR(Sheet9!$A$1),재무DATA!L:L,"F")/SUMIFS(재무DATA!M:M,재무DATA!C:C,Sheet9!D612,재무DATA!D:D,Sheet9!B612,재무DATA!H:H,YEAR(Sheet9!$A$1),재무DATA!L:L,"G")&lt;0,1,0),0)</f>
        <v>1</v>
      </c>
    </row>
    <row r="613" spans="1:10" x14ac:dyDescent="0.3">
      <c r="A613">
        <f t="shared" si="9"/>
        <v>44</v>
      </c>
      <c r="B613" t="str">
        <f>_xlfn.XLOOKUP(A613,회사목록!A:A,회사목록!B:B)</f>
        <v>한라</v>
      </c>
      <c r="C613" t="str">
        <f>_xlfn.XLOOKUP(B613,회사목록!B:B,회사목록!C:C)</f>
        <v>IGH</v>
      </c>
      <c r="D613" t="str">
        <f>_xlfn.XLOOKUP(H613,지표!D:D,지표!H:H)</f>
        <v>연결</v>
      </c>
      <c r="E613" t="str">
        <f>_xlfn.XLOOKUP(H613,지표!D:D,지표!I:I)</f>
        <v>코스피/코스닥</v>
      </c>
      <c r="F613" t="str">
        <f>_xlfn.XLOOKUP(H613,지표!D:D,지표!F:F)</f>
        <v>1 감리위험요소평가</v>
      </c>
      <c r="G613" t="str">
        <f>_xlfn.XLOOKUP(H613,지표!D:D,지표!C:C)</f>
        <v>2 직권지정</v>
      </c>
      <c r="H613" t="s">
        <v>87</v>
      </c>
      <c r="I613" t="s">
        <v>139</v>
      </c>
      <c r="J613" s="5">
        <f>IFERROR(IF(AND(SUMIFS(재무DATA!M:M,재무DATA!C:C,Sheet9!D613,재무DATA!D:D,Sheet9!B613,재무DATA!H:H,YEAR(Sheet9!$A$1)-1,재무DATA!L:L,"E")&lt;0,SUMIFS(재무DATA!M:M,재무DATA!C:C,Sheet9!D613,재무DATA!D:D,Sheet9!B613,재무DATA!H:H,YEAR(Sheet9!$A$1)-2,재무DATA!L:L,"E")&lt;0),1,0),0)</f>
        <v>0</v>
      </c>
    </row>
    <row r="614" spans="1:10" x14ac:dyDescent="0.3">
      <c r="A614">
        <f t="shared" si="9"/>
        <v>44</v>
      </c>
      <c r="B614" t="str">
        <f>_xlfn.XLOOKUP(A614,회사목록!A:A,회사목록!B:B)</f>
        <v>한라</v>
      </c>
      <c r="C614" t="str">
        <f>_xlfn.XLOOKUP(B614,회사목록!B:B,회사목록!C:C)</f>
        <v>IGH</v>
      </c>
      <c r="D614" t="str">
        <f>_xlfn.XLOOKUP(H614,지표!D:D,지표!H:H)</f>
        <v>연결</v>
      </c>
      <c r="E614" t="str">
        <f>_xlfn.XLOOKUP(H614,지표!D:D,지표!I:I)</f>
        <v>코스피/코스닥</v>
      </c>
      <c r="F614" t="str">
        <f>_xlfn.XLOOKUP(H614,지표!D:D,지표!F:F)</f>
        <v>1 감리위험요소평가</v>
      </c>
      <c r="G614" t="str">
        <f>_xlfn.XLOOKUP(H614,지표!D:D,지표!C:C)</f>
        <v>2 직권지정</v>
      </c>
      <c r="H614" t="s">
        <v>89</v>
      </c>
      <c r="I614" t="s">
        <v>141</v>
      </c>
      <c r="J614" s="5">
        <f>IFERROR(IF(AND(SUMIFS(재무DATA!M:M,재무DATA!C:C,Sheet9!D614,재무DATA!D:D,Sheet9!B614,재무DATA!H:H,YEAR(Sheet9!$A$1)-1,재무DATA!L:L,"G")&lt;0,SUMIFS(재무DATA!M:M,재무DATA!C:C,Sheet9!D614,재무DATA!D:D,Sheet9!B614,재무DATA!H:H,YEAR(Sheet9!$A$1)-2,재무DATA!L:L,"G")&lt;0),1,0),0)</f>
        <v>0</v>
      </c>
    </row>
    <row r="615" spans="1:10" x14ac:dyDescent="0.3">
      <c r="A615">
        <f t="shared" si="9"/>
        <v>44</v>
      </c>
      <c r="B615" t="str">
        <f>_xlfn.XLOOKUP(A615,회사목록!A:A,회사목록!B:B)</f>
        <v>한라</v>
      </c>
      <c r="C615" t="str">
        <f>_xlfn.XLOOKUP(B615,회사목록!B:B,회사목록!C:C)</f>
        <v>IGH</v>
      </c>
      <c r="D615" t="str">
        <f>_xlfn.XLOOKUP(H615,지표!D:D,지표!H:H)</f>
        <v>별도</v>
      </c>
      <c r="E615" t="str">
        <f>_xlfn.XLOOKUP(H615,지표!D:D,지표!I:I)</f>
        <v>코스피/코스닥</v>
      </c>
      <c r="F615" t="str">
        <f>_xlfn.XLOOKUP(H615,지표!D:D,지표!F:F)</f>
        <v>1 감리위험요소평가</v>
      </c>
      <c r="G615" t="str">
        <f>_xlfn.XLOOKUP(H615,지표!D:D,지표!C:C)</f>
        <v>3 관리종목</v>
      </c>
      <c r="H615" t="s">
        <v>91</v>
      </c>
      <c r="I615" t="s">
        <v>143</v>
      </c>
      <c r="J615" s="5">
        <f>IFERROR(IF(_xlfn.XLOOKUP(B615,재무DATA!D:D,재무DATA!F:F)="KOSDAQ",IF(SUMIFS(재무DATA!M:M,재무DATA!C:C,Sheet9!D615,재무DATA!D:D,Sheet9!B615,재무DATA!H:H,YEAR(Sheet9!$A$1)-2,재무DATA!L:L,"D")&lt;=33*10^8,1,0),IF(SUMIFS(재무DATA!M:M,재무DATA!C:C,Sheet9!D615,재무DATA!D:D,Sheet9!B615,재무DATA!H:H,YEAR(Sheet9!$A$1)-2,재무DATA!L:L,"D")&lt;=55*10^8,1,0)),0)</f>
        <v>0</v>
      </c>
    </row>
    <row r="616" spans="1:10" x14ac:dyDescent="0.3">
      <c r="A616">
        <f t="shared" si="9"/>
        <v>44</v>
      </c>
      <c r="B616" t="str">
        <f>_xlfn.XLOOKUP(A616,회사목록!A:A,회사목록!B:B)</f>
        <v>한라</v>
      </c>
      <c r="C616" t="str">
        <f>_xlfn.XLOOKUP(B616,회사목록!B:B,회사목록!C:C)</f>
        <v>IGH</v>
      </c>
      <c r="D616" t="str">
        <f>_xlfn.XLOOKUP(H616,지표!D:D,지표!H:H)</f>
        <v>별도</v>
      </c>
      <c r="E616" t="str">
        <f>_xlfn.XLOOKUP(H616,지표!D:D,지표!I:I)</f>
        <v>ALL</v>
      </c>
      <c r="F616" t="str">
        <f>_xlfn.XLOOKUP(H616,지표!D:D,지표!F:F)</f>
        <v>2 감사인 감리 대상 개별감사업무 선정</v>
      </c>
      <c r="G616" t="str">
        <f>_xlfn.XLOOKUP(H616,지표!D:D,지표!C:C)</f>
        <v>1 개별감사업무 선정</v>
      </c>
      <c r="H616" t="s">
        <v>65</v>
      </c>
      <c r="I616" t="s">
        <v>145</v>
      </c>
      <c r="J616" s="5">
        <f>IFERROR(IF(SUMIFS(재무DATA!M:M,재무DATA!C:C,Sheet9!D616,재무DATA!D:D,Sheet9!B616,재무DATA!H:H,YEAR(Sheet9!$A$1),재무DATA!L:L,"B")/SUMIFS(재무DATA!M:M,재무DATA!C:C,Sheet9!D616,재무DATA!D:D,Sheet9!B616,재무DATA!H:H,YEAR(Sheet9!$A$1),재무DATA!L:L,"C")&gt;=150%,1,0),0)</f>
        <v>1</v>
      </c>
    </row>
    <row r="617" spans="1:10" x14ac:dyDescent="0.3">
      <c r="A617">
        <f t="shared" si="9"/>
        <v>44</v>
      </c>
      <c r="B617" t="str">
        <f>_xlfn.XLOOKUP(A617,회사목록!A:A,회사목록!B:B)</f>
        <v>한라</v>
      </c>
      <c r="C617" t="str">
        <f>_xlfn.XLOOKUP(B617,회사목록!B:B,회사목록!C:C)</f>
        <v>IGH</v>
      </c>
      <c r="D617" t="str">
        <f>_xlfn.XLOOKUP(H617,지표!D:D,지표!H:H)</f>
        <v>별도</v>
      </c>
      <c r="E617" t="str">
        <f>_xlfn.XLOOKUP(H617,지표!D:D,지표!I:I)</f>
        <v>ALL</v>
      </c>
      <c r="F617" t="str">
        <f>_xlfn.XLOOKUP(H617,지표!D:D,지표!F:F)</f>
        <v>2 감사인 감리 대상 개별감사업무 선정</v>
      </c>
      <c r="G617" t="str">
        <f>_xlfn.XLOOKUP(H617,지표!D:D,지표!C:C)</f>
        <v>1 개별감사업무 선정</v>
      </c>
      <c r="H617" t="s">
        <v>67</v>
      </c>
      <c r="I617" t="s">
        <v>147</v>
      </c>
      <c r="J617" s="5">
        <f>IFERROR(IF(AND(SUMIFS(재무DATA!M:M,재무DATA!C:C,Sheet9!D617,재무DATA!D:D,Sheet9!B617,재무DATA!H:H,YEAR(Sheet9!$A$1),재무DATA!L:L,"E")/SUMIFS(재무DATA!M:M,재무DATA!C:C,Sheet9!D617,재무DATA!D:D,Sheet9!B617,재무DATA!H:H,YEAR(Sheet9!$A$1),재무DATA!L:L,"D")&lt;=0,SUMIFS(재무DATA!M:M,재무DATA!C:C,Sheet9!D617,재무DATA!D:D,Sheet9!B617,재무DATA!H:H,YEAR(Sheet9!$A$1),재무DATA!L:L,"F")/SUMIFS(재무DATA!M:M,재무DATA!C:C,Sheet9!D617,재무DATA!D:D,Sheet9!B617,재무DATA!H:H,YEAR(Sheet9!$A$1),재무DATA!L:L,"D")&lt;=0),1,0),0)</f>
        <v>0</v>
      </c>
    </row>
    <row r="618" spans="1:10" x14ac:dyDescent="0.3">
      <c r="A618">
        <f t="shared" si="9"/>
        <v>44</v>
      </c>
      <c r="B618" t="str">
        <f>_xlfn.XLOOKUP(A618,회사목록!A:A,회사목록!B:B)</f>
        <v>한라</v>
      </c>
      <c r="C618" t="str">
        <f>_xlfn.XLOOKUP(B618,회사목록!B:B,회사목록!C:C)</f>
        <v>IGH</v>
      </c>
      <c r="D618" t="str">
        <f>_xlfn.XLOOKUP(H618,지표!D:D,지표!H:H)</f>
        <v>별도</v>
      </c>
      <c r="E618" t="str">
        <f>_xlfn.XLOOKUP(H618,지표!D:D,지표!I:I)</f>
        <v>비상장</v>
      </c>
      <c r="F618" t="str">
        <f>_xlfn.XLOOKUP(H618,지표!D:D,지표!F:F)</f>
        <v>2 감사인 감리 대상 개별감사업무 선정</v>
      </c>
      <c r="G618" t="str">
        <f>_xlfn.XLOOKUP(H618,지표!D:D,지표!C:C)</f>
        <v>1 개별감사업무 선정</v>
      </c>
      <c r="H618" t="s">
        <v>69</v>
      </c>
      <c r="I618" t="s">
        <v>351</v>
      </c>
      <c r="J618" s="5">
        <f>IFERROR(IF(_xlfn.XLOOKUP(B618,재무DATA!D:D,재무DATA!F:F)="비상장",IF(SUMIFS(재무DATA!M:M,재무DATA!D:D,Sheet9!B618,재무DATA!C:C,Sheet9!D618,재무DATA!H:H,YEAR(Sheet9!$A$1),재무DATA!L:L,"A")&gt;=2*10^12,1,0),0),0)</f>
        <v>0</v>
      </c>
    </row>
    <row r="619" spans="1:10" x14ac:dyDescent="0.3">
      <c r="A619">
        <f t="shared" si="9"/>
        <v>45</v>
      </c>
      <c r="B619" t="str">
        <f>_xlfn.XLOOKUP(A619,회사목록!A:A,회사목록!B:B)</f>
        <v>한신공영</v>
      </c>
      <c r="C619" t="str">
        <f>_xlfn.XLOOKUP(B619,회사목록!B:B,회사목록!C:C)</f>
        <v>IGH</v>
      </c>
      <c r="D619" t="str">
        <f>_xlfn.XLOOKUP(H619,지표!D:D,지표!H:H)</f>
        <v>별도</v>
      </c>
      <c r="E619" t="str">
        <f>_xlfn.XLOOKUP(H619,지표!D:D,지표!I:I)</f>
        <v>코스닥</v>
      </c>
      <c r="F619" t="str">
        <f>_xlfn.XLOOKUP(H619,지표!D:D,지표!F:F)</f>
        <v>1 감리위험요소평가</v>
      </c>
      <c r="G619" t="str">
        <f>_xlfn.XLOOKUP(H619,지표!D:D,지표!C:C)</f>
        <v>4 한계기업</v>
      </c>
      <c r="H619" t="s">
        <v>71</v>
      </c>
      <c r="I619" t="s">
        <v>128</v>
      </c>
      <c r="J619" s="5">
        <f>IFERROR(IF(_xlfn.XLOOKUP(B619,회사목록!B:B,회사목록!D:D)="KOSDAQ",IF(AND(SUMIFS(재무DATA!M:M,재무DATA!H:H,YEAR(Sheet9!$A$1),재무DATA!C:C,Sheet9!D619,재무DATA!L:L,"E")&lt;0,SUMIFS(재무DATA!M:M,재무DATA!H:H,YEAR(Sheet9!$A$1)-1,재무DATA!C:C,Sheet9!D619,재무DATA!L:L,"E")&lt;0,SUMIFS(재무DATA!M:M,재무DATA!H:H,YEAR(Sheet9!$A$1)-2,재무DATA!C:C,Sheet9!D619,재무DATA!L:L,"E")&lt;0),1,0),0),0)</f>
        <v>0</v>
      </c>
    </row>
    <row r="620" spans="1:10" x14ac:dyDescent="0.3">
      <c r="A620">
        <f t="shared" si="9"/>
        <v>45</v>
      </c>
      <c r="B620" t="str">
        <f>_xlfn.XLOOKUP(A620,회사목록!A:A,회사목록!B:B)</f>
        <v>한신공영</v>
      </c>
      <c r="C620" t="str">
        <f>_xlfn.XLOOKUP(B620,회사목록!B:B,회사목록!C:C)</f>
        <v>IGH</v>
      </c>
      <c r="D620" t="str">
        <f>_xlfn.XLOOKUP(H620,지표!D:D,지표!H:H)</f>
        <v>별도</v>
      </c>
      <c r="E620" t="str">
        <f>_xlfn.XLOOKUP(H620,지표!D:D,지표!I:I)</f>
        <v>ALL</v>
      </c>
      <c r="F620" t="str">
        <f>_xlfn.XLOOKUP(H620,지표!D:D,지표!F:F)</f>
        <v>1 감리위험요소평가</v>
      </c>
      <c r="G620" t="str">
        <f>_xlfn.XLOOKUP(H620,지표!D:D,지표!C:C)</f>
        <v>1 표본심사</v>
      </c>
      <c r="H620" t="s">
        <v>73</v>
      </c>
      <c r="I620" t="s">
        <v>132</v>
      </c>
      <c r="J620" s="5">
        <f>IFERROR(IF(SUMIFS(재무DATA!M:M,재무DATA!D:D,Sheet9!B620,재무DATA!H:H,YEAR(Sheet9!$A$1)-1,재무DATA!C:C,Sheet9!D620,재무DATA!L:L,"F")-SUMIFS(재무DATA!M:M,재무DATA!D:D,Sheet9!B620,재무DATA!H:H,YEAR(Sheet9!$A$1)-1,재무DATA!C:C,Sheet9!D620,재무DATA!L:L,"G")&gt;0,IF((SUMIFS(재무DATA!M:M,재무DATA!D:D,Sheet9!B620,재무DATA!H:H,YEAR(Sheet9!$A$1)-1,재무DATA!C:C,Sheet9!D620,재무DATA!L:L,"F")-SUMIFS(재무DATA!M:M,재무DATA!D:D,Sheet9!B620,재무DATA!H:H,YEAR(Sheet9!$A$1)-1,재무DATA!C:C,Sheet9!D620,재무DATA!L:L,"G"))/(SUMIFS(재무DATA!M:M,재무DATA!D:D,Sheet9!B620,재무DATA!H:H,YEAR(Sheet9!$A$1)-1,재무DATA!C:C,Sheet9!D620,재무DATA!L:L,"G"))&gt;=50%,1,0),0),0)</f>
        <v>1</v>
      </c>
    </row>
    <row r="621" spans="1:10" x14ac:dyDescent="0.3">
      <c r="A621">
        <f t="shared" si="9"/>
        <v>45</v>
      </c>
      <c r="B621" t="str">
        <f>_xlfn.XLOOKUP(A621,회사목록!A:A,회사목록!B:B)</f>
        <v>한신공영</v>
      </c>
      <c r="C621" t="str">
        <f>_xlfn.XLOOKUP(B621,회사목록!B:B,회사목록!C:C)</f>
        <v>IGH</v>
      </c>
      <c r="D621" t="str">
        <f>_xlfn.XLOOKUP(H621,지표!D:D,지표!H:H)</f>
        <v>별도</v>
      </c>
      <c r="E621" t="str">
        <f>_xlfn.XLOOKUP(H621,지표!D:D,지표!I:I)</f>
        <v>ALL</v>
      </c>
      <c r="F621" t="str">
        <f>_xlfn.XLOOKUP(H621,지표!D:D,지표!F:F)</f>
        <v>1 감리위험요소평가</v>
      </c>
      <c r="G621" t="str">
        <f>_xlfn.XLOOKUP(H621,지표!D:D,지표!C:C)</f>
        <v>1 표본심사</v>
      </c>
      <c r="H621" t="s">
        <v>75</v>
      </c>
      <c r="I621" t="s">
        <v>130</v>
      </c>
      <c r="J621" s="5">
        <f>IFERROR(IF(J620=1,IF(SUMIFS(재무DATA!M:M,재무DATA!D:D,Sheet9!B621,재무DATA!H:H,YEAR(Sheet9!$A$1)-2,재무DATA!C:C,Sheet9!D621,재무DATA!L:L,"F")-SUMIFS(재무DATA!M:M,재무DATA!D:D,Sheet9!B621,재무DATA!H:H,YEAR(Sheet9!$A$1)-2,재무DATA!C:C,Sheet9!D621,재무DATA!L:L,"G")&gt;0,IF((SUMIFS(재무DATA!M:M,재무DATA!D:D,Sheet9!B621,재무DATA!H:H,YEAR(Sheet9!$A$1)-2,재무DATA!C:C,Sheet9!D621,재무DATA!L:L,"F")-SUMIFS(재무DATA!M:M,재무DATA!D:D,Sheet9!B621,재무DATA!H:H,YEAR(Sheet9!$A$1)-2,재무DATA!C:C,Sheet9!D621,재무DATA!L:L,"G"))/(SUMIFS(재무DATA!M:M,재무DATA!D:D,Sheet9!B621,재무DATA!H:H,YEAR(Sheet9!$A$1)-2,재무DATA!C:C,Sheet9!D621,재무DATA!L:L,"G"))&gt;=50%,1,0),0),0),0)</f>
        <v>0</v>
      </c>
    </row>
    <row r="622" spans="1:10" x14ac:dyDescent="0.3">
      <c r="A622">
        <f t="shared" si="9"/>
        <v>45</v>
      </c>
      <c r="B622" t="str">
        <f>_xlfn.XLOOKUP(A622,회사목록!A:A,회사목록!B:B)</f>
        <v>한신공영</v>
      </c>
      <c r="C622" t="str">
        <f>_xlfn.XLOOKUP(B622,회사목록!B:B,회사목록!C:C)</f>
        <v>IGH</v>
      </c>
      <c r="D622" t="str">
        <f>_xlfn.XLOOKUP(H622,지표!D:D,지표!H:H)</f>
        <v>별도</v>
      </c>
      <c r="E622" t="str">
        <f>_xlfn.XLOOKUP(H622,지표!D:D,지표!I:I)</f>
        <v>ALL</v>
      </c>
      <c r="F622" t="str">
        <f>_xlfn.XLOOKUP(H622,지표!D:D,지표!F:F)</f>
        <v>1 감리위험요소평가</v>
      </c>
      <c r="G622" t="str">
        <f>_xlfn.XLOOKUP(H622,지표!D:D,지표!C:C)</f>
        <v>1 표본심사</v>
      </c>
      <c r="H622" t="s">
        <v>77</v>
      </c>
      <c r="I622" t="s">
        <v>127</v>
      </c>
      <c r="J622" s="5">
        <f>IFERROR(IF(SUMIFS(재무DATA!M:M,재무DATA!D:D,Sheet9!B622,재무DATA!H:H,YEAR(Sheet9!$A$1)-1,재무DATA!C:C,Sheet9!D622,재무DATA!L:L,"E")-SUMIFS(재무DATA!M:M,재무DATA!D:D,Sheet9!B622,재무DATA!H:H,YEAR(Sheet9!$A$1)-1,재무DATA!C:C,Sheet9!D622,재무DATA!L:L,"G")&gt;0,IF((SUMIFS(재무DATA!M:M,재무DATA!D:D,Sheet9!B622,재무DATA!H:H,YEAR(Sheet9!$A$1)-1,재무DATA!C:C,Sheet9!D622,재무DATA!L:L,"E")-SUMIFS(재무DATA!M:M,재무DATA!D:D,Sheet9!B622,재무DATA!H:H,YEAR(Sheet9!$A$1)-1,재무DATA!C:C,Sheet9!D622,재무DATA!L:L,"G"))/(SUMIFS(재무DATA!M:M,재무DATA!D:D,Sheet9!B622,재무DATA!H:H,YEAR(Sheet9!$A$1)-1,재무DATA!C:C,Sheet9!D622,재무DATA!L:L,"G"))&gt;=50%,1,0),0),0)</f>
        <v>1</v>
      </c>
    </row>
    <row r="623" spans="1:10" x14ac:dyDescent="0.3">
      <c r="A623">
        <f t="shared" si="9"/>
        <v>45</v>
      </c>
      <c r="B623" t="str">
        <f>_xlfn.XLOOKUP(A623,회사목록!A:A,회사목록!B:B)</f>
        <v>한신공영</v>
      </c>
      <c r="C623" t="str">
        <f>_xlfn.XLOOKUP(B623,회사목록!B:B,회사목록!C:C)</f>
        <v>IGH</v>
      </c>
      <c r="D623" t="str">
        <f>_xlfn.XLOOKUP(H623,지표!D:D,지표!H:H)</f>
        <v>별도</v>
      </c>
      <c r="E623" t="str">
        <f>_xlfn.XLOOKUP(H623,지표!D:D,지표!I:I)</f>
        <v>ALL</v>
      </c>
      <c r="F623" t="str">
        <f>_xlfn.XLOOKUP(H623,지표!D:D,지표!F:F)</f>
        <v>1 감리위험요소평가</v>
      </c>
      <c r="G623" t="str">
        <f>_xlfn.XLOOKUP(H623,지표!D:D,지표!C:C)</f>
        <v>1 표본심사</v>
      </c>
      <c r="H623" t="s">
        <v>79</v>
      </c>
      <c r="I623" t="s">
        <v>126</v>
      </c>
      <c r="J623" s="5">
        <f>IFERROR(IF(J622=1,IF(SUMIFS(재무DATA!M:M,재무DATA!D:D,Sheet9!B623,재무DATA!H:H,YEAR(Sheet9!$A$1)-2,재무DATA!C:C,Sheet9!D623,재무DATA!L:L,"E")-SUMIFS(재무DATA!M:M,재무DATA!D:D,Sheet9!B623,재무DATA!H:H,YEAR(Sheet9!$A$1)-2,재무DATA!C:C,Sheet9!D623,재무DATA!L:L,"G")&gt;0,IF((SUMIFS(재무DATA!M:M,재무DATA!D:D,Sheet9!B623,재무DATA!H:H,YEAR(Sheet9!$A$1)-2,재무DATA!C:C,Sheet9!D623,재무DATA!L:L,"E")-SUMIFS(재무DATA!M:M,재무DATA!D:D,Sheet9!B623,재무DATA!H:H,YEAR(Sheet9!$A$1)-2,재무DATA!C:C,Sheet9!D623,재무DATA!L:L,"G"))/(SUMIFS(재무DATA!M:M,재무DATA!D:D,Sheet9!B623,재무DATA!H:H,YEAR(Sheet9!$A$1)-2,재무DATA!C:C,Sheet9!D623,재무DATA!L:L,"G"))&gt;=50%,1,0),0),0),0)</f>
        <v>0</v>
      </c>
    </row>
    <row r="624" spans="1:10" x14ac:dyDescent="0.3">
      <c r="A624">
        <f t="shared" si="9"/>
        <v>45</v>
      </c>
      <c r="B624" t="str">
        <f>_xlfn.XLOOKUP(A624,회사목록!A:A,회사목록!B:B)</f>
        <v>한신공영</v>
      </c>
      <c r="C624" t="str">
        <f>_xlfn.XLOOKUP(B624,회사목록!B:B,회사목록!C:C)</f>
        <v>IGH</v>
      </c>
      <c r="D624" t="str">
        <f>_xlfn.XLOOKUP(H624,지표!D:D,지표!H:H)</f>
        <v>별도</v>
      </c>
      <c r="E624" t="str">
        <f>_xlfn.XLOOKUP(H624,지표!D:D,지표!I:I)</f>
        <v>코스피/코스닥</v>
      </c>
      <c r="F624" t="str">
        <f>_xlfn.XLOOKUP(H624,지표!D:D,지표!F:F)</f>
        <v>1 감리위험요소평가</v>
      </c>
      <c r="G624" t="str">
        <f>_xlfn.XLOOKUP(H624,지표!D:D,지표!C:C)</f>
        <v>1 표본심사</v>
      </c>
      <c r="H624" t="s">
        <v>83</v>
      </c>
      <c r="I624" t="s">
        <v>134</v>
      </c>
      <c r="J624" s="5">
        <f>IFERROR(IF(SUMIFS(재무DATA!M:M,재무DATA!D:D,Sheet9!B624,재무DATA!C:C,Sheet9!D624,재무DATA!H:H,YEAR(Sheet9!$A$1),재무DATA!L:L,"E")/SUMIFS(재무DATA!M:M,재무DATA!D:D,Sheet9!B624,재무DATA!C:C,Sheet9!D624,재무DATA!H:H,YEAR(Sheet9!$A$1)-1,재무DATA!L:L,"E")&lt;50%,1,0),0)</f>
        <v>0</v>
      </c>
    </row>
    <row r="625" spans="1:10" x14ac:dyDescent="0.3">
      <c r="A625">
        <f t="shared" si="9"/>
        <v>45</v>
      </c>
      <c r="B625" t="str">
        <f>_xlfn.XLOOKUP(A625,회사목록!A:A,회사목록!B:B)</f>
        <v>한신공영</v>
      </c>
      <c r="C625" t="str">
        <f>_xlfn.XLOOKUP(B625,회사목록!B:B,회사목록!C:C)</f>
        <v>IGH</v>
      </c>
      <c r="D625" t="str">
        <f>_xlfn.XLOOKUP(H625,지표!D:D,지표!H:H)</f>
        <v>별도</v>
      </c>
      <c r="E625" t="str">
        <f>_xlfn.XLOOKUP(H625,지표!D:D,지표!I:I)</f>
        <v>코스피/코스닥</v>
      </c>
      <c r="F625" t="str">
        <f>_xlfn.XLOOKUP(H625,지표!D:D,지표!F:F)</f>
        <v>1 감리위험요소평가</v>
      </c>
      <c r="G625" t="str">
        <f>_xlfn.XLOOKUP(H625,지표!D:D,지표!C:C)</f>
        <v>1 표본심사</v>
      </c>
      <c r="H625" t="s">
        <v>85</v>
      </c>
      <c r="I625" t="s">
        <v>136</v>
      </c>
      <c r="J625" s="5">
        <f>IFERROR(IF(SUMIFS(재무DATA!M:M,재무DATA!D:D,Sheet9!B625,재무DATA!C:C,Sheet9!D625,재무DATA!H:H,YEAR(Sheet9!$A$1),재무DATA!L:L,"D")/SUMIFS(재무DATA!M:M,재무DATA!D:D,Sheet9!B625,재무DATA!C:C,Sheet9!D625,재무DATA!H:H,YEAR(Sheet9!$A$1)-1,재무DATA!L:L,"D")&lt;50%,1,0),0)</f>
        <v>0</v>
      </c>
    </row>
    <row r="626" spans="1:10" x14ac:dyDescent="0.3">
      <c r="A626">
        <f t="shared" si="9"/>
        <v>45</v>
      </c>
      <c r="B626" t="str">
        <f>_xlfn.XLOOKUP(A626,회사목록!A:A,회사목록!B:B)</f>
        <v>한신공영</v>
      </c>
      <c r="C626" t="str">
        <f>_xlfn.XLOOKUP(B626,회사목록!B:B,회사목록!C:C)</f>
        <v>IGH</v>
      </c>
      <c r="D626" t="str">
        <f>_xlfn.XLOOKUP(H626,지표!D:D,지표!H:H)</f>
        <v>별도</v>
      </c>
      <c r="E626" t="str">
        <f>_xlfn.XLOOKUP(H626,지표!D:D,지표!I:I)</f>
        <v>코스피/코스닥</v>
      </c>
      <c r="F626" t="str">
        <f>_xlfn.XLOOKUP(H626,지표!D:D,지표!F:F)</f>
        <v>1 감리위험요소평가</v>
      </c>
      <c r="G626" t="str">
        <f>_xlfn.XLOOKUP(H626,지표!D:D,지표!C:C)</f>
        <v>5 기타</v>
      </c>
      <c r="H626" t="s">
        <v>81</v>
      </c>
      <c r="I626" t="s">
        <v>349</v>
      </c>
      <c r="J626" s="5">
        <f>IFERROR(IF(SUMIFS(재무DATA!M:M,재무DATA!C:C,Sheet9!D626,재무DATA!D:D,Sheet9!B626,재무DATA!H:H,YEAR(Sheet9!$A$1),재무DATA!L:L,"F")/SUMIFS(재무DATA!M:M,재무DATA!C:C,Sheet9!D626,재무DATA!D:D,Sheet9!B626,재무DATA!H:H,YEAR(Sheet9!$A$1),재무DATA!L:L,"G")&lt;0,1,0),0)</f>
        <v>1</v>
      </c>
    </row>
    <row r="627" spans="1:10" x14ac:dyDescent="0.3">
      <c r="A627">
        <f t="shared" si="9"/>
        <v>45</v>
      </c>
      <c r="B627" t="str">
        <f>_xlfn.XLOOKUP(A627,회사목록!A:A,회사목록!B:B)</f>
        <v>한신공영</v>
      </c>
      <c r="C627" t="str">
        <f>_xlfn.XLOOKUP(B627,회사목록!B:B,회사목록!C:C)</f>
        <v>IGH</v>
      </c>
      <c r="D627" t="str">
        <f>_xlfn.XLOOKUP(H627,지표!D:D,지표!H:H)</f>
        <v>연결</v>
      </c>
      <c r="E627" t="str">
        <f>_xlfn.XLOOKUP(H627,지표!D:D,지표!I:I)</f>
        <v>코스피/코스닥</v>
      </c>
      <c r="F627" t="str">
        <f>_xlfn.XLOOKUP(H627,지표!D:D,지표!F:F)</f>
        <v>1 감리위험요소평가</v>
      </c>
      <c r="G627" t="str">
        <f>_xlfn.XLOOKUP(H627,지표!D:D,지표!C:C)</f>
        <v>2 직권지정</v>
      </c>
      <c r="H627" t="s">
        <v>87</v>
      </c>
      <c r="I627" t="s">
        <v>139</v>
      </c>
      <c r="J627" s="5">
        <f>IFERROR(IF(AND(SUMIFS(재무DATA!M:M,재무DATA!C:C,Sheet9!D627,재무DATA!D:D,Sheet9!B627,재무DATA!H:H,YEAR(Sheet9!$A$1)-1,재무DATA!L:L,"E")&lt;0,SUMIFS(재무DATA!M:M,재무DATA!C:C,Sheet9!D627,재무DATA!D:D,Sheet9!B627,재무DATA!H:H,YEAR(Sheet9!$A$1)-2,재무DATA!L:L,"E")&lt;0),1,0),0)</f>
        <v>0</v>
      </c>
    </row>
    <row r="628" spans="1:10" x14ac:dyDescent="0.3">
      <c r="A628">
        <f t="shared" si="9"/>
        <v>45</v>
      </c>
      <c r="B628" t="str">
        <f>_xlfn.XLOOKUP(A628,회사목록!A:A,회사목록!B:B)</f>
        <v>한신공영</v>
      </c>
      <c r="C628" t="str">
        <f>_xlfn.XLOOKUP(B628,회사목록!B:B,회사목록!C:C)</f>
        <v>IGH</v>
      </c>
      <c r="D628" t="str">
        <f>_xlfn.XLOOKUP(H628,지표!D:D,지표!H:H)</f>
        <v>연결</v>
      </c>
      <c r="E628" t="str">
        <f>_xlfn.XLOOKUP(H628,지표!D:D,지표!I:I)</f>
        <v>코스피/코스닥</v>
      </c>
      <c r="F628" t="str">
        <f>_xlfn.XLOOKUP(H628,지표!D:D,지표!F:F)</f>
        <v>1 감리위험요소평가</v>
      </c>
      <c r="G628" t="str">
        <f>_xlfn.XLOOKUP(H628,지표!D:D,지표!C:C)</f>
        <v>2 직권지정</v>
      </c>
      <c r="H628" t="s">
        <v>89</v>
      </c>
      <c r="I628" t="s">
        <v>141</v>
      </c>
      <c r="J628" s="5">
        <f>IFERROR(IF(AND(SUMIFS(재무DATA!M:M,재무DATA!C:C,Sheet9!D628,재무DATA!D:D,Sheet9!B628,재무DATA!H:H,YEAR(Sheet9!$A$1)-1,재무DATA!L:L,"G")&lt;0,SUMIFS(재무DATA!M:M,재무DATA!C:C,Sheet9!D628,재무DATA!D:D,Sheet9!B628,재무DATA!H:H,YEAR(Sheet9!$A$1)-2,재무DATA!L:L,"G")&lt;0),1,0),0)</f>
        <v>0</v>
      </c>
    </row>
    <row r="629" spans="1:10" x14ac:dyDescent="0.3">
      <c r="A629">
        <f t="shared" si="9"/>
        <v>45</v>
      </c>
      <c r="B629" t="str">
        <f>_xlfn.XLOOKUP(A629,회사목록!A:A,회사목록!B:B)</f>
        <v>한신공영</v>
      </c>
      <c r="C629" t="str">
        <f>_xlfn.XLOOKUP(B629,회사목록!B:B,회사목록!C:C)</f>
        <v>IGH</v>
      </c>
      <c r="D629" t="str">
        <f>_xlfn.XLOOKUP(H629,지표!D:D,지표!H:H)</f>
        <v>별도</v>
      </c>
      <c r="E629" t="str">
        <f>_xlfn.XLOOKUP(H629,지표!D:D,지표!I:I)</f>
        <v>코스피/코스닥</v>
      </c>
      <c r="F629" t="str">
        <f>_xlfn.XLOOKUP(H629,지표!D:D,지표!F:F)</f>
        <v>1 감리위험요소평가</v>
      </c>
      <c r="G629" t="str">
        <f>_xlfn.XLOOKUP(H629,지표!D:D,지표!C:C)</f>
        <v>3 관리종목</v>
      </c>
      <c r="H629" t="s">
        <v>91</v>
      </c>
      <c r="I629" t="s">
        <v>143</v>
      </c>
      <c r="J629" s="5">
        <f>IFERROR(IF(_xlfn.XLOOKUP(B629,재무DATA!D:D,재무DATA!F:F)="KOSDAQ",IF(SUMIFS(재무DATA!M:M,재무DATA!C:C,Sheet9!D629,재무DATA!D:D,Sheet9!B629,재무DATA!H:H,YEAR(Sheet9!$A$1)-2,재무DATA!L:L,"D")&lt;=33*10^8,1,0),IF(SUMIFS(재무DATA!M:M,재무DATA!C:C,Sheet9!D629,재무DATA!D:D,Sheet9!B629,재무DATA!H:H,YEAR(Sheet9!$A$1)-2,재무DATA!L:L,"D")&lt;=55*10^8,1,0)),0)</f>
        <v>0</v>
      </c>
    </row>
    <row r="630" spans="1:10" x14ac:dyDescent="0.3">
      <c r="A630">
        <f t="shared" si="9"/>
        <v>45</v>
      </c>
      <c r="B630" t="str">
        <f>_xlfn.XLOOKUP(A630,회사목록!A:A,회사목록!B:B)</f>
        <v>한신공영</v>
      </c>
      <c r="C630" t="str">
        <f>_xlfn.XLOOKUP(B630,회사목록!B:B,회사목록!C:C)</f>
        <v>IGH</v>
      </c>
      <c r="D630" t="str">
        <f>_xlfn.XLOOKUP(H630,지표!D:D,지표!H:H)</f>
        <v>별도</v>
      </c>
      <c r="E630" t="str">
        <f>_xlfn.XLOOKUP(H630,지표!D:D,지표!I:I)</f>
        <v>ALL</v>
      </c>
      <c r="F630" t="str">
        <f>_xlfn.XLOOKUP(H630,지표!D:D,지표!F:F)</f>
        <v>2 감사인 감리 대상 개별감사업무 선정</v>
      </c>
      <c r="G630" t="str">
        <f>_xlfn.XLOOKUP(H630,지표!D:D,지표!C:C)</f>
        <v>1 개별감사업무 선정</v>
      </c>
      <c r="H630" t="s">
        <v>65</v>
      </c>
      <c r="I630" t="s">
        <v>145</v>
      </c>
      <c r="J630" s="5">
        <f>IFERROR(IF(SUMIFS(재무DATA!M:M,재무DATA!C:C,Sheet9!D630,재무DATA!D:D,Sheet9!B630,재무DATA!H:H,YEAR(Sheet9!$A$1),재무DATA!L:L,"B")/SUMIFS(재무DATA!M:M,재무DATA!C:C,Sheet9!D630,재무DATA!D:D,Sheet9!B630,재무DATA!H:H,YEAR(Sheet9!$A$1),재무DATA!L:L,"C")&gt;=150%,1,0),0)</f>
        <v>1</v>
      </c>
    </row>
    <row r="631" spans="1:10" x14ac:dyDescent="0.3">
      <c r="A631">
        <f t="shared" si="9"/>
        <v>45</v>
      </c>
      <c r="B631" t="str">
        <f>_xlfn.XLOOKUP(A631,회사목록!A:A,회사목록!B:B)</f>
        <v>한신공영</v>
      </c>
      <c r="C631" t="str">
        <f>_xlfn.XLOOKUP(B631,회사목록!B:B,회사목록!C:C)</f>
        <v>IGH</v>
      </c>
      <c r="D631" t="str">
        <f>_xlfn.XLOOKUP(H631,지표!D:D,지표!H:H)</f>
        <v>별도</v>
      </c>
      <c r="E631" t="str">
        <f>_xlfn.XLOOKUP(H631,지표!D:D,지표!I:I)</f>
        <v>ALL</v>
      </c>
      <c r="F631" t="str">
        <f>_xlfn.XLOOKUP(H631,지표!D:D,지표!F:F)</f>
        <v>2 감사인 감리 대상 개별감사업무 선정</v>
      </c>
      <c r="G631" t="str">
        <f>_xlfn.XLOOKUP(H631,지표!D:D,지표!C:C)</f>
        <v>1 개별감사업무 선정</v>
      </c>
      <c r="H631" t="s">
        <v>67</v>
      </c>
      <c r="I631" t="s">
        <v>147</v>
      </c>
      <c r="J631" s="5">
        <f>IFERROR(IF(AND(SUMIFS(재무DATA!M:M,재무DATA!C:C,Sheet9!D631,재무DATA!D:D,Sheet9!B631,재무DATA!H:H,YEAR(Sheet9!$A$1),재무DATA!L:L,"E")/SUMIFS(재무DATA!M:M,재무DATA!C:C,Sheet9!D631,재무DATA!D:D,Sheet9!B631,재무DATA!H:H,YEAR(Sheet9!$A$1),재무DATA!L:L,"D")&lt;=0,SUMIFS(재무DATA!M:M,재무DATA!C:C,Sheet9!D631,재무DATA!D:D,Sheet9!B631,재무DATA!H:H,YEAR(Sheet9!$A$1),재무DATA!L:L,"F")/SUMIFS(재무DATA!M:M,재무DATA!C:C,Sheet9!D631,재무DATA!D:D,Sheet9!B631,재무DATA!H:H,YEAR(Sheet9!$A$1),재무DATA!L:L,"D")&lt;=0),1,0),0)</f>
        <v>0</v>
      </c>
    </row>
    <row r="632" spans="1:10" x14ac:dyDescent="0.3">
      <c r="A632">
        <f t="shared" si="9"/>
        <v>45</v>
      </c>
      <c r="B632" t="str">
        <f>_xlfn.XLOOKUP(A632,회사목록!A:A,회사목록!B:B)</f>
        <v>한신공영</v>
      </c>
      <c r="C632" t="str">
        <f>_xlfn.XLOOKUP(B632,회사목록!B:B,회사목록!C:C)</f>
        <v>IGH</v>
      </c>
      <c r="D632" t="str">
        <f>_xlfn.XLOOKUP(H632,지표!D:D,지표!H:H)</f>
        <v>별도</v>
      </c>
      <c r="E632" t="str">
        <f>_xlfn.XLOOKUP(H632,지표!D:D,지표!I:I)</f>
        <v>비상장</v>
      </c>
      <c r="F632" t="str">
        <f>_xlfn.XLOOKUP(H632,지표!D:D,지표!F:F)</f>
        <v>2 감사인 감리 대상 개별감사업무 선정</v>
      </c>
      <c r="G632" t="str">
        <f>_xlfn.XLOOKUP(H632,지표!D:D,지표!C:C)</f>
        <v>1 개별감사업무 선정</v>
      </c>
      <c r="H632" t="s">
        <v>69</v>
      </c>
      <c r="I632" t="s">
        <v>351</v>
      </c>
      <c r="J632" s="5">
        <f>IFERROR(IF(_xlfn.XLOOKUP(B632,재무DATA!D:D,재무DATA!F:F)="비상장",IF(SUMIFS(재무DATA!M:M,재무DATA!D:D,Sheet9!B632,재무DATA!C:C,Sheet9!D632,재무DATA!H:H,YEAR(Sheet9!$A$1),재무DATA!L:L,"A")&gt;=2*10^12,1,0),0),0)</f>
        <v>0</v>
      </c>
    </row>
    <row r="633" spans="1:10" x14ac:dyDescent="0.3">
      <c r="A633">
        <f t="shared" si="9"/>
        <v>46</v>
      </c>
      <c r="B633" t="str">
        <f>_xlfn.XLOOKUP(A633,회사목록!A:A,회사목록!B:B)</f>
        <v>한올바이오파마</v>
      </c>
      <c r="C633" t="str">
        <f>_xlfn.XLOOKUP(B633,회사목록!B:B,회사목록!C:C)</f>
        <v>IM3</v>
      </c>
      <c r="D633" t="str">
        <f>_xlfn.XLOOKUP(H633,지표!D:D,지표!H:H)</f>
        <v>별도</v>
      </c>
      <c r="E633" t="str">
        <f>_xlfn.XLOOKUP(H633,지표!D:D,지표!I:I)</f>
        <v>코스닥</v>
      </c>
      <c r="F633" t="str">
        <f>_xlfn.XLOOKUP(H633,지표!D:D,지표!F:F)</f>
        <v>1 감리위험요소평가</v>
      </c>
      <c r="G633" t="str">
        <f>_xlfn.XLOOKUP(H633,지표!D:D,지표!C:C)</f>
        <v>4 한계기업</v>
      </c>
      <c r="H633" t="s">
        <v>71</v>
      </c>
      <c r="I633" t="s">
        <v>128</v>
      </c>
      <c r="J633" s="5">
        <f>IFERROR(IF(_xlfn.XLOOKUP(B633,회사목록!B:B,회사목록!D:D)="KOSDAQ",IF(AND(SUMIFS(재무DATA!M:M,재무DATA!H:H,YEAR(Sheet9!$A$1),재무DATA!C:C,Sheet9!D633,재무DATA!L:L,"E")&lt;0,SUMIFS(재무DATA!M:M,재무DATA!H:H,YEAR(Sheet9!$A$1)-1,재무DATA!C:C,Sheet9!D633,재무DATA!L:L,"E")&lt;0,SUMIFS(재무DATA!M:M,재무DATA!H:H,YEAR(Sheet9!$A$1)-2,재무DATA!C:C,Sheet9!D633,재무DATA!L:L,"E")&lt;0),1,0),0),0)</f>
        <v>0</v>
      </c>
    </row>
    <row r="634" spans="1:10" x14ac:dyDescent="0.3">
      <c r="A634">
        <f t="shared" si="9"/>
        <v>46</v>
      </c>
      <c r="B634" t="str">
        <f>_xlfn.XLOOKUP(A634,회사목록!A:A,회사목록!B:B)</f>
        <v>한올바이오파마</v>
      </c>
      <c r="C634" t="str">
        <f>_xlfn.XLOOKUP(B634,회사목록!B:B,회사목록!C:C)</f>
        <v>IM3</v>
      </c>
      <c r="D634" t="str">
        <f>_xlfn.XLOOKUP(H634,지표!D:D,지표!H:H)</f>
        <v>별도</v>
      </c>
      <c r="E634" t="str">
        <f>_xlfn.XLOOKUP(H634,지표!D:D,지표!I:I)</f>
        <v>ALL</v>
      </c>
      <c r="F634" t="str">
        <f>_xlfn.XLOOKUP(H634,지표!D:D,지표!F:F)</f>
        <v>1 감리위험요소평가</v>
      </c>
      <c r="G634" t="str">
        <f>_xlfn.XLOOKUP(H634,지표!D:D,지표!C:C)</f>
        <v>1 표본심사</v>
      </c>
      <c r="H634" t="s">
        <v>73</v>
      </c>
      <c r="I634" t="s">
        <v>132</v>
      </c>
      <c r="J634" s="5">
        <f>IFERROR(IF(SUMIFS(재무DATA!M:M,재무DATA!D:D,Sheet9!B634,재무DATA!H:H,YEAR(Sheet9!$A$1)-1,재무DATA!C:C,Sheet9!D634,재무DATA!L:L,"F")-SUMIFS(재무DATA!M:M,재무DATA!D:D,Sheet9!B634,재무DATA!H:H,YEAR(Sheet9!$A$1)-1,재무DATA!C:C,Sheet9!D634,재무DATA!L:L,"G")&gt;0,IF((SUMIFS(재무DATA!M:M,재무DATA!D:D,Sheet9!B634,재무DATA!H:H,YEAR(Sheet9!$A$1)-1,재무DATA!C:C,Sheet9!D634,재무DATA!L:L,"F")-SUMIFS(재무DATA!M:M,재무DATA!D:D,Sheet9!B634,재무DATA!H:H,YEAR(Sheet9!$A$1)-1,재무DATA!C:C,Sheet9!D634,재무DATA!L:L,"G"))/(SUMIFS(재무DATA!M:M,재무DATA!D:D,Sheet9!B634,재무DATA!H:H,YEAR(Sheet9!$A$1)-1,재무DATA!C:C,Sheet9!D634,재무DATA!L:L,"G"))&gt;=50%,1,0),0),0)</f>
        <v>0</v>
      </c>
    </row>
    <row r="635" spans="1:10" x14ac:dyDescent="0.3">
      <c r="A635">
        <f t="shared" si="9"/>
        <v>46</v>
      </c>
      <c r="B635" t="str">
        <f>_xlfn.XLOOKUP(A635,회사목록!A:A,회사목록!B:B)</f>
        <v>한올바이오파마</v>
      </c>
      <c r="C635" t="str">
        <f>_xlfn.XLOOKUP(B635,회사목록!B:B,회사목록!C:C)</f>
        <v>IM3</v>
      </c>
      <c r="D635" t="str">
        <f>_xlfn.XLOOKUP(H635,지표!D:D,지표!H:H)</f>
        <v>별도</v>
      </c>
      <c r="E635" t="str">
        <f>_xlfn.XLOOKUP(H635,지표!D:D,지표!I:I)</f>
        <v>ALL</v>
      </c>
      <c r="F635" t="str">
        <f>_xlfn.XLOOKUP(H635,지표!D:D,지표!F:F)</f>
        <v>1 감리위험요소평가</v>
      </c>
      <c r="G635" t="str">
        <f>_xlfn.XLOOKUP(H635,지표!D:D,지표!C:C)</f>
        <v>1 표본심사</v>
      </c>
      <c r="H635" t="s">
        <v>75</v>
      </c>
      <c r="I635" t="s">
        <v>130</v>
      </c>
      <c r="J635" s="5">
        <f>IFERROR(IF(J634=1,IF(SUMIFS(재무DATA!M:M,재무DATA!D:D,Sheet9!B635,재무DATA!H:H,YEAR(Sheet9!$A$1)-2,재무DATA!C:C,Sheet9!D635,재무DATA!L:L,"F")-SUMIFS(재무DATA!M:M,재무DATA!D:D,Sheet9!B635,재무DATA!H:H,YEAR(Sheet9!$A$1)-2,재무DATA!C:C,Sheet9!D635,재무DATA!L:L,"G")&gt;0,IF((SUMIFS(재무DATA!M:M,재무DATA!D:D,Sheet9!B635,재무DATA!H:H,YEAR(Sheet9!$A$1)-2,재무DATA!C:C,Sheet9!D635,재무DATA!L:L,"F")-SUMIFS(재무DATA!M:M,재무DATA!D:D,Sheet9!B635,재무DATA!H:H,YEAR(Sheet9!$A$1)-2,재무DATA!C:C,Sheet9!D635,재무DATA!L:L,"G"))/(SUMIFS(재무DATA!M:M,재무DATA!D:D,Sheet9!B635,재무DATA!H:H,YEAR(Sheet9!$A$1)-2,재무DATA!C:C,Sheet9!D635,재무DATA!L:L,"G"))&gt;=50%,1,0),0),0),0)</f>
        <v>0</v>
      </c>
    </row>
    <row r="636" spans="1:10" x14ac:dyDescent="0.3">
      <c r="A636">
        <f t="shared" si="9"/>
        <v>46</v>
      </c>
      <c r="B636" t="str">
        <f>_xlfn.XLOOKUP(A636,회사목록!A:A,회사목록!B:B)</f>
        <v>한올바이오파마</v>
      </c>
      <c r="C636" t="str">
        <f>_xlfn.XLOOKUP(B636,회사목록!B:B,회사목록!C:C)</f>
        <v>IM3</v>
      </c>
      <c r="D636" t="str">
        <f>_xlfn.XLOOKUP(H636,지표!D:D,지표!H:H)</f>
        <v>별도</v>
      </c>
      <c r="E636" t="str">
        <f>_xlfn.XLOOKUP(H636,지표!D:D,지표!I:I)</f>
        <v>ALL</v>
      </c>
      <c r="F636" t="str">
        <f>_xlfn.XLOOKUP(H636,지표!D:D,지표!F:F)</f>
        <v>1 감리위험요소평가</v>
      </c>
      <c r="G636" t="str">
        <f>_xlfn.XLOOKUP(H636,지표!D:D,지표!C:C)</f>
        <v>1 표본심사</v>
      </c>
      <c r="H636" t="s">
        <v>77</v>
      </c>
      <c r="I636" t="s">
        <v>127</v>
      </c>
      <c r="J636" s="5">
        <f>IFERROR(IF(SUMIFS(재무DATA!M:M,재무DATA!D:D,Sheet9!B636,재무DATA!H:H,YEAR(Sheet9!$A$1)-1,재무DATA!C:C,Sheet9!D636,재무DATA!L:L,"E")-SUMIFS(재무DATA!M:M,재무DATA!D:D,Sheet9!B636,재무DATA!H:H,YEAR(Sheet9!$A$1)-1,재무DATA!C:C,Sheet9!D636,재무DATA!L:L,"G")&gt;0,IF((SUMIFS(재무DATA!M:M,재무DATA!D:D,Sheet9!B636,재무DATA!H:H,YEAR(Sheet9!$A$1)-1,재무DATA!C:C,Sheet9!D636,재무DATA!L:L,"E")-SUMIFS(재무DATA!M:M,재무DATA!D:D,Sheet9!B636,재무DATA!H:H,YEAR(Sheet9!$A$1)-1,재무DATA!C:C,Sheet9!D636,재무DATA!L:L,"G"))/(SUMIFS(재무DATA!M:M,재무DATA!D:D,Sheet9!B636,재무DATA!H:H,YEAR(Sheet9!$A$1)-1,재무DATA!C:C,Sheet9!D636,재무DATA!L:L,"G"))&gt;=50%,1,0),0),0)</f>
        <v>0</v>
      </c>
    </row>
    <row r="637" spans="1:10" x14ac:dyDescent="0.3">
      <c r="A637">
        <f t="shared" si="9"/>
        <v>46</v>
      </c>
      <c r="B637" t="str">
        <f>_xlfn.XLOOKUP(A637,회사목록!A:A,회사목록!B:B)</f>
        <v>한올바이오파마</v>
      </c>
      <c r="C637" t="str">
        <f>_xlfn.XLOOKUP(B637,회사목록!B:B,회사목록!C:C)</f>
        <v>IM3</v>
      </c>
      <c r="D637" t="str">
        <f>_xlfn.XLOOKUP(H637,지표!D:D,지표!H:H)</f>
        <v>별도</v>
      </c>
      <c r="E637" t="str">
        <f>_xlfn.XLOOKUP(H637,지표!D:D,지표!I:I)</f>
        <v>ALL</v>
      </c>
      <c r="F637" t="str">
        <f>_xlfn.XLOOKUP(H637,지표!D:D,지표!F:F)</f>
        <v>1 감리위험요소평가</v>
      </c>
      <c r="G637" t="str">
        <f>_xlfn.XLOOKUP(H637,지표!D:D,지표!C:C)</f>
        <v>1 표본심사</v>
      </c>
      <c r="H637" t="s">
        <v>79</v>
      </c>
      <c r="I637" t="s">
        <v>126</v>
      </c>
      <c r="J637" s="5">
        <f>IFERROR(IF(J636=1,IF(SUMIFS(재무DATA!M:M,재무DATA!D:D,Sheet9!B637,재무DATA!H:H,YEAR(Sheet9!$A$1)-2,재무DATA!C:C,Sheet9!D637,재무DATA!L:L,"E")-SUMIFS(재무DATA!M:M,재무DATA!D:D,Sheet9!B637,재무DATA!H:H,YEAR(Sheet9!$A$1)-2,재무DATA!C:C,Sheet9!D637,재무DATA!L:L,"G")&gt;0,IF((SUMIFS(재무DATA!M:M,재무DATA!D:D,Sheet9!B637,재무DATA!H:H,YEAR(Sheet9!$A$1)-2,재무DATA!C:C,Sheet9!D637,재무DATA!L:L,"E")-SUMIFS(재무DATA!M:M,재무DATA!D:D,Sheet9!B637,재무DATA!H:H,YEAR(Sheet9!$A$1)-2,재무DATA!C:C,Sheet9!D637,재무DATA!L:L,"G"))/(SUMIFS(재무DATA!M:M,재무DATA!D:D,Sheet9!B637,재무DATA!H:H,YEAR(Sheet9!$A$1)-2,재무DATA!C:C,Sheet9!D637,재무DATA!L:L,"G"))&gt;=50%,1,0),0),0),0)</f>
        <v>0</v>
      </c>
    </row>
    <row r="638" spans="1:10" x14ac:dyDescent="0.3">
      <c r="A638">
        <f t="shared" si="9"/>
        <v>46</v>
      </c>
      <c r="B638" t="str">
        <f>_xlfn.XLOOKUP(A638,회사목록!A:A,회사목록!B:B)</f>
        <v>한올바이오파마</v>
      </c>
      <c r="C638" t="str">
        <f>_xlfn.XLOOKUP(B638,회사목록!B:B,회사목록!C:C)</f>
        <v>IM3</v>
      </c>
      <c r="D638" t="str">
        <f>_xlfn.XLOOKUP(H638,지표!D:D,지표!H:H)</f>
        <v>별도</v>
      </c>
      <c r="E638" t="str">
        <f>_xlfn.XLOOKUP(H638,지표!D:D,지표!I:I)</f>
        <v>코스피/코스닥</v>
      </c>
      <c r="F638" t="str">
        <f>_xlfn.XLOOKUP(H638,지표!D:D,지표!F:F)</f>
        <v>1 감리위험요소평가</v>
      </c>
      <c r="G638" t="str">
        <f>_xlfn.XLOOKUP(H638,지표!D:D,지표!C:C)</f>
        <v>1 표본심사</v>
      </c>
      <c r="H638" t="s">
        <v>83</v>
      </c>
      <c r="I638" t="s">
        <v>134</v>
      </c>
      <c r="J638" s="5">
        <f>IFERROR(IF(SUMIFS(재무DATA!M:M,재무DATA!D:D,Sheet9!B638,재무DATA!C:C,Sheet9!D638,재무DATA!H:H,YEAR(Sheet9!$A$1),재무DATA!L:L,"E")/SUMIFS(재무DATA!M:M,재무DATA!D:D,Sheet9!B638,재무DATA!C:C,Sheet9!D638,재무DATA!H:H,YEAR(Sheet9!$A$1)-1,재무DATA!L:L,"E")&lt;50%,1,0),0)</f>
        <v>0</v>
      </c>
    </row>
    <row r="639" spans="1:10" x14ac:dyDescent="0.3">
      <c r="A639">
        <f t="shared" si="9"/>
        <v>46</v>
      </c>
      <c r="B639" t="str">
        <f>_xlfn.XLOOKUP(A639,회사목록!A:A,회사목록!B:B)</f>
        <v>한올바이오파마</v>
      </c>
      <c r="C639" t="str">
        <f>_xlfn.XLOOKUP(B639,회사목록!B:B,회사목록!C:C)</f>
        <v>IM3</v>
      </c>
      <c r="D639" t="str">
        <f>_xlfn.XLOOKUP(H639,지표!D:D,지표!H:H)</f>
        <v>별도</v>
      </c>
      <c r="E639" t="str">
        <f>_xlfn.XLOOKUP(H639,지표!D:D,지표!I:I)</f>
        <v>코스피/코스닥</v>
      </c>
      <c r="F639" t="str">
        <f>_xlfn.XLOOKUP(H639,지표!D:D,지표!F:F)</f>
        <v>1 감리위험요소평가</v>
      </c>
      <c r="G639" t="str">
        <f>_xlfn.XLOOKUP(H639,지표!D:D,지표!C:C)</f>
        <v>1 표본심사</v>
      </c>
      <c r="H639" t="s">
        <v>85</v>
      </c>
      <c r="I639" t="s">
        <v>136</v>
      </c>
      <c r="J639" s="5">
        <f>IFERROR(IF(SUMIFS(재무DATA!M:M,재무DATA!D:D,Sheet9!B639,재무DATA!C:C,Sheet9!D639,재무DATA!H:H,YEAR(Sheet9!$A$1),재무DATA!L:L,"D")/SUMIFS(재무DATA!M:M,재무DATA!D:D,Sheet9!B639,재무DATA!C:C,Sheet9!D639,재무DATA!H:H,YEAR(Sheet9!$A$1)-1,재무DATA!L:L,"D")&lt;50%,1,0),0)</f>
        <v>0</v>
      </c>
    </row>
    <row r="640" spans="1:10" x14ac:dyDescent="0.3">
      <c r="A640">
        <f t="shared" si="9"/>
        <v>46</v>
      </c>
      <c r="B640" t="str">
        <f>_xlfn.XLOOKUP(A640,회사목록!A:A,회사목록!B:B)</f>
        <v>한올바이오파마</v>
      </c>
      <c r="C640" t="str">
        <f>_xlfn.XLOOKUP(B640,회사목록!B:B,회사목록!C:C)</f>
        <v>IM3</v>
      </c>
      <c r="D640" t="str">
        <f>_xlfn.XLOOKUP(H640,지표!D:D,지표!H:H)</f>
        <v>별도</v>
      </c>
      <c r="E640" t="str">
        <f>_xlfn.XLOOKUP(H640,지표!D:D,지표!I:I)</f>
        <v>코스피/코스닥</v>
      </c>
      <c r="F640" t="str">
        <f>_xlfn.XLOOKUP(H640,지표!D:D,지표!F:F)</f>
        <v>1 감리위험요소평가</v>
      </c>
      <c r="G640" t="str">
        <f>_xlfn.XLOOKUP(H640,지표!D:D,지표!C:C)</f>
        <v>5 기타</v>
      </c>
      <c r="H640" t="s">
        <v>81</v>
      </c>
      <c r="I640" t="s">
        <v>349</v>
      </c>
      <c r="J640" s="5">
        <f>IFERROR(IF(SUMIFS(재무DATA!M:M,재무DATA!C:C,Sheet9!D640,재무DATA!D:D,Sheet9!B640,재무DATA!H:H,YEAR(Sheet9!$A$1),재무DATA!L:L,"F")/SUMIFS(재무DATA!M:M,재무DATA!C:C,Sheet9!D640,재무DATA!D:D,Sheet9!B640,재무DATA!H:H,YEAR(Sheet9!$A$1),재무DATA!L:L,"G")&lt;0,1,0),0)</f>
        <v>0</v>
      </c>
    </row>
    <row r="641" spans="1:10" x14ac:dyDescent="0.3">
      <c r="A641">
        <f t="shared" si="9"/>
        <v>46</v>
      </c>
      <c r="B641" t="str">
        <f>_xlfn.XLOOKUP(A641,회사목록!A:A,회사목록!B:B)</f>
        <v>한올바이오파마</v>
      </c>
      <c r="C641" t="str">
        <f>_xlfn.XLOOKUP(B641,회사목록!B:B,회사목록!C:C)</f>
        <v>IM3</v>
      </c>
      <c r="D641" t="str">
        <f>_xlfn.XLOOKUP(H641,지표!D:D,지표!H:H)</f>
        <v>연결</v>
      </c>
      <c r="E641" t="str">
        <f>_xlfn.XLOOKUP(H641,지표!D:D,지표!I:I)</f>
        <v>코스피/코스닥</v>
      </c>
      <c r="F641" t="str">
        <f>_xlfn.XLOOKUP(H641,지표!D:D,지표!F:F)</f>
        <v>1 감리위험요소평가</v>
      </c>
      <c r="G641" t="str">
        <f>_xlfn.XLOOKUP(H641,지표!D:D,지표!C:C)</f>
        <v>2 직권지정</v>
      </c>
      <c r="H641" t="s">
        <v>87</v>
      </c>
      <c r="I641" t="s">
        <v>139</v>
      </c>
      <c r="J641" s="5">
        <f>IFERROR(IF(AND(SUMIFS(재무DATA!M:M,재무DATA!C:C,Sheet9!D641,재무DATA!D:D,Sheet9!B641,재무DATA!H:H,YEAR(Sheet9!$A$1)-1,재무DATA!L:L,"E")&lt;0,SUMIFS(재무DATA!M:M,재무DATA!C:C,Sheet9!D641,재무DATA!D:D,Sheet9!B641,재무DATA!H:H,YEAR(Sheet9!$A$1)-2,재무DATA!L:L,"E")&lt;0),1,0),0)</f>
        <v>0</v>
      </c>
    </row>
    <row r="642" spans="1:10" x14ac:dyDescent="0.3">
      <c r="A642">
        <f t="shared" si="9"/>
        <v>46</v>
      </c>
      <c r="B642" t="str">
        <f>_xlfn.XLOOKUP(A642,회사목록!A:A,회사목록!B:B)</f>
        <v>한올바이오파마</v>
      </c>
      <c r="C642" t="str">
        <f>_xlfn.XLOOKUP(B642,회사목록!B:B,회사목록!C:C)</f>
        <v>IM3</v>
      </c>
      <c r="D642" t="str">
        <f>_xlfn.XLOOKUP(H642,지표!D:D,지표!H:H)</f>
        <v>연결</v>
      </c>
      <c r="E642" t="str">
        <f>_xlfn.XLOOKUP(H642,지표!D:D,지표!I:I)</f>
        <v>코스피/코스닥</v>
      </c>
      <c r="F642" t="str">
        <f>_xlfn.XLOOKUP(H642,지표!D:D,지표!F:F)</f>
        <v>1 감리위험요소평가</v>
      </c>
      <c r="G642" t="str">
        <f>_xlfn.XLOOKUP(H642,지표!D:D,지표!C:C)</f>
        <v>2 직권지정</v>
      </c>
      <c r="H642" t="s">
        <v>89</v>
      </c>
      <c r="I642" t="s">
        <v>141</v>
      </c>
      <c r="J642" s="5">
        <f>IFERROR(IF(AND(SUMIFS(재무DATA!M:M,재무DATA!C:C,Sheet9!D642,재무DATA!D:D,Sheet9!B642,재무DATA!H:H,YEAR(Sheet9!$A$1)-1,재무DATA!L:L,"G")&lt;0,SUMIFS(재무DATA!M:M,재무DATA!C:C,Sheet9!D642,재무DATA!D:D,Sheet9!B642,재무DATA!H:H,YEAR(Sheet9!$A$1)-2,재무DATA!L:L,"G")&lt;0),1,0),0)</f>
        <v>0</v>
      </c>
    </row>
    <row r="643" spans="1:10" x14ac:dyDescent="0.3">
      <c r="A643">
        <f t="shared" si="9"/>
        <v>46</v>
      </c>
      <c r="B643" t="str">
        <f>_xlfn.XLOOKUP(A643,회사목록!A:A,회사목록!B:B)</f>
        <v>한올바이오파마</v>
      </c>
      <c r="C643" t="str">
        <f>_xlfn.XLOOKUP(B643,회사목록!B:B,회사목록!C:C)</f>
        <v>IM3</v>
      </c>
      <c r="D643" t="str">
        <f>_xlfn.XLOOKUP(H643,지표!D:D,지표!H:H)</f>
        <v>별도</v>
      </c>
      <c r="E643" t="str">
        <f>_xlfn.XLOOKUP(H643,지표!D:D,지표!I:I)</f>
        <v>코스피/코스닥</v>
      </c>
      <c r="F643" t="str">
        <f>_xlfn.XLOOKUP(H643,지표!D:D,지표!F:F)</f>
        <v>1 감리위험요소평가</v>
      </c>
      <c r="G643" t="str">
        <f>_xlfn.XLOOKUP(H643,지표!D:D,지표!C:C)</f>
        <v>3 관리종목</v>
      </c>
      <c r="H643" t="s">
        <v>91</v>
      </c>
      <c r="I643" t="s">
        <v>143</v>
      </c>
      <c r="J643" s="5">
        <f>IFERROR(IF(_xlfn.XLOOKUP(B643,재무DATA!D:D,재무DATA!F:F)="KOSDAQ",IF(SUMIFS(재무DATA!M:M,재무DATA!C:C,Sheet9!D643,재무DATA!D:D,Sheet9!B643,재무DATA!H:H,YEAR(Sheet9!$A$1)-2,재무DATA!L:L,"D")&lt;=33*10^8,1,0),IF(SUMIFS(재무DATA!M:M,재무DATA!C:C,Sheet9!D643,재무DATA!D:D,Sheet9!B643,재무DATA!H:H,YEAR(Sheet9!$A$1)-2,재무DATA!L:L,"D")&lt;=55*10^8,1,0)),0)</f>
        <v>0</v>
      </c>
    </row>
    <row r="644" spans="1:10" x14ac:dyDescent="0.3">
      <c r="A644">
        <f t="shared" si="9"/>
        <v>46</v>
      </c>
      <c r="B644" t="str">
        <f>_xlfn.XLOOKUP(A644,회사목록!A:A,회사목록!B:B)</f>
        <v>한올바이오파마</v>
      </c>
      <c r="C644" t="str">
        <f>_xlfn.XLOOKUP(B644,회사목록!B:B,회사목록!C:C)</f>
        <v>IM3</v>
      </c>
      <c r="D644" t="str">
        <f>_xlfn.XLOOKUP(H644,지표!D:D,지표!H:H)</f>
        <v>별도</v>
      </c>
      <c r="E644" t="str">
        <f>_xlfn.XLOOKUP(H644,지표!D:D,지표!I:I)</f>
        <v>ALL</v>
      </c>
      <c r="F644" t="str">
        <f>_xlfn.XLOOKUP(H644,지표!D:D,지표!F:F)</f>
        <v>2 감사인 감리 대상 개별감사업무 선정</v>
      </c>
      <c r="G644" t="str">
        <f>_xlfn.XLOOKUP(H644,지표!D:D,지표!C:C)</f>
        <v>1 개별감사업무 선정</v>
      </c>
      <c r="H644" t="s">
        <v>65</v>
      </c>
      <c r="I644" t="s">
        <v>145</v>
      </c>
      <c r="J644" s="5">
        <f>IFERROR(IF(SUMIFS(재무DATA!M:M,재무DATA!C:C,Sheet9!D644,재무DATA!D:D,Sheet9!B644,재무DATA!H:H,YEAR(Sheet9!$A$1),재무DATA!L:L,"B")/SUMIFS(재무DATA!M:M,재무DATA!C:C,Sheet9!D644,재무DATA!D:D,Sheet9!B644,재무DATA!H:H,YEAR(Sheet9!$A$1),재무DATA!L:L,"C")&gt;=150%,1,0),0)</f>
        <v>0</v>
      </c>
    </row>
    <row r="645" spans="1:10" x14ac:dyDescent="0.3">
      <c r="A645">
        <f t="shared" si="9"/>
        <v>46</v>
      </c>
      <c r="B645" t="str">
        <f>_xlfn.XLOOKUP(A645,회사목록!A:A,회사목록!B:B)</f>
        <v>한올바이오파마</v>
      </c>
      <c r="C645" t="str">
        <f>_xlfn.XLOOKUP(B645,회사목록!B:B,회사목록!C:C)</f>
        <v>IM3</v>
      </c>
      <c r="D645" t="str">
        <f>_xlfn.XLOOKUP(H645,지표!D:D,지표!H:H)</f>
        <v>별도</v>
      </c>
      <c r="E645" t="str">
        <f>_xlfn.XLOOKUP(H645,지표!D:D,지표!I:I)</f>
        <v>ALL</v>
      </c>
      <c r="F645" t="str">
        <f>_xlfn.XLOOKUP(H645,지표!D:D,지표!F:F)</f>
        <v>2 감사인 감리 대상 개별감사업무 선정</v>
      </c>
      <c r="G645" t="str">
        <f>_xlfn.XLOOKUP(H645,지표!D:D,지표!C:C)</f>
        <v>1 개별감사업무 선정</v>
      </c>
      <c r="H645" t="s">
        <v>67</v>
      </c>
      <c r="I645" t="s">
        <v>147</v>
      </c>
      <c r="J645" s="5">
        <f>IFERROR(IF(AND(SUMIFS(재무DATA!M:M,재무DATA!C:C,Sheet9!D645,재무DATA!D:D,Sheet9!B645,재무DATA!H:H,YEAR(Sheet9!$A$1),재무DATA!L:L,"E")/SUMIFS(재무DATA!M:M,재무DATA!C:C,Sheet9!D645,재무DATA!D:D,Sheet9!B645,재무DATA!H:H,YEAR(Sheet9!$A$1),재무DATA!L:L,"D")&lt;=0,SUMIFS(재무DATA!M:M,재무DATA!C:C,Sheet9!D645,재무DATA!D:D,Sheet9!B645,재무DATA!H:H,YEAR(Sheet9!$A$1),재무DATA!L:L,"F")/SUMIFS(재무DATA!M:M,재무DATA!C:C,Sheet9!D645,재무DATA!D:D,Sheet9!B645,재무DATA!H:H,YEAR(Sheet9!$A$1),재무DATA!L:L,"D")&lt;=0),1,0),0)</f>
        <v>0</v>
      </c>
    </row>
    <row r="646" spans="1:10" x14ac:dyDescent="0.3">
      <c r="A646">
        <f t="shared" si="9"/>
        <v>46</v>
      </c>
      <c r="B646" t="str">
        <f>_xlfn.XLOOKUP(A646,회사목록!A:A,회사목록!B:B)</f>
        <v>한올바이오파마</v>
      </c>
      <c r="C646" t="str">
        <f>_xlfn.XLOOKUP(B646,회사목록!B:B,회사목록!C:C)</f>
        <v>IM3</v>
      </c>
      <c r="D646" t="str">
        <f>_xlfn.XLOOKUP(H646,지표!D:D,지표!H:H)</f>
        <v>별도</v>
      </c>
      <c r="E646" t="str">
        <f>_xlfn.XLOOKUP(H646,지표!D:D,지표!I:I)</f>
        <v>비상장</v>
      </c>
      <c r="F646" t="str">
        <f>_xlfn.XLOOKUP(H646,지표!D:D,지표!F:F)</f>
        <v>2 감사인 감리 대상 개별감사업무 선정</v>
      </c>
      <c r="G646" t="str">
        <f>_xlfn.XLOOKUP(H646,지표!D:D,지표!C:C)</f>
        <v>1 개별감사업무 선정</v>
      </c>
      <c r="H646" t="s">
        <v>69</v>
      </c>
      <c r="I646" t="s">
        <v>351</v>
      </c>
      <c r="J646" s="5">
        <f>IFERROR(IF(_xlfn.XLOOKUP(B646,재무DATA!D:D,재무DATA!F:F)="비상장",IF(SUMIFS(재무DATA!M:M,재무DATA!D:D,Sheet9!B646,재무DATA!C:C,Sheet9!D646,재무DATA!H:H,YEAR(Sheet9!$A$1),재무DATA!L:L,"A")&gt;=2*10^12,1,0),0),0)</f>
        <v>0</v>
      </c>
    </row>
    <row r="647" spans="1:10" x14ac:dyDescent="0.3">
      <c r="A647">
        <f t="shared" si="9"/>
        <v>47</v>
      </c>
      <c r="B647" t="str">
        <f>_xlfn.XLOOKUP(A647,회사목록!A:A,회사목록!B:B)</f>
        <v>한일현대시멘트</v>
      </c>
      <c r="C647" t="str">
        <f>_xlfn.XLOOKUP(B647,회사목록!B:B,회사목록!C:C)</f>
        <v>IM2</v>
      </c>
      <c r="D647" t="str">
        <f>_xlfn.XLOOKUP(H647,지표!D:D,지표!H:H)</f>
        <v>별도</v>
      </c>
      <c r="E647" t="str">
        <f>_xlfn.XLOOKUP(H647,지표!D:D,지표!I:I)</f>
        <v>코스닥</v>
      </c>
      <c r="F647" t="str">
        <f>_xlfn.XLOOKUP(H647,지표!D:D,지표!F:F)</f>
        <v>1 감리위험요소평가</v>
      </c>
      <c r="G647" t="str">
        <f>_xlfn.XLOOKUP(H647,지표!D:D,지표!C:C)</f>
        <v>4 한계기업</v>
      </c>
      <c r="H647" t="s">
        <v>71</v>
      </c>
      <c r="I647" t="s">
        <v>128</v>
      </c>
      <c r="J647" s="5">
        <f>IFERROR(IF(_xlfn.XLOOKUP(B647,회사목록!B:B,회사목록!D:D)="KOSDAQ",IF(AND(SUMIFS(재무DATA!M:M,재무DATA!H:H,YEAR(Sheet9!$A$1),재무DATA!C:C,Sheet9!D647,재무DATA!L:L,"E")&lt;0,SUMIFS(재무DATA!M:M,재무DATA!H:H,YEAR(Sheet9!$A$1)-1,재무DATA!C:C,Sheet9!D647,재무DATA!L:L,"E")&lt;0,SUMIFS(재무DATA!M:M,재무DATA!H:H,YEAR(Sheet9!$A$1)-2,재무DATA!C:C,Sheet9!D647,재무DATA!L:L,"E")&lt;0),1,0),0),0)</f>
        <v>0</v>
      </c>
    </row>
    <row r="648" spans="1:10" x14ac:dyDescent="0.3">
      <c r="A648">
        <f t="shared" si="9"/>
        <v>47</v>
      </c>
      <c r="B648" t="str">
        <f>_xlfn.XLOOKUP(A648,회사목록!A:A,회사목록!B:B)</f>
        <v>한일현대시멘트</v>
      </c>
      <c r="C648" t="str">
        <f>_xlfn.XLOOKUP(B648,회사목록!B:B,회사목록!C:C)</f>
        <v>IM2</v>
      </c>
      <c r="D648" t="str">
        <f>_xlfn.XLOOKUP(H648,지표!D:D,지표!H:H)</f>
        <v>별도</v>
      </c>
      <c r="E648" t="str">
        <f>_xlfn.XLOOKUP(H648,지표!D:D,지표!I:I)</f>
        <v>ALL</v>
      </c>
      <c r="F648" t="str">
        <f>_xlfn.XLOOKUP(H648,지표!D:D,지표!F:F)</f>
        <v>1 감리위험요소평가</v>
      </c>
      <c r="G648" t="str">
        <f>_xlfn.XLOOKUP(H648,지표!D:D,지표!C:C)</f>
        <v>1 표본심사</v>
      </c>
      <c r="H648" t="s">
        <v>73</v>
      </c>
      <c r="I648" t="s">
        <v>132</v>
      </c>
      <c r="J648" s="5">
        <f>IFERROR(IF(SUMIFS(재무DATA!M:M,재무DATA!D:D,Sheet9!B648,재무DATA!H:H,YEAR(Sheet9!$A$1)-1,재무DATA!C:C,Sheet9!D648,재무DATA!L:L,"F")-SUMIFS(재무DATA!M:M,재무DATA!D:D,Sheet9!B648,재무DATA!H:H,YEAR(Sheet9!$A$1)-1,재무DATA!C:C,Sheet9!D648,재무DATA!L:L,"G")&gt;0,IF((SUMIFS(재무DATA!M:M,재무DATA!D:D,Sheet9!B648,재무DATA!H:H,YEAR(Sheet9!$A$1)-1,재무DATA!C:C,Sheet9!D648,재무DATA!L:L,"F")-SUMIFS(재무DATA!M:M,재무DATA!D:D,Sheet9!B648,재무DATA!H:H,YEAR(Sheet9!$A$1)-1,재무DATA!C:C,Sheet9!D648,재무DATA!L:L,"G"))/(SUMIFS(재무DATA!M:M,재무DATA!D:D,Sheet9!B648,재무DATA!H:H,YEAR(Sheet9!$A$1)-1,재무DATA!C:C,Sheet9!D648,재무DATA!L:L,"G"))&gt;=50%,1,0),0),0)</f>
        <v>0</v>
      </c>
    </row>
    <row r="649" spans="1:10" x14ac:dyDescent="0.3">
      <c r="A649">
        <f t="shared" si="9"/>
        <v>47</v>
      </c>
      <c r="B649" t="str">
        <f>_xlfn.XLOOKUP(A649,회사목록!A:A,회사목록!B:B)</f>
        <v>한일현대시멘트</v>
      </c>
      <c r="C649" t="str">
        <f>_xlfn.XLOOKUP(B649,회사목록!B:B,회사목록!C:C)</f>
        <v>IM2</v>
      </c>
      <c r="D649" t="str">
        <f>_xlfn.XLOOKUP(H649,지표!D:D,지표!H:H)</f>
        <v>별도</v>
      </c>
      <c r="E649" t="str">
        <f>_xlfn.XLOOKUP(H649,지표!D:D,지표!I:I)</f>
        <v>ALL</v>
      </c>
      <c r="F649" t="str">
        <f>_xlfn.XLOOKUP(H649,지표!D:D,지표!F:F)</f>
        <v>1 감리위험요소평가</v>
      </c>
      <c r="G649" t="str">
        <f>_xlfn.XLOOKUP(H649,지표!D:D,지표!C:C)</f>
        <v>1 표본심사</v>
      </c>
      <c r="H649" t="s">
        <v>75</v>
      </c>
      <c r="I649" t="s">
        <v>130</v>
      </c>
      <c r="J649" s="5">
        <f>IFERROR(IF(J648=1,IF(SUMIFS(재무DATA!M:M,재무DATA!D:D,Sheet9!B649,재무DATA!H:H,YEAR(Sheet9!$A$1)-2,재무DATA!C:C,Sheet9!D649,재무DATA!L:L,"F")-SUMIFS(재무DATA!M:M,재무DATA!D:D,Sheet9!B649,재무DATA!H:H,YEAR(Sheet9!$A$1)-2,재무DATA!C:C,Sheet9!D649,재무DATA!L:L,"G")&gt;0,IF((SUMIFS(재무DATA!M:M,재무DATA!D:D,Sheet9!B649,재무DATA!H:H,YEAR(Sheet9!$A$1)-2,재무DATA!C:C,Sheet9!D649,재무DATA!L:L,"F")-SUMIFS(재무DATA!M:M,재무DATA!D:D,Sheet9!B649,재무DATA!H:H,YEAR(Sheet9!$A$1)-2,재무DATA!C:C,Sheet9!D649,재무DATA!L:L,"G"))/(SUMIFS(재무DATA!M:M,재무DATA!D:D,Sheet9!B649,재무DATA!H:H,YEAR(Sheet9!$A$1)-2,재무DATA!C:C,Sheet9!D649,재무DATA!L:L,"G"))&gt;=50%,1,0),0),0),0)</f>
        <v>0</v>
      </c>
    </row>
    <row r="650" spans="1:10" x14ac:dyDescent="0.3">
      <c r="A650">
        <f t="shared" si="9"/>
        <v>47</v>
      </c>
      <c r="B650" t="str">
        <f>_xlfn.XLOOKUP(A650,회사목록!A:A,회사목록!B:B)</f>
        <v>한일현대시멘트</v>
      </c>
      <c r="C650" t="str">
        <f>_xlfn.XLOOKUP(B650,회사목록!B:B,회사목록!C:C)</f>
        <v>IM2</v>
      </c>
      <c r="D650" t="str">
        <f>_xlfn.XLOOKUP(H650,지표!D:D,지표!H:H)</f>
        <v>별도</v>
      </c>
      <c r="E650" t="str">
        <f>_xlfn.XLOOKUP(H650,지표!D:D,지표!I:I)</f>
        <v>ALL</v>
      </c>
      <c r="F650" t="str">
        <f>_xlfn.XLOOKUP(H650,지표!D:D,지표!F:F)</f>
        <v>1 감리위험요소평가</v>
      </c>
      <c r="G650" t="str">
        <f>_xlfn.XLOOKUP(H650,지표!D:D,지표!C:C)</f>
        <v>1 표본심사</v>
      </c>
      <c r="H650" t="s">
        <v>77</v>
      </c>
      <c r="I650" t="s">
        <v>127</v>
      </c>
      <c r="J650" s="5">
        <f>IFERROR(IF(SUMIFS(재무DATA!M:M,재무DATA!D:D,Sheet9!B650,재무DATA!H:H,YEAR(Sheet9!$A$1)-1,재무DATA!C:C,Sheet9!D650,재무DATA!L:L,"E")-SUMIFS(재무DATA!M:M,재무DATA!D:D,Sheet9!B650,재무DATA!H:H,YEAR(Sheet9!$A$1)-1,재무DATA!C:C,Sheet9!D650,재무DATA!L:L,"G")&gt;0,IF((SUMIFS(재무DATA!M:M,재무DATA!D:D,Sheet9!B650,재무DATA!H:H,YEAR(Sheet9!$A$1)-1,재무DATA!C:C,Sheet9!D650,재무DATA!L:L,"E")-SUMIFS(재무DATA!M:M,재무DATA!D:D,Sheet9!B650,재무DATA!H:H,YEAR(Sheet9!$A$1)-1,재무DATA!C:C,Sheet9!D650,재무DATA!L:L,"G"))/(SUMIFS(재무DATA!M:M,재무DATA!D:D,Sheet9!B650,재무DATA!H:H,YEAR(Sheet9!$A$1)-1,재무DATA!C:C,Sheet9!D650,재무DATA!L:L,"G"))&gt;=50%,1,0),0),0)</f>
        <v>0</v>
      </c>
    </row>
    <row r="651" spans="1:10" x14ac:dyDescent="0.3">
      <c r="A651">
        <f t="shared" si="9"/>
        <v>47</v>
      </c>
      <c r="B651" t="str">
        <f>_xlfn.XLOOKUP(A651,회사목록!A:A,회사목록!B:B)</f>
        <v>한일현대시멘트</v>
      </c>
      <c r="C651" t="str">
        <f>_xlfn.XLOOKUP(B651,회사목록!B:B,회사목록!C:C)</f>
        <v>IM2</v>
      </c>
      <c r="D651" t="str">
        <f>_xlfn.XLOOKUP(H651,지표!D:D,지표!H:H)</f>
        <v>별도</v>
      </c>
      <c r="E651" t="str">
        <f>_xlfn.XLOOKUP(H651,지표!D:D,지표!I:I)</f>
        <v>ALL</v>
      </c>
      <c r="F651" t="str">
        <f>_xlfn.XLOOKUP(H651,지표!D:D,지표!F:F)</f>
        <v>1 감리위험요소평가</v>
      </c>
      <c r="G651" t="str">
        <f>_xlfn.XLOOKUP(H651,지표!D:D,지표!C:C)</f>
        <v>1 표본심사</v>
      </c>
      <c r="H651" t="s">
        <v>79</v>
      </c>
      <c r="I651" t="s">
        <v>126</v>
      </c>
      <c r="J651" s="5">
        <f>IFERROR(IF(J650=1,IF(SUMIFS(재무DATA!M:M,재무DATA!D:D,Sheet9!B651,재무DATA!H:H,YEAR(Sheet9!$A$1)-2,재무DATA!C:C,Sheet9!D651,재무DATA!L:L,"E")-SUMIFS(재무DATA!M:M,재무DATA!D:D,Sheet9!B651,재무DATA!H:H,YEAR(Sheet9!$A$1)-2,재무DATA!C:C,Sheet9!D651,재무DATA!L:L,"G")&gt;0,IF((SUMIFS(재무DATA!M:M,재무DATA!D:D,Sheet9!B651,재무DATA!H:H,YEAR(Sheet9!$A$1)-2,재무DATA!C:C,Sheet9!D651,재무DATA!L:L,"E")-SUMIFS(재무DATA!M:M,재무DATA!D:D,Sheet9!B651,재무DATA!H:H,YEAR(Sheet9!$A$1)-2,재무DATA!C:C,Sheet9!D651,재무DATA!L:L,"G"))/(SUMIFS(재무DATA!M:M,재무DATA!D:D,Sheet9!B651,재무DATA!H:H,YEAR(Sheet9!$A$1)-2,재무DATA!C:C,Sheet9!D651,재무DATA!L:L,"G"))&gt;=50%,1,0),0),0),0)</f>
        <v>0</v>
      </c>
    </row>
    <row r="652" spans="1:10" x14ac:dyDescent="0.3">
      <c r="A652">
        <f t="shared" si="9"/>
        <v>47</v>
      </c>
      <c r="B652" t="str">
        <f>_xlfn.XLOOKUP(A652,회사목록!A:A,회사목록!B:B)</f>
        <v>한일현대시멘트</v>
      </c>
      <c r="C652" t="str">
        <f>_xlfn.XLOOKUP(B652,회사목록!B:B,회사목록!C:C)</f>
        <v>IM2</v>
      </c>
      <c r="D652" t="str">
        <f>_xlfn.XLOOKUP(H652,지표!D:D,지표!H:H)</f>
        <v>별도</v>
      </c>
      <c r="E652" t="str">
        <f>_xlfn.XLOOKUP(H652,지표!D:D,지표!I:I)</f>
        <v>코스피/코스닥</v>
      </c>
      <c r="F652" t="str">
        <f>_xlfn.XLOOKUP(H652,지표!D:D,지표!F:F)</f>
        <v>1 감리위험요소평가</v>
      </c>
      <c r="G652" t="str">
        <f>_xlfn.XLOOKUP(H652,지표!D:D,지표!C:C)</f>
        <v>1 표본심사</v>
      </c>
      <c r="H652" t="s">
        <v>83</v>
      </c>
      <c r="I652" t="s">
        <v>134</v>
      </c>
      <c r="J652" s="5">
        <f>IFERROR(IF(SUMIFS(재무DATA!M:M,재무DATA!D:D,Sheet9!B652,재무DATA!C:C,Sheet9!D652,재무DATA!H:H,YEAR(Sheet9!$A$1),재무DATA!L:L,"E")/SUMIFS(재무DATA!M:M,재무DATA!D:D,Sheet9!B652,재무DATA!C:C,Sheet9!D652,재무DATA!H:H,YEAR(Sheet9!$A$1)-1,재무DATA!L:L,"E")&lt;50%,1,0),0)</f>
        <v>0</v>
      </c>
    </row>
    <row r="653" spans="1:10" x14ac:dyDescent="0.3">
      <c r="A653">
        <f t="shared" si="9"/>
        <v>47</v>
      </c>
      <c r="B653" t="str">
        <f>_xlfn.XLOOKUP(A653,회사목록!A:A,회사목록!B:B)</f>
        <v>한일현대시멘트</v>
      </c>
      <c r="C653" t="str">
        <f>_xlfn.XLOOKUP(B653,회사목록!B:B,회사목록!C:C)</f>
        <v>IM2</v>
      </c>
      <c r="D653" t="str">
        <f>_xlfn.XLOOKUP(H653,지표!D:D,지표!H:H)</f>
        <v>별도</v>
      </c>
      <c r="E653" t="str">
        <f>_xlfn.XLOOKUP(H653,지표!D:D,지표!I:I)</f>
        <v>코스피/코스닥</v>
      </c>
      <c r="F653" t="str">
        <f>_xlfn.XLOOKUP(H653,지표!D:D,지표!F:F)</f>
        <v>1 감리위험요소평가</v>
      </c>
      <c r="G653" t="str">
        <f>_xlfn.XLOOKUP(H653,지표!D:D,지표!C:C)</f>
        <v>1 표본심사</v>
      </c>
      <c r="H653" t="s">
        <v>85</v>
      </c>
      <c r="I653" t="s">
        <v>136</v>
      </c>
      <c r="J653" s="5">
        <f>IFERROR(IF(SUMIFS(재무DATA!M:M,재무DATA!D:D,Sheet9!B653,재무DATA!C:C,Sheet9!D653,재무DATA!H:H,YEAR(Sheet9!$A$1),재무DATA!L:L,"D")/SUMIFS(재무DATA!M:M,재무DATA!D:D,Sheet9!B653,재무DATA!C:C,Sheet9!D653,재무DATA!H:H,YEAR(Sheet9!$A$1)-1,재무DATA!L:L,"D")&lt;50%,1,0),0)</f>
        <v>0</v>
      </c>
    </row>
    <row r="654" spans="1:10" x14ac:dyDescent="0.3">
      <c r="A654">
        <f t="shared" si="9"/>
        <v>47</v>
      </c>
      <c r="B654" t="str">
        <f>_xlfn.XLOOKUP(A654,회사목록!A:A,회사목록!B:B)</f>
        <v>한일현대시멘트</v>
      </c>
      <c r="C654" t="str">
        <f>_xlfn.XLOOKUP(B654,회사목록!B:B,회사목록!C:C)</f>
        <v>IM2</v>
      </c>
      <c r="D654" t="str">
        <f>_xlfn.XLOOKUP(H654,지표!D:D,지표!H:H)</f>
        <v>별도</v>
      </c>
      <c r="E654" t="str">
        <f>_xlfn.XLOOKUP(H654,지표!D:D,지표!I:I)</f>
        <v>코스피/코스닥</v>
      </c>
      <c r="F654" t="str">
        <f>_xlfn.XLOOKUP(H654,지표!D:D,지표!F:F)</f>
        <v>1 감리위험요소평가</v>
      </c>
      <c r="G654" t="str">
        <f>_xlfn.XLOOKUP(H654,지표!D:D,지표!C:C)</f>
        <v>5 기타</v>
      </c>
      <c r="H654" t="s">
        <v>81</v>
      </c>
      <c r="I654" t="s">
        <v>349</v>
      </c>
      <c r="J654" s="5">
        <f>IFERROR(IF(SUMIFS(재무DATA!M:M,재무DATA!C:C,Sheet9!D654,재무DATA!D:D,Sheet9!B654,재무DATA!H:H,YEAR(Sheet9!$A$1),재무DATA!L:L,"F")/SUMIFS(재무DATA!M:M,재무DATA!C:C,Sheet9!D654,재무DATA!D:D,Sheet9!B654,재무DATA!H:H,YEAR(Sheet9!$A$1),재무DATA!L:L,"G")&lt;0,1,0),0)</f>
        <v>0</v>
      </c>
    </row>
    <row r="655" spans="1:10" x14ac:dyDescent="0.3">
      <c r="A655">
        <f t="shared" si="9"/>
        <v>47</v>
      </c>
      <c r="B655" t="str">
        <f>_xlfn.XLOOKUP(A655,회사목록!A:A,회사목록!B:B)</f>
        <v>한일현대시멘트</v>
      </c>
      <c r="C655" t="str">
        <f>_xlfn.XLOOKUP(B655,회사목록!B:B,회사목록!C:C)</f>
        <v>IM2</v>
      </c>
      <c r="D655" t="str">
        <f>_xlfn.XLOOKUP(H655,지표!D:D,지표!H:H)</f>
        <v>연결</v>
      </c>
      <c r="E655" t="str">
        <f>_xlfn.XLOOKUP(H655,지표!D:D,지표!I:I)</f>
        <v>코스피/코스닥</v>
      </c>
      <c r="F655" t="str">
        <f>_xlfn.XLOOKUP(H655,지표!D:D,지표!F:F)</f>
        <v>1 감리위험요소평가</v>
      </c>
      <c r="G655" t="str">
        <f>_xlfn.XLOOKUP(H655,지표!D:D,지표!C:C)</f>
        <v>2 직권지정</v>
      </c>
      <c r="H655" t="s">
        <v>87</v>
      </c>
      <c r="I655" t="s">
        <v>139</v>
      </c>
      <c r="J655" s="5">
        <f>IFERROR(IF(AND(SUMIFS(재무DATA!M:M,재무DATA!C:C,Sheet9!D655,재무DATA!D:D,Sheet9!B655,재무DATA!H:H,YEAR(Sheet9!$A$1)-1,재무DATA!L:L,"E")&lt;0,SUMIFS(재무DATA!M:M,재무DATA!C:C,Sheet9!D655,재무DATA!D:D,Sheet9!B655,재무DATA!H:H,YEAR(Sheet9!$A$1)-2,재무DATA!L:L,"E")&lt;0),1,0),0)</f>
        <v>0</v>
      </c>
    </row>
    <row r="656" spans="1:10" x14ac:dyDescent="0.3">
      <c r="A656">
        <f t="shared" si="9"/>
        <v>47</v>
      </c>
      <c r="B656" t="str">
        <f>_xlfn.XLOOKUP(A656,회사목록!A:A,회사목록!B:B)</f>
        <v>한일현대시멘트</v>
      </c>
      <c r="C656" t="str">
        <f>_xlfn.XLOOKUP(B656,회사목록!B:B,회사목록!C:C)</f>
        <v>IM2</v>
      </c>
      <c r="D656" t="str">
        <f>_xlfn.XLOOKUP(H656,지표!D:D,지표!H:H)</f>
        <v>연결</v>
      </c>
      <c r="E656" t="str">
        <f>_xlfn.XLOOKUP(H656,지표!D:D,지표!I:I)</f>
        <v>코스피/코스닥</v>
      </c>
      <c r="F656" t="str">
        <f>_xlfn.XLOOKUP(H656,지표!D:D,지표!F:F)</f>
        <v>1 감리위험요소평가</v>
      </c>
      <c r="G656" t="str">
        <f>_xlfn.XLOOKUP(H656,지표!D:D,지표!C:C)</f>
        <v>2 직권지정</v>
      </c>
      <c r="H656" t="s">
        <v>89</v>
      </c>
      <c r="I656" t="s">
        <v>141</v>
      </c>
      <c r="J656" s="5">
        <f>IFERROR(IF(AND(SUMIFS(재무DATA!M:M,재무DATA!C:C,Sheet9!D656,재무DATA!D:D,Sheet9!B656,재무DATA!H:H,YEAR(Sheet9!$A$1)-1,재무DATA!L:L,"G")&lt;0,SUMIFS(재무DATA!M:M,재무DATA!C:C,Sheet9!D656,재무DATA!D:D,Sheet9!B656,재무DATA!H:H,YEAR(Sheet9!$A$1)-2,재무DATA!L:L,"G")&lt;0),1,0),0)</f>
        <v>0</v>
      </c>
    </row>
    <row r="657" spans="1:10" x14ac:dyDescent="0.3">
      <c r="A657">
        <f t="shared" si="9"/>
        <v>47</v>
      </c>
      <c r="B657" t="str">
        <f>_xlfn.XLOOKUP(A657,회사목록!A:A,회사목록!B:B)</f>
        <v>한일현대시멘트</v>
      </c>
      <c r="C657" t="str">
        <f>_xlfn.XLOOKUP(B657,회사목록!B:B,회사목록!C:C)</f>
        <v>IM2</v>
      </c>
      <c r="D657" t="str">
        <f>_xlfn.XLOOKUP(H657,지표!D:D,지표!H:H)</f>
        <v>별도</v>
      </c>
      <c r="E657" t="str">
        <f>_xlfn.XLOOKUP(H657,지표!D:D,지표!I:I)</f>
        <v>코스피/코스닥</v>
      </c>
      <c r="F657" t="str">
        <f>_xlfn.XLOOKUP(H657,지표!D:D,지표!F:F)</f>
        <v>1 감리위험요소평가</v>
      </c>
      <c r="G657" t="str">
        <f>_xlfn.XLOOKUP(H657,지표!D:D,지표!C:C)</f>
        <v>3 관리종목</v>
      </c>
      <c r="H657" t="s">
        <v>91</v>
      </c>
      <c r="I657" t="s">
        <v>143</v>
      </c>
      <c r="J657" s="5">
        <f>IFERROR(IF(_xlfn.XLOOKUP(B657,재무DATA!D:D,재무DATA!F:F)="KOSDAQ",IF(SUMIFS(재무DATA!M:M,재무DATA!C:C,Sheet9!D657,재무DATA!D:D,Sheet9!B657,재무DATA!H:H,YEAR(Sheet9!$A$1)-2,재무DATA!L:L,"D")&lt;=33*10^8,1,0),IF(SUMIFS(재무DATA!M:M,재무DATA!C:C,Sheet9!D657,재무DATA!D:D,Sheet9!B657,재무DATA!H:H,YEAR(Sheet9!$A$1)-2,재무DATA!L:L,"D")&lt;=55*10^8,1,0)),0)</f>
        <v>1</v>
      </c>
    </row>
    <row r="658" spans="1:10" x14ac:dyDescent="0.3">
      <c r="A658">
        <f t="shared" si="9"/>
        <v>47</v>
      </c>
      <c r="B658" t="str">
        <f>_xlfn.XLOOKUP(A658,회사목록!A:A,회사목록!B:B)</f>
        <v>한일현대시멘트</v>
      </c>
      <c r="C658" t="str">
        <f>_xlfn.XLOOKUP(B658,회사목록!B:B,회사목록!C:C)</f>
        <v>IM2</v>
      </c>
      <c r="D658" t="str">
        <f>_xlfn.XLOOKUP(H658,지표!D:D,지표!H:H)</f>
        <v>별도</v>
      </c>
      <c r="E658" t="str">
        <f>_xlfn.XLOOKUP(H658,지표!D:D,지표!I:I)</f>
        <v>ALL</v>
      </c>
      <c r="F658" t="str">
        <f>_xlfn.XLOOKUP(H658,지표!D:D,지표!F:F)</f>
        <v>2 감사인 감리 대상 개별감사업무 선정</v>
      </c>
      <c r="G658" t="str">
        <f>_xlfn.XLOOKUP(H658,지표!D:D,지표!C:C)</f>
        <v>1 개별감사업무 선정</v>
      </c>
      <c r="H658" t="s">
        <v>65</v>
      </c>
      <c r="I658" t="s">
        <v>145</v>
      </c>
      <c r="J658" s="5">
        <f>IFERROR(IF(SUMIFS(재무DATA!M:M,재무DATA!C:C,Sheet9!D658,재무DATA!D:D,Sheet9!B658,재무DATA!H:H,YEAR(Sheet9!$A$1),재무DATA!L:L,"B")/SUMIFS(재무DATA!M:M,재무DATA!C:C,Sheet9!D658,재무DATA!D:D,Sheet9!B658,재무DATA!H:H,YEAR(Sheet9!$A$1),재무DATA!L:L,"C")&gt;=150%,1,0),0)</f>
        <v>1</v>
      </c>
    </row>
    <row r="659" spans="1:10" x14ac:dyDescent="0.3">
      <c r="A659">
        <f t="shared" si="9"/>
        <v>47</v>
      </c>
      <c r="B659" t="str">
        <f>_xlfn.XLOOKUP(A659,회사목록!A:A,회사목록!B:B)</f>
        <v>한일현대시멘트</v>
      </c>
      <c r="C659" t="str">
        <f>_xlfn.XLOOKUP(B659,회사목록!B:B,회사목록!C:C)</f>
        <v>IM2</v>
      </c>
      <c r="D659" t="str">
        <f>_xlfn.XLOOKUP(H659,지표!D:D,지표!H:H)</f>
        <v>별도</v>
      </c>
      <c r="E659" t="str">
        <f>_xlfn.XLOOKUP(H659,지표!D:D,지표!I:I)</f>
        <v>ALL</v>
      </c>
      <c r="F659" t="str">
        <f>_xlfn.XLOOKUP(H659,지표!D:D,지표!F:F)</f>
        <v>2 감사인 감리 대상 개별감사업무 선정</v>
      </c>
      <c r="G659" t="str">
        <f>_xlfn.XLOOKUP(H659,지표!D:D,지표!C:C)</f>
        <v>1 개별감사업무 선정</v>
      </c>
      <c r="H659" t="s">
        <v>67</v>
      </c>
      <c r="I659" t="s">
        <v>147</v>
      </c>
      <c r="J659" s="5">
        <f>IFERROR(IF(AND(SUMIFS(재무DATA!M:M,재무DATA!C:C,Sheet9!D659,재무DATA!D:D,Sheet9!B659,재무DATA!H:H,YEAR(Sheet9!$A$1),재무DATA!L:L,"E")/SUMIFS(재무DATA!M:M,재무DATA!C:C,Sheet9!D659,재무DATA!D:D,Sheet9!B659,재무DATA!H:H,YEAR(Sheet9!$A$1),재무DATA!L:L,"D")&lt;=0,SUMIFS(재무DATA!M:M,재무DATA!C:C,Sheet9!D659,재무DATA!D:D,Sheet9!B659,재무DATA!H:H,YEAR(Sheet9!$A$1),재무DATA!L:L,"F")/SUMIFS(재무DATA!M:M,재무DATA!C:C,Sheet9!D659,재무DATA!D:D,Sheet9!B659,재무DATA!H:H,YEAR(Sheet9!$A$1),재무DATA!L:L,"D")&lt;=0),1,0),0)</f>
        <v>0</v>
      </c>
    </row>
    <row r="660" spans="1:10" x14ac:dyDescent="0.3">
      <c r="A660">
        <f t="shared" ref="A660:A702" si="10">A646+1</f>
        <v>47</v>
      </c>
      <c r="B660" t="str">
        <f>_xlfn.XLOOKUP(A660,회사목록!A:A,회사목록!B:B)</f>
        <v>한일현대시멘트</v>
      </c>
      <c r="C660" t="str">
        <f>_xlfn.XLOOKUP(B660,회사목록!B:B,회사목록!C:C)</f>
        <v>IM2</v>
      </c>
      <c r="D660" t="str">
        <f>_xlfn.XLOOKUP(H660,지표!D:D,지표!H:H)</f>
        <v>별도</v>
      </c>
      <c r="E660" t="str">
        <f>_xlfn.XLOOKUP(H660,지표!D:D,지표!I:I)</f>
        <v>비상장</v>
      </c>
      <c r="F660" t="str">
        <f>_xlfn.XLOOKUP(H660,지표!D:D,지표!F:F)</f>
        <v>2 감사인 감리 대상 개별감사업무 선정</v>
      </c>
      <c r="G660" t="str">
        <f>_xlfn.XLOOKUP(H660,지표!D:D,지표!C:C)</f>
        <v>1 개별감사업무 선정</v>
      </c>
      <c r="H660" t="s">
        <v>69</v>
      </c>
      <c r="I660" t="s">
        <v>351</v>
      </c>
      <c r="J660" s="5">
        <f>IFERROR(IF(_xlfn.XLOOKUP(B660,재무DATA!D:D,재무DATA!F:F)="비상장",IF(SUMIFS(재무DATA!M:M,재무DATA!D:D,Sheet9!B660,재무DATA!C:C,Sheet9!D660,재무DATA!H:H,YEAR(Sheet9!$A$1),재무DATA!L:L,"A")&gt;=2*10^12,1,0),0),0)</f>
        <v>0</v>
      </c>
    </row>
    <row r="661" spans="1:10" x14ac:dyDescent="0.3">
      <c r="A661">
        <f t="shared" si="10"/>
        <v>48</v>
      </c>
      <c r="B661" t="str">
        <f>_xlfn.XLOOKUP(A661,회사목록!A:A,회사목록!B:B)</f>
        <v>한진</v>
      </c>
      <c r="C661" t="str">
        <f>_xlfn.XLOOKUP(B661,회사목록!B:B,회사목록!C:C)</f>
        <v>IM3</v>
      </c>
      <c r="D661" t="str">
        <f>_xlfn.XLOOKUP(H661,지표!D:D,지표!H:H)</f>
        <v>별도</v>
      </c>
      <c r="E661" t="str">
        <f>_xlfn.XLOOKUP(H661,지표!D:D,지표!I:I)</f>
        <v>코스닥</v>
      </c>
      <c r="F661" t="str">
        <f>_xlfn.XLOOKUP(H661,지표!D:D,지표!F:F)</f>
        <v>1 감리위험요소평가</v>
      </c>
      <c r="G661" t="str">
        <f>_xlfn.XLOOKUP(H661,지표!D:D,지표!C:C)</f>
        <v>4 한계기업</v>
      </c>
      <c r="H661" t="s">
        <v>71</v>
      </c>
      <c r="I661" t="s">
        <v>128</v>
      </c>
      <c r="J661" s="5">
        <f>IFERROR(IF(_xlfn.XLOOKUP(B661,회사목록!B:B,회사목록!D:D)="KOSDAQ",IF(AND(SUMIFS(재무DATA!M:M,재무DATA!H:H,YEAR(Sheet9!$A$1),재무DATA!C:C,Sheet9!D661,재무DATA!L:L,"E")&lt;0,SUMIFS(재무DATA!M:M,재무DATA!H:H,YEAR(Sheet9!$A$1)-1,재무DATA!C:C,Sheet9!D661,재무DATA!L:L,"E")&lt;0,SUMIFS(재무DATA!M:M,재무DATA!H:H,YEAR(Sheet9!$A$1)-2,재무DATA!C:C,Sheet9!D661,재무DATA!L:L,"E")&lt;0),1,0),0),0)</f>
        <v>0</v>
      </c>
    </row>
    <row r="662" spans="1:10" x14ac:dyDescent="0.3">
      <c r="A662">
        <f t="shared" si="10"/>
        <v>48</v>
      </c>
      <c r="B662" t="str">
        <f>_xlfn.XLOOKUP(A662,회사목록!A:A,회사목록!B:B)</f>
        <v>한진</v>
      </c>
      <c r="C662" t="str">
        <f>_xlfn.XLOOKUP(B662,회사목록!B:B,회사목록!C:C)</f>
        <v>IM3</v>
      </c>
      <c r="D662" t="str">
        <f>_xlfn.XLOOKUP(H662,지표!D:D,지표!H:H)</f>
        <v>별도</v>
      </c>
      <c r="E662" t="str">
        <f>_xlfn.XLOOKUP(H662,지표!D:D,지표!I:I)</f>
        <v>ALL</v>
      </c>
      <c r="F662" t="str">
        <f>_xlfn.XLOOKUP(H662,지표!D:D,지표!F:F)</f>
        <v>1 감리위험요소평가</v>
      </c>
      <c r="G662" t="str">
        <f>_xlfn.XLOOKUP(H662,지표!D:D,지표!C:C)</f>
        <v>1 표본심사</v>
      </c>
      <c r="H662" t="s">
        <v>73</v>
      </c>
      <c r="I662" t="s">
        <v>132</v>
      </c>
      <c r="J662" s="5">
        <f>IFERROR(IF(SUMIFS(재무DATA!M:M,재무DATA!D:D,Sheet9!B662,재무DATA!H:H,YEAR(Sheet9!$A$1)-1,재무DATA!C:C,Sheet9!D662,재무DATA!L:L,"F")-SUMIFS(재무DATA!M:M,재무DATA!D:D,Sheet9!B662,재무DATA!H:H,YEAR(Sheet9!$A$1)-1,재무DATA!C:C,Sheet9!D662,재무DATA!L:L,"G")&gt;0,IF((SUMIFS(재무DATA!M:M,재무DATA!D:D,Sheet9!B662,재무DATA!H:H,YEAR(Sheet9!$A$1)-1,재무DATA!C:C,Sheet9!D662,재무DATA!L:L,"F")-SUMIFS(재무DATA!M:M,재무DATA!D:D,Sheet9!B662,재무DATA!H:H,YEAR(Sheet9!$A$1)-1,재무DATA!C:C,Sheet9!D662,재무DATA!L:L,"G"))/(SUMIFS(재무DATA!M:M,재무DATA!D:D,Sheet9!B662,재무DATA!H:H,YEAR(Sheet9!$A$1)-1,재무DATA!C:C,Sheet9!D662,재무DATA!L:L,"G"))&gt;=50%,1,0),0),0)</f>
        <v>0</v>
      </c>
    </row>
    <row r="663" spans="1:10" x14ac:dyDescent="0.3">
      <c r="A663">
        <f t="shared" si="10"/>
        <v>48</v>
      </c>
      <c r="B663" t="str">
        <f>_xlfn.XLOOKUP(A663,회사목록!A:A,회사목록!B:B)</f>
        <v>한진</v>
      </c>
      <c r="C663" t="str">
        <f>_xlfn.XLOOKUP(B663,회사목록!B:B,회사목록!C:C)</f>
        <v>IM3</v>
      </c>
      <c r="D663" t="str">
        <f>_xlfn.XLOOKUP(H663,지표!D:D,지표!H:H)</f>
        <v>별도</v>
      </c>
      <c r="E663" t="str">
        <f>_xlfn.XLOOKUP(H663,지표!D:D,지표!I:I)</f>
        <v>ALL</v>
      </c>
      <c r="F663" t="str">
        <f>_xlfn.XLOOKUP(H663,지표!D:D,지표!F:F)</f>
        <v>1 감리위험요소평가</v>
      </c>
      <c r="G663" t="str">
        <f>_xlfn.XLOOKUP(H663,지표!D:D,지표!C:C)</f>
        <v>1 표본심사</v>
      </c>
      <c r="H663" t="s">
        <v>75</v>
      </c>
      <c r="I663" t="s">
        <v>130</v>
      </c>
      <c r="J663" s="5">
        <f>IFERROR(IF(J662=1,IF(SUMIFS(재무DATA!M:M,재무DATA!D:D,Sheet9!B663,재무DATA!H:H,YEAR(Sheet9!$A$1)-2,재무DATA!C:C,Sheet9!D663,재무DATA!L:L,"F")-SUMIFS(재무DATA!M:M,재무DATA!D:D,Sheet9!B663,재무DATA!H:H,YEAR(Sheet9!$A$1)-2,재무DATA!C:C,Sheet9!D663,재무DATA!L:L,"G")&gt;0,IF((SUMIFS(재무DATA!M:M,재무DATA!D:D,Sheet9!B663,재무DATA!H:H,YEAR(Sheet9!$A$1)-2,재무DATA!C:C,Sheet9!D663,재무DATA!L:L,"F")-SUMIFS(재무DATA!M:M,재무DATA!D:D,Sheet9!B663,재무DATA!H:H,YEAR(Sheet9!$A$1)-2,재무DATA!C:C,Sheet9!D663,재무DATA!L:L,"G"))/(SUMIFS(재무DATA!M:M,재무DATA!D:D,Sheet9!B663,재무DATA!H:H,YEAR(Sheet9!$A$1)-2,재무DATA!C:C,Sheet9!D663,재무DATA!L:L,"G"))&gt;=50%,1,0),0),0),0)</f>
        <v>0</v>
      </c>
    </row>
    <row r="664" spans="1:10" x14ac:dyDescent="0.3">
      <c r="A664">
        <f t="shared" si="10"/>
        <v>48</v>
      </c>
      <c r="B664" t="str">
        <f>_xlfn.XLOOKUP(A664,회사목록!A:A,회사목록!B:B)</f>
        <v>한진</v>
      </c>
      <c r="C664" t="str">
        <f>_xlfn.XLOOKUP(B664,회사목록!B:B,회사목록!C:C)</f>
        <v>IM3</v>
      </c>
      <c r="D664" t="str">
        <f>_xlfn.XLOOKUP(H664,지표!D:D,지표!H:H)</f>
        <v>별도</v>
      </c>
      <c r="E664" t="str">
        <f>_xlfn.XLOOKUP(H664,지표!D:D,지표!I:I)</f>
        <v>ALL</v>
      </c>
      <c r="F664" t="str">
        <f>_xlfn.XLOOKUP(H664,지표!D:D,지표!F:F)</f>
        <v>1 감리위험요소평가</v>
      </c>
      <c r="G664" t="str">
        <f>_xlfn.XLOOKUP(H664,지표!D:D,지표!C:C)</f>
        <v>1 표본심사</v>
      </c>
      <c r="H664" t="s">
        <v>77</v>
      </c>
      <c r="I664" t="s">
        <v>127</v>
      </c>
      <c r="J664" s="5">
        <f>IFERROR(IF(SUMIFS(재무DATA!M:M,재무DATA!D:D,Sheet9!B664,재무DATA!H:H,YEAR(Sheet9!$A$1)-1,재무DATA!C:C,Sheet9!D664,재무DATA!L:L,"E")-SUMIFS(재무DATA!M:M,재무DATA!D:D,Sheet9!B664,재무DATA!H:H,YEAR(Sheet9!$A$1)-1,재무DATA!C:C,Sheet9!D664,재무DATA!L:L,"G")&gt;0,IF((SUMIFS(재무DATA!M:M,재무DATA!D:D,Sheet9!B664,재무DATA!H:H,YEAR(Sheet9!$A$1)-1,재무DATA!C:C,Sheet9!D664,재무DATA!L:L,"E")-SUMIFS(재무DATA!M:M,재무DATA!D:D,Sheet9!B664,재무DATA!H:H,YEAR(Sheet9!$A$1)-1,재무DATA!C:C,Sheet9!D664,재무DATA!L:L,"G"))/(SUMIFS(재무DATA!M:M,재무DATA!D:D,Sheet9!B664,재무DATA!H:H,YEAR(Sheet9!$A$1)-1,재무DATA!C:C,Sheet9!D664,재무DATA!L:L,"G"))&gt;=50%,1,0),0),0)</f>
        <v>0</v>
      </c>
    </row>
    <row r="665" spans="1:10" x14ac:dyDescent="0.3">
      <c r="A665">
        <f t="shared" si="10"/>
        <v>48</v>
      </c>
      <c r="B665" t="str">
        <f>_xlfn.XLOOKUP(A665,회사목록!A:A,회사목록!B:B)</f>
        <v>한진</v>
      </c>
      <c r="C665" t="str">
        <f>_xlfn.XLOOKUP(B665,회사목록!B:B,회사목록!C:C)</f>
        <v>IM3</v>
      </c>
      <c r="D665" t="str">
        <f>_xlfn.XLOOKUP(H665,지표!D:D,지표!H:H)</f>
        <v>별도</v>
      </c>
      <c r="E665" t="str">
        <f>_xlfn.XLOOKUP(H665,지표!D:D,지표!I:I)</f>
        <v>ALL</v>
      </c>
      <c r="F665" t="str">
        <f>_xlfn.XLOOKUP(H665,지표!D:D,지표!F:F)</f>
        <v>1 감리위험요소평가</v>
      </c>
      <c r="G665" t="str">
        <f>_xlfn.XLOOKUP(H665,지표!D:D,지표!C:C)</f>
        <v>1 표본심사</v>
      </c>
      <c r="H665" t="s">
        <v>79</v>
      </c>
      <c r="I665" t="s">
        <v>126</v>
      </c>
      <c r="J665" s="5">
        <f>IFERROR(IF(J664=1,IF(SUMIFS(재무DATA!M:M,재무DATA!D:D,Sheet9!B665,재무DATA!H:H,YEAR(Sheet9!$A$1)-2,재무DATA!C:C,Sheet9!D665,재무DATA!L:L,"E")-SUMIFS(재무DATA!M:M,재무DATA!D:D,Sheet9!B665,재무DATA!H:H,YEAR(Sheet9!$A$1)-2,재무DATA!C:C,Sheet9!D665,재무DATA!L:L,"G")&gt;0,IF((SUMIFS(재무DATA!M:M,재무DATA!D:D,Sheet9!B665,재무DATA!H:H,YEAR(Sheet9!$A$1)-2,재무DATA!C:C,Sheet9!D665,재무DATA!L:L,"E")-SUMIFS(재무DATA!M:M,재무DATA!D:D,Sheet9!B665,재무DATA!H:H,YEAR(Sheet9!$A$1)-2,재무DATA!C:C,Sheet9!D665,재무DATA!L:L,"G"))/(SUMIFS(재무DATA!M:M,재무DATA!D:D,Sheet9!B665,재무DATA!H:H,YEAR(Sheet9!$A$1)-2,재무DATA!C:C,Sheet9!D665,재무DATA!L:L,"G"))&gt;=50%,1,0),0),0),0)</f>
        <v>0</v>
      </c>
    </row>
    <row r="666" spans="1:10" x14ac:dyDescent="0.3">
      <c r="A666">
        <f t="shared" si="10"/>
        <v>48</v>
      </c>
      <c r="B666" t="str">
        <f>_xlfn.XLOOKUP(A666,회사목록!A:A,회사목록!B:B)</f>
        <v>한진</v>
      </c>
      <c r="C666" t="str">
        <f>_xlfn.XLOOKUP(B666,회사목록!B:B,회사목록!C:C)</f>
        <v>IM3</v>
      </c>
      <c r="D666" t="str">
        <f>_xlfn.XLOOKUP(H666,지표!D:D,지표!H:H)</f>
        <v>별도</v>
      </c>
      <c r="E666" t="str">
        <f>_xlfn.XLOOKUP(H666,지표!D:D,지표!I:I)</f>
        <v>코스피/코스닥</v>
      </c>
      <c r="F666" t="str">
        <f>_xlfn.XLOOKUP(H666,지표!D:D,지표!F:F)</f>
        <v>1 감리위험요소평가</v>
      </c>
      <c r="G666" t="str">
        <f>_xlfn.XLOOKUP(H666,지표!D:D,지표!C:C)</f>
        <v>1 표본심사</v>
      </c>
      <c r="H666" t="s">
        <v>83</v>
      </c>
      <c r="I666" t="s">
        <v>134</v>
      </c>
      <c r="J666" s="5">
        <f>IFERROR(IF(SUMIFS(재무DATA!M:M,재무DATA!D:D,Sheet9!B666,재무DATA!C:C,Sheet9!D666,재무DATA!H:H,YEAR(Sheet9!$A$1),재무DATA!L:L,"E")/SUMIFS(재무DATA!M:M,재무DATA!D:D,Sheet9!B666,재무DATA!C:C,Sheet9!D666,재무DATA!H:H,YEAR(Sheet9!$A$1)-1,재무DATA!L:L,"E")&lt;50%,1,0),0)</f>
        <v>0</v>
      </c>
    </row>
    <row r="667" spans="1:10" x14ac:dyDescent="0.3">
      <c r="A667">
        <f t="shared" si="10"/>
        <v>48</v>
      </c>
      <c r="B667" t="str">
        <f>_xlfn.XLOOKUP(A667,회사목록!A:A,회사목록!B:B)</f>
        <v>한진</v>
      </c>
      <c r="C667" t="str">
        <f>_xlfn.XLOOKUP(B667,회사목록!B:B,회사목록!C:C)</f>
        <v>IM3</v>
      </c>
      <c r="D667" t="str">
        <f>_xlfn.XLOOKUP(H667,지표!D:D,지표!H:H)</f>
        <v>별도</v>
      </c>
      <c r="E667" t="str">
        <f>_xlfn.XLOOKUP(H667,지표!D:D,지표!I:I)</f>
        <v>코스피/코스닥</v>
      </c>
      <c r="F667" t="str">
        <f>_xlfn.XLOOKUP(H667,지표!D:D,지표!F:F)</f>
        <v>1 감리위험요소평가</v>
      </c>
      <c r="G667" t="str">
        <f>_xlfn.XLOOKUP(H667,지표!D:D,지표!C:C)</f>
        <v>1 표본심사</v>
      </c>
      <c r="H667" t="s">
        <v>85</v>
      </c>
      <c r="I667" t="s">
        <v>136</v>
      </c>
      <c r="J667" s="5">
        <f>IFERROR(IF(SUMIFS(재무DATA!M:M,재무DATA!D:D,Sheet9!B667,재무DATA!C:C,Sheet9!D667,재무DATA!H:H,YEAR(Sheet9!$A$1),재무DATA!L:L,"D")/SUMIFS(재무DATA!M:M,재무DATA!D:D,Sheet9!B667,재무DATA!C:C,Sheet9!D667,재무DATA!H:H,YEAR(Sheet9!$A$1)-1,재무DATA!L:L,"D")&lt;50%,1,0),0)</f>
        <v>0</v>
      </c>
    </row>
    <row r="668" spans="1:10" x14ac:dyDescent="0.3">
      <c r="A668">
        <f t="shared" si="10"/>
        <v>48</v>
      </c>
      <c r="B668" t="str">
        <f>_xlfn.XLOOKUP(A668,회사목록!A:A,회사목록!B:B)</f>
        <v>한진</v>
      </c>
      <c r="C668" t="str">
        <f>_xlfn.XLOOKUP(B668,회사목록!B:B,회사목록!C:C)</f>
        <v>IM3</v>
      </c>
      <c r="D668" t="str">
        <f>_xlfn.XLOOKUP(H668,지표!D:D,지표!H:H)</f>
        <v>별도</v>
      </c>
      <c r="E668" t="str">
        <f>_xlfn.XLOOKUP(H668,지표!D:D,지표!I:I)</f>
        <v>코스피/코스닥</v>
      </c>
      <c r="F668" t="str">
        <f>_xlfn.XLOOKUP(H668,지표!D:D,지표!F:F)</f>
        <v>1 감리위험요소평가</v>
      </c>
      <c r="G668" t="str">
        <f>_xlfn.XLOOKUP(H668,지표!D:D,지표!C:C)</f>
        <v>5 기타</v>
      </c>
      <c r="H668" t="s">
        <v>81</v>
      </c>
      <c r="I668" t="s">
        <v>349</v>
      </c>
      <c r="J668" s="5">
        <f>IFERROR(IF(SUMIFS(재무DATA!M:M,재무DATA!C:C,Sheet9!D668,재무DATA!D:D,Sheet9!B668,재무DATA!H:H,YEAR(Sheet9!$A$1),재무DATA!L:L,"F")/SUMIFS(재무DATA!M:M,재무DATA!C:C,Sheet9!D668,재무DATA!D:D,Sheet9!B668,재무DATA!H:H,YEAR(Sheet9!$A$1),재무DATA!L:L,"G")&lt;0,1,0),0)</f>
        <v>0</v>
      </c>
    </row>
    <row r="669" spans="1:10" x14ac:dyDescent="0.3">
      <c r="A669">
        <f t="shared" si="10"/>
        <v>48</v>
      </c>
      <c r="B669" t="str">
        <f>_xlfn.XLOOKUP(A669,회사목록!A:A,회사목록!B:B)</f>
        <v>한진</v>
      </c>
      <c r="C669" t="str">
        <f>_xlfn.XLOOKUP(B669,회사목록!B:B,회사목록!C:C)</f>
        <v>IM3</v>
      </c>
      <c r="D669" t="str">
        <f>_xlfn.XLOOKUP(H669,지표!D:D,지표!H:H)</f>
        <v>연결</v>
      </c>
      <c r="E669" t="str">
        <f>_xlfn.XLOOKUP(H669,지표!D:D,지표!I:I)</f>
        <v>코스피/코스닥</v>
      </c>
      <c r="F669" t="str">
        <f>_xlfn.XLOOKUP(H669,지표!D:D,지표!F:F)</f>
        <v>1 감리위험요소평가</v>
      </c>
      <c r="G669" t="str">
        <f>_xlfn.XLOOKUP(H669,지표!D:D,지표!C:C)</f>
        <v>2 직권지정</v>
      </c>
      <c r="H669" t="s">
        <v>87</v>
      </c>
      <c r="I669" t="s">
        <v>139</v>
      </c>
      <c r="J669" s="5">
        <f>IFERROR(IF(AND(SUMIFS(재무DATA!M:M,재무DATA!C:C,Sheet9!D669,재무DATA!D:D,Sheet9!B669,재무DATA!H:H,YEAR(Sheet9!$A$1)-1,재무DATA!L:L,"E")&lt;0,SUMIFS(재무DATA!M:M,재무DATA!C:C,Sheet9!D669,재무DATA!D:D,Sheet9!B669,재무DATA!H:H,YEAR(Sheet9!$A$1)-2,재무DATA!L:L,"E")&lt;0),1,0),0)</f>
        <v>0</v>
      </c>
    </row>
    <row r="670" spans="1:10" x14ac:dyDescent="0.3">
      <c r="A670">
        <f t="shared" si="10"/>
        <v>48</v>
      </c>
      <c r="B670" t="str">
        <f>_xlfn.XLOOKUP(A670,회사목록!A:A,회사목록!B:B)</f>
        <v>한진</v>
      </c>
      <c r="C670" t="str">
        <f>_xlfn.XLOOKUP(B670,회사목록!B:B,회사목록!C:C)</f>
        <v>IM3</v>
      </c>
      <c r="D670" t="str">
        <f>_xlfn.XLOOKUP(H670,지표!D:D,지표!H:H)</f>
        <v>연결</v>
      </c>
      <c r="E670" t="str">
        <f>_xlfn.XLOOKUP(H670,지표!D:D,지표!I:I)</f>
        <v>코스피/코스닥</v>
      </c>
      <c r="F670" t="str">
        <f>_xlfn.XLOOKUP(H670,지표!D:D,지표!F:F)</f>
        <v>1 감리위험요소평가</v>
      </c>
      <c r="G670" t="str">
        <f>_xlfn.XLOOKUP(H670,지표!D:D,지표!C:C)</f>
        <v>2 직권지정</v>
      </c>
      <c r="H670" t="s">
        <v>89</v>
      </c>
      <c r="I670" t="s">
        <v>141</v>
      </c>
      <c r="J670" s="5">
        <f>IFERROR(IF(AND(SUMIFS(재무DATA!M:M,재무DATA!C:C,Sheet9!D670,재무DATA!D:D,Sheet9!B670,재무DATA!H:H,YEAR(Sheet9!$A$1)-1,재무DATA!L:L,"G")&lt;0,SUMIFS(재무DATA!M:M,재무DATA!C:C,Sheet9!D670,재무DATA!D:D,Sheet9!B670,재무DATA!H:H,YEAR(Sheet9!$A$1)-2,재무DATA!L:L,"G")&lt;0),1,0),0)</f>
        <v>0</v>
      </c>
    </row>
    <row r="671" spans="1:10" x14ac:dyDescent="0.3">
      <c r="A671">
        <f t="shared" si="10"/>
        <v>48</v>
      </c>
      <c r="B671" t="str">
        <f>_xlfn.XLOOKUP(A671,회사목록!A:A,회사목록!B:B)</f>
        <v>한진</v>
      </c>
      <c r="C671" t="str">
        <f>_xlfn.XLOOKUP(B671,회사목록!B:B,회사목록!C:C)</f>
        <v>IM3</v>
      </c>
      <c r="D671" t="str">
        <f>_xlfn.XLOOKUP(H671,지표!D:D,지표!H:H)</f>
        <v>별도</v>
      </c>
      <c r="E671" t="str">
        <f>_xlfn.XLOOKUP(H671,지표!D:D,지표!I:I)</f>
        <v>코스피/코스닥</v>
      </c>
      <c r="F671" t="str">
        <f>_xlfn.XLOOKUP(H671,지표!D:D,지표!F:F)</f>
        <v>1 감리위험요소평가</v>
      </c>
      <c r="G671" t="str">
        <f>_xlfn.XLOOKUP(H671,지표!D:D,지표!C:C)</f>
        <v>3 관리종목</v>
      </c>
      <c r="H671" t="s">
        <v>91</v>
      </c>
      <c r="I671" t="s">
        <v>143</v>
      </c>
      <c r="J671" s="5">
        <f>IFERROR(IF(_xlfn.XLOOKUP(B671,재무DATA!D:D,재무DATA!F:F)="KOSDAQ",IF(SUMIFS(재무DATA!M:M,재무DATA!C:C,Sheet9!D671,재무DATA!D:D,Sheet9!B671,재무DATA!H:H,YEAR(Sheet9!$A$1)-2,재무DATA!L:L,"D")&lt;=33*10^8,1,0),IF(SUMIFS(재무DATA!M:M,재무DATA!C:C,Sheet9!D671,재무DATA!D:D,Sheet9!B671,재무DATA!H:H,YEAR(Sheet9!$A$1)-2,재무DATA!L:L,"D")&lt;=55*10^8,1,0)),0)</f>
        <v>0</v>
      </c>
    </row>
    <row r="672" spans="1:10" x14ac:dyDescent="0.3">
      <c r="A672">
        <f t="shared" si="10"/>
        <v>48</v>
      </c>
      <c r="B672" t="str">
        <f>_xlfn.XLOOKUP(A672,회사목록!A:A,회사목록!B:B)</f>
        <v>한진</v>
      </c>
      <c r="C672" t="str">
        <f>_xlfn.XLOOKUP(B672,회사목록!B:B,회사목록!C:C)</f>
        <v>IM3</v>
      </c>
      <c r="D672" t="str">
        <f>_xlfn.XLOOKUP(H672,지표!D:D,지표!H:H)</f>
        <v>별도</v>
      </c>
      <c r="E672" t="str">
        <f>_xlfn.XLOOKUP(H672,지표!D:D,지표!I:I)</f>
        <v>ALL</v>
      </c>
      <c r="F672" t="str">
        <f>_xlfn.XLOOKUP(H672,지표!D:D,지표!F:F)</f>
        <v>2 감사인 감리 대상 개별감사업무 선정</v>
      </c>
      <c r="G672" t="str">
        <f>_xlfn.XLOOKUP(H672,지표!D:D,지표!C:C)</f>
        <v>1 개별감사업무 선정</v>
      </c>
      <c r="H672" t="s">
        <v>65</v>
      </c>
      <c r="I672" t="s">
        <v>145</v>
      </c>
      <c r="J672" s="5">
        <f>IFERROR(IF(SUMIFS(재무DATA!M:M,재무DATA!C:C,Sheet9!D672,재무DATA!D:D,Sheet9!B672,재무DATA!H:H,YEAR(Sheet9!$A$1),재무DATA!L:L,"B")/SUMIFS(재무DATA!M:M,재무DATA!C:C,Sheet9!D672,재무DATA!D:D,Sheet9!B672,재무DATA!H:H,YEAR(Sheet9!$A$1),재무DATA!L:L,"C")&gt;=150%,1,0),0)</f>
        <v>0</v>
      </c>
    </row>
    <row r="673" spans="1:10" x14ac:dyDescent="0.3">
      <c r="A673">
        <f t="shared" si="10"/>
        <v>48</v>
      </c>
      <c r="B673" t="str">
        <f>_xlfn.XLOOKUP(A673,회사목록!A:A,회사목록!B:B)</f>
        <v>한진</v>
      </c>
      <c r="C673" t="str">
        <f>_xlfn.XLOOKUP(B673,회사목록!B:B,회사목록!C:C)</f>
        <v>IM3</v>
      </c>
      <c r="D673" t="str">
        <f>_xlfn.XLOOKUP(H673,지표!D:D,지표!H:H)</f>
        <v>별도</v>
      </c>
      <c r="E673" t="str">
        <f>_xlfn.XLOOKUP(H673,지표!D:D,지표!I:I)</f>
        <v>ALL</v>
      </c>
      <c r="F673" t="str">
        <f>_xlfn.XLOOKUP(H673,지표!D:D,지표!F:F)</f>
        <v>2 감사인 감리 대상 개별감사업무 선정</v>
      </c>
      <c r="G673" t="str">
        <f>_xlfn.XLOOKUP(H673,지표!D:D,지표!C:C)</f>
        <v>1 개별감사업무 선정</v>
      </c>
      <c r="H673" t="s">
        <v>67</v>
      </c>
      <c r="I673" t="s">
        <v>147</v>
      </c>
      <c r="J673" s="5">
        <f>IFERROR(IF(AND(SUMIFS(재무DATA!M:M,재무DATA!C:C,Sheet9!D673,재무DATA!D:D,Sheet9!B673,재무DATA!H:H,YEAR(Sheet9!$A$1),재무DATA!L:L,"E")/SUMIFS(재무DATA!M:M,재무DATA!C:C,Sheet9!D673,재무DATA!D:D,Sheet9!B673,재무DATA!H:H,YEAR(Sheet9!$A$1),재무DATA!L:L,"D")&lt;=0,SUMIFS(재무DATA!M:M,재무DATA!C:C,Sheet9!D673,재무DATA!D:D,Sheet9!B673,재무DATA!H:H,YEAR(Sheet9!$A$1),재무DATA!L:L,"F")/SUMIFS(재무DATA!M:M,재무DATA!C:C,Sheet9!D673,재무DATA!D:D,Sheet9!B673,재무DATA!H:H,YEAR(Sheet9!$A$1),재무DATA!L:L,"D")&lt;=0),1,0),0)</f>
        <v>0</v>
      </c>
    </row>
    <row r="674" spans="1:10" x14ac:dyDescent="0.3">
      <c r="A674">
        <f t="shared" si="10"/>
        <v>48</v>
      </c>
      <c r="B674" t="str">
        <f>_xlfn.XLOOKUP(A674,회사목록!A:A,회사목록!B:B)</f>
        <v>한진</v>
      </c>
      <c r="C674" t="str">
        <f>_xlfn.XLOOKUP(B674,회사목록!B:B,회사목록!C:C)</f>
        <v>IM3</v>
      </c>
      <c r="D674" t="str">
        <f>_xlfn.XLOOKUP(H674,지표!D:D,지표!H:H)</f>
        <v>별도</v>
      </c>
      <c r="E674" t="str">
        <f>_xlfn.XLOOKUP(H674,지표!D:D,지표!I:I)</f>
        <v>비상장</v>
      </c>
      <c r="F674" t="str">
        <f>_xlfn.XLOOKUP(H674,지표!D:D,지표!F:F)</f>
        <v>2 감사인 감리 대상 개별감사업무 선정</v>
      </c>
      <c r="G674" t="str">
        <f>_xlfn.XLOOKUP(H674,지표!D:D,지표!C:C)</f>
        <v>1 개별감사업무 선정</v>
      </c>
      <c r="H674" t="s">
        <v>69</v>
      </c>
      <c r="I674" t="s">
        <v>351</v>
      </c>
      <c r="J674" s="5">
        <f>IFERROR(IF(_xlfn.XLOOKUP(B674,재무DATA!D:D,재무DATA!F:F)="비상장",IF(SUMIFS(재무DATA!M:M,재무DATA!D:D,Sheet9!B674,재무DATA!C:C,Sheet9!D674,재무DATA!H:H,YEAR(Sheet9!$A$1),재무DATA!L:L,"A")&gt;=2*10^12,1,0),0),0)</f>
        <v>0</v>
      </c>
    </row>
    <row r="675" spans="1:10" x14ac:dyDescent="0.3">
      <c r="A675">
        <f t="shared" si="10"/>
        <v>49</v>
      </c>
      <c r="B675" t="str">
        <f>_xlfn.XLOOKUP(A675,회사목록!A:A,회사목록!B:B)</f>
        <v>한화솔루션</v>
      </c>
      <c r="C675" t="str">
        <f>_xlfn.XLOOKUP(B675,회사목록!B:B,회사목록!C:C)</f>
        <v>IM1</v>
      </c>
      <c r="D675" t="str">
        <f>_xlfn.XLOOKUP(H675,지표!D:D,지표!H:H)</f>
        <v>별도</v>
      </c>
      <c r="E675" t="str">
        <f>_xlfn.XLOOKUP(H675,지표!D:D,지표!I:I)</f>
        <v>코스닥</v>
      </c>
      <c r="F675" t="str">
        <f>_xlfn.XLOOKUP(H675,지표!D:D,지표!F:F)</f>
        <v>1 감리위험요소평가</v>
      </c>
      <c r="G675" t="str">
        <f>_xlfn.XLOOKUP(H675,지표!D:D,지표!C:C)</f>
        <v>4 한계기업</v>
      </c>
      <c r="H675" t="s">
        <v>71</v>
      </c>
      <c r="I675" t="s">
        <v>128</v>
      </c>
      <c r="J675" s="5">
        <f>IFERROR(IF(_xlfn.XLOOKUP(B675,회사목록!B:B,회사목록!D:D)="KOSDAQ",IF(AND(SUMIFS(재무DATA!M:M,재무DATA!H:H,YEAR(Sheet9!$A$1),재무DATA!C:C,Sheet9!D675,재무DATA!L:L,"E")&lt;0,SUMIFS(재무DATA!M:M,재무DATA!H:H,YEAR(Sheet9!$A$1)-1,재무DATA!C:C,Sheet9!D675,재무DATA!L:L,"E")&lt;0,SUMIFS(재무DATA!M:M,재무DATA!H:H,YEAR(Sheet9!$A$1)-2,재무DATA!C:C,Sheet9!D675,재무DATA!L:L,"E")&lt;0),1,0),0),0)</f>
        <v>0</v>
      </c>
    </row>
    <row r="676" spans="1:10" x14ac:dyDescent="0.3">
      <c r="A676">
        <f t="shared" si="10"/>
        <v>49</v>
      </c>
      <c r="B676" t="str">
        <f>_xlfn.XLOOKUP(A676,회사목록!A:A,회사목록!B:B)</f>
        <v>한화솔루션</v>
      </c>
      <c r="C676" t="str">
        <f>_xlfn.XLOOKUP(B676,회사목록!B:B,회사목록!C:C)</f>
        <v>IM1</v>
      </c>
      <c r="D676" t="str">
        <f>_xlfn.XLOOKUP(H676,지표!D:D,지표!H:H)</f>
        <v>별도</v>
      </c>
      <c r="E676" t="str">
        <f>_xlfn.XLOOKUP(H676,지표!D:D,지표!I:I)</f>
        <v>ALL</v>
      </c>
      <c r="F676" t="str">
        <f>_xlfn.XLOOKUP(H676,지표!D:D,지표!F:F)</f>
        <v>1 감리위험요소평가</v>
      </c>
      <c r="G676" t="str">
        <f>_xlfn.XLOOKUP(H676,지표!D:D,지표!C:C)</f>
        <v>1 표본심사</v>
      </c>
      <c r="H676" t="s">
        <v>73</v>
      </c>
      <c r="I676" t="s">
        <v>132</v>
      </c>
      <c r="J676" s="5">
        <f>IFERROR(IF(SUMIFS(재무DATA!M:M,재무DATA!D:D,Sheet9!B676,재무DATA!H:H,YEAR(Sheet9!$A$1)-1,재무DATA!C:C,Sheet9!D676,재무DATA!L:L,"F")-SUMIFS(재무DATA!M:M,재무DATA!D:D,Sheet9!B676,재무DATA!H:H,YEAR(Sheet9!$A$1)-1,재무DATA!C:C,Sheet9!D676,재무DATA!L:L,"G")&gt;0,IF((SUMIFS(재무DATA!M:M,재무DATA!D:D,Sheet9!B676,재무DATA!H:H,YEAR(Sheet9!$A$1)-1,재무DATA!C:C,Sheet9!D676,재무DATA!L:L,"F")-SUMIFS(재무DATA!M:M,재무DATA!D:D,Sheet9!B676,재무DATA!H:H,YEAR(Sheet9!$A$1)-1,재무DATA!C:C,Sheet9!D676,재무DATA!L:L,"G"))/(SUMIFS(재무DATA!M:M,재무DATA!D:D,Sheet9!B676,재무DATA!H:H,YEAR(Sheet9!$A$1)-1,재무DATA!C:C,Sheet9!D676,재무DATA!L:L,"G"))&gt;=50%,1,0),0),0)</f>
        <v>0</v>
      </c>
    </row>
    <row r="677" spans="1:10" x14ac:dyDescent="0.3">
      <c r="A677">
        <f t="shared" si="10"/>
        <v>49</v>
      </c>
      <c r="B677" t="str">
        <f>_xlfn.XLOOKUP(A677,회사목록!A:A,회사목록!B:B)</f>
        <v>한화솔루션</v>
      </c>
      <c r="C677" t="str">
        <f>_xlfn.XLOOKUP(B677,회사목록!B:B,회사목록!C:C)</f>
        <v>IM1</v>
      </c>
      <c r="D677" t="str">
        <f>_xlfn.XLOOKUP(H677,지표!D:D,지표!H:H)</f>
        <v>별도</v>
      </c>
      <c r="E677" t="str">
        <f>_xlfn.XLOOKUP(H677,지표!D:D,지표!I:I)</f>
        <v>ALL</v>
      </c>
      <c r="F677" t="str">
        <f>_xlfn.XLOOKUP(H677,지표!D:D,지표!F:F)</f>
        <v>1 감리위험요소평가</v>
      </c>
      <c r="G677" t="str">
        <f>_xlfn.XLOOKUP(H677,지표!D:D,지표!C:C)</f>
        <v>1 표본심사</v>
      </c>
      <c r="H677" t="s">
        <v>75</v>
      </c>
      <c r="I677" t="s">
        <v>130</v>
      </c>
      <c r="J677" s="5">
        <f>IFERROR(IF(J676=1,IF(SUMIFS(재무DATA!M:M,재무DATA!D:D,Sheet9!B677,재무DATA!H:H,YEAR(Sheet9!$A$1)-2,재무DATA!C:C,Sheet9!D677,재무DATA!L:L,"F")-SUMIFS(재무DATA!M:M,재무DATA!D:D,Sheet9!B677,재무DATA!H:H,YEAR(Sheet9!$A$1)-2,재무DATA!C:C,Sheet9!D677,재무DATA!L:L,"G")&gt;0,IF((SUMIFS(재무DATA!M:M,재무DATA!D:D,Sheet9!B677,재무DATA!H:H,YEAR(Sheet9!$A$1)-2,재무DATA!C:C,Sheet9!D677,재무DATA!L:L,"F")-SUMIFS(재무DATA!M:M,재무DATA!D:D,Sheet9!B677,재무DATA!H:H,YEAR(Sheet9!$A$1)-2,재무DATA!C:C,Sheet9!D677,재무DATA!L:L,"G"))/(SUMIFS(재무DATA!M:M,재무DATA!D:D,Sheet9!B677,재무DATA!H:H,YEAR(Sheet9!$A$1)-2,재무DATA!C:C,Sheet9!D677,재무DATA!L:L,"G"))&gt;=50%,1,0),0),0),0)</f>
        <v>0</v>
      </c>
    </row>
    <row r="678" spans="1:10" x14ac:dyDescent="0.3">
      <c r="A678">
        <f t="shared" si="10"/>
        <v>49</v>
      </c>
      <c r="B678" t="str">
        <f>_xlfn.XLOOKUP(A678,회사목록!A:A,회사목록!B:B)</f>
        <v>한화솔루션</v>
      </c>
      <c r="C678" t="str">
        <f>_xlfn.XLOOKUP(B678,회사목록!B:B,회사목록!C:C)</f>
        <v>IM1</v>
      </c>
      <c r="D678" t="str">
        <f>_xlfn.XLOOKUP(H678,지표!D:D,지표!H:H)</f>
        <v>별도</v>
      </c>
      <c r="E678" t="str">
        <f>_xlfn.XLOOKUP(H678,지표!D:D,지표!I:I)</f>
        <v>ALL</v>
      </c>
      <c r="F678" t="str">
        <f>_xlfn.XLOOKUP(H678,지표!D:D,지표!F:F)</f>
        <v>1 감리위험요소평가</v>
      </c>
      <c r="G678" t="str">
        <f>_xlfn.XLOOKUP(H678,지표!D:D,지표!C:C)</f>
        <v>1 표본심사</v>
      </c>
      <c r="H678" t="s">
        <v>77</v>
      </c>
      <c r="I678" t="s">
        <v>127</v>
      </c>
      <c r="J678" s="5">
        <f>IFERROR(IF(SUMIFS(재무DATA!M:M,재무DATA!D:D,Sheet9!B678,재무DATA!H:H,YEAR(Sheet9!$A$1)-1,재무DATA!C:C,Sheet9!D678,재무DATA!L:L,"E")-SUMIFS(재무DATA!M:M,재무DATA!D:D,Sheet9!B678,재무DATA!H:H,YEAR(Sheet9!$A$1)-1,재무DATA!C:C,Sheet9!D678,재무DATA!L:L,"G")&gt;0,IF((SUMIFS(재무DATA!M:M,재무DATA!D:D,Sheet9!B678,재무DATA!H:H,YEAR(Sheet9!$A$1)-1,재무DATA!C:C,Sheet9!D678,재무DATA!L:L,"E")-SUMIFS(재무DATA!M:M,재무DATA!D:D,Sheet9!B678,재무DATA!H:H,YEAR(Sheet9!$A$1)-1,재무DATA!C:C,Sheet9!D678,재무DATA!L:L,"G"))/(SUMIFS(재무DATA!M:M,재무DATA!D:D,Sheet9!B678,재무DATA!H:H,YEAR(Sheet9!$A$1)-1,재무DATA!C:C,Sheet9!D678,재무DATA!L:L,"G"))&gt;=50%,1,0),0),0)</f>
        <v>0</v>
      </c>
    </row>
    <row r="679" spans="1:10" x14ac:dyDescent="0.3">
      <c r="A679">
        <f t="shared" si="10"/>
        <v>49</v>
      </c>
      <c r="B679" t="str">
        <f>_xlfn.XLOOKUP(A679,회사목록!A:A,회사목록!B:B)</f>
        <v>한화솔루션</v>
      </c>
      <c r="C679" t="str">
        <f>_xlfn.XLOOKUP(B679,회사목록!B:B,회사목록!C:C)</f>
        <v>IM1</v>
      </c>
      <c r="D679" t="str">
        <f>_xlfn.XLOOKUP(H679,지표!D:D,지표!H:H)</f>
        <v>별도</v>
      </c>
      <c r="E679" t="str">
        <f>_xlfn.XLOOKUP(H679,지표!D:D,지표!I:I)</f>
        <v>ALL</v>
      </c>
      <c r="F679" t="str">
        <f>_xlfn.XLOOKUP(H679,지표!D:D,지표!F:F)</f>
        <v>1 감리위험요소평가</v>
      </c>
      <c r="G679" t="str">
        <f>_xlfn.XLOOKUP(H679,지표!D:D,지표!C:C)</f>
        <v>1 표본심사</v>
      </c>
      <c r="H679" t="s">
        <v>79</v>
      </c>
      <c r="I679" t="s">
        <v>126</v>
      </c>
      <c r="J679" s="5">
        <f>IFERROR(IF(J678=1,IF(SUMIFS(재무DATA!M:M,재무DATA!D:D,Sheet9!B679,재무DATA!H:H,YEAR(Sheet9!$A$1)-2,재무DATA!C:C,Sheet9!D679,재무DATA!L:L,"E")-SUMIFS(재무DATA!M:M,재무DATA!D:D,Sheet9!B679,재무DATA!H:H,YEAR(Sheet9!$A$1)-2,재무DATA!C:C,Sheet9!D679,재무DATA!L:L,"G")&gt;0,IF((SUMIFS(재무DATA!M:M,재무DATA!D:D,Sheet9!B679,재무DATA!H:H,YEAR(Sheet9!$A$1)-2,재무DATA!C:C,Sheet9!D679,재무DATA!L:L,"E")-SUMIFS(재무DATA!M:M,재무DATA!D:D,Sheet9!B679,재무DATA!H:H,YEAR(Sheet9!$A$1)-2,재무DATA!C:C,Sheet9!D679,재무DATA!L:L,"G"))/(SUMIFS(재무DATA!M:M,재무DATA!D:D,Sheet9!B679,재무DATA!H:H,YEAR(Sheet9!$A$1)-2,재무DATA!C:C,Sheet9!D679,재무DATA!L:L,"G"))&gt;=50%,1,0),0),0),0)</f>
        <v>0</v>
      </c>
    </row>
    <row r="680" spans="1:10" x14ac:dyDescent="0.3">
      <c r="A680">
        <f t="shared" si="10"/>
        <v>49</v>
      </c>
      <c r="B680" t="str">
        <f>_xlfn.XLOOKUP(A680,회사목록!A:A,회사목록!B:B)</f>
        <v>한화솔루션</v>
      </c>
      <c r="C680" t="str">
        <f>_xlfn.XLOOKUP(B680,회사목록!B:B,회사목록!C:C)</f>
        <v>IM1</v>
      </c>
      <c r="D680" t="str">
        <f>_xlfn.XLOOKUP(H680,지표!D:D,지표!H:H)</f>
        <v>별도</v>
      </c>
      <c r="E680" t="str">
        <f>_xlfn.XLOOKUP(H680,지표!D:D,지표!I:I)</f>
        <v>코스피/코스닥</v>
      </c>
      <c r="F680" t="str">
        <f>_xlfn.XLOOKUP(H680,지표!D:D,지표!F:F)</f>
        <v>1 감리위험요소평가</v>
      </c>
      <c r="G680" t="str">
        <f>_xlfn.XLOOKUP(H680,지표!D:D,지표!C:C)</f>
        <v>1 표본심사</v>
      </c>
      <c r="H680" t="s">
        <v>83</v>
      </c>
      <c r="I680" t="s">
        <v>134</v>
      </c>
      <c r="J680" s="5">
        <f>IFERROR(IF(SUMIFS(재무DATA!M:M,재무DATA!D:D,Sheet9!B680,재무DATA!C:C,Sheet9!D680,재무DATA!H:H,YEAR(Sheet9!$A$1),재무DATA!L:L,"E")/SUMIFS(재무DATA!M:M,재무DATA!D:D,Sheet9!B680,재무DATA!C:C,Sheet9!D680,재무DATA!H:H,YEAR(Sheet9!$A$1)-1,재무DATA!L:L,"E")&lt;50%,1,0),0)</f>
        <v>0</v>
      </c>
    </row>
    <row r="681" spans="1:10" x14ac:dyDescent="0.3">
      <c r="A681">
        <f t="shared" si="10"/>
        <v>49</v>
      </c>
      <c r="B681" t="str">
        <f>_xlfn.XLOOKUP(A681,회사목록!A:A,회사목록!B:B)</f>
        <v>한화솔루션</v>
      </c>
      <c r="C681" t="str">
        <f>_xlfn.XLOOKUP(B681,회사목록!B:B,회사목록!C:C)</f>
        <v>IM1</v>
      </c>
      <c r="D681" t="str">
        <f>_xlfn.XLOOKUP(H681,지표!D:D,지표!H:H)</f>
        <v>별도</v>
      </c>
      <c r="E681" t="str">
        <f>_xlfn.XLOOKUP(H681,지표!D:D,지표!I:I)</f>
        <v>코스피/코스닥</v>
      </c>
      <c r="F681" t="str">
        <f>_xlfn.XLOOKUP(H681,지표!D:D,지표!F:F)</f>
        <v>1 감리위험요소평가</v>
      </c>
      <c r="G681" t="str">
        <f>_xlfn.XLOOKUP(H681,지표!D:D,지표!C:C)</f>
        <v>1 표본심사</v>
      </c>
      <c r="H681" t="s">
        <v>85</v>
      </c>
      <c r="I681" t="s">
        <v>136</v>
      </c>
      <c r="J681" s="5">
        <f>IFERROR(IF(SUMIFS(재무DATA!M:M,재무DATA!D:D,Sheet9!B681,재무DATA!C:C,Sheet9!D681,재무DATA!H:H,YEAR(Sheet9!$A$1),재무DATA!L:L,"D")/SUMIFS(재무DATA!M:M,재무DATA!D:D,Sheet9!B681,재무DATA!C:C,Sheet9!D681,재무DATA!H:H,YEAR(Sheet9!$A$1)-1,재무DATA!L:L,"D")&lt;50%,1,0),0)</f>
        <v>0</v>
      </c>
    </row>
    <row r="682" spans="1:10" x14ac:dyDescent="0.3">
      <c r="A682">
        <f t="shared" si="10"/>
        <v>49</v>
      </c>
      <c r="B682" t="str">
        <f>_xlfn.XLOOKUP(A682,회사목록!A:A,회사목록!B:B)</f>
        <v>한화솔루션</v>
      </c>
      <c r="C682" t="str">
        <f>_xlfn.XLOOKUP(B682,회사목록!B:B,회사목록!C:C)</f>
        <v>IM1</v>
      </c>
      <c r="D682" t="str">
        <f>_xlfn.XLOOKUP(H682,지표!D:D,지표!H:H)</f>
        <v>별도</v>
      </c>
      <c r="E682" t="str">
        <f>_xlfn.XLOOKUP(H682,지표!D:D,지표!I:I)</f>
        <v>코스피/코스닥</v>
      </c>
      <c r="F682" t="str">
        <f>_xlfn.XLOOKUP(H682,지표!D:D,지표!F:F)</f>
        <v>1 감리위험요소평가</v>
      </c>
      <c r="G682" t="str">
        <f>_xlfn.XLOOKUP(H682,지표!D:D,지표!C:C)</f>
        <v>5 기타</v>
      </c>
      <c r="H682" t="s">
        <v>81</v>
      </c>
      <c r="I682" t="s">
        <v>349</v>
      </c>
      <c r="J682" s="5">
        <f>IFERROR(IF(SUMIFS(재무DATA!M:M,재무DATA!C:C,Sheet9!D682,재무DATA!D:D,Sheet9!B682,재무DATA!H:H,YEAR(Sheet9!$A$1),재무DATA!L:L,"F")/SUMIFS(재무DATA!M:M,재무DATA!C:C,Sheet9!D682,재무DATA!D:D,Sheet9!B682,재무DATA!H:H,YEAR(Sheet9!$A$1),재무DATA!L:L,"G")&lt;0,1,0),0)</f>
        <v>1</v>
      </c>
    </row>
    <row r="683" spans="1:10" x14ac:dyDescent="0.3">
      <c r="A683">
        <f t="shared" si="10"/>
        <v>49</v>
      </c>
      <c r="B683" t="str">
        <f>_xlfn.XLOOKUP(A683,회사목록!A:A,회사목록!B:B)</f>
        <v>한화솔루션</v>
      </c>
      <c r="C683" t="str">
        <f>_xlfn.XLOOKUP(B683,회사목록!B:B,회사목록!C:C)</f>
        <v>IM1</v>
      </c>
      <c r="D683" t="str">
        <f>_xlfn.XLOOKUP(H683,지표!D:D,지표!H:H)</f>
        <v>연결</v>
      </c>
      <c r="E683" t="str">
        <f>_xlfn.XLOOKUP(H683,지표!D:D,지표!I:I)</f>
        <v>코스피/코스닥</v>
      </c>
      <c r="F683" t="str">
        <f>_xlfn.XLOOKUP(H683,지표!D:D,지표!F:F)</f>
        <v>1 감리위험요소평가</v>
      </c>
      <c r="G683" t="str">
        <f>_xlfn.XLOOKUP(H683,지표!D:D,지표!C:C)</f>
        <v>2 직권지정</v>
      </c>
      <c r="H683" t="s">
        <v>87</v>
      </c>
      <c r="I683" t="s">
        <v>139</v>
      </c>
      <c r="J683" s="5">
        <f>IFERROR(IF(AND(SUMIFS(재무DATA!M:M,재무DATA!C:C,Sheet9!D683,재무DATA!D:D,Sheet9!B683,재무DATA!H:H,YEAR(Sheet9!$A$1)-1,재무DATA!L:L,"E")&lt;0,SUMIFS(재무DATA!M:M,재무DATA!C:C,Sheet9!D683,재무DATA!D:D,Sheet9!B683,재무DATA!H:H,YEAR(Sheet9!$A$1)-2,재무DATA!L:L,"E")&lt;0),1,0),0)</f>
        <v>0</v>
      </c>
    </row>
    <row r="684" spans="1:10" x14ac:dyDescent="0.3">
      <c r="A684">
        <f t="shared" si="10"/>
        <v>49</v>
      </c>
      <c r="B684" t="str">
        <f>_xlfn.XLOOKUP(A684,회사목록!A:A,회사목록!B:B)</f>
        <v>한화솔루션</v>
      </c>
      <c r="C684" t="str">
        <f>_xlfn.XLOOKUP(B684,회사목록!B:B,회사목록!C:C)</f>
        <v>IM1</v>
      </c>
      <c r="D684" t="str">
        <f>_xlfn.XLOOKUP(H684,지표!D:D,지표!H:H)</f>
        <v>연결</v>
      </c>
      <c r="E684" t="str">
        <f>_xlfn.XLOOKUP(H684,지표!D:D,지표!I:I)</f>
        <v>코스피/코스닥</v>
      </c>
      <c r="F684" t="str">
        <f>_xlfn.XLOOKUP(H684,지표!D:D,지표!F:F)</f>
        <v>1 감리위험요소평가</v>
      </c>
      <c r="G684" t="str">
        <f>_xlfn.XLOOKUP(H684,지표!D:D,지표!C:C)</f>
        <v>2 직권지정</v>
      </c>
      <c r="H684" t="s">
        <v>89</v>
      </c>
      <c r="I684" t="s">
        <v>141</v>
      </c>
      <c r="J684" s="5">
        <f>IFERROR(IF(AND(SUMIFS(재무DATA!M:M,재무DATA!C:C,Sheet9!D684,재무DATA!D:D,Sheet9!B684,재무DATA!H:H,YEAR(Sheet9!$A$1)-1,재무DATA!L:L,"G")&lt;0,SUMIFS(재무DATA!M:M,재무DATA!C:C,Sheet9!D684,재무DATA!D:D,Sheet9!B684,재무DATA!H:H,YEAR(Sheet9!$A$1)-2,재무DATA!L:L,"G")&lt;0),1,0),0)</f>
        <v>0</v>
      </c>
    </row>
    <row r="685" spans="1:10" x14ac:dyDescent="0.3">
      <c r="A685">
        <f t="shared" si="10"/>
        <v>49</v>
      </c>
      <c r="B685" t="str">
        <f>_xlfn.XLOOKUP(A685,회사목록!A:A,회사목록!B:B)</f>
        <v>한화솔루션</v>
      </c>
      <c r="C685" t="str">
        <f>_xlfn.XLOOKUP(B685,회사목록!B:B,회사목록!C:C)</f>
        <v>IM1</v>
      </c>
      <c r="D685" t="str">
        <f>_xlfn.XLOOKUP(H685,지표!D:D,지표!H:H)</f>
        <v>별도</v>
      </c>
      <c r="E685" t="str">
        <f>_xlfn.XLOOKUP(H685,지표!D:D,지표!I:I)</f>
        <v>코스피/코스닥</v>
      </c>
      <c r="F685" t="str">
        <f>_xlfn.XLOOKUP(H685,지표!D:D,지표!F:F)</f>
        <v>1 감리위험요소평가</v>
      </c>
      <c r="G685" t="str">
        <f>_xlfn.XLOOKUP(H685,지표!D:D,지표!C:C)</f>
        <v>3 관리종목</v>
      </c>
      <c r="H685" t="s">
        <v>91</v>
      </c>
      <c r="I685" t="s">
        <v>143</v>
      </c>
      <c r="J685" s="5">
        <f>IFERROR(IF(_xlfn.XLOOKUP(B685,재무DATA!D:D,재무DATA!F:F)="KOSDAQ",IF(SUMIFS(재무DATA!M:M,재무DATA!C:C,Sheet9!D685,재무DATA!D:D,Sheet9!B685,재무DATA!H:H,YEAR(Sheet9!$A$1)-2,재무DATA!L:L,"D")&lt;=33*10^8,1,0),IF(SUMIFS(재무DATA!M:M,재무DATA!C:C,Sheet9!D685,재무DATA!D:D,Sheet9!B685,재무DATA!H:H,YEAR(Sheet9!$A$1)-2,재무DATA!L:L,"D")&lt;=55*10^8,1,0)),0)</f>
        <v>1</v>
      </c>
    </row>
    <row r="686" spans="1:10" x14ac:dyDescent="0.3">
      <c r="A686">
        <f t="shared" si="10"/>
        <v>49</v>
      </c>
      <c r="B686" t="str">
        <f>_xlfn.XLOOKUP(A686,회사목록!A:A,회사목록!B:B)</f>
        <v>한화솔루션</v>
      </c>
      <c r="C686" t="str">
        <f>_xlfn.XLOOKUP(B686,회사목록!B:B,회사목록!C:C)</f>
        <v>IM1</v>
      </c>
      <c r="D686" t="str">
        <f>_xlfn.XLOOKUP(H686,지표!D:D,지표!H:H)</f>
        <v>별도</v>
      </c>
      <c r="E686" t="str">
        <f>_xlfn.XLOOKUP(H686,지표!D:D,지표!I:I)</f>
        <v>ALL</v>
      </c>
      <c r="F686" t="str">
        <f>_xlfn.XLOOKUP(H686,지표!D:D,지표!F:F)</f>
        <v>2 감사인 감리 대상 개별감사업무 선정</v>
      </c>
      <c r="G686" t="str">
        <f>_xlfn.XLOOKUP(H686,지표!D:D,지표!C:C)</f>
        <v>1 개별감사업무 선정</v>
      </c>
      <c r="H686" t="s">
        <v>65</v>
      </c>
      <c r="I686" t="s">
        <v>145</v>
      </c>
      <c r="J686" s="5">
        <f>IFERROR(IF(SUMIFS(재무DATA!M:M,재무DATA!C:C,Sheet9!D686,재무DATA!D:D,Sheet9!B686,재무DATA!H:H,YEAR(Sheet9!$A$1),재무DATA!L:L,"B")/SUMIFS(재무DATA!M:M,재무DATA!C:C,Sheet9!D686,재무DATA!D:D,Sheet9!B686,재무DATA!H:H,YEAR(Sheet9!$A$1),재무DATA!L:L,"C")&gt;=150%,1,0),0)</f>
        <v>0</v>
      </c>
    </row>
    <row r="687" spans="1:10" x14ac:dyDescent="0.3">
      <c r="A687">
        <f t="shared" si="10"/>
        <v>49</v>
      </c>
      <c r="B687" t="str">
        <f>_xlfn.XLOOKUP(A687,회사목록!A:A,회사목록!B:B)</f>
        <v>한화솔루션</v>
      </c>
      <c r="C687" t="str">
        <f>_xlfn.XLOOKUP(B687,회사목록!B:B,회사목록!C:C)</f>
        <v>IM1</v>
      </c>
      <c r="D687" t="str">
        <f>_xlfn.XLOOKUP(H687,지표!D:D,지표!H:H)</f>
        <v>별도</v>
      </c>
      <c r="E687" t="str">
        <f>_xlfn.XLOOKUP(H687,지표!D:D,지표!I:I)</f>
        <v>ALL</v>
      </c>
      <c r="F687" t="str">
        <f>_xlfn.XLOOKUP(H687,지표!D:D,지표!F:F)</f>
        <v>2 감사인 감리 대상 개별감사업무 선정</v>
      </c>
      <c r="G687" t="str">
        <f>_xlfn.XLOOKUP(H687,지표!D:D,지표!C:C)</f>
        <v>1 개별감사업무 선정</v>
      </c>
      <c r="H687" t="s">
        <v>67</v>
      </c>
      <c r="I687" t="s">
        <v>147</v>
      </c>
      <c r="J687" s="5">
        <f>IFERROR(IF(AND(SUMIFS(재무DATA!M:M,재무DATA!C:C,Sheet9!D687,재무DATA!D:D,Sheet9!B687,재무DATA!H:H,YEAR(Sheet9!$A$1),재무DATA!L:L,"E")/SUMIFS(재무DATA!M:M,재무DATA!C:C,Sheet9!D687,재무DATA!D:D,Sheet9!B687,재무DATA!H:H,YEAR(Sheet9!$A$1),재무DATA!L:L,"D")&lt;=0,SUMIFS(재무DATA!M:M,재무DATA!C:C,Sheet9!D687,재무DATA!D:D,Sheet9!B687,재무DATA!H:H,YEAR(Sheet9!$A$1),재무DATA!L:L,"F")/SUMIFS(재무DATA!M:M,재무DATA!C:C,Sheet9!D687,재무DATA!D:D,Sheet9!B687,재무DATA!H:H,YEAR(Sheet9!$A$1),재무DATA!L:L,"D")&lt;=0),1,0),0)</f>
        <v>0</v>
      </c>
    </row>
    <row r="688" spans="1:10" x14ac:dyDescent="0.3">
      <c r="A688">
        <f t="shared" si="10"/>
        <v>49</v>
      </c>
      <c r="B688" t="str">
        <f>_xlfn.XLOOKUP(A688,회사목록!A:A,회사목록!B:B)</f>
        <v>한화솔루션</v>
      </c>
      <c r="C688" t="str">
        <f>_xlfn.XLOOKUP(B688,회사목록!B:B,회사목록!C:C)</f>
        <v>IM1</v>
      </c>
      <c r="D688" t="str">
        <f>_xlfn.XLOOKUP(H688,지표!D:D,지표!H:H)</f>
        <v>별도</v>
      </c>
      <c r="E688" t="str">
        <f>_xlfn.XLOOKUP(H688,지표!D:D,지표!I:I)</f>
        <v>비상장</v>
      </c>
      <c r="F688" t="str">
        <f>_xlfn.XLOOKUP(H688,지표!D:D,지표!F:F)</f>
        <v>2 감사인 감리 대상 개별감사업무 선정</v>
      </c>
      <c r="G688" t="str">
        <f>_xlfn.XLOOKUP(H688,지표!D:D,지표!C:C)</f>
        <v>1 개별감사업무 선정</v>
      </c>
      <c r="H688" t="s">
        <v>69</v>
      </c>
      <c r="I688" t="s">
        <v>351</v>
      </c>
      <c r="J688" s="5">
        <f>IFERROR(IF(_xlfn.XLOOKUP(B688,재무DATA!D:D,재무DATA!F:F)="비상장",IF(SUMIFS(재무DATA!M:M,재무DATA!D:D,Sheet9!B688,재무DATA!C:C,Sheet9!D688,재무DATA!H:H,YEAR(Sheet9!$A$1),재무DATA!L:L,"A")&gt;=2*10^12,1,0),0),0)</f>
        <v>0</v>
      </c>
    </row>
    <row r="689" spans="1:10" x14ac:dyDescent="0.3">
      <c r="A689">
        <f t="shared" si="10"/>
        <v>50</v>
      </c>
      <c r="B689" t="str">
        <f>_xlfn.XLOOKUP(A689,회사목록!A:A,회사목록!B:B)</f>
        <v>현대중공업</v>
      </c>
      <c r="C689" t="str">
        <f>_xlfn.XLOOKUP(B689,회사목록!B:B,회사목록!C:C)</f>
        <v>IM1</v>
      </c>
      <c r="D689" t="str">
        <f>_xlfn.XLOOKUP(H689,지표!D:D,지표!H:H)</f>
        <v>별도</v>
      </c>
      <c r="E689" t="str">
        <f>_xlfn.XLOOKUP(H689,지표!D:D,지표!I:I)</f>
        <v>코스닥</v>
      </c>
      <c r="F689" t="str">
        <f>_xlfn.XLOOKUP(H689,지표!D:D,지표!F:F)</f>
        <v>1 감리위험요소평가</v>
      </c>
      <c r="G689" t="str">
        <f>_xlfn.XLOOKUP(H689,지표!D:D,지표!C:C)</f>
        <v>4 한계기업</v>
      </c>
      <c r="H689" t="s">
        <v>71</v>
      </c>
      <c r="I689" t="s">
        <v>128</v>
      </c>
      <c r="J689" s="5">
        <f>IFERROR(IF(_xlfn.XLOOKUP(B689,회사목록!B:B,회사목록!D:D)="KOSDAQ",IF(AND(SUMIFS(재무DATA!M:M,재무DATA!H:H,YEAR(Sheet9!$A$1),재무DATA!C:C,Sheet9!D689,재무DATA!L:L,"E")&lt;0,SUMIFS(재무DATA!M:M,재무DATA!H:H,YEAR(Sheet9!$A$1)-1,재무DATA!C:C,Sheet9!D689,재무DATA!L:L,"E")&lt;0,SUMIFS(재무DATA!M:M,재무DATA!H:H,YEAR(Sheet9!$A$1)-2,재무DATA!C:C,Sheet9!D689,재무DATA!L:L,"E")&lt;0),1,0),0),0)</f>
        <v>0</v>
      </c>
    </row>
    <row r="690" spans="1:10" x14ac:dyDescent="0.3">
      <c r="A690">
        <f t="shared" si="10"/>
        <v>50</v>
      </c>
      <c r="B690" t="str">
        <f>_xlfn.XLOOKUP(A690,회사목록!A:A,회사목록!B:B)</f>
        <v>현대중공업</v>
      </c>
      <c r="C690" t="str">
        <f>_xlfn.XLOOKUP(B690,회사목록!B:B,회사목록!C:C)</f>
        <v>IM1</v>
      </c>
      <c r="D690" t="str">
        <f>_xlfn.XLOOKUP(H690,지표!D:D,지표!H:H)</f>
        <v>별도</v>
      </c>
      <c r="E690" t="str">
        <f>_xlfn.XLOOKUP(H690,지표!D:D,지표!I:I)</f>
        <v>ALL</v>
      </c>
      <c r="F690" t="str">
        <f>_xlfn.XLOOKUP(H690,지표!D:D,지표!F:F)</f>
        <v>1 감리위험요소평가</v>
      </c>
      <c r="G690" t="str">
        <f>_xlfn.XLOOKUP(H690,지표!D:D,지표!C:C)</f>
        <v>1 표본심사</v>
      </c>
      <c r="H690" t="s">
        <v>73</v>
      </c>
      <c r="I690" t="s">
        <v>132</v>
      </c>
      <c r="J690" s="5">
        <f>IFERROR(IF(SUMIFS(재무DATA!M:M,재무DATA!D:D,Sheet9!B690,재무DATA!H:H,YEAR(Sheet9!$A$1)-1,재무DATA!C:C,Sheet9!D690,재무DATA!L:L,"F")-SUMIFS(재무DATA!M:M,재무DATA!D:D,Sheet9!B690,재무DATA!H:H,YEAR(Sheet9!$A$1)-1,재무DATA!C:C,Sheet9!D690,재무DATA!L:L,"G")&gt;0,IF((SUMIFS(재무DATA!M:M,재무DATA!D:D,Sheet9!B690,재무DATA!H:H,YEAR(Sheet9!$A$1)-1,재무DATA!C:C,Sheet9!D690,재무DATA!L:L,"F")-SUMIFS(재무DATA!M:M,재무DATA!D:D,Sheet9!B690,재무DATA!H:H,YEAR(Sheet9!$A$1)-1,재무DATA!C:C,Sheet9!D690,재무DATA!L:L,"G"))/(SUMIFS(재무DATA!M:M,재무DATA!D:D,Sheet9!B690,재무DATA!H:H,YEAR(Sheet9!$A$1)-1,재무DATA!C:C,Sheet9!D690,재무DATA!L:L,"G"))&gt;=50%,1,0),0),0)</f>
        <v>0</v>
      </c>
    </row>
    <row r="691" spans="1:10" x14ac:dyDescent="0.3">
      <c r="A691">
        <f t="shared" si="10"/>
        <v>50</v>
      </c>
      <c r="B691" t="str">
        <f>_xlfn.XLOOKUP(A691,회사목록!A:A,회사목록!B:B)</f>
        <v>현대중공업</v>
      </c>
      <c r="C691" t="str">
        <f>_xlfn.XLOOKUP(B691,회사목록!B:B,회사목록!C:C)</f>
        <v>IM1</v>
      </c>
      <c r="D691" t="str">
        <f>_xlfn.XLOOKUP(H691,지표!D:D,지표!H:H)</f>
        <v>별도</v>
      </c>
      <c r="E691" t="str">
        <f>_xlfn.XLOOKUP(H691,지표!D:D,지표!I:I)</f>
        <v>ALL</v>
      </c>
      <c r="F691" t="str">
        <f>_xlfn.XLOOKUP(H691,지표!D:D,지표!F:F)</f>
        <v>1 감리위험요소평가</v>
      </c>
      <c r="G691" t="str">
        <f>_xlfn.XLOOKUP(H691,지표!D:D,지표!C:C)</f>
        <v>1 표본심사</v>
      </c>
      <c r="H691" t="s">
        <v>75</v>
      </c>
      <c r="I691" t="s">
        <v>130</v>
      </c>
      <c r="J691" s="5">
        <f>IFERROR(IF(J690=1,IF(SUMIFS(재무DATA!M:M,재무DATA!D:D,Sheet9!B691,재무DATA!H:H,YEAR(Sheet9!$A$1)-2,재무DATA!C:C,Sheet9!D691,재무DATA!L:L,"F")-SUMIFS(재무DATA!M:M,재무DATA!D:D,Sheet9!B691,재무DATA!H:H,YEAR(Sheet9!$A$1)-2,재무DATA!C:C,Sheet9!D691,재무DATA!L:L,"G")&gt;0,IF((SUMIFS(재무DATA!M:M,재무DATA!D:D,Sheet9!B691,재무DATA!H:H,YEAR(Sheet9!$A$1)-2,재무DATA!C:C,Sheet9!D691,재무DATA!L:L,"F")-SUMIFS(재무DATA!M:M,재무DATA!D:D,Sheet9!B691,재무DATA!H:H,YEAR(Sheet9!$A$1)-2,재무DATA!C:C,Sheet9!D691,재무DATA!L:L,"G"))/(SUMIFS(재무DATA!M:M,재무DATA!D:D,Sheet9!B691,재무DATA!H:H,YEAR(Sheet9!$A$1)-2,재무DATA!C:C,Sheet9!D691,재무DATA!L:L,"G"))&gt;=50%,1,0),0),0),0)</f>
        <v>0</v>
      </c>
    </row>
    <row r="692" spans="1:10" x14ac:dyDescent="0.3">
      <c r="A692">
        <f t="shared" si="10"/>
        <v>50</v>
      </c>
      <c r="B692" t="str">
        <f>_xlfn.XLOOKUP(A692,회사목록!A:A,회사목록!B:B)</f>
        <v>현대중공업</v>
      </c>
      <c r="C692" t="str">
        <f>_xlfn.XLOOKUP(B692,회사목록!B:B,회사목록!C:C)</f>
        <v>IM1</v>
      </c>
      <c r="D692" t="str">
        <f>_xlfn.XLOOKUP(H692,지표!D:D,지표!H:H)</f>
        <v>별도</v>
      </c>
      <c r="E692" t="str">
        <f>_xlfn.XLOOKUP(H692,지표!D:D,지표!I:I)</f>
        <v>ALL</v>
      </c>
      <c r="F692" t="str">
        <f>_xlfn.XLOOKUP(H692,지표!D:D,지표!F:F)</f>
        <v>1 감리위험요소평가</v>
      </c>
      <c r="G692" t="str">
        <f>_xlfn.XLOOKUP(H692,지표!D:D,지표!C:C)</f>
        <v>1 표본심사</v>
      </c>
      <c r="H692" t="s">
        <v>77</v>
      </c>
      <c r="I692" t="s">
        <v>127</v>
      </c>
      <c r="J692" s="5">
        <f>IFERROR(IF(SUMIFS(재무DATA!M:M,재무DATA!D:D,Sheet9!B692,재무DATA!H:H,YEAR(Sheet9!$A$1)-1,재무DATA!C:C,Sheet9!D692,재무DATA!L:L,"E")-SUMIFS(재무DATA!M:M,재무DATA!D:D,Sheet9!B692,재무DATA!H:H,YEAR(Sheet9!$A$1)-1,재무DATA!C:C,Sheet9!D692,재무DATA!L:L,"G")&gt;0,IF((SUMIFS(재무DATA!M:M,재무DATA!D:D,Sheet9!B692,재무DATA!H:H,YEAR(Sheet9!$A$1)-1,재무DATA!C:C,Sheet9!D692,재무DATA!L:L,"E")-SUMIFS(재무DATA!M:M,재무DATA!D:D,Sheet9!B692,재무DATA!H:H,YEAR(Sheet9!$A$1)-1,재무DATA!C:C,Sheet9!D692,재무DATA!L:L,"G"))/(SUMIFS(재무DATA!M:M,재무DATA!D:D,Sheet9!B692,재무DATA!H:H,YEAR(Sheet9!$A$1)-1,재무DATA!C:C,Sheet9!D692,재무DATA!L:L,"G"))&gt;=50%,1,0),0),0)</f>
        <v>0</v>
      </c>
    </row>
    <row r="693" spans="1:10" x14ac:dyDescent="0.3">
      <c r="A693">
        <f t="shared" si="10"/>
        <v>50</v>
      </c>
      <c r="B693" t="str">
        <f>_xlfn.XLOOKUP(A693,회사목록!A:A,회사목록!B:B)</f>
        <v>현대중공업</v>
      </c>
      <c r="C693" t="str">
        <f>_xlfn.XLOOKUP(B693,회사목록!B:B,회사목록!C:C)</f>
        <v>IM1</v>
      </c>
      <c r="D693" t="str">
        <f>_xlfn.XLOOKUP(H693,지표!D:D,지표!H:H)</f>
        <v>별도</v>
      </c>
      <c r="E693" t="str">
        <f>_xlfn.XLOOKUP(H693,지표!D:D,지표!I:I)</f>
        <v>ALL</v>
      </c>
      <c r="F693" t="str">
        <f>_xlfn.XLOOKUP(H693,지표!D:D,지표!F:F)</f>
        <v>1 감리위험요소평가</v>
      </c>
      <c r="G693" t="str">
        <f>_xlfn.XLOOKUP(H693,지표!D:D,지표!C:C)</f>
        <v>1 표본심사</v>
      </c>
      <c r="H693" t="s">
        <v>79</v>
      </c>
      <c r="I693" t="s">
        <v>126</v>
      </c>
      <c r="J693" s="5">
        <f>IFERROR(IF(J692=1,IF(SUMIFS(재무DATA!M:M,재무DATA!D:D,Sheet9!B693,재무DATA!H:H,YEAR(Sheet9!$A$1)-2,재무DATA!C:C,Sheet9!D693,재무DATA!L:L,"E")-SUMIFS(재무DATA!M:M,재무DATA!D:D,Sheet9!B693,재무DATA!H:H,YEAR(Sheet9!$A$1)-2,재무DATA!C:C,Sheet9!D693,재무DATA!L:L,"G")&gt;0,IF((SUMIFS(재무DATA!M:M,재무DATA!D:D,Sheet9!B693,재무DATA!H:H,YEAR(Sheet9!$A$1)-2,재무DATA!C:C,Sheet9!D693,재무DATA!L:L,"E")-SUMIFS(재무DATA!M:M,재무DATA!D:D,Sheet9!B693,재무DATA!H:H,YEAR(Sheet9!$A$1)-2,재무DATA!C:C,Sheet9!D693,재무DATA!L:L,"G"))/(SUMIFS(재무DATA!M:M,재무DATA!D:D,Sheet9!B693,재무DATA!H:H,YEAR(Sheet9!$A$1)-2,재무DATA!C:C,Sheet9!D693,재무DATA!L:L,"G"))&gt;=50%,1,0),0),0),0)</f>
        <v>0</v>
      </c>
    </row>
    <row r="694" spans="1:10" x14ac:dyDescent="0.3">
      <c r="A694">
        <f t="shared" si="10"/>
        <v>50</v>
      </c>
      <c r="B694" t="str">
        <f>_xlfn.XLOOKUP(A694,회사목록!A:A,회사목록!B:B)</f>
        <v>현대중공업</v>
      </c>
      <c r="C694" t="str">
        <f>_xlfn.XLOOKUP(B694,회사목록!B:B,회사목록!C:C)</f>
        <v>IM1</v>
      </c>
      <c r="D694" t="str">
        <f>_xlfn.XLOOKUP(H694,지표!D:D,지표!H:H)</f>
        <v>별도</v>
      </c>
      <c r="E694" t="str">
        <f>_xlfn.XLOOKUP(H694,지표!D:D,지표!I:I)</f>
        <v>코스피/코스닥</v>
      </c>
      <c r="F694" t="str">
        <f>_xlfn.XLOOKUP(H694,지표!D:D,지표!F:F)</f>
        <v>1 감리위험요소평가</v>
      </c>
      <c r="G694" t="str">
        <f>_xlfn.XLOOKUP(H694,지표!D:D,지표!C:C)</f>
        <v>1 표본심사</v>
      </c>
      <c r="H694" t="s">
        <v>83</v>
      </c>
      <c r="I694" t="s">
        <v>134</v>
      </c>
      <c r="J694" s="5">
        <f>IFERROR(IF(SUMIFS(재무DATA!M:M,재무DATA!D:D,Sheet9!B694,재무DATA!C:C,Sheet9!D694,재무DATA!H:H,YEAR(Sheet9!$A$1),재무DATA!L:L,"E")/SUMIFS(재무DATA!M:M,재무DATA!D:D,Sheet9!B694,재무DATA!C:C,Sheet9!D694,재무DATA!H:H,YEAR(Sheet9!$A$1)-1,재무DATA!L:L,"E")&lt;50%,1,0),0)</f>
        <v>1</v>
      </c>
    </row>
    <row r="695" spans="1:10" x14ac:dyDescent="0.3">
      <c r="A695">
        <f t="shared" si="10"/>
        <v>50</v>
      </c>
      <c r="B695" t="str">
        <f>_xlfn.XLOOKUP(A695,회사목록!A:A,회사목록!B:B)</f>
        <v>현대중공업</v>
      </c>
      <c r="C695" t="str">
        <f>_xlfn.XLOOKUP(B695,회사목록!B:B,회사목록!C:C)</f>
        <v>IM1</v>
      </c>
      <c r="D695" t="str">
        <f>_xlfn.XLOOKUP(H695,지표!D:D,지표!H:H)</f>
        <v>별도</v>
      </c>
      <c r="E695" t="str">
        <f>_xlfn.XLOOKUP(H695,지표!D:D,지표!I:I)</f>
        <v>코스피/코스닥</v>
      </c>
      <c r="F695" t="str">
        <f>_xlfn.XLOOKUP(H695,지표!D:D,지표!F:F)</f>
        <v>1 감리위험요소평가</v>
      </c>
      <c r="G695" t="str">
        <f>_xlfn.XLOOKUP(H695,지표!D:D,지표!C:C)</f>
        <v>1 표본심사</v>
      </c>
      <c r="H695" t="s">
        <v>85</v>
      </c>
      <c r="I695" t="s">
        <v>136</v>
      </c>
      <c r="J695" s="5">
        <f>IFERROR(IF(SUMIFS(재무DATA!M:M,재무DATA!D:D,Sheet9!B695,재무DATA!C:C,Sheet9!D695,재무DATA!H:H,YEAR(Sheet9!$A$1),재무DATA!L:L,"D")/SUMIFS(재무DATA!M:M,재무DATA!D:D,Sheet9!B695,재무DATA!C:C,Sheet9!D695,재무DATA!H:H,YEAR(Sheet9!$A$1)-1,재무DATA!L:L,"D")&lt;50%,1,0),0)</f>
        <v>1</v>
      </c>
    </row>
    <row r="696" spans="1:10" x14ac:dyDescent="0.3">
      <c r="A696">
        <f t="shared" si="10"/>
        <v>50</v>
      </c>
      <c r="B696" t="str">
        <f>_xlfn.XLOOKUP(A696,회사목록!A:A,회사목록!B:B)</f>
        <v>현대중공업</v>
      </c>
      <c r="C696" t="str">
        <f>_xlfn.XLOOKUP(B696,회사목록!B:B,회사목록!C:C)</f>
        <v>IM1</v>
      </c>
      <c r="D696" t="str">
        <f>_xlfn.XLOOKUP(H696,지표!D:D,지표!H:H)</f>
        <v>별도</v>
      </c>
      <c r="E696" t="str">
        <f>_xlfn.XLOOKUP(H696,지표!D:D,지표!I:I)</f>
        <v>코스피/코스닥</v>
      </c>
      <c r="F696" t="str">
        <f>_xlfn.XLOOKUP(H696,지표!D:D,지표!F:F)</f>
        <v>1 감리위험요소평가</v>
      </c>
      <c r="G696" t="str">
        <f>_xlfn.XLOOKUP(H696,지표!D:D,지표!C:C)</f>
        <v>5 기타</v>
      </c>
      <c r="H696" t="s">
        <v>81</v>
      </c>
      <c r="I696" t="s">
        <v>349</v>
      </c>
      <c r="J696" s="5">
        <f>IFERROR(IF(SUMIFS(재무DATA!M:M,재무DATA!C:C,Sheet9!D696,재무DATA!D:D,Sheet9!B696,재무DATA!H:H,YEAR(Sheet9!$A$1),재무DATA!L:L,"F")/SUMIFS(재무DATA!M:M,재무DATA!C:C,Sheet9!D696,재무DATA!D:D,Sheet9!B696,재무DATA!H:H,YEAR(Sheet9!$A$1),재무DATA!L:L,"G")&lt;0,1,0),0)</f>
        <v>0</v>
      </c>
    </row>
    <row r="697" spans="1:10" x14ac:dyDescent="0.3">
      <c r="A697">
        <f t="shared" si="10"/>
        <v>50</v>
      </c>
      <c r="B697" t="str">
        <f>_xlfn.XLOOKUP(A697,회사목록!A:A,회사목록!B:B)</f>
        <v>현대중공업</v>
      </c>
      <c r="C697" t="str">
        <f>_xlfn.XLOOKUP(B697,회사목록!B:B,회사목록!C:C)</f>
        <v>IM1</v>
      </c>
      <c r="D697" t="str">
        <f>_xlfn.XLOOKUP(H697,지표!D:D,지표!H:H)</f>
        <v>연결</v>
      </c>
      <c r="E697" t="str">
        <f>_xlfn.XLOOKUP(H697,지표!D:D,지표!I:I)</f>
        <v>코스피/코스닥</v>
      </c>
      <c r="F697" t="str">
        <f>_xlfn.XLOOKUP(H697,지표!D:D,지표!F:F)</f>
        <v>1 감리위험요소평가</v>
      </c>
      <c r="G697" t="str">
        <f>_xlfn.XLOOKUP(H697,지표!D:D,지표!C:C)</f>
        <v>2 직권지정</v>
      </c>
      <c r="H697" t="s">
        <v>87</v>
      </c>
      <c r="I697" t="s">
        <v>139</v>
      </c>
      <c r="J697" s="5">
        <f>IFERROR(IF(AND(SUMIFS(재무DATA!M:M,재무DATA!C:C,Sheet9!D697,재무DATA!D:D,Sheet9!B697,재무DATA!H:H,YEAR(Sheet9!$A$1)-1,재무DATA!L:L,"E")&lt;0,SUMIFS(재무DATA!M:M,재무DATA!C:C,Sheet9!D697,재무DATA!D:D,Sheet9!B697,재무DATA!H:H,YEAR(Sheet9!$A$1)-2,재무DATA!L:L,"E")&lt;0),1,0),0)</f>
        <v>0</v>
      </c>
    </row>
    <row r="698" spans="1:10" x14ac:dyDescent="0.3">
      <c r="A698">
        <f t="shared" si="10"/>
        <v>50</v>
      </c>
      <c r="B698" t="str">
        <f>_xlfn.XLOOKUP(A698,회사목록!A:A,회사목록!B:B)</f>
        <v>현대중공업</v>
      </c>
      <c r="C698" t="str">
        <f>_xlfn.XLOOKUP(B698,회사목록!B:B,회사목록!C:C)</f>
        <v>IM1</v>
      </c>
      <c r="D698" t="str">
        <f>_xlfn.XLOOKUP(H698,지표!D:D,지표!H:H)</f>
        <v>연결</v>
      </c>
      <c r="E698" t="str">
        <f>_xlfn.XLOOKUP(H698,지표!D:D,지표!I:I)</f>
        <v>코스피/코스닥</v>
      </c>
      <c r="F698" t="str">
        <f>_xlfn.XLOOKUP(H698,지표!D:D,지표!F:F)</f>
        <v>1 감리위험요소평가</v>
      </c>
      <c r="G698" t="str">
        <f>_xlfn.XLOOKUP(H698,지표!D:D,지표!C:C)</f>
        <v>2 직권지정</v>
      </c>
      <c r="H698" t="s">
        <v>89</v>
      </c>
      <c r="I698" t="s">
        <v>141</v>
      </c>
      <c r="J698" s="5">
        <f>IFERROR(IF(AND(SUMIFS(재무DATA!M:M,재무DATA!C:C,Sheet9!D698,재무DATA!D:D,Sheet9!B698,재무DATA!H:H,YEAR(Sheet9!$A$1)-1,재무DATA!L:L,"G")&lt;0,SUMIFS(재무DATA!M:M,재무DATA!C:C,Sheet9!D698,재무DATA!D:D,Sheet9!B698,재무DATA!H:H,YEAR(Sheet9!$A$1)-2,재무DATA!L:L,"G")&lt;0),1,0),0)</f>
        <v>0</v>
      </c>
    </row>
    <row r="699" spans="1:10" x14ac:dyDescent="0.3">
      <c r="A699">
        <f t="shared" si="10"/>
        <v>50</v>
      </c>
      <c r="B699" t="str">
        <f>_xlfn.XLOOKUP(A699,회사목록!A:A,회사목록!B:B)</f>
        <v>현대중공업</v>
      </c>
      <c r="C699" t="str">
        <f>_xlfn.XLOOKUP(B699,회사목록!B:B,회사목록!C:C)</f>
        <v>IM1</v>
      </c>
      <c r="D699" t="str">
        <f>_xlfn.XLOOKUP(H699,지표!D:D,지표!H:H)</f>
        <v>별도</v>
      </c>
      <c r="E699" t="str">
        <f>_xlfn.XLOOKUP(H699,지표!D:D,지표!I:I)</f>
        <v>코스피/코스닥</v>
      </c>
      <c r="F699" t="str">
        <f>_xlfn.XLOOKUP(H699,지표!D:D,지표!F:F)</f>
        <v>1 감리위험요소평가</v>
      </c>
      <c r="G699" t="str">
        <f>_xlfn.XLOOKUP(H699,지표!D:D,지표!C:C)</f>
        <v>3 관리종목</v>
      </c>
      <c r="H699" t="s">
        <v>91</v>
      </c>
      <c r="I699" t="s">
        <v>143</v>
      </c>
      <c r="J699" s="5">
        <f>IFERROR(IF(_xlfn.XLOOKUP(B699,재무DATA!D:D,재무DATA!F:F)="KOSDAQ",IF(SUMIFS(재무DATA!M:M,재무DATA!C:C,Sheet9!D699,재무DATA!D:D,Sheet9!B699,재무DATA!H:H,YEAR(Sheet9!$A$1)-2,재무DATA!L:L,"D")&lt;=33*10^8,1,0),IF(SUMIFS(재무DATA!M:M,재무DATA!C:C,Sheet9!D699,재무DATA!D:D,Sheet9!B699,재무DATA!H:H,YEAR(Sheet9!$A$1)-2,재무DATA!L:L,"D")&lt;=55*10^8,1,0)),0)</f>
        <v>0</v>
      </c>
    </row>
    <row r="700" spans="1:10" x14ac:dyDescent="0.3">
      <c r="A700">
        <f t="shared" si="10"/>
        <v>50</v>
      </c>
      <c r="B700" t="str">
        <f>_xlfn.XLOOKUP(A700,회사목록!A:A,회사목록!B:B)</f>
        <v>현대중공업</v>
      </c>
      <c r="C700" t="str">
        <f>_xlfn.XLOOKUP(B700,회사목록!B:B,회사목록!C:C)</f>
        <v>IM1</v>
      </c>
      <c r="D700" t="str">
        <f>_xlfn.XLOOKUP(H700,지표!D:D,지표!H:H)</f>
        <v>별도</v>
      </c>
      <c r="E700" t="str">
        <f>_xlfn.XLOOKUP(H700,지표!D:D,지표!I:I)</f>
        <v>ALL</v>
      </c>
      <c r="F700" t="str">
        <f>_xlfn.XLOOKUP(H700,지표!D:D,지표!F:F)</f>
        <v>2 감사인 감리 대상 개별감사업무 선정</v>
      </c>
      <c r="G700" t="str">
        <f>_xlfn.XLOOKUP(H700,지표!D:D,지표!C:C)</f>
        <v>1 개별감사업무 선정</v>
      </c>
      <c r="H700" t="s">
        <v>65</v>
      </c>
      <c r="I700" t="s">
        <v>145</v>
      </c>
      <c r="J700" s="5">
        <f>IFERROR(IF(SUMIFS(재무DATA!M:M,재무DATA!C:C,Sheet9!D700,재무DATA!D:D,Sheet9!B700,재무DATA!H:H,YEAR(Sheet9!$A$1),재무DATA!L:L,"B")/SUMIFS(재무DATA!M:M,재무DATA!C:C,Sheet9!D700,재무DATA!D:D,Sheet9!B700,재무DATA!H:H,YEAR(Sheet9!$A$1),재무DATA!L:L,"C")&gt;=150%,1,0),0)</f>
        <v>0</v>
      </c>
    </row>
    <row r="701" spans="1:10" x14ac:dyDescent="0.3">
      <c r="A701">
        <f t="shared" si="10"/>
        <v>50</v>
      </c>
      <c r="B701" t="str">
        <f>_xlfn.XLOOKUP(A701,회사목록!A:A,회사목록!B:B)</f>
        <v>현대중공업</v>
      </c>
      <c r="C701" t="str">
        <f>_xlfn.XLOOKUP(B701,회사목록!B:B,회사목록!C:C)</f>
        <v>IM1</v>
      </c>
      <c r="D701" t="str">
        <f>_xlfn.XLOOKUP(H701,지표!D:D,지표!H:H)</f>
        <v>별도</v>
      </c>
      <c r="E701" t="str">
        <f>_xlfn.XLOOKUP(H701,지표!D:D,지표!I:I)</f>
        <v>ALL</v>
      </c>
      <c r="F701" t="str">
        <f>_xlfn.XLOOKUP(H701,지표!D:D,지표!F:F)</f>
        <v>2 감사인 감리 대상 개별감사업무 선정</v>
      </c>
      <c r="G701" t="str">
        <f>_xlfn.XLOOKUP(H701,지표!D:D,지표!C:C)</f>
        <v>1 개별감사업무 선정</v>
      </c>
      <c r="H701" t="s">
        <v>67</v>
      </c>
      <c r="I701" t="s">
        <v>147</v>
      </c>
      <c r="J701" s="5">
        <f>IFERROR(IF(AND(SUMIFS(재무DATA!M:M,재무DATA!C:C,Sheet9!D701,재무DATA!D:D,Sheet9!B701,재무DATA!H:H,YEAR(Sheet9!$A$1),재무DATA!L:L,"E")/SUMIFS(재무DATA!M:M,재무DATA!C:C,Sheet9!D701,재무DATA!D:D,Sheet9!B701,재무DATA!H:H,YEAR(Sheet9!$A$1),재무DATA!L:L,"D")&lt;=0,SUMIFS(재무DATA!M:M,재무DATA!C:C,Sheet9!D701,재무DATA!D:D,Sheet9!B701,재무DATA!H:H,YEAR(Sheet9!$A$1),재무DATA!L:L,"F")/SUMIFS(재무DATA!M:M,재무DATA!C:C,Sheet9!D701,재무DATA!D:D,Sheet9!B701,재무DATA!H:H,YEAR(Sheet9!$A$1),재무DATA!L:L,"D")&lt;=0),1,0),0)</f>
        <v>0</v>
      </c>
    </row>
    <row r="702" spans="1:10" x14ac:dyDescent="0.3">
      <c r="A702">
        <f t="shared" si="10"/>
        <v>50</v>
      </c>
      <c r="B702" t="str">
        <f>_xlfn.XLOOKUP(A702,회사목록!A:A,회사목록!B:B)</f>
        <v>현대중공업</v>
      </c>
      <c r="C702" t="str">
        <f>_xlfn.XLOOKUP(B702,회사목록!B:B,회사목록!C:C)</f>
        <v>IM1</v>
      </c>
      <c r="D702" t="str">
        <f>_xlfn.XLOOKUP(H702,지표!D:D,지표!H:H)</f>
        <v>별도</v>
      </c>
      <c r="E702" t="str">
        <f>_xlfn.XLOOKUP(H702,지표!D:D,지표!I:I)</f>
        <v>비상장</v>
      </c>
      <c r="F702" t="str">
        <f>_xlfn.XLOOKUP(H702,지표!D:D,지표!F:F)</f>
        <v>2 감사인 감리 대상 개별감사업무 선정</v>
      </c>
      <c r="G702" t="str">
        <f>_xlfn.XLOOKUP(H702,지표!D:D,지표!C:C)</f>
        <v>1 개별감사업무 선정</v>
      </c>
      <c r="H702" t="s">
        <v>69</v>
      </c>
      <c r="I702" t="s">
        <v>351</v>
      </c>
      <c r="J702" s="5">
        <f>IFERROR(IF(_xlfn.XLOOKUP(B702,재무DATA!D:D,재무DATA!F:F)="비상장",IF(SUMIFS(재무DATA!M:M,재무DATA!D:D,Sheet9!B702,재무DATA!C:C,Sheet9!D702,재무DATA!H:H,YEAR(Sheet9!$A$1),재무DATA!L:L,"A")&gt;=2*10^12,1,0),0),0)</f>
        <v>0</v>
      </c>
    </row>
    <row r="703" spans="1:10" x14ac:dyDescent="0.3">
      <c r="J703" s="5"/>
    </row>
    <row r="704" spans="1:10" x14ac:dyDescent="0.3">
      <c r="J704" s="5"/>
    </row>
    <row r="705" spans="10:10" x14ac:dyDescent="0.3">
      <c r="J705" s="5"/>
    </row>
    <row r="706" spans="10:10" x14ac:dyDescent="0.3">
      <c r="J706" s="5"/>
    </row>
    <row r="707" spans="10:10" x14ac:dyDescent="0.3">
      <c r="J707" s="5"/>
    </row>
    <row r="708" spans="10:10" x14ac:dyDescent="0.3">
      <c r="J708" s="5"/>
    </row>
    <row r="709" spans="10:10" x14ac:dyDescent="0.3">
      <c r="J709" s="5"/>
    </row>
    <row r="710" spans="10:10" x14ac:dyDescent="0.3">
      <c r="J710" s="5"/>
    </row>
    <row r="711" spans="10:10" x14ac:dyDescent="0.3">
      <c r="J711" s="5"/>
    </row>
    <row r="712" spans="10:10" x14ac:dyDescent="0.3">
      <c r="J712" s="5"/>
    </row>
    <row r="713" spans="10:10" x14ac:dyDescent="0.3">
      <c r="J713" s="5"/>
    </row>
    <row r="714" spans="10:10" x14ac:dyDescent="0.3">
      <c r="J714" s="5"/>
    </row>
    <row r="715" spans="10:10" x14ac:dyDescent="0.3">
      <c r="J715" s="5"/>
    </row>
    <row r="716" spans="10:10" x14ac:dyDescent="0.3">
      <c r="J716" s="5"/>
    </row>
    <row r="717" spans="10:10" x14ac:dyDescent="0.3">
      <c r="J717" s="5"/>
    </row>
    <row r="718" spans="10:10" x14ac:dyDescent="0.3">
      <c r="J718" s="5"/>
    </row>
    <row r="719" spans="10:10" x14ac:dyDescent="0.3">
      <c r="J719" s="5"/>
    </row>
    <row r="720" spans="10:10" x14ac:dyDescent="0.3">
      <c r="J720" s="5"/>
    </row>
    <row r="721" spans="10:10" x14ac:dyDescent="0.3">
      <c r="J721" s="5"/>
    </row>
    <row r="722" spans="10:10" x14ac:dyDescent="0.3">
      <c r="J722" s="5"/>
    </row>
    <row r="723" spans="10:10" x14ac:dyDescent="0.3">
      <c r="J723" s="5"/>
    </row>
    <row r="724" spans="10:10" x14ac:dyDescent="0.3">
      <c r="J724" s="5"/>
    </row>
    <row r="725" spans="10:10" x14ac:dyDescent="0.3">
      <c r="J725" s="5"/>
    </row>
    <row r="726" spans="10:10" x14ac:dyDescent="0.3">
      <c r="J726" s="5"/>
    </row>
    <row r="727" spans="10:10" x14ac:dyDescent="0.3">
      <c r="J727" s="5"/>
    </row>
    <row r="728" spans="10:10" x14ac:dyDescent="0.3">
      <c r="J728" s="5"/>
    </row>
    <row r="729" spans="10:10" x14ac:dyDescent="0.3">
      <c r="J729" s="5"/>
    </row>
    <row r="730" spans="10:10" x14ac:dyDescent="0.3">
      <c r="J730" s="5"/>
    </row>
    <row r="731" spans="10:10" x14ac:dyDescent="0.3">
      <c r="J731" s="5"/>
    </row>
    <row r="732" spans="10:10" x14ac:dyDescent="0.3">
      <c r="J732" s="5"/>
    </row>
    <row r="733" spans="10:10" x14ac:dyDescent="0.3">
      <c r="J733" s="5"/>
    </row>
    <row r="734" spans="10:10" x14ac:dyDescent="0.3">
      <c r="J734" s="5"/>
    </row>
    <row r="735" spans="10:10" x14ac:dyDescent="0.3">
      <c r="J735" s="5"/>
    </row>
    <row r="736" spans="10:10" x14ac:dyDescent="0.3">
      <c r="J736" s="5"/>
    </row>
    <row r="737" spans="10:10" x14ac:dyDescent="0.3">
      <c r="J737" s="5"/>
    </row>
    <row r="738" spans="10:10" x14ac:dyDescent="0.3">
      <c r="J738" s="5"/>
    </row>
    <row r="739" spans="10:10" x14ac:dyDescent="0.3">
      <c r="J739" s="5"/>
    </row>
    <row r="740" spans="10:10" x14ac:dyDescent="0.3">
      <c r="J740" s="5"/>
    </row>
    <row r="741" spans="10:10" x14ac:dyDescent="0.3">
      <c r="J741" s="5"/>
    </row>
    <row r="742" spans="10:10" x14ac:dyDescent="0.3">
      <c r="J742" s="5"/>
    </row>
    <row r="743" spans="10:10" x14ac:dyDescent="0.3">
      <c r="J743" s="5"/>
    </row>
    <row r="744" spans="10:10" x14ac:dyDescent="0.3">
      <c r="J744" s="5"/>
    </row>
    <row r="745" spans="10:10" x14ac:dyDescent="0.3">
      <c r="J745" s="5"/>
    </row>
    <row r="746" spans="10:10" x14ac:dyDescent="0.3">
      <c r="J746" s="5"/>
    </row>
    <row r="747" spans="10:10" x14ac:dyDescent="0.3">
      <c r="J747" s="5"/>
    </row>
    <row r="748" spans="10:10" x14ac:dyDescent="0.3">
      <c r="J748" s="5"/>
    </row>
    <row r="749" spans="10:10" x14ac:dyDescent="0.3">
      <c r="J749" s="5"/>
    </row>
    <row r="750" spans="10:10" x14ac:dyDescent="0.3">
      <c r="J750" s="5"/>
    </row>
    <row r="751" spans="10:10" x14ac:dyDescent="0.3">
      <c r="J751" s="5"/>
    </row>
    <row r="752" spans="10:10" x14ac:dyDescent="0.3">
      <c r="J752" s="5"/>
    </row>
    <row r="753" spans="10:10" x14ac:dyDescent="0.3">
      <c r="J753" s="5"/>
    </row>
    <row r="754" spans="10:10" x14ac:dyDescent="0.3">
      <c r="J754" s="5"/>
    </row>
    <row r="755" spans="10:10" x14ac:dyDescent="0.3">
      <c r="J755" s="5"/>
    </row>
    <row r="756" spans="10:10" x14ac:dyDescent="0.3">
      <c r="J756" s="5"/>
    </row>
    <row r="757" spans="10:10" x14ac:dyDescent="0.3">
      <c r="J757" s="5"/>
    </row>
    <row r="758" spans="10:10" x14ac:dyDescent="0.3">
      <c r="J758" s="5"/>
    </row>
    <row r="759" spans="10:10" x14ac:dyDescent="0.3">
      <c r="J759" s="5"/>
    </row>
    <row r="760" spans="10:10" x14ac:dyDescent="0.3">
      <c r="J760" s="5"/>
    </row>
    <row r="761" spans="10:10" x14ac:dyDescent="0.3">
      <c r="J761" s="5"/>
    </row>
    <row r="762" spans="10:10" x14ac:dyDescent="0.3">
      <c r="J762" s="5"/>
    </row>
    <row r="763" spans="10:10" x14ac:dyDescent="0.3">
      <c r="J763" s="5"/>
    </row>
    <row r="764" spans="10:10" x14ac:dyDescent="0.3">
      <c r="J764" s="5"/>
    </row>
    <row r="765" spans="10:10" x14ac:dyDescent="0.3">
      <c r="J765" s="5"/>
    </row>
    <row r="766" spans="10:10" x14ac:dyDescent="0.3">
      <c r="J766" s="5"/>
    </row>
    <row r="767" spans="10:10" x14ac:dyDescent="0.3">
      <c r="J767" s="5"/>
    </row>
    <row r="768" spans="10:10" x14ac:dyDescent="0.3">
      <c r="J768" s="5"/>
    </row>
    <row r="769" spans="10:10" x14ac:dyDescent="0.3">
      <c r="J769" s="5"/>
    </row>
    <row r="770" spans="10:10" x14ac:dyDescent="0.3">
      <c r="J770" s="5"/>
    </row>
    <row r="771" spans="10:10" x14ac:dyDescent="0.3">
      <c r="J771" s="5"/>
    </row>
    <row r="772" spans="10:10" x14ac:dyDescent="0.3">
      <c r="J772" s="5"/>
    </row>
    <row r="773" spans="10:10" x14ac:dyDescent="0.3">
      <c r="J773" s="5"/>
    </row>
    <row r="774" spans="10:10" x14ac:dyDescent="0.3">
      <c r="J774" s="5"/>
    </row>
    <row r="775" spans="10:10" x14ac:dyDescent="0.3">
      <c r="J775" s="5"/>
    </row>
    <row r="776" spans="10:10" x14ac:dyDescent="0.3">
      <c r="J776" s="5"/>
    </row>
    <row r="777" spans="10:10" x14ac:dyDescent="0.3">
      <c r="J777" s="5"/>
    </row>
    <row r="778" spans="10:10" x14ac:dyDescent="0.3">
      <c r="J778" s="5"/>
    </row>
    <row r="779" spans="10:10" x14ac:dyDescent="0.3">
      <c r="J779" s="5"/>
    </row>
    <row r="780" spans="10:10" x14ac:dyDescent="0.3">
      <c r="J780" s="5"/>
    </row>
    <row r="781" spans="10:10" x14ac:dyDescent="0.3">
      <c r="J781" s="5"/>
    </row>
    <row r="782" spans="10:10" x14ac:dyDescent="0.3">
      <c r="J782" s="5"/>
    </row>
    <row r="783" spans="10:10" x14ac:dyDescent="0.3">
      <c r="J783" s="5"/>
    </row>
    <row r="784" spans="10:10" x14ac:dyDescent="0.3">
      <c r="J784" s="5"/>
    </row>
    <row r="785" spans="10:10" x14ac:dyDescent="0.3">
      <c r="J785" s="5"/>
    </row>
    <row r="786" spans="10:10" x14ac:dyDescent="0.3">
      <c r="J786" s="5"/>
    </row>
    <row r="787" spans="10:10" x14ac:dyDescent="0.3">
      <c r="J787" s="5"/>
    </row>
    <row r="788" spans="10:10" x14ac:dyDescent="0.3">
      <c r="J788" s="5"/>
    </row>
    <row r="789" spans="10:10" x14ac:dyDescent="0.3">
      <c r="J789" s="5"/>
    </row>
    <row r="790" spans="10:10" x14ac:dyDescent="0.3">
      <c r="J790" s="5"/>
    </row>
    <row r="791" spans="10:10" x14ac:dyDescent="0.3">
      <c r="J791" s="5"/>
    </row>
    <row r="792" spans="10:10" x14ac:dyDescent="0.3">
      <c r="J792" s="5"/>
    </row>
    <row r="793" spans="10:10" x14ac:dyDescent="0.3">
      <c r="J793" s="5"/>
    </row>
    <row r="794" spans="10:10" x14ac:dyDescent="0.3">
      <c r="J794" s="5"/>
    </row>
    <row r="795" spans="10:10" x14ac:dyDescent="0.3">
      <c r="J795" s="5"/>
    </row>
    <row r="796" spans="10:10" x14ac:dyDescent="0.3">
      <c r="J796" s="5"/>
    </row>
    <row r="797" spans="10:10" x14ac:dyDescent="0.3">
      <c r="J797" s="5"/>
    </row>
    <row r="798" spans="10:10" x14ac:dyDescent="0.3">
      <c r="J798" s="5"/>
    </row>
    <row r="799" spans="10:10" x14ac:dyDescent="0.3">
      <c r="J799" s="5"/>
    </row>
    <row r="800" spans="10:10" x14ac:dyDescent="0.3">
      <c r="J800" s="5"/>
    </row>
    <row r="801" spans="10:10" x14ac:dyDescent="0.3">
      <c r="J801" s="5"/>
    </row>
    <row r="802" spans="10:10" x14ac:dyDescent="0.3">
      <c r="J802" s="5"/>
    </row>
    <row r="803" spans="10:10" x14ac:dyDescent="0.3">
      <c r="J803" s="5"/>
    </row>
    <row r="804" spans="10:10" x14ac:dyDescent="0.3">
      <c r="J804" s="5"/>
    </row>
    <row r="805" spans="10:10" x14ac:dyDescent="0.3">
      <c r="J805" s="5"/>
    </row>
    <row r="806" spans="10:10" x14ac:dyDescent="0.3">
      <c r="J806" s="5"/>
    </row>
    <row r="807" spans="10:10" x14ac:dyDescent="0.3">
      <c r="J807" s="5"/>
    </row>
    <row r="808" spans="10:10" x14ac:dyDescent="0.3">
      <c r="J808" s="5"/>
    </row>
    <row r="809" spans="10:10" x14ac:dyDescent="0.3">
      <c r="J809" s="5"/>
    </row>
    <row r="810" spans="10:10" x14ac:dyDescent="0.3">
      <c r="J810" s="5"/>
    </row>
    <row r="811" spans="10:10" x14ac:dyDescent="0.3">
      <c r="J811" s="5"/>
    </row>
    <row r="812" spans="10:10" x14ac:dyDescent="0.3">
      <c r="J812" s="5"/>
    </row>
    <row r="813" spans="10:10" x14ac:dyDescent="0.3">
      <c r="J813" s="5"/>
    </row>
    <row r="814" spans="10:10" x14ac:dyDescent="0.3">
      <c r="J814" s="5"/>
    </row>
    <row r="815" spans="10:10" x14ac:dyDescent="0.3">
      <c r="J815" s="5"/>
    </row>
    <row r="816" spans="10:10" x14ac:dyDescent="0.3">
      <c r="J816" s="5"/>
    </row>
    <row r="817" spans="10:10" x14ac:dyDescent="0.3">
      <c r="J817" s="5"/>
    </row>
    <row r="818" spans="10:10" x14ac:dyDescent="0.3">
      <c r="J818" s="5"/>
    </row>
    <row r="819" spans="10:10" x14ac:dyDescent="0.3">
      <c r="J819" s="5"/>
    </row>
    <row r="820" spans="10:10" x14ac:dyDescent="0.3">
      <c r="J820" s="5"/>
    </row>
    <row r="821" spans="10:10" x14ac:dyDescent="0.3">
      <c r="J821" s="5"/>
    </row>
    <row r="822" spans="10:10" x14ac:dyDescent="0.3">
      <c r="J822" s="5"/>
    </row>
    <row r="823" spans="10:10" x14ac:dyDescent="0.3">
      <c r="J823" s="5"/>
    </row>
    <row r="824" spans="10:10" x14ac:dyDescent="0.3">
      <c r="J824" s="5"/>
    </row>
    <row r="825" spans="10:10" x14ac:dyDescent="0.3">
      <c r="J825" s="5"/>
    </row>
    <row r="826" spans="10:10" x14ac:dyDescent="0.3">
      <c r="J826" s="5"/>
    </row>
    <row r="827" spans="10:10" x14ac:dyDescent="0.3">
      <c r="J827" s="5"/>
    </row>
    <row r="828" spans="10:10" x14ac:dyDescent="0.3">
      <c r="J828" s="5"/>
    </row>
    <row r="829" spans="10:10" x14ac:dyDescent="0.3">
      <c r="J829" s="5"/>
    </row>
    <row r="830" spans="10:10" x14ac:dyDescent="0.3">
      <c r="J830" s="5"/>
    </row>
    <row r="831" spans="10:10" x14ac:dyDescent="0.3">
      <c r="J831" s="5"/>
    </row>
    <row r="832" spans="10:10" x14ac:dyDescent="0.3">
      <c r="J832" s="5"/>
    </row>
    <row r="833" spans="10:10" x14ac:dyDescent="0.3">
      <c r="J833" s="5"/>
    </row>
    <row r="834" spans="10:10" x14ac:dyDescent="0.3">
      <c r="J834" s="5"/>
    </row>
    <row r="835" spans="10:10" x14ac:dyDescent="0.3">
      <c r="J835" s="5"/>
    </row>
    <row r="836" spans="10:10" x14ac:dyDescent="0.3">
      <c r="J836" s="5"/>
    </row>
    <row r="837" spans="10:10" x14ac:dyDescent="0.3">
      <c r="J837" s="5"/>
    </row>
    <row r="838" spans="10:10" x14ac:dyDescent="0.3">
      <c r="J838" s="5"/>
    </row>
    <row r="839" spans="10:10" x14ac:dyDescent="0.3">
      <c r="J839" s="5"/>
    </row>
    <row r="840" spans="10:10" x14ac:dyDescent="0.3">
      <c r="J840" s="5"/>
    </row>
    <row r="841" spans="10:10" x14ac:dyDescent="0.3">
      <c r="J841" s="5"/>
    </row>
    <row r="842" spans="10:10" x14ac:dyDescent="0.3">
      <c r="J842" s="5"/>
    </row>
    <row r="843" spans="10:10" x14ac:dyDescent="0.3">
      <c r="J843" s="5"/>
    </row>
    <row r="844" spans="10:10" x14ac:dyDescent="0.3">
      <c r="J844" s="5"/>
    </row>
    <row r="845" spans="10:10" x14ac:dyDescent="0.3">
      <c r="J845" s="5"/>
    </row>
    <row r="846" spans="10:10" x14ac:dyDescent="0.3">
      <c r="J846" s="5"/>
    </row>
    <row r="847" spans="10:10" x14ac:dyDescent="0.3">
      <c r="J847" s="5"/>
    </row>
    <row r="848" spans="10:10" x14ac:dyDescent="0.3">
      <c r="J848" s="5"/>
    </row>
    <row r="849" spans="10:10" x14ac:dyDescent="0.3">
      <c r="J849" s="5"/>
    </row>
    <row r="850" spans="10:10" x14ac:dyDescent="0.3">
      <c r="J850" s="5"/>
    </row>
    <row r="851" spans="10:10" x14ac:dyDescent="0.3">
      <c r="J851" s="5"/>
    </row>
    <row r="852" spans="10:10" x14ac:dyDescent="0.3">
      <c r="J852" s="5"/>
    </row>
    <row r="853" spans="10:10" x14ac:dyDescent="0.3">
      <c r="J853" s="5"/>
    </row>
    <row r="854" spans="10:10" x14ac:dyDescent="0.3">
      <c r="J854" s="5"/>
    </row>
    <row r="855" spans="10:10" x14ac:dyDescent="0.3">
      <c r="J855" s="5"/>
    </row>
    <row r="856" spans="10:10" x14ac:dyDescent="0.3">
      <c r="J856" s="5"/>
    </row>
    <row r="857" spans="10:10" x14ac:dyDescent="0.3">
      <c r="J857" s="5"/>
    </row>
    <row r="858" spans="10:10" x14ac:dyDescent="0.3">
      <c r="J858" s="5"/>
    </row>
    <row r="859" spans="10:10" x14ac:dyDescent="0.3">
      <c r="J859" s="5"/>
    </row>
    <row r="860" spans="10:10" x14ac:dyDescent="0.3">
      <c r="J860" s="5"/>
    </row>
    <row r="861" spans="10:10" x14ac:dyDescent="0.3">
      <c r="J861" s="5"/>
    </row>
    <row r="862" spans="10:10" x14ac:dyDescent="0.3">
      <c r="J862" s="5"/>
    </row>
    <row r="863" spans="10:10" x14ac:dyDescent="0.3">
      <c r="J863" s="5"/>
    </row>
    <row r="864" spans="10:10" x14ac:dyDescent="0.3">
      <c r="J864" s="5"/>
    </row>
    <row r="865" spans="10:10" x14ac:dyDescent="0.3">
      <c r="J865" s="5"/>
    </row>
    <row r="866" spans="10:10" x14ac:dyDescent="0.3">
      <c r="J866" s="5"/>
    </row>
    <row r="867" spans="10:10" x14ac:dyDescent="0.3">
      <c r="J867" s="5"/>
    </row>
    <row r="868" spans="10:10" x14ac:dyDescent="0.3">
      <c r="J868" s="5"/>
    </row>
    <row r="869" spans="10:10" x14ac:dyDescent="0.3">
      <c r="J869" s="5"/>
    </row>
    <row r="870" spans="10:10" x14ac:dyDescent="0.3">
      <c r="J870" s="5"/>
    </row>
    <row r="871" spans="10:10" x14ac:dyDescent="0.3">
      <c r="J871" s="5"/>
    </row>
    <row r="872" spans="10:10" x14ac:dyDescent="0.3">
      <c r="J872" s="5"/>
    </row>
    <row r="873" spans="10:10" x14ac:dyDescent="0.3">
      <c r="J873" s="5"/>
    </row>
    <row r="874" spans="10:10" x14ac:dyDescent="0.3">
      <c r="J874" s="5"/>
    </row>
    <row r="875" spans="10:10" x14ac:dyDescent="0.3">
      <c r="J875" s="5"/>
    </row>
    <row r="876" spans="10:10" x14ac:dyDescent="0.3">
      <c r="J876" s="5"/>
    </row>
    <row r="877" spans="10:10" x14ac:dyDescent="0.3">
      <c r="J877" s="5"/>
    </row>
    <row r="878" spans="10:10" x14ac:dyDescent="0.3">
      <c r="J878" s="5"/>
    </row>
    <row r="879" spans="10:10" x14ac:dyDescent="0.3">
      <c r="J879" s="5"/>
    </row>
    <row r="880" spans="10:10" x14ac:dyDescent="0.3">
      <c r="J880" s="5"/>
    </row>
    <row r="881" spans="10:10" x14ac:dyDescent="0.3">
      <c r="J881" s="5"/>
    </row>
    <row r="882" spans="10:10" x14ac:dyDescent="0.3">
      <c r="J882" s="5"/>
    </row>
    <row r="883" spans="10:10" x14ac:dyDescent="0.3">
      <c r="J883" s="5"/>
    </row>
    <row r="884" spans="10:10" x14ac:dyDescent="0.3">
      <c r="J884" s="5"/>
    </row>
    <row r="885" spans="10:10" x14ac:dyDescent="0.3">
      <c r="J885" s="5"/>
    </row>
    <row r="886" spans="10:10" x14ac:dyDescent="0.3">
      <c r="J886" s="5"/>
    </row>
    <row r="887" spans="10:10" x14ac:dyDescent="0.3">
      <c r="J887" s="5"/>
    </row>
    <row r="888" spans="10:10" x14ac:dyDescent="0.3">
      <c r="J888" s="5"/>
    </row>
    <row r="889" spans="10:10" x14ac:dyDescent="0.3">
      <c r="J889" s="5"/>
    </row>
    <row r="890" spans="10:10" x14ac:dyDescent="0.3">
      <c r="J890" s="5"/>
    </row>
    <row r="891" spans="10:10" x14ac:dyDescent="0.3">
      <c r="J891" s="5"/>
    </row>
    <row r="892" spans="10:10" x14ac:dyDescent="0.3">
      <c r="J892" s="5"/>
    </row>
    <row r="893" spans="10:10" x14ac:dyDescent="0.3">
      <c r="J893" s="5"/>
    </row>
    <row r="894" spans="10:10" x14ac:dyDescent="0.3">
      <c r="J894" s="5"/>
    </row>
    <row r="895" spans="10:10" x14ac:dyDescent="0.3">
      <c r="J895" s="5"/>
    </row>
    <row r="896" spans="10:10" x14ac:dyDescent="0.3">
      <c r="J896" s="5"/>
    </row>
    <row r="897" spans="10:10" x14ac:dyDescent="0.3">
      <c r="J897" s="5"/>
    </row>
    <row r="898" spans="10:10" x14ac:dyDescent="0.3">
      <c r="J898" s="5"/>
    </row>
    <row r="899" spans="10:10" x14ac:dyDescent="0.3">
      <c r="J899" s="5"/>
    </row>
    <row r="900" spans="10:10" x14ac:dyDescent="0.3">
      <c r="J900" s="5"/>
    </row>
    <row r="901" spans="10:10" x14ac:dyDescent="0.3">
      <c r="J901" s="5"/>
    </row>
    <row r="902" spans="10:10" x14ac:dyDescent="0.3">
      <c r="J902" s="5"/>
    </row>
    <row r="903" spans="10:10" x14ac:dyDescent="0.3">
      <c r="J903" s="5"/>
    </row>
    <row r="904" spans="10:10" x14ac:dyDescent="0.3">
      <c r="J904" s="5"/>
    </row>
    <row r="905" spans="10:10" x14ac:dyDescent="0.3">
      <c r="J905" s="5"/>
    </row>
    <row r="906" spans="10:10" x14ac:dyDescent="0.3">
      <c r="J906" s="5"/>
    </row>
    <row r="907" spans="10:10" x14ac:dyDescent="0.3">
      <c r="J907" s="5"/>
    </row>
    <row r="908" spans="10:10" x14ac:dyDescent="0.3">
      <c r="J908" s="5"/>
    </row>
    <row r="909" spans="10:10" x14ac:dyDescent="0.3">
      <c r="J909" s="5"/>
    </row>
    <row r="910" spans="10:10" x14ac:dyDescent="0.3">
      <c r="J910" s="5"/>
    </row>
    <row r="911" spans="10:10" x14ac:dyDescent="0.3">
      <c r="J911" s="5"/>
    </row>
    <row r="912" spans="10:10" x14ac:dyDescent="0.3">
      <c r="J912" s="5"/>
    </row>
    <row r="913" spans="10:10" x14ac:dyDescent="0.3">
      <c r="J913" s="5"/>
    </row>
    <row r="914" spans="10:10" x14ac:dyDescent="0.3">
      <c r="J914" s="5"/>
    </row>
    <row r="915" spans="10:10" x14ac:dyDescent="0.3">
      <c r="J915" s="5"/>
    </row>
    <row r="916" spans="10:10" x14ac:dyDescent="0.3">
      <c r="J916" s="5"/>
    </row>
    <row r="917" spans="10:10" x14ac:dyDescent="0.3">
      <c r="J917" s="5"/>
    </row>
    <row r="918" spans="10:10" x14ac:dyDescent="0.3">
      <c r="J918" s="5"/>
    </row>
    <row r="919" spans="10:10" x14ac:dyDescent="0.3">
      <c r="J919" s="5"/>
    </row>
    <row r="920" spans="10:10" x14ac:dyDescent="0.3">
      <c r="J920" s="5"/>
    </row>
    <row r="921" spans="10:10" x14ac:dyDescent="0.3">
      <c r="J921" s="5"/>
    </row>
    <row r="922" spans="10:10" x14ac:dyDescent="0.3">
      <c r="J922" s="5"/>
    </row>
    <row r="923" spans="10:10" x14ac:dyDescent="0.3">
      <c r="J923" s="5"/>
    </row>
    <row r="924" spans="10:10" x14ac:dyDescent="0.3">
      <c r="J924" s="5"/>
    </row>
    <row r="925" spans="10:10" x14ac:dyDescent="0.3">
      <c r="J925" s="5"/>
    </row>
    <row r="926" spans="10:10" x14ac:dyDescent="0.3">
      <c r="J926" s="5"/>
    </row>
    <row r="927" spans="10:10" x14ac:dyDescent="0.3">
      <c r="J927" s="5"/>
    </row>
    <row r="928" spans="10:10" x14ac:dyDescent="0.3">
      <c r="J928" s="5"/>
    </row>
    <row r="929" spans="10:10" x14ac:dyDescent="0.3">
      <c r="J929" s="5"/>
    </row>
    <row r="930" spans="10:10" x14ac:dyDescent="0.3">
      <c r="J930" s="5"/>
    </row>
    <row r="931" spans="10:10" x14ac:dyDescent="0.3">
      <c r="J931" s="5"/>
    </row>
    <row r="932" spans="10:10" x14ac:dyDescent="0.3">
      <c r="J932" s="5"/>
    </row>
    <row r="933" spans="10:10" x14ac:dyDescent="0.3">
      <c r="J933" s="5"/>
    </row>
    <row r="934" spans="10:10" x14ac:dyDescent="0.3">
      <c r="J934" s="5"/>
    </row>
    <row r="935" spans="10:10" x14ac:dyDescent="0.3">
      <c r="J935" s="5"/>
    </row>
    <row r="936" spans="10:10" x14ac:dyDescent="0.3">
      <c r="J936" s="5"/>
    </row>
    <row r="937" spans="10:10" x14ac:dyDescent="0.3">
      <c r="J937" s="5"/>
    </row>
    <row r="938" spans="10:10" x14ac:dyDescent="0.3">
      <c r="J938" s="5"/>
    </row>
    <row r="939" spans="10:10" x14ac:dyDescent="0.3">
      <c r="J939" s="5"/>
    </row>
    <row r="940" spans="10:10" x14ac:dyDescent="0.3">
      <c r="J940" s="5"/>
    </row>
    <row r="941" spans="10:10" x14ac:dyDescent="0.3">
      <c r="J941" s="5"/>
    </row>
    <row r="942" spans="10:10" x14ac:dyDescent="0.3">
      <c r="J942" s="5"/>
    </row>
    <row r="943" spans="10:10" x14ac:dyDescent="0.3">
      <c r="J943" s="5"/>
    </row>
    <row r="944" spans="10:10" x14ac:dyDescent="0.3">
      <c r="J944" s="5"/>
    </row>
    <row r="945" spans="10:10" x14ac:dyDescent="0.3">
      <c r="J945" s="5"/>
    </row>
    <row r="946" spans="10:10" x14ac:dyDescent="0.3">
      <c r="J946" s="5"/>
    </row>
    <row r="947" spans="10:10" x14ac:dyDescent="0.3">
      <c r="J947" s="5"/>
    </row>
    <row r="948" spans="10:10" x14ac:dyDescent="0.3">
      <c r="J948" s="5"/>
    </row>
    <row r="949" spans="10:10" x14ac:dyDescent="0.3">
      <c r="J949" s="5"/>
    </row>
    <row r="950" spans="10:10" x14ac:dyDescent="0.3">
      <c r="J950" s="5"/>
    </row>
    <row r="951" spans="10:10" x14ac:dyDescent="0.3">
      <c r="J951" s="5"/>
    </row>
    <row r="952" spans="10:10" x14ac:dyDescent="0.3">
      <c r="J952" s="5"/>
    </row>
    <row r="953" spans="10:10" x14ac:dyDescent="0.3">
      <c r="J953" s="5"/>
    </row>
    <row r="954" spans="10:10" x14ac:dyDescent="0.3">
      <c r="J954" s="5"/>
    </row>
    <row r="955" spans="10:10" x14ac:dyDescent="0.3">
      <c r="J955" s="5"/>
    </row>
    <row r="956" spans="10:10" x14ac:dyDescent="0.3">
      <c r="J956" s="5"/>
    </row>
    <row r="957" spans="10:10" x14ac:dyDescent="0.3">
      <c r="J957" s="5"/>
    </row>
    <row r="958" spans="10:10" x14ac:dyDescent="0.3">
      <c r="J958" s="5"/>
    </row>
    <row r="959" spans="10:10" x14ac:dyDescent="0.3">
      <c r="J959" s="5"/>
    </row>
    <row r="960" spans="10:10" x14ac:dyDescent="0.3">
      <c r="J960" s="5"/>
    </row>
    <row r="961" spans="10:10" x14ac:dyDescent="0.3">
      <c r="J961" s="5"/>
    </row>
    <row r="962" spans="10:10" x14ac:dyDescent="0.3">
      <c r="J962" s="5"/>
    </row>
    <row r="963" spans="10:10" x14ac:dyDescent="0.3">
      <c r="J963" s="5"/>
    </row>
    <row r="964" spans="10:10" x14ac:dyDescent="0.3">
      <c r="J964" s="5"/>
    </row>
    <row r="965" spans="10:10" x14ac:dyDescent="0.3">
      <c r="J965" s="5"/>
    </row>
    <row r="966" spans="10:10" x14ac:dyDescent="0.3">
      <c r="J966" s="5"/>
    </row>
    <row r="967" spans="10:10" x14ac:dyDescent="0.3">
      <c r="J967" s="5"/>
    </row>
    <row r="968" spans="10:10" x14ac:dyDescent="0.3">
      <c r="J968" s="5"/>
    </row>
    <row r="969" spans="10:10" x14ac:dyDescent="0.3">
      <c r="J969" s="5"/>
    </row>
    <row r="970" spans="10:10" x14ac:dyDescent="0.3">
      <c r="J970" s="5"/>
    </row>
    <row r="971" spans="10:10" x14ac:dyDescent="0.3">
      <c r="J971" s="5"/>
    </row>
    <row r="972" spans="10:10" x14ac:dyDescent="0.3">
      <c r="J972" s="5"/>
    </row>
    <row r="973" spans="10:10" x14ac:dyDescent="0.3">
      <c r="J973" s="5"/>
    </row>
    <row r="974" spans="10:10" x14ac:dyDescent="0.3">
      <c r="J974" s="5"/>
    </row>
    <row r="975" spans="10:10" x14ac:dyDescent="0.3">
      <c r="J975" s="5"/>
    </row>
    <row r="976" spans="10:10" x14ac:dyDescent="0.3">
      <c r="J976" s="5"/>
    </row>
    <row r="977" spans="10:10" x14ac:dyDescent="0.3">
      <c r="J977" s="5"/>
    </row>
    <row r="978" spans="10:10" x14ac:dyDescent="0.3">
      <c r="J978" s="5"/>
    </row>
    <row r="979" spans="10:10" x14ac:dyDescent="0.3">
      <c r="J979" s="5"/>
    </row>
    <row r="980" spans="10:10" x14ac:dyDescent="0.3">
      <c r="J980" s="5"/>
    </row>
    <row r="981" spans="10:10" x14ac:dyDescent="0.3">
      <c r="J981" s="5"/>
    </row>
    <row r="982" spans="10:10" x14ac:dyDescent="0.3">
      <c r="J982" s="5"/>
    </row>
    <row r="983" spans="10:10" x14ac:dyDescent="0.3">
      <c r="J983" s="5"/>
    </row>
    <row r="984" spans="10:10" x14ac:dyDescent="0.3">
      <c r="J984" s="5"/>
    </row>
    <row r="985" spans="10:10" x14ac:dyDescent="0.3">
      <c r="J985" s="5"/>
    </row>
    <row r="986" spans="10:10" x14ac:dyDescent="0.3">
      <c r="J986" s="5"/>
    </row>
    <row r="987" spans="10:10" x14ac:dyDescent="0.3">
      <c r="J987" s="5"/>
    </row>
    <row r="988" spans="10:10" x14ac:dyDescent="0.3">
      <c r="J988" s="5"/>
    </row>
    <row r="989" spans="10:10" x14ac:dyDescent="0.3">
      <c r="J989" s="5"/>
    </row>
    <row r="990" spans="10:10" x14ac:dyDescent="0.3">
      <c r="J990" s="5"/>
    </row>
    <row r="991" spans="10:10" x14ac:dyDescent="0.3">
      <c r="J991" s="5"/>
    </row>
    <row r="992" spans="10:10" x14ac:dyDescent="0.3">
      <c r="J992" s="5"/>
    </row>
    <row r="993" spans="10:10" x14ac:dyDescent="0.3">
      <c r="J993" s="5"/>
    </row>
    <row r="994" spans="10:10" x14ac:dyDescent="0.3">
      <c r="J994" s="5"/>
    </row>
    <row r="995" spans="10:10" x14ac:dyDescent="0.3">
      <c r="J995" s="5"/>
    </row>
    <row r="996" spans="10:10" x14ac:dyDescent="0.3">
      <c r="J996" s="5"/>
    </row>
    <row r="997" spans="10:10" x14ac:dyDescent="0.3">
      <c r="J997" s="5"/>
    </row>
    <row r="998" spans="10:10" x14ac:dyDescent="0.3">
      <c r="J998" s="5"/>
    </row>
    <row r="999" spans="10:10" x14ac:dyDescent="0.3">
      <c r="J999" s="5"/>
    </row>
    <row r="1000" spans="10:10" x14ac:dyDescent="0.3">
      <c r="J1000" s="5"/>
    </row>
    <row r="1001" spans="10:10" x14ac:dyDescent="0.3">
      <c r="J1001" s="5"/>
    </row>
    <row r="1002" spans="10:10" x14ac:dyDescent="0.3">
      <c r="J1002" s="5"/>
    </row>
    <row r="1003" spans="10:10" x14ac:dyDescent="0.3">
      <c r="J1003" s="5"/>
    </row>
    <row r="1004" spans="10:10" x14ac:dyDescent="0.3">
      <c r="J1004" s="5"/>
    </row>
    <row r="1005" spans="10:10" x14ac:dyDescent="0.3">
      <c r="J1005" s="5"/>
    </row>
    <row r="1006" spans="10:10" x14ac:dyDescent="0.3">
      <c r="J1006" s="5"/>
    </row>
    <row r="1007" spans="10:10" x14ac:dyDescent="0.3">
      <c r="J1007" s="5"/>
    </row>
    <row r="1008" spans="10:10" x14ac:dyDescent="0.3">
      <c r="J1008" s="5"/>
    </row>
    <row r="1009" spans="10:10" x14ac:dyDescent="0.3">
      <c r="J1009" s="5"/>
    </row>
    <row r="1010" spans="10:10" x14ac:dyDescent="0.3">
      <c r="J1010" s="5"/>
    </row>
    <row r="1011" spans="10:10" x14ac:dyDescent="0.3">
      <c r="J1011" s="5"/>
    </row>
    <row r="1012" spans="10:10" x14ac:dyDescent="0.3">
      <c r="J1012" s="5"/>
    </row>
    <row r="1013" spans="10:10" x14ac:dyDescent="0.3">
      <c r="J1013" s="5"/>
    </row>
    <row r="1014" spans="10:10" x14ac:dyDescent="0.3">
      <c r="J1014" s="5"/>
    </row>
    <row r="1015" spans="10:10" x14ac:dyDescent="0.3">
      <c r="J1015" s="5"/>
    </row>
    <row r="1016" spans="10:10" x14ac:dyDescent="0.3">
      <c r="J1016" s="5"/>
    </row>
    <row r="1017" spans="10:10" x14ac:dyDescent="0.3">
      <c r="J1017" s="5"/>
    </row>
    <row r="1018" spans="10:10" x14ac:dyDescent="0.3">
      <c r="J1018" s="5"/>
    </row>
    <row r="1019" spans="10:10" x14ac:dyDescent="0.3">
      <c r="J1019" s="5"/>
    </row>
    <row r="1020" spans="10:10" x14ac:dyDescent="0.3">
      <c r="J1020" s="5"/>
    </row>
    <row r="1021" spans="10:10" x14ac:dyDescent="0.3">
      <c r="J1021" s="5"/>
    </row>
    <row r="1022" spans="10:10" x14ac:dyDescent="0.3">
      <c r="J1022" s="5"/>
    </row>
    <row r="1023" spans="10:10" x14ac:dyDescent="0.3">
      <c r="J1023" s="5"/>
    </row>
    <row r="1024" spans="10:10" x14ac:dyDescent="0.3">
      <c r="J1024" s="5"/>
    </row>
    <row r="1025" spans="10:10" x14ac:dyDescent="0.3">
      <c r="J1025" s="5"/>
    </row>
    <row r="1026" spans="10:10" x14ac:dyDescent="0.3">
      <c r="J1026" s="5"/>
    </row>
    <row r="1027" spans="10:10" x14ac:dyDescent="0.3">
      <c r="J1027" s="5"/>
    </row>
    <row r="1028" spans="10:10" x14ac:dyDescent="0.3">
      <c r="J1028" s="5"/>
    </row>
    <row r="1029" spans="10:10" x14ac:dyDescent="0.3">
      <c r="J1029" s="5"/>
    </row>
    <row r="1030" spans="10:10" x14ac:dyDescent="0.3">
      <c r="J1030" s="5"/>
    </row>
    <row r="1031" spans="10:10" x14ac:dyDescent="0.3">
      <c r="J1031" s="5"/>
    </row>
    <row r="1032" spans="10:10" x14ac:dyDescent="0.3">
      <c r="J1032" s="5"/>
    </row>
    <row r="1033" spans="10:10" x14ac:dyDescent="0.3">
      <c r="J1033" s="5"/>
    </row>
    <row r="1034" spans="10:10" x14ac:dyDescent="0.3">
      <c r="J1034" s="5"/>
    </row>
    <row r="1035" spans="10:10" x14ac:dyDescent="0.3">
      <c r="J1035" s="5"/>
    </row>
    <row r="1036" spans="10:10" x14ac:dyDescent="0.3">
      <c r="J1036" s="5"/>
    </row>
    <row r="1037" spans="10:10" x14ac:dyDescent="0.3">
      <c r="J1037" s="5"/>
    </row>
    <row r="1038" spans="10:10" x14ac:dyDescent="0.3">
      <c r="J1038" s="5"/>
    </row>
    <row r="1039" spans="10:10" x14ac:dyDescent="0.3">
      <c r="J1039" s="5"/>
    </row>
    <row r="1040" spans="10:10" x14ac:dyDescent="0.3">
      <c r="J1040" s="5"/>
    </row>
    <row r="1041" spans="10:10" x14ac:dyDescent="0.3">
      <c r="J1041" s="5"/>
    </row>
    <row r="1042" spans="10:10" x14ac:dyDescent="0.3">
      <c r="J1042" s="5"/>
    </row>
    <row r="1043" spans="10:10" x14ac:dyDescent="0.3">
      <c r="J1043" s="5"/>
    </row>
    <row r="1044" spans="10:10" x14ac:dyDescent="0.3">
      <c r="J1044" s="5"/>
    </row>
    <row r="1045" spans="10:10" x14ac:dyDescent="0.3">
      <c r="J1045" s="5"/>
    </row>
    <row r="1046" spans="10:10" x14ac:dyDescent="0.3">
      <c r="J1046" s="5"/>
    </row>
    <row r="1047" spans="10:10" x14ac:dyDescent="0.3">
      <c r="J1047" s="5"/>
    </row>
    <row r="1048" spans="10:10" x14ac:dyDescent="0.3">
      <c r="J1048" s="5"/>
    </row>
    <row r="1049" spans="10:10" x14ac:dyDescent="0.3">
      <c r="J1049" s="5"/>
    </row>
    <row r="1050" spans="10:10" x14ac:dyDescent="0.3">
      <c r="J1050" s="5"/>
    </row>
    <row r="1051" spans="10:10" x14ac:dyDescent="0.3">
      <c r="J1051" s="5"/>
    </row>
    <row r="1052" spans="10:10" x14ac:dyDescent="0.3">
      <c r="J1052" s="5"/>
    </row>
    <row r="1053" spans="10:10" x14ac:dyDescent="0.3">
      <c r="J1053" s="5"/>
    </row>
    <row r="1054" spans="10:10" x14ac:dyDescent="0.3">
      <c r="J1054" s="5"/>
    </row>
    <row r="1055" spans="10:10" x14ac:dyDescent="0.3">
      <c r="J1055" s="5"/>
    </row>
    <row r="1056" spans="10:10" x14ac:dyDescent="0.3">
      <c r="J1056" s="5"/>
    </row>
    <row r="1057" spans="10:10" x14ac:dyDescent="0.3">
      <c r="J1057" s="5"/>
    </row>
    <row r="1058" spans="10:10" x14ac:dyDescent="0.3">
      <c r="J1058" s="5"/>
    </row>
    <row r="1059" spans="10:10" x14ac:dyDescent="0.3">
      <c r="J1059" s="5"/>
    </row>
    <row r="1060" spans="10:10" x14ac:dyDescent="0.3">
      <c r="J1060" s="5"/>
    </row>
    <row r="1061" spans="10:10" x14ac:dyDescent="0.3">
      <c r="J1061" s="5"/>
    </row>
    <row r="1062" spans="10:10" x14ac:dyDescent="0.3">
      <c r="J1062" s="5"/>
    </row>
    <row r="1063" spans="10:10" x14ac:dyDescent="0.3">
      <c r="J1063" s="5"/>
    </row>
    <row r="1064" spans="10:10" x14ac:dyDescent="0.3">
      <c r="J1064" s="5"/>
    </row>
    <row r="1065" spans="10:10" x14ac:dyDescent="0.3">
      <c r="J1065" s="5"/>
    </row>
    <row r="1066" spans="10:10" x14ac:dyDescent="0.3">
      <c r="J1066" s="5"/>
    </row>
    <row r="1067" spans="10:10" x14ac:dyDescent="0.3">
      <c r="J1067" s="5"/>
    </row>
    <row r="1068" spans="10:10" x14ac:dyDescent="0.3">
      <c r="J1068" s="5"/>
    </row>
    <row r="1069" spans="10:10" x14ac:dyDescent="0.3">
      <c r="J1069" s="5"/>
    </row>
    <row r="1070" spans="10:10" x14ac:dyDescent="0.3">
      <c r="J1070" s="5"/>
    </row>
    <row r="1071" spans="10:10" x14ac:dyDescent="0.3">
      <c r="J1071" s="5"/>
    </row>
    <row r="1072" spans="10:10" x14ac:dyDescent="0.3">
      <c r="J1072" s="5"/>
    </row>
    <row r="1073" spans="10:10" x14ac:dyDescent="0.3">
      <c r="J1073" s="5"/>
    </row>
    <row r="1074" spans="10:10" x14ac:dyDescent="0.3">
      <c r="J1074" s="5"/>
    </row>
    <row r="1075" spans="10:10" x14ac:dyDescent="0.3">
      <c r="J1075" s="5"/>
    </row>
    <row r="1076" spans="10:10" x14ac:dyDescent="0.3">
      <c r="J1076" s="5"/>
    </row>
    <row r="1077" spans="10:10" x14ac:dyDescent="0.3">
      <c r="J1077" s="5"/>
    </row>
    <row r="1078" spans="10:10" x14ac:dyDescent="0.3">
      <c r="J1078" s="5"/>
    </row>
    <row r="1079" spans="10:10" x14ac:dyDescent="0.3">
      <c r="J1079" s="5"/>
    </row>
    <row r="1080" spans="10:10" x14ac:dyDescent="0.3">
      <c r="J1080" s="5"/>
    </row>
    <row r="1081" spans="10:10" x14ac:dyDescent="0.3">
      <c r="J1081" s="5"/>
    </row>
    <row r="1082" spans="10:10" x14ac:dyDescent="0.3">
      <c r="J1082" s="5"/>
    </row>
    <row r="1083" spans="10:10" x14ac:dyDescent="0.3">
      <c r="J1083" s="5"/>
    </row>
    <row r="1084" spans="10:10" x14ac:dyDescent="0.3">
      <c r="J1084" s="5"/>
    </row>
    <row r="1085" spans="10:10" x14ac:dyDescent="0.3">
      <c r="J1085" s="5"/>
    </row>
    <row r="1086" spans="10:10" x14ac:dyDescent="0.3">
      <c r="J1086" s="5"/>
    </row>
    <row r="1087" spans="10:10" x14ac:dyDescent="0.3">
      <c r="J1087" s="5"/>
    </row>
    <row r="1088" spans="10:10" x14ac:dyDescent="0.3">
      <c r="J1088" s="5"/>
    </row>
    <row r="1089" spans="10:10" x14ac:dyDescent="0.3">
      <c r="J1089" s="5"/>
    </row>
    <row r="1090" spans="10:10" x14ac:dyDescent="0.3">
      <c r="J1090" s="5"/>
    </row>
    <row r="1091" spans="10:10" x14ac:dyDescent="0.3">
      <c r="J1091" s="5"/>
    </row>
    <row r="1092" spans="10:10" x14ac:dyDescent="0.3">
      <c r="J1092" s="5"/>
    </row>
    <row r="1093" spans="10:10" x14ac:dyDescent="0.3">
      <c r="J1093" s="5"/>
    </row>
    <row r="1094" spans="10:10" x14ac:dyDescent="0.3">
      <c r="J1094" s="5"/>
    </row>
    <row r="1095" spans="10:10" x14ac:dyDescent="0.3">
      <c r="J1095" s="5"/>
    </row>
    <row r="1096" spans="10:10" x14ac:dyDescent="0.3">
      <c r="J1096" s="5"/>
    </row>
    <row r="1097" spans="10:10" x14ac:dyDescent="0.3">
      <c r="J1097" s="5"/>
    </row>
    <row r="1098" spans="10:10" x14ac:dyDescent="0.3">
      <c r="J1098" s="5"/>
    </row>
    <row r="1099" spans="10:10" x14ac:dyDescent="0.3">
      <c r="J1099" s="5"/>
    </row>
    <row r="1100" spans="10:10" x14ac:dyDescent="0.3">
      <c r="J1100" s="5"/>
    </row>
    <row r="1101" spans="10:10" x14ac:dyDescent="0.3">
      <c r="J1101" s="5"/>
    </row>
    <row r="1102" spans="10:10" x14ac:dyDescent="0.3">
      <c r="J1102" s="5"/>
    </row>
    <row r="1103" spans="10:10" x14ac:dyDescent="0.3">
      <c r="J1103" s="5"/>
    </row>
    <row r="1104" spans="10:10" x14ac:dyDescent="0.3">
      <c r="J1104" s="5"/>
    </row>
    <row r="1105" spans="10:10" x14ac:dyDescent="0.3">
      <c r="J1105" s="5"/>
    </row>
    <row r="1106" spans="10:10" x14ac:dyDescent="0.3">
      <c r="J1106" s="5"/>
    </row>
    <row r="1107" spans="10:10" x14ac:dyDescent="0.3">
      <c r="J1107" s="5"/>
    </row>
    <row r="1108" spans="10:10" x14ac:dyDescent="0.3">
      <c r="J1108" s="5"/>
    </row>
    <row r="1109" spans="10:10" x14ac:dyDescent="0.3">
      <c r="J1109" s="5"/>
    </row>
    <row r="1110" spans="10:10" x14ac:dyDescent="0.3">
      <c r="J1110" s="5"/>
    </row>
    <row r="1111" spans="10:10" x14ac:dyDescent="0.3">
      <c r="J1111" s="5"/>
    </row>
    <row r="1112" spans="10:10" x14ac:dyDescent="0.3">
      <c r="J1112" s="5"/>
    </row>
    <row r="1113" spans="10:10" x14ac:dyDescent="0.3">
      <c r="J1113" s="5"/>
    </row>
    <row r="1114" spans="10:10" x14ac:dyDescent="0.3">
      <c r="J1114" s="5"/>
    </row>
    <row r="1115" spans="10:10" x14ac:dyDescent="0.3">
      <c r="J1115" s="5"/>
    </row>
    <row r="1116" spans="10:10" x14ac:dyDescent="0.3">
      <c r="J1116" s="5"/>
    </row>
    <row r="1117" spans="10:10" x14ac:dyDescent="0.3">
      <c r="J1117" s="5"/>
    </row>
    <row r="1118" spans="10:10" x14ac:dyDescent="0.3">
      <c r="J1118" s="5"/>
    </row>
    <row r="1119" spans="10:10" x14ac:dyDescent="0.3">
      <c r="J1119" s="5"/>
    </row>
    <row r="1120" spans="10:10" x14ac:dyDescent="0.3">
      <c r="J1120" s="5"/>
    </row>
    <row r="1121" spans="10:10" x14ac:dyDescent="0.3">
      <c r="J1121" s="5"/>
    </row>
    <row r="1122" spans="10:10" x14ac:dyDescent="0.3">
      <c r="J1122" s="5"/>
    </row>
  </sheetData>
  <autoFilter ref="A2:J702" xr:uid="{21898953-9AEB-472C-B582-2AF77998189F}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01783-032D-47C8-8966-5299FB79C852}">
  <dimension ref="A1"/>
  <sheetViews>
    <sheetView workbookViewId="0">
      <selection activeCell="F10" sqref="F10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Sheet1</vt:lpstr>
      <vt:lpstr>지표</vt:lpstr>
      <vt:lpstr>DPP 피드백</vt:lpstr>
      <vt:lpstr>LH팀수집데이터필드</vt:lpstr>
      <vt:lpstr>회사목록</vt:lpstr>
      <vt:lpstr>재무DATA</vt:lpstr>
      <vt:lpstr>Sheet10</vt:lpstr>
      <vt:lpstr>Sheet9</vt:lpstr>
      <vt:lpstr>Sheet8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Choi, Kyung-Soo (KR/Q&amp;RM-DPP)</dc:creator>
  <cp:lastModifiedBy>Choi, Kyung-Soo (KR/Q&amp;RM-DPP)</cp:lastModifiedBy>
  <dcterms:created xsi:type="dcterms:W3CDTF">2023-01-19T06:07:53Z</dcterms:created>
  <dcterms:modified xsi:type="dcterms:W3CDTF">2023-01-19T14:37:18Z</dcterms:modified>
</cp:coreProperties>
</file>