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7" i="1" l="1"/>
  <c r="G27" i="1"/>
  <c r="H25" i="1"/>
  <c r="H24" i="1" l="1"/>
  <c r="H23" i="1"/>
  <c r="G23" i="1"/>
  <c r="F23" i="1"/>
  <c r="E23" i="1"/>
  <c r="D23" i="1"/>
  <c r="C2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3" i="1"/>
  <c r="E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</calcChain>
</file>

<file path=xl/sharedStrings.xml><?xml version="1.0" encoding="utf-8"?>
<sst xmlns="http://schemas.openxmlformats.org/spreadsheetml/2006/main" count="57" uniqueCount="40">
  <si>
    <t>학생이름</t>
    <phoneticPr fontId="1" type="noConversion"/>
  </si>
  <si>
    <t>김기찬</t>
    <phoneticPr fontId="1" type="noConversion"/>
  </si>
  <si>
    <t>김수진</t>
    <phoneticPr fontId="1" type="noConversion"/>
  </si>
  <si>
    <t>김정현</t>
    <phoneticPr fontId="1" type="noConversion"/>
  </si>
  <si>
    <t>김찬진</t>
    <phoneticPr fontId="1" type="noConversion"/>
  </si>
  <si>
    <t>박찬호</t>
    <phoneticPr fontId="1" type="noConversion"/>
  </si>
  <si>
    <t>박현정</t>
    <phoneticPr fontId="1" type="noConversion"/>
  </si>
  <si>
    <t>신명훈</t>
    <phoneticPr fontId="1" type="noConversion"/>
  </si>
  <si>
    <t>이소라</t>
    <phoneticPr fontId="1" type="noConversion"/>
  </si>
  <si>
    <t>이재민</t>
    <phoneticPr fontId="1" type="noConversion"/>
  </si>
  <si>
    <t>최종혁</t>
    <phoneticPr fontId="1" type="noConversion"/>
  </si>
  <si>
    <t>최진현</t>
    <phoneticPr fontId="1" type="noConversion"/>
  </si>
  <si>
    <t>홍길동</t>
    <phoneticPr fontId="1" type="noConversion"/>
  </si>
  <si>
    <t>송대관</t>
    <phoneticPr fontId="1" type="noConversion"/>
  </si>
  <si>
    <t>송수정</t>
    <phoneticPr fontId="1" type="noConversion"/>
  </si>
  <si>
    <t>송경관</t>
    <phoneticPr fontId="1" type="noConversion"/>
  </si>
  <si>
    <t>김춘봉</t>
    <phoneticPr fontId="1" type="noConversion"/>
  </si>
  <si>
    <t>임현식</t>
    <phoneticPr fontId="1" type="noConversion"/>
  </si>
  <si>
    <t>임경철</t>
    <phoneticPr fontId="1" type="noConversion"/>
  </si>
  <si>
    <t>신기한</t>
    <phoneticPr fontId="1" type="noConversion"/>
  </si>
  <si>
    <t>김경태</t>
    <phoneticPr fontId="1" type="noConversion"/>
  </si>
  <si>
    <t>과제등급</t>
    <phoneticPr fontId="1" type="noConversion"/>
  </si>
  <si>
    <t>중간</t>
    <phoneticPr fontId="1" type="noConversion"/>
  </si>
  <si>
    <t>기말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</si>
  <si>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</si>
  <si>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</si>
  <si>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</si>
  <si>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과제점수</t>
    <phoneticPr fontId="1" type="noConversion"/>
  </si>
  <si>
    <t>총점</t>
    <phoneticPr fontId="1" type="noConversion"/>
  </si>
  <si>
    <t>조정점수</t>
    <phoneticPr fontId="1" type="noConversion"/>
  </si>
  <si>
    <t>최종점수</t>
    <phoneticPr fontId="1" type="noConversion"/>
  </si>
  <si>
    <t>총점순위</t>
    <phoneticPr fontId="1" type="noConversion"/>
  </si>
  <si>
    <t>평가</t>
    <phoneticPr fontId="1" type="noConversion"/>
  </si>
  <si>
    <t>85점 이상인 학생수</t>
    <phoneticPr fontId="1" type="noConversion"/>
  </si>
  <si>
    <t>과제등급이 A 또는  B인 학생들의 최종점수의 합</t>
    <phoneticPr fontId="1" type="noConversion"/>
  </si>
  <si>
    <t>총점순위가 10 이상 15 이하인 합</t>
    <phoneticPr fontId="1" type="noConversion"/>
  </si>
  <si>
    <t>이씨이면서 과제등급이 B 또는 C인 합</t>
    <phoneticPr fontId="1" type="noConversion"/>
  </si>
  <si>
    <t>학생 성적 현황</t>
    <phoneticPr fontId="1" type="noConversion"/>
  </si>
  <si>
    <t>평균</t>
    <phoneticPr fontId="1" type="noConversion"/>
  </si>
  <si>
    <t>=ROUND(SUMPRODUCT(ISNUMBER(FIND("A",B3:B22))+ISNUMBER(FIND("B",B3:B22)),H3:H22),0)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</si>
</sst>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quotePrefix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G30" sqref="G30"/>
    </sheetView>
  </sheetViews>
  <sheetFormatPr defaultRowHeight="16.5" x14ac:dyDescent="0.3"/>
  <sheetData>
    <row r="1" spans="1:10" ht="26.25" x14ac:dyDescent="0.3">
      <c r="A1" s="4" t="s">
        <v>37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A2" s="1" t="s">
        <v>0</v>
      </c>
      <c r="B2" s="1" t="s">
        <v>21</v>
      </c>
      <c r="C2" s="1" t="s">
        <v>22</v>
      </c>
      <c r="D2" s="1" t="s">
        <v>23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</row>
    <row r="3" spans="1:10" x14ac:dyDescent="0.3">
      <c r="A3" s="1" t="s">
        <v>1</v>
      </c>
      <c r="B3" s="1" t="s">
        <v>24</v>
      </c>
      <c r="C3" s="5">
        <v>70</v>
      </c>
      <c r="D3" s="5">
        <v>73</v>
      </c>
      <c r="E3" s="5">
        <f>IF(B3="A",20,IF(B3="B",15,10))</f>
        <v>10</v>
      </c>
      <c r="F3" s="5">
        <f>E3+((C3+D3)*0.4)</f>
        <v>67.2</v>
      </c>
      <c r="G3" s="5">
        <f>IF(D3&gt;=C3,D3*0.2,C3*0.1)</f>
        <v>14.600000000000001</v>
      </c>
      <c r="H3" s="5">
        <f>F3+G3</f>
        <v>81.800000000000011</v>
      </c>
      <c r="I3" s="1">
        <f>RANK(H3,$H$3:$H$22)</f>
        <v>9</v>
      </c>
      <c r="J3" s="1" t="str">
        <f>IF(H3&gt;=90,"최우수",IF(H3&gt;=80,"우수",IF(H3&lt;60,"미달","보통")))</f>
        <v>우수</v>
      </c>
    </row>
    <row r="4" spans="1:10" x14ac:dyDescent="0.3">
      <c r="A4" s="1" t="s">
        <v>2</v>
      </c>
      <c r="B4" s="1" t="s">
        <v>24</v>
      </c>
      <c r="C4" s="5">
        <v>50</v>
      </c>
      <c r="D4" s="5">
        <v>49</v>
      </c>
      <c r="E4" s="5">
        <f t="shared" ref="E4:E22" si="0">IF(B4="A",20,IF(B4="B",15,10))</f>
        <v>10</v>
      </c>
      <c r="F4" s="5">
        <f t="shared" ref="F4:F22" si="1">E4+((C4+D4)*0.4)</f>
        <v>49.6</v>
      </c>
      <c r="G4" s="5">
        <f t="shared" ref="G4:G22" si="2">IF(D4&gt;=C4,D4*0.2,C4*0.1)</f>
        <v>5</v>
      </c>
      <c r="H4" s="5">
        <f t="shared" ref="H4:H22" si="3">F4+G4</f>
        <v>54.6</v>
      </c>
      <c r="I4" s="1">
        <f t="shared" ref="I4:I22" si="4">RANK(H4,$H$3:$H$22)</f>
        <v>20</v>
      </c>
      <c r="J4" s="1" t="str">
        <f t="shared" ref="J4:J22" si="5">IF(H4&gt;=90,"최우수",IF(H4&gt;=80,"우수",IF(H4&lt;60,"미달","보통")))</f>
        <v>미달</v>
      </c>
    </row>
    <row r="5" spans="1:10" x14ac:dyDescent="0.3">
      <c r="A5" s="1" t="s">
        <v>3</v>
      </c>
      <c r="B5" s="1" t="s">
        <v>25</v>
      </c>
      <c r="C5" s="5">
        <v>45</v>
      </c>
      <c r="D5" s="5">
        <v>60</v>
      </c>
      <c r="E5" s="5">
        <f t="shared" si="0"/>
        <v>20</v>
      </c>
      <c r="F5" s="5">
        <f t="shared" si="1"/>
        <v>62</v>
      </c>
      <c r="G5" s="5">
        <f t="shared" si="2"/>
        <v>12</v>
      </c>
      <c r="H5" s="5">
        <f t="shared" si="3"/>
        <v>74</v>
      </c>
      <c r="I5" s="1">
        <f t="shared" si="4"/>
        <v>15</v>
      </c>
      <c r="J5" s="1" t="str">
        <f t="shared" si="5"/>
        <v>보통</v>
      </c>
    </row>
    <row r="6" spans="1:10" x14ac:dyDescent="0.3">
      <c r="A6" s="1" t="s">
        <v>4</v>
      </c>
      <c r="B6" s="1" t="s">
        <v>24</v>
      </c>
      <c r="C6" s="5">
        <v>69</v>
      </c>
      <c r="D6" s="5">
        <v>82</v>
      </c>
      <c r="E6" s="5">
        <f t="shared" si="0"/>
        <v>10</v>
      </c>
      <c r="F6" s="5">
        <f t="shared" si="1"/>
        <v>70.400000000000006</v>
      </c>
      <c r="G6" s="5">
        <f t="shared" si="2"/>
        <v>16.400000000000002</v>
      </c>
      <c r="H6" s="5">
        <f t="shared" si="3"/>
        <v>86.800000000000011</v>
      </c>
      <c r="I6" s="1">
        <f t="shared" si="4"/>
        <v>7</v>
      </c>
      <c r="J6" s="1" t="str">
        <f t="shared" si="5"/>
        <v>우수</v>
      </c>
    </row>
    <row r="7" spans="1:10" x14ac:dyDescent="0.3">
      <c r="A7" s="1" t="s">
        <v>5</v>
      </c>
      <c r="B7" s="1" t="s">
        <v>26</v>
      </c>
      <c r="C7" s="5">
        <v>54</v>
      </c>
      <c r="D7" s="5">
        <v>58</v>
      </c>
      <c r="E7" s="5">
        <f t="shared" si="0"/>
        <v>15</v>
      </c>
      <c r="F7" s="5">
        <f t="shared" si="1"/>
        <v>59.800000000000004</v>
      </c>
      <c r="G7" s="5">
        <f t="shared" si="2"/>
        <v>11.600000000000001</v>
      </c>
      <c r="H7" s="5">
        <f t="shared" si="3"/>
        <v>71.400000000000006</v>
      </c>
      <c r="I7" s="1">
        <f t="shared" si="4"/>
        <v>17</v>
      </c>
      <c r="J7" s="1" t="str">
        <f t="shared" si="5"/>
        <v>보통</v>
      </c>
    </row>
    <row r="8" spans="1:10" x14ac:dyDescent="0.3">
      <c r="A8" s="1" t="s">
        <v>6</v>
      </c>
      <c r="B8" s="1" t="s">
        <v>24</v>
      </c>
      <c r="C8" s="5">
        <v>77</v>
      </c>
      <c r="D8" s="5">
        <v>78</v>
      </c>
      <c r="E8" s="5">
        <f t="shared" si="0"/>
        <v>10</v>
      </c>
      <c r="F8" s="5">
        <f t="shared" si="1"/>
        <v>72</v>
      </c>
      <c r="G8" s="5">
        <f t="shared" si="2"/>
        <v>15.600000000000001</v>
      </c>
      <c r="H8" s="5">
        <f t="shared" si="3"/>
        <v>87.6</v>
      </c>
      <c r="I8" s="1">
        <f t="shared" si="4"/>
        <v>6</v>
      </c>
      <c r="J8" s="1" t="str">
        <f t="shared" si="5"/>
        <v>우수</v>
      </c>
    </row>
    <row r="9" spans="1:10" x14ac:dyDescent="0.3">
      <c r="A9" s="1" t="s">
        <v>7</v>
      </c>
      <c r="B9" s="1" t="s">
        <v>25</v>
      </c>
      <c r="C9" s="5">
        <v>85</v>
      </c>
      <c r="D9" s="5">
        <v>74</v>
      </c>
      <c r="E9" s="5">
        <f t="shared" si="0"/>
        <v>20</v>
      </c>
      <c r="F9" s="5">
        <f t="shared" si="1"/>
        <v>83.6</v>
      </c>
      <c r="G9" s="5">
        <f t="shared" si="2"/>
        <v>8.5</v>
      </c>
      <c r="H9" s="5">
        <f t="shared" si="3"/>
        <v>92.1</v>
      </c>
      <c r="I9" s="1">
        <f t="shared" si="4"/>
        <v>4</v>
      </c>
      <c r="J9" s="1" t="str">
        <f t="shared" si="5"/>
        <v>최우수</v>
      </c>
    </row>
    <row r="10" spans="1:10" x14ac:dyDescent="0.3">
      <c r="A10" s="1" t="s">
        <v>8</v>
      </c>
      <c r="B10" s="1" t="s">
        <v>26</v>
      </c>
      <c r="C10" s="5">
        <v>84</v>
      </c>
      <c r="D10" s="5">
        <v>65</v>
      </c>
      <c r="E10" s="5">
        <f t="shared" si="0"/>
        <v>15</v>
      </c>
      <c r="F10" s="5">
        <f t="shared" si="1"/>
        <v>74.599999999999994</v>
      </c>
      <c r="G10" s="5">
        <f t="shared" si="2"/>
        <v>8.4</v>
      </c>
      <c r="H10" s="5">
        <f t="shared" si="3"/>
        <v>83</v>
      </c>
      <c r="I10" s="1">
        <f t="shared" si="4"/>
        <v>8</v>
      </c>
      <c r="J10" s="1" t="str">
        <f t="shared" si="5"/>
        <v>우수</v>
      </c>
    </row>
    <row r="11" spans="1:10" x14ac:dyDescent="0.3">
      <c r="A11" s="1" t="s">
        <v>9</v>
      </c>
      <c r="B11" s="1" t="s">
        <v>24</v>
      </c>
      <c r="C11" s="5">
        <v>57</v>
      </c>
      <c r="D11" s="5">
        <v>80</v>
      </c>
      <c r="E11" s="5">
        <f t="shared" si="0"/>
        <v>10</v>
      </c>
      <c r="F11" s="5">
        <f t="shared" si="1"/>
        <v>64.800000000000011</v>
      </c>
      <c r="G11" s="5">
        <f t="shared" si="2"/>
        <v>16</v>
      </c>
      <c r="H11" s="5">
        <f t="shared" si="3"/>
        <v>80.800000000000011</v>
      </c>
      <c r="I11" s="1">
        <f t="shared" si="4"/>
        <v>10</v>
      </c>
      <c r="J11" s="1" t="str">
        <f t="shared" si="5"/>
        <v>우수</v>
      </c>
    </row>
    <row r="12" spans="1:10" x14ac:dyDescent="0.3">
      <c r="A12" s="1" t="s">
        <v>10</v>
      </c>
      <c r="B12" s="1" t="s">
        <v>24</v>
      </c>
      <c r="C12" s="5">
        <v>48</v>
      </c>
      <c r="D12" s="5">
        <v>50</v>
      </c>
      <c r="E12" s="5">
        <f t="shared" si="0"/>
        <v>10</v>
      </c>
      <c r="F12" s="5">
        <f t="shared" si="1"/>
        <v>49.2</v>
      </c>
      <c r="G12" s="5">
        <f t="shared" si="2"/>
        <v>10</v>
      </c>
      <c r="H12" s="5">
        <f t="shared" si="3"/>
        <v>59.2</v>
      </c>
      <c r="I12" s="1">
        <f t="shared" si="4"/>
        <v>18</v>
      </c>
      <c r="J12" s="1" t="str">
        <f t="shared" si="5"/>
        <v>미달</v>
      </c>
    </row>
    <row r="13" spans="1:10" x14ac:dyDescent="0.3">
      <c r="A13" s="1" t="s">
        <v>11</v>
      </c>
      <c r="B13" s="1" t="s">
        <v>26</v>
      </c>
      <c r="C13" s="5">
        <v>58</v>
      </c>
      <c r="D13" s="5">
        <v>68</v>
      </c>
      <c r="E13" s="5">
        <f t="shared" si="0"/>
        <v>15</v>
      </c>
      <c r="F13" s="5">
        <f t="shared" si="1"/>
        <v>65.400000000000006</v>
      </c>
      <c r="G13" s="5">
        <f t="shared" si="2"/>
        <v>13.600000000000001</v>
      </c>
      <c r="H13" s="5">
        <f t="shared" si="3"/>
        <v>79</v>
      </c>
      <c r="I13" s="1">
        <f t="shared" si="4"/>
        <v>12</v>
      </c>
      <c r="J13" s="1" t="str">
        <f t="shared" si="5"/>
        <v>보통</v>
      </c>
    </row>
    <row r="14" spans="1:10" x14ac:dyDescent="0.3">
      <c r="A14" s="1" t="s">
        <v>12</v>
      </c>
      <c r="B14" s="1" t="s">
        <v>25</v>
      </c>
      <c r="C14" s="5">
        <v>70</v>
      </c>
      <c r="D14" s="5">
        <v>72</v>
      </c>
      <c r="E14" s="5">
        <f t="shared" si="0"/>
        <v>20</v>
      </c>
      <c r="F14" s="5">
        <f t="shared" si="1"/>
        <v>76.800000000000011</v>
      </c>
      <c r="G14" s="5">
        <f t="shared" si="2"/>
        <v>14.4</v>
      </c>
      <c r="H14" s="5">
        <f t="shared" si="3"/>
        <v>91.200000000000017</v>
      </c>
      <c r="I14" s="1">
        <f t="shared" si="4"/>
        <v>5</v>
      </c>
      <c r="J14" s="1" t="str">
        <f t="shared" si="5"/>
        <v>최우수</v>
      </c>
    </row>
    <row r="15" spans="1:10" x14ac:dyDescent="0.3">
      <c r="A15" s="1" t="s">
        <v>13</v>
      </c>
      <c r="B15" s="1" t="s">
        <v>25</v>
      </c>
      <c r="C15" s="5">
        <v>62</v>
      </c>
      <c r="D15" s="5">
        <v>80</v>
      </c>
      <c r="E15" s="5">
        <f t="shared" si="0"/>
        <v>20</v>
      </c>
      <c r="F15" s="5">
        <f t="shared" si="1"/>
        <v>76.800000000000011</v>
      </c>
      <c r="G15" s="5">
        <f t="shared" si="2"/>
        <v>16</v>
      </c>
      <c r="H15" s="5">
        <f t="shared" si="3"/>
        <v>92.800000000000011</v>
      </c>
      <c r="I15" s="1">
        <f t="shared" si="4"/>
        <v>3</v>
      </c>
      <c r="J15" s="1" t="str">
        <f t="shared" si="5"/>
        <v>최우수</v>
      </c>
    </row>
    <row r="16" spans="1:10" x14ac:dyDescent="0.3">
      <c r="A16" s="1" t="s">
        <v>14</v>
      </c>
      <c r="B16" s="1" t="s">
        <v>26</v>
      </c>
      <c r="C16" s="5">
        <v>65</v>
      </c>
      <c r="D16" s="5">
        <v>88</v>
      </c>
      <c r="E16" s="5">
        <f t="shared" si="0"/>
        <v>15</v>
      </c>
      <c r="F16" s="5">
        <f t="shared" si="1"/>
        <v>76.2</v>
      </c>
      <c r="G16" s="5">
        <f t="shared" si="2"/>
        <v>17.600000000000001</v>
      </c>
      <c r="H16" s="5">
        <f t="shared" si="3"/>
        <v>93.800000000000011</v>
      </c>
      <c r="I16" s="1">
        <f t="shared" si="4"/>
        <v>2</v>
      </c>
      <c r="J16" s="1" t="str">
        <f t="shared" si="5"/>
        <v>최우수</v>
      </c>
    </row>
    <row r="17" spans="1:10" x14ac:dyDescent="0.3">
      <c r="A17" s="1" t="s">
        <v>15</v>
      </c>
      <c r="B17" s="1" t="s">
        <v>25</v>
      </c>
      <c r="C17" s="5">
        <v>62</v>
      </c>
      <c r="D17" s="5">
        <v>92</v>
      </c>
      <c r="E17" s="5">
        <f t="shared" si="0"/>
        <v>20</v>
      </c>
      <c r="F17" s="5">
        <f t="shared" si="1"/>
        <v>81.599999999999994</v>
      </c>
      <c r="G17" s="5">
        <f t="shared" si="2"/>
        <v>18.400000000000002</v>
      </c>
      <c r="H17" s="5">
        <f t="shared" si="3"/>
        <v>100</v>
      </c>
      <c r="I17" s="1">
        <f t="shared" si="4"/>
        <v>1</v>
      </c>
      <c r="J17" s="1" t="str">
        <f t="shared" si="5"/>
        <v>최우수</v>
      </c>
    </row>
    <row r="18" spans="1:10" x14ac:dyDescent="0.3">
      <c r="A18" s="1" t="s">
        <v>16</v>
      </c>
      <c r="B18" s="1" t="s">
        <v>26</v>
      </c>
      <c r="C18" s="5">
        <v>82</v>
      </c>
      <c r="D18" s="5">
        <v>48</v>
      </c>
      <c r="E18" s="5">
        <f t="shared" si="0"/>
        <v>15</v>
      </c>
      <c r="F18" s="5">
        <f t="shared" si="1"/>
        <v>67</v>
      </c>
      <c r="G18" s="5">
        <f t="shared" si="2"/>
        <v>8.2000000000000011</v>
      </c>
      <c r="H18" s="5">
        <f t="shared" si="3"/>
        <v>75.2</v>
      </c>
      <c r="I18" s="1">
        <f t="shared" si="4"/>
        <v>14</v>
      </c>
      <c r="J18" s="1" t="str">
        <f t="shared" si="5"/>
        <v>보통</v>
      </c>
    </row>
    <row r="19" spans="1:10" x14ac:dyDescent="0.3">
      <c r="A19" s="1" t="s">
        <v>17</v>
      </c>
      <c r="B19" s="1" t="s">
        <v>25</v>
      </c>
      <c r="C19" s="5">
        <v>55</v>
      </c>
      <c r="D19" s="5">
        <v>64</v>
      </c>
      <c r="E19" s="5">
        <f t="shared" si="0"/>
        <v>20</v>
      </c>
      <c r="F19" s="5">
        <f t="shared" si="1"/>
        <v>67.599999999999994</v>
      </c>
      <c r="G19" s="5">
        <f t="shared" si="2"/>
        <v>12.8</v>
      </c>
      <c r="H19" s="5">
        <f t="shared" si="3"/>
        <v>80.399999999999991</v>
      </c>
      <c r="I19" s="1">
        <f t="shared" si="4"/>
        <v>11</v>
      </c>
      <c r="J19" s="1" t="str">
        <f t="shared" si="5"/>
        <v>우수</v>
      </c>
    </row>
    <row r="20" spans="1:10" x14ac:dyDescent="0.3">
      <c r="A20" s="1" t="s">
        <v>18</v>
      </c>
      <c r="B20" s="1" t="s">
        <v>24</v>
      </c>
      <c r="C20" s="5">
        <v>76</v>
      </c>
      <c r="D20" s="5">
        <v>60</v>
      </c>
      <c r="E20" s="5">
        <f>IF(B20="A",20,IF(B20="B",15,10))</f>
        <v>10</v>
      </c>
      <c r="F20" s="5">
        <f t="shared" si="1"/>
        <v>64.400000000000006</v>
      </c>
      <c r="G20" s="5">
        <f t="shared" si="2"/>
        <v>7.6000000000000005</v>
      </c>
      <c r="H20" s="5">
        <f t="shared" si="3"/>
        <v>72</v>
      </c>
      <c r="I20" s="1">
        <f t="shared" si="4"/>
        <v>16</v>
      </c>
      <c r="J20" s="1" t="str">
        <f t="shared" si="5"/>
        <v>보통</v>
      </c>
    </row>
    <row r="21" spans="1:10" x14ac:dyDescent="0.3">
      <c r="A21" s="1" t="s">
        <v>19</v>
      </c>
      <c r="B21" s="1" t="s">
        <v>25</v>
      </c>
      <c r="C21" s="5">
        <v>54</v>
      </c>
      <c r="D21" s="5">
        <v>60</v>
      </c>
      <c r="E21" s="5">
        <f t="shared" si="0"/>
        <v>20</v>
      </c>
      <c r="F21" s="5">
        <f t="shared" si="1"/>
        <v>65.599999999999994</v>
      </c>
      <c r="G21" s="5">
        <f t="shared" si="2"/>
        <v>12</v>
      </c>
      <c r="H21" s="5">
        <f t="shared" si="3"/>
        <v>77.599999999999994</v>
      </c>
      <c r="I21" s="1">
        <f t="shared" si="4"/>
        <v>13</v>
      </c>
      <c r="J21" s="1" t="str">
        <f t="shared" si="5"/>
        <v>보통</v>
      </c>
    </row>
    <row r="22" spans="1:10" x14ac:dyDescent="0.3">
      <c r="A22" s="1" t="s">
        <v>20</v>
      </c>
      <c r="B22" s="1" t="s">
        <v>26</v>
      </c>
      <c r="C22" s="5">
        <v>50</v>
      </c>
      <c r="D22" s="5">
        <v>45</v>
      </c>
      <c r="E22" s="5">
        <f t="shared" si="0"/>
        <v>15</v>
      </c>
      <c r="F22" s="5">
        <f t="shared" si="1"/>
        <v>53</v>
      </c>
      <c r="G22" s="5">
        <f t="shared" si="2"/>
        <v>5</v>
      </c>
      <c r="H22" s="5">
        <f t="shared" si="3"/>
        <v>58</v>
      </c>
      <c r="I22" s="1">
        <f t="shared" si="4"/>
        <v>19</v>
      </c>
      <c r="J22" s="1" t="str">
        <f t="shared" si="5"/>
        <v>미달</v>
      </c>
    </row>
    <row r="23" spans="1:10" x14ac:dyDescent="0.3">
      <c r="A23" s="2" t="s">
        <v>38</v>
      </c>
      <c r="B23" s="2"/>
      <c r="C23" s="5">
        <f>AVERAGE(C3:C22)</f>
        <v>63.65</v>
      </c>
      <c r="D23" s="5">
        <f t="shared" ref="D23:H23" si="6">AVERAGE(D3:D22)</f>
        <v>67.3</v>
      </c>
      <c r="E23" s="5">
        <f t="shared" si="6"/>
        <v>15</v>
      </c>
      <c r="F23" s="5">
        <f t="shared" si="6"/>
        <v>67.38</v>
      </c>
      <c r="G23" s="5">
        <f t="shared" si="6"/>
        <v>12.185</v>
      </c>
      <c r="H23" s="5">
        <f t="shared" si="6"/>
        <v>79.565000000000012</v>
      </c>
      <c r="I23" s="3"/>
      <c r="J23" s="3"/>
    </row>
    <row r="24" spans="1:10" x14ac:dyDescent="0.3">
      <c r="A24" s="2" t="s">
        <v>33</v>
      </c>
      <c r="B24" s="2"/>
      <c r="C24" s="2"/>
      <c r="D24" s="2"/>
      <c r="E24" s="2"/>
      <c r="F24" s="2"/>
      <c r="G24" s="2"/>
      <c r="H24" s="1">
        <f>COUNTIF(H3:H23,"&gt;=85")</f>
        <v>7</v>
      </c>
      <c r="I24" s="3"/>
      <c r="J24" s="3"/>
    </row>
    <row r="25" spans="1:10" x14ac:dyDescent="0.3">
      <c r="A25" s="2" t="s">
        <v>34</v>
      </c>
      <c r="B25" s="2"/>
      <c r="C25" s="2"/>
      <c r="D25" s="2"/>
      <c r="E25" s="2"/>
      <c r="F25" s="2"/>
      <c r="G25" s="2"/>
      <c r="H25" s="1">
        <f>ROUND(SUMPRODUCT(ISNUMBER(FIND("A",B3:B22))+ISNUMBER(FIND("B",B3:B22)),H3:H22),0)</f>
        <v>1069</v>
      </c>
      <c r="I25" s="3"/>
      <c r="J25" s="3"/>
    </row>
    <row r="26" spans="1:10" x14ac:dyDescent="0.3">
      <c r="A26" s="6" t="s">
        <v>39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3">
      <c r="A27" s="2" t="s">
        <v>35</v>
      </c>
      <c r="B27" s="2"/>
      <c r="C27" s="2"/>
      <c r="D27" s="2"/>
      <c r="E27" s="2"/>
      <c r="F27" s="2"/>
      <c r="G27" s="1">
        <f>SUMIFS(G3:G22,$I$3:$I$22,"&gt;=10",$I$3:$I$22,"&lt;=15")</f>
        <v>74.600000000000009</v>
      </c>
      <c r="H27" s="1">
        <f>SUMIFS(H3:H22,$I$3:$I$22,"&gt;=10",$I$3:$I$22,"&lt;=15")</f>
        <v>467</v>
      </c>
      <c r="I27" s="3"/>
      <c r="J27" s="3"/>
    </row>
    <row r="28" spans="1:10" x14ac:dyDescent="0.3">
      <c r="A28" s="2" t="s">
        <v>36</v>
      </c>
      <c r="B28" s="2"/>
      <c r="C28" s="2"/>
      <c r="D28" s="2"/>
      <c r="E28" s="2"/>
      <c r="F28" s="2"/>
      <c r="G28" s="1"/>
      <c r="H28" s="1"/>
      <c r="I28" s="3"/>
      <c r="J28" s="3"/>
    </row>
    <row r="29" spans="1:1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mergeCells count="10">
    <mergeCell ref="A1:J1"/>
    <mergeCell ref="I23:J25"/>
    <mergeCell ref="A26:J26"/>
    <mergeCell ref="I27:J28"/>
    <mergeCell ref="A29:J29"/>
    <mergeCell ref="A23:B23"/>
    <mergeCell ref="A24:G24"/>
    <mergeCell ref="A25:G25"/>
    <mergeCell ref="A27:F27"/>
    <mergeCell ref="A28:F2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이현섭</dc:creator>
  <cp:lastModifiedBy>이현섭</cp:lastModifiedBy>
  <dcterms:created xsi:type="dcterms:W3CDTF">2021-11-12T10:30:03Z</dcterms:created>
  <dcterms:modified xsi:type="dcterms:W3CDTF">2021-11-12T11:47:57Z</dcterms:modified>
</cp:coreProperties>
</file>