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면철\Desktop\(2-1)모의고사\모의고사 정답\01 엑셀\"/>
    </mc:Choice>
  </mc:AlternateContent>
  <xr:revisionPtr revIDLastSave="0" documentId="13_ncr:1_{CBF391C5-D89C-4257-A6BB-9C68261C88A0}" xr6:coauthVersionLast="44" xr6:coauthVersionMax="44" xr10:uidLastSave="{00000000-0000-0000-0000-000000000000}"/>
  <bookViews>
    <workbookView xWindow="15045" yWindow="2850" windowWidth="1659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" l="1"/>
  <c r="F25" i="1" l="1"/>
  <c r="F24" i="1"/>
  <c r="I10" i="1" l="1"/>
  <c r="I8" i="1"/>
  <c r="I25" i="1" s="1"/>
  <c r="I11" i="1"/>
  <c r="I17" i="1"/>
  <c r="I20" i="1"/>
  <c r="I23" i="1"/>
  <c r="I18" i="1"/>
  <c r="I14" i="1"/>
  <c r="I7" i="1"/>
  <c r="I15" i="1"/>
  <c r="I22" i="1"/>
  <c r="I12" i="1"/>
  <c r="I19" i="1"/>
  <c r="I21" i="1"/>
  <c r="I6" i="1"/>
  <c r="I16" i="1"/>
  <c r="I13" i="1"/>
  <c r="I4" i="1"/>
  <c r="I5" i="1"/>
  <c r="I9" i="1"/>
  <c r="G10" i="1"/>
  <c r="G8" i="1"/>
  <c r="G11" i="1"/>
  <c r="G17" i="1"/>
  <c r="G20" i="1"/>
  <c r="G23" i="1"/>
  <c r="G18" i="1"/>
  <c r="G14" i="1"/>
  <c r="G7" i="1"/>
  <c r="G15" i="1"/>
  <c r="G22" i="1"/>
  <c r="G12" i="1"/>
  <c r="G19" i="1"/>
  <c r="G21" i="1"/>
  <c r="G6" i="1"/>
  <c r="G16" i="1"/>
  <c r="H16" i="1" s="1"/>
  <c r="G13" i="1"/>
  <c r="G4" i="1"/>
  <c r="G5" i="1"/>
  <c r="G9" i="1"/>
  <c r="H9" i="1" s="1"/>
  <c r="H12" i="1" l="1"/>
  <c r="H14" i="1"/>
  <c r="H17" i="1"/>
  <c r="H5" i="1"/>
  <c r="F26" i="1" s="1" a="1"/>
  <c r="F26" i="1" s="1"/>
  <c r="H6" i="1"/>
  <c r="H22" i="1"/>
  <c r="H18" i="1"/>
  <c r="H11" i="1"/>
  <c r="H4" i="1"/>
  <c r="H21" i="1"/>
  <c r="H15" i="1"/>
  <c r="H23" i="1"/>
  <c r="H8" i="1"/>
  <c r="I26" i="1" s="1" a="1"/>
  <c r="I26" i="1" s="1"/>
  <c r="I27" i="1"/>
  <c r="H13" i="1"/>
  <c r="H19" i="1"/>
  <c r="H7" i="1"/>
  <c r="H20" i="1"/>
  <c r="H10" i="1"/>
  <c r="I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tc={815433CC-97BB-456B-8501-BD4458B9D888}</author>
  </authors>
  <commentList>
    <comment ref="F26" authorId="0" shapeId="0" xr:uid="{815433CC-97BB-456B-8501-BD4458B9D8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sumifs 함수를 이용해도 됩니다.</t>
      </text>
    </comment>
  </commentList>
</comments>
</file>

<file path=xl/sharedStrings.xml><?xml version="1.0" encoding="utf-8"?>
<sst xmlns="http://schemas.openxmlformats.org/spreadsheetml/2006/main" count="104" uniqueCount="75">
  <si>
    <t>구분</t>
    <phoneticPr fontId="1" type="noConversion"/>
  </si>
  <si>
    <t>상반기</t>
    <phoneticPr fontId="1" type="noConversion"/>
  </si>
  <si>
    <t>하반기</t>
    <phoneticPr fontId="1" type="noConversion"/>
  </si>
  <si>
    <t>부서</t>
    <phoneticPr fontId="1" type="noConversion"/>
  </si>
  <si>
    <t>사원번호</t>
    <phoneticPr fontId="1" type="noConversion"/>
  </si>
  <si>
    <t>성명</t>
    <phoneticPr fontId="1" type="noConversion"/>
  </si>
  <si>
    <t>상품명</t>
    <phoneticPr fontId="1" type="noConversion"/>
  </si>
  <si>
    <t>목표</t>
    <phoneticPr fontId="1" type="noConversion"/>
  </si>
  <si>
    <t>실적</t>
    <phoneticPr fontId="1" type="noConversion"/>
  </si>
  <si>
    <t>달성률</t>
    <phoneticPr fontId="1" type="noConversion"/>
  </si>
  <si>
    <t>순위</t>
    <phoneticPr fontId="1" type="noConversion"/>
  </si>
  <si>
    <t>기획2부</t>
    <phoneticPr fontId="1" type="noConversion"/>
  </si>
  <si>
    <t>101</t>
    <phoneticPr fontId="1" type="noConversion"/>
  </si>
  <si>
    <t>김희산</t>
    <phoneticPr fontId="1" type="noConversion"/>
  </si>
  <si>
    <t>오디오</t>
    <phoneticPr fontId="1" type="noConversion"/>
  </si>
  <si>
    <t>기획3부</t>
    <phoneticPr fontId="1" type="noConversion"/>
  </si>
  <si>
    <t>102</t>
    <phoneticPr fontId="1" type="noConversion"/>
  </si>
  <si>
    <t>유미자</t>
    <phoneticPr fontId="1" type="noConversion"/>
  </si>
  <si>
    <t>비디오</t>
    <phoneticPr fontId="1" type="noConversion"/>
  </si>
  <si>
    <t>103</t>
    <phoneticPr fontId="1" type="noConversion"/>
  </si>
  <si>
    <t>김효종</t>
    <phoneticPr fontId="1" type="noConversion"/>
  </si>
  <si>
    <t>모니터</t>
    <phoneticPr fontId="1" type="noConversion"/>
  </si>
  <si>
    <t>영업1부</t>
    <phoneticPr fontId="1" type="noConversion"/>
  </si>
  <si>
    <t>104</t>
    <phoneticPr fontId="1" type="noConversion"/>
  </si>
  <si>
    <t>김신돈</t>
    <phoneticPr fontId="1" type="noConversion"/>
  </si>
  <si>
    <t>카메라</t>
    <phoneticPr fontId="1" type="noConversion"/>
  </si>
  <si>
    <t>영업2부</t>
    <phoneticPr fontId="1" type="noConversion"/>
  </si>
  <si>
    <t>105</t>
    <phoneticPr fontId="1" type="noConversion"/>
  </si>
  <si>
    <t>정애란</t>
    <phoneticPr fontId="1" type="noConversion"/>
  </si>
  <si>
    <t>영업3부</t>
    <phoneticPr fontId="1" type="noConversion"/>
  </si>
  <si>
    <t>106</t>
    <phoneticPr fontId="1" type="noConversion"/>
  </si>
  <si>
    <t>김미연</t>
    <phoneticPr fontId="1" type="noConversion"/>
  </si>
  <si>
    <t>본체</t>
    <phoneticPr fontId="1" type="noConversion"/>
  </si>
  <si>
    <t>107</t>
    <phoneticPr fontId="1" type="noConversion"/>
  </si>
  <si>
    <t>정장수</t>
    <phoneticPr fontId="1" type="noConversion"/>
  </si>
  <si>
    <t>디스켓</t>
    <phoneticPr fontId="1" type="noConversion"/>
  </si>
  <si>
    <t>108</t>
    <phoneticPr fontId="1" type="noConversion"/>
  </si>
  <si>
    <t>조종희</t>
    <phoneticPr fontId="1" type="noConversion"/>
  </si>
  <si>
    <t>전열기</t>
    <phoneticPr fontId="1" type="noConversion"/>
  </si>
  <si>
    <t>109</t>
    <phoneticPr fontId="1" type="noConversion"/>
  </si>
  <si>
    <t>황교언</t>
    <phoneticPr fontId="1" type="noConversion"/>
  </si>
  <si>
    <t>기획1부</t>
    <phoneticPr fontId="1" type="noConversion"/>
  </si>
  <si>
    <t>110</t>
    <phoneticPr fontId="1" type="noConversion"/>
  </si>
  <si>
    <t>정수미</t>
    <phoneticPr fontId="1" type="noConversion"/>
  </si>
  <si>
    <t>난방기</t>
    <phoneticPr fontId="1" type="noConversion"/>
  </si>
  <si>
    <t>111</t>
    <phoneticPr fontId="1" type="noConversion"/>
  </si>
  <si>
    <t>오지애</t>
    <phoneticPr fontId="1" type="noConversion"/>
  </si>
  <si>
    <t>레인지</t>
    <phoneticPr fontId="1" type="noConversion"/>
  </si>
  <si>
    <t>112</t>
    <phoneticPr fontId="1" type="noConversion"/>
  </si>
  <si>
    <t>성경수</t>
    <phoneticPr fontId="1" type="noConversion"/>
  </si>
  <si>
    <t>선풍기</t>
    <phoneticPr fontId="1" type="noConversion"/>
  </si>
  <si>
    <t>113</t>
    <phoneticPr fontId="1" type="noConversion"/>
  </si>
  <si>
    <t>박찬호</t>
    <phoneticPr fontId="1" type="noConversion"/>
  </si>
  <si>
    <t>114</t>
    <phoneticPr fontId="1" type="noConversion"/>
  </si>
  <si>
    <t>추신수</t>
    <phoneticPr fontId="1" type="noConversion"/>
  </si>
  <si>
    <t>115</t>
    <phoneticPr fontId="1" type="noConversion"/>
  </si>
  <si>
    <t>류제국</t>
    <phoneticPr fontId="1" type="noConversion"/>
  </si>
  <si>
    <t>경리3부</t>
    <phoneticPr fontId="1" type="noConversion"/>
  </si>
  <si>
    <t>116</t>
    <phoneticPr fontId="1" type="noConversion"/>
  </si>
  <si>
    <t>이승엽</t>
    <phoneticPr fontId="1" type="noConversion"/>
  </si>
  <si>
    <t>117</t>
    <phoneticPr fontId="1" type="noConversion"/>
  </si>
  <si>
    <t>이병규</t>
    <phoneticPr fontId="1" type="noConversion"/>
  </si>
  <si>
    <t>118</t>
    <phoneticPr fontId="1" type="noConversion"/>
  </si>
  <si>
    <t>이종범</t>
    <phoneticPr fontId="1" type="noConversion"/>
  </si>
  <si>
    <t>경리1부</t>
    <phoneticPr fontId="1" type="noConversion"/>
  </si>
  <si>
    <t>119</t>
    <phoneticPr fontId="1" type="noConversion"/>
  </si>
  <si>
    <t>김선우</t>
    <phoneticPr fontId="1" type="noConversion"/>
  </si>
  <si>
    <t>경리2부</t>
    <phoneticPr fontId="1" type="noConversion"/>
  </si>
  <si>
    <t>120</t>
    <phoneticPr fontId="1" type="noConversion"/>
  </si>
  <si>
    <t>김치우</t>
    <phoneticPr fontId="1" type="noConversion"/>
  </si>
  <si>
    <t>성이 "정"씨인 사람들의 합</t>
    <phoneticPr fontId="1" type="noConversion"/>
  </si>
  <si>
    <t>사원번호가 3으로 끝나는 사람들의 합</t>
    <phoneticPr fontId="1" type="noConversion"/>
  </si>
  <si>
    <t>영업2부이면서 전열기를 판 사원들의합</t>
    <phoneticPr fontId="1" type="noConversion"/>
  </si>
  <si>
    <t>하반기 목표가 1000이상 2000미만 사원들의 합</t>
    <phoneticPr fontId="1" type="noConversion"/>
  </si>
  <si>
    <t>판매 실적 대비표 (비번호 : xxxx)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</si>
</sst>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8"/>
      <color theme="1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quotePrefix="1" applyFont="1" applyBorder="1">
      <alignment vertical="center"/>
    </xf>
    <xf numFmtId="41" fontId="3" fillId="0" borderId="2" xfId="1" applyFont="1" applyBorder="1">
      <alignment vertical="center"/>
    </xf>
    <xf numFmtId="9" fontId="3" fillId="0" borderId="2" xfId="2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quotePrefix="1" applyFont="1" applyBorder="1">
      <alignment vertical="center"/>
    </xf>
    <xf numFmtId="41" fontId="3" fillId="0" borderId="3" xfId="1" applyFont="1" applyBorder="1">
      <alignment vertical="center"/>
    </xf>
    <xf numFmtId="9" fontId="3" fillId="0" borderId="3" xfId="2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quotePrefix="1" applyFont="1" applyBorder="1">
      <alignment vertical="center"/>
    </xf>
    <xf numFmtId="41" fontId="3" fillId="0" borderId="4" xfId="1" applyFont="1" applyBorder="1">
      <alignment vertical="center"/>
    </xf>
    <xf numFmtId="9" fontId="3" fillId="0" borderId="4" xfId="2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영업</a:t>
            </a:r>
            <a:r>
              <a:rPr lang="en-US" altLang="ko-KR" sz="1600" u="sng"/>
              <a:t>1</a:t>
            </a:r>
            <a:r>
              <a:rPr lang="ko-KR" altLang="en-US" sz="1600" u="sng"/>
              <a:t>부 사원의 상반기 목표와 실적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Sheet1!$E$29</c:f>
              <c:strCache>
                <c:ptCount val="1"/>
                <c:pt idx="0">
                  <c:v>목표</c:v>
                </c:pt>
              </c:strCache>
            </c:strRef>
          </c:tx>
          <c:invertIfNegative val="0"/>
          <c:cat>
            <c:strRef>
              <c:f>Sheet1!$D$30:$D$33</c:f>
              <c:strCache>
                <c:ptCount val="4"/>
                <c:pt idx="0">
                  <c:v>김신돈</c:v>
                </c:pt>
                <c:pt idx="1">
                  <c:v>박찬호</c:v>
                </c:pt>
                <c:pt idx="2">
                  <c:v>이종범</c:v>
                </c:pt>
                <c:pt idx="3">
                  <c:v>황교언</c:v>
                </c:pt>
              </c:strCache>
            </c:strRef>
          </c:cat>
          <c:val>
            <c:numRef>
              <c:f>Sheet1!$E$30:$E$33</c:f>
              <c:numCache>
                <c:formatCode>_(* #,##0_);_(* \(#,##0\);_(* "-"_);_(@_)</c:formatCode>
                <c:ptCount val="4"/>
                <c:pt idx="0">
                  <c:v>2200</c:v>
                </c:pt>
                <c:pt idx="1">
                  <c:v>1300</c:v>
                </c:pt>
                <c:pt idx="2">
                  <c:v>1800</c:v>
                </c:pt>
                <c:pt idx="3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0-44C7-87EE-1E8301C3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61024"/>
        <c:axId val="194447040"/>
      </c:barChart>
      <c:lineChart>
        <c:grouping val="standard"/>
        <c:varyColors val="0"/>
        <c:ser>
          <c:idx val="1"/>
          <c:order val="1"/>
          <c:tx>
            <c:strRef>
              <c:f>Sheet1!$F$29</c:f>
              <c:strCache>
                <c:ptCount val="1"/>
                <c:pt idx="0">
                  <c:v>실적</c:v>
                </c:pt>
              </c:strCache>
            </c:strRef>
          </c:tx>
          <c:cat>
            <c:strRef>
              <c:f>Sheet1!$D$30:$D$33</c:f>
              <c:strCache>
                <c:ptCount val="4"/>
                <c:pt idx="0">
                  <c:v>김신돈</c:v>
                </c:pt>
                <c:pt idx="1">
                  <c:v>박찬호</c:v>
                </c:pt>
                <c:pt idx="2">
                  <c:v>이종범</c:v>
                </c:pt>
                <c:pt idx="3">
                  <c:v>황교언</c:v>
                </c:pt>
              </c:strCache>
            </c:strRef>
          </c:cat>
          <c:val>
            <c:numRef>
              <c:f>Sheet1!$F$30:$F$33</c:f>
              <c:numCache>
                <c:formatCode>_(* #,##0_);_(* \(#,##0\);_(* "-"_);_(@_)</c:formatCode>
                <c:ptCount val="4"/>
                <c:pt idx="0">
                  <c:v>1950</c:v>
                </c:pt>
                <c:pt idx="1">
                  <c:v>1300</c:v>
                </c:pt>
                <c:pt idx="2">
                  <c:v>1500</c:v>
                </c:pt>
                <c:pt idx="3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0-44C7-87EE-1E8301C35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561024"/>
        <c:axId val="194447040"/>
      </c:lineChart>
      <c:catAx>
        <c:axId val="19456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94447040"/>
        <c:crosses val="autoZero"/>
        <c:auto val="1"/>
        <c:lblAlgn val="ctr"/>
        <c:lblOffset val="100"/>
        <c:noMultiLvlLbl val="0"/>
      </c:catAx>
      <c:valAx>
        <c:axId val="194447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수량</a:t>
                </a:r>
              </a:p>
            </c:rich>
          </c:tx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19456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171449</xdr:rowOff>
    </xdr:from>
    <xdr:to>
      <xdr:col>8</xdr:col>
      <xdr:colOff>847725</xdr:colOff>
      <xdr:row>41</xdr:row>
      <xdr:rowOff>142874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신 면철" id="{1F4BC3F5-8965-47D6-B413-2F1916C51729}" userId="67bf8f408ee40ba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6" dT="2019-09-17T02:46:30.61" personId="{1F4BC3F5-8965-47D6-B413-2F1916C51729}" id="{815433CC-97BB-456B-8501-BD4458B9D888}">
    <text>sumifs 함수를 이용해도 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30" sqref="K30"/>
    </sheetView>
  </sheetViews>
  <sheetFormatPr defaultRowHeight="16.5" x14ac:dyDescent="0.3"/>
  <cols>
    <col min="1" max="1" width="10.375" customWidth="1"/>
    <col min="2" max="2" width="0" hidden="1" customWidth="1"/>
    <col min="3" max="3" width="9.75" customWidth="1"/>
    <col min="4" max="4" width="10.25" customWidth="1"/>
    <col min="5" max="5" width="10.75" customWidth="1"/>
    <col min="6" max="6" width="10.5" customWidth="1"/>
    <col min="9" max="9" width="11.625" customWidth="1"/>
  </cols>
  <sheetData>
    <row r="1" spans="1:9" ht="26.25" x14ac:dyDescent="0.3">
      <c r="A1" s="20" t="s">
        <v>74</v>
      </c>
      <c r="B1" s="20"/>
      <c r="C1" s="20"/>
      <c r="D1" s="20"/>
      <c r="E1" s="20"/>
      <c r="F1" s="20"/>
      <c r="G1" s="20"/>
      <c r="H1" s="20"/>
      <c r="I1" s="20"/>
    </row>
    <row r="2" spans="1:9" s="1" customFormat="1" ht="13.5" x14ac:dyDescent="0.3">
      <c r="A2" s="22" t="s">
        <v>0</v>
      </c>
      <c r="B2" s="22"/>
      <c r="C2" s="22"/>
      <c r="D2" s="22" t="s">
        <v>1</v>
      </c>
      <c r="E2" s="22"/>
      <c r="F2" s="22"/>
      <c r="G2" s="22"/>
      <c r="H2" s="22"/>
      <c r="I2" s="16" t="s">
        <v>2</v>
      </c>
    </row>
    <row r="3" spans="1:9" s="1" customFormat="1" ht="13.5" x14ac:dyDescent="0.3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7</v>
      </c>
    </row>
    <row r="4" spans="1:9" s="1" customFormat="1" ht="13.5" x14ac:dyDescent="0.3">
      <c r="A4" s="17" t="s">
        <v>64</v>
      </c>
      <c r="B4" s="5" t="s">
        <v>65</v>
      </c>
      <c r="C4" s="17" t="s">
        <v>66</v>
      </c>
      <c r="D4" s="17" t="s">
        <v>47</v>
      </c>
      <c r="E4" s="6">
        <v>1900</v>
      </c>
      <c r="F4" s="6">
        <v>600</v>
      </c>
      <c r="G4" s="7">
        <f t="shared" ref="G4:G23" si="0">F4/E4</f>
        <v>0.31578947368421051</v>
      </c>
      <c r="H4" s="4">
        <f t="shared" ref="H4:H23" si="1">RANK(G4,$G$4:$G$23)</f>
        <v>20</v>
      </c>
      <c r="I4" s="6">
        <f t="shared" ref="I4:I23" si="2">IF(F4&gt;=2000,F4*1.15,F4*1.18)</f>
        <v>708</v>
      </c>
    </row>
    <row r="5" spans="1:9" s="1" customFormat="1" ht="13.5" x14ac:dyDescent="0.3">
      <c r="A5" s="18" t="s">
        <v>67</v>
      </c>
      <c r="B5" s="9" t="s">
        <v>68</v>
      </c>
      <c r="C5" s="18" t="s">
        <v>69</v>
      </c>
      <c r="D5" s="18" t="s">
        <v>50</v>
      </c>
      <c r="E5" s="10">
        <v>2000</v>
      </c>
      <c r="F5" s="10">
        <v>1800</v>
      </c>
      <c r="G5" s="11">
        <f t="shared" si="0"/>
        <v>0.9</v>
      </c>
      <c r="H5" s="8">
        <f t="shared" si="1"/>
        <v>12</v>
      </c>
      <c r="I5" s="10">
        <f t="shared" si="2"/>
        <v>2124</v>
      </c>
    </row>
    <row r="6" spans="1:9" s="1" customFormat="1" ht="13.5" x14ac:dyDescent="0.3">
      <c r="A6" s="18" t="s">
        <v>57</v>
      </c>
      <c r="B6" s="9" t="s">
        <v>58</v>
      </c>
      <c r="C6" s="18" t="s">
        <v>59</v>
      </c>
      <c r="D6" s="18" t="s">
        <v>38</v>
      </c>
      <c r="E6" s="10">
        <v>1600</v>
      </c>
      <c r="F6" s="10">
        <v>2200</v>
      </c>
      <c r="G6" s="11">
        <f t="shared" si="0"/>
        <v>1.375</v>
      </c>
      <c r="H6" s="8">
        <f t="shared" si="1"/>
        <v>6</v>
      </c>
      <c r="I6" s="10">
        <f t="shared" si="2"/>
        <v>2530</v>
      </c>
    </row>
    <row r="7" spans="1:9" s="1" customFormat="1" ht="13.5" x14ac:dyDescent="0.3">
      <c r="A7" s="18" t="s">
        <v>41</v>
      </c>
      <c r="B7" s="9" t="s">
        <v>42</v>
      </c>
      <c r="C7" s="18" t="s">
        <v>43</v>
      </c>
      <c r="D7" s="18" t="s">
        <v>44</v>
      </c>
      <c r="E7" s="10">
        <v>3100</v>
      </c>
      <c r="F7" s="10">
        <v>5600</v>
      </c>
      <c r="G7" s="11">
        <f t="shared" si="0"/>
        <v>1.8064516129032258</v>
      </c>
      <c r="H7" s="8">
        <f t="shared" si="1"/>
        <v>3</v>
      </c>
      <c r="I7" s="10">
        <f t="shared" si="2"/>
        <v>6439.9999999999991</v>
      </c>
    </row>
    <row r="8" spans="1:9" s="1" customFormat="1" ht="13.5" x14ac:dyDescent="0.3">
      <c r="A8" s="18" t="s">
        <v>11</v>
      </c>
      <c r="B8" s="9" t="s">
        <v>19</v>
      </c>
      <c r="C8" s="18" t="s">
        <v>20</v>
      </c>
      <c r="D8" s="18" t="s">
        <v>21</v>
      </c>
      <c r="E8" s="10">
        <v>900</v>
      </c>
      <c r="F8" s="10">
        <v>600</v>
      </c>
      <c r="G8" s="11">
        <f t="shared" si="0"/>
        <v>0.66666666666666663</v>
      </c>
      <c r="H8" s="8">
        <f t="shared" si="1"/>
        <v>17</v>
      </c>
      <c r="I8" s="10">
        <f t="shared" si="2"/>
        <v>708</v>
      </c>
    </row>
    <row r="9" spans="1:9" s="1" customFormat="1" ht="13.5" x14ac:dyDescent="0.3">
      <c r="A9" s="18" t="s">
        <v>11</v>
      </c>
      <c r="B9" s="9" t="s">
        <v>12</v>
      </c>
      <c r="C9" s="18" t="s">
        <v>13</v>
      </c>
      <c r="D9" s="18" t="s">
        <v>14</v>
      </c>
      <c r="E9" s="10">
        <v>1300</v>
      </c>
      <c r="F9" s="10">
        <v>1600</v>
      </c>
      <c r="G9" s="11">
        <f t="shared" si="0"/>
        <v>1.2307692307692308</v>
      </c>
      <c r="H9" s="8">
        <f t="shared" si="1"/>
        <v>7</v>
      </c>
      <c r="I9" s="10">
        <f t="shared" si="2"/>
        <v>1888</v>
      </c>
    </row>
    <row r="10" spans="1:9" s="1" customFormat="1" ht="13.5" x14ac:dyDescent="0.3">
      <c r="A10" s="18" t="s">
        <v>15</v>
      </c>
      <c r="B10" s="9" t="s">
        <v>16</v>
      </c>
      <c r="C10" s="18" t="s">
        <v>17</v>
      </c>
      <c r="D10" s="18" t="s">
        <v>18</v>
      </c>
      <c r="E10" s="10">
        <v>1200</v>
      </c>
      <c r="F10" s="10">
        <v>1700</v>
      </c>
      <c r="G10" s="11">
        <f t="shared" si="0"/>
        <v>1.4166666666666667</v>
      </c>
      <c r="H10" s="8">
        <f t="shared" si="1"/>
        <v>5</v>
      </c>
      <c r="I10" s="10">
        <f t="shared" si="2"/>
        <v>2006</v>
      </c>
    </row>
    <row r="11" spans="1:9" s="1" customFormat="1" ht="13.5" x14ac:dyDescent="0.3">
      <c r="A11" s="18" t="s">
        <v>22</v>
      </c>
      <c r="B11" s="9" t="s">
        <v>23</v>
      </c>
      <c r="C11" s="18" t="s">
        <v>24</v>
      </c>
      <c r="D11" s="18" t="s">
        <v>25</v>
      </c>
      <c r="E11" s="10">
        <v>2200</v>
      </c>
      <c r="F11" s="10">
        <v>1950</v>
      </c>
      <c r="G11" s="11">
        <f t="shared" si="0"/>
        <v>0.88636363636363635</v>
      </c>
      <c r="H11" s="8">
        <f t="shared" si="1"/>
        <v>13</v>
      </c>
      <c r="I11" s="10">
        <f t="shared" si="2"/>
        <v>2301</v>
      </c>
    </row>
    <row r="12" spans="1:9" s="1" customFormat="1" ht="13.5" x14ac:dyDescent="0.3">
      <c r="A12" s="18" t="s">
        <v>22</v>
      </c>
      <c r="B12" s="9" t="s">
        <v>51</v>
      </c>
      <c r="C12" s="18" t="s">
        <v>52</v>
      </c>
      <c r="D12" s="18" t="s">
        <v>21</v>
      </c>
      <c r="E12" s="10">
        <v>1300</v>
      </c>
      <c r="F12" s="10">
        <v>1300</v>
      </c>
      <c r="G12" s="11">
        <f t="shared" si="0"/>
        <v>1</v>
      </c>
      <c r="H12" s="8">
        <f t="shared" si="1"/>
        <v>11</v>
      </c>
      <c r="I12" s="10">
        <f t="shared" si="2"/>
        <v>1534</v>
      </c>
    </row>
    <row r="13" spans="1:9" s="1" customFormat="1" ht="13.5" x14ac:dyDescent="0.3">
      <c r="A13" s="18" t="s">
        <v>22</v>
      </c>
      <c r="B13" s="9" t="s">
        <v>62</v>
      </c>
      <c r="C13" s="18" t="s">
        <v>63</v>
      </c>
      <c r="D13" s="18" t="s">
        <v>44</v>
      </c>
      <c r="E13" s="10">
        <v>1800</v>
      </c>
      <c r="F13" s="10">
        <v>1500</v>
      </c>
      <c r="G13" s="11">
        <f t="shared" si="0"/>
        <v>0.83333333333333337</v>
      </c>
      <c r="H13" s="8">
        <f t="shared" si="1"/>
        <v>14</v>
      </c>
      <c r="I13" s="10">
        <f t="shared" si="2"/>
        <v>1770</v>
      </c>
    </row>
    <row r="14" spans="1:9" s="1" customFormat="1" ht="13.5" x14ac:dyDescent="0.3">
      <c r="A14" s="18" t="s">
        <v>22</v>
      </c>
      <c r="B14" s="9" t="s">
        <v>39</v>
      </c>
      <c r="C14" s="18" t="s">
        <v>40</v>
      </c>
      <c r="D14" s="18" t="s">
        <v>35</v>
      </c>
      <c r="E14" s="10">
        <v>2700</v>
      </c>
      <c r="F14" s="10">
        <v>1250</v>
      </c>
      <c r="G14" s="11">
        <f t="shared" si="0"/>
        <v>0.46296296296296297</v>
      </c>
      <c r="H14" s="8">
        <f t="shared" si="1"/>
        <v>19</v>
      </c>
      <c r="I14" s="10">
        <f t="shared" si="2"/>
        <v>1475</v>
      </c>
    </row>
    <row r="15" spans="1:9" s="1" customFormat="1" ht="13.5" x14ac:dyDescent="0.3">
      <c r="A15" s="18" t="s">
        <v>26</v>
      </c>
      <c r="B15" s="9" t="s">
        <v>45</v>
      </c>
      <c r="C15" s="18" t="s">
        <v>46</v>
      </c>
      <c r="D15" s="18" t="s">
        <v>47</v>
      </c>
      <c r="E15" s="10">
        <v>2300</v>
      </c>
      <c r="F15" s="10">
        <v>1900</v>
      </c>
      <c r="G15" s="11">
        <f t="shared" si="0"/>
        <v>0.82608695652173914</v>
      </c>
      <c r="H15" s="8">
        <f t="shared" si="1"/>
        <v>15</v>
      </c>
      <c r="I15" s="10">
        <f t="shared" si="2"/>
        <v>2242</v>
      </c>
    </row>
    <row r="16" spans="1:9" s="1" customFormat="1" ht="13.5" x14ac:dyDescent="0.3">
      <c r="A16" s="18" t="s">
        <v>26</v>
      </c>
      <c r="B16" s="9" t="s">
        <v>60</v>
      </c>
      <c r="C16" s="18" t="s">
        <v>61</v>
      </c>
      <c r="D16" s="18" t="s">
        <v>35</v>
      </c>
      <c r="E16" s="10">
        <v>1700</v>
      </c>
      <c r="F16" s="10">
        <v>900</v>
      </c>
      <c r="G16" s="11">
        <f t="shared" si="0"/>
        <v>0.52941176470588236</v>
      </c>
      <c r="H16" s="8">
        <f t="shared" si="1"/>
        <v>18</v>
      </c>
      <c r="I16" s="10">
        <f t="shared" si="2"/>
        <v>1062</v>
      </c>
    </row>
    <row r="17" spans="1:10" s="1" customFormat="1" ht="13.5" x14ac:dyDescent="0.3">
      <c r="A17" s="18" t="s">
        <v>26</v>
      </c>
      <c r="B17" s="9" t="s">
        <v>27</v>
      </c>
      <c r="C17" s="18" t="s">
        <v>28</v>
      </c>
      <c r="D17" s="18" t="s">
        <v>21</v>
      </c>
      <c r="E17" s="10">
        <v>530</v>
      </c>
      <c r="F17" s="10">
        <v>2400</v>
      </c>
      <c r="G17" s="11">
        <f t="shared" si="0"/>
        <v>4.5283018867924527</v>
      </c>
      <c r="H17" s="8">
        <f t="shared" si="1"/>
        <v>1</v>
      </c>
      <c r="I17" s="10">
        <f t="shared" si="2"/>
        <v>2760</v>
      </c>
    </row>
    <row r="18" spans="1:10" s="1" customFormat="1" ht="13.5" x14ac:dyDescent="0.3">
      <c r="A18" s="18" t="s">
        <v>26</v>
      </c>
      <c r="B18" s="9" t="s">
        <v>36</v>
      </c>
      <c r="C18" s="18" t="s">
        <v>37</v>
      </c>
      <c r="D18" s="18" t="s">
        <v>38</v>
      </c>
      <c r="E18" s="10">
        <v>1400</v>
      </c>
      <c r="F18" s="10">
        <v>3500</v>
      </c>
      <c r="G18" s="11">
        <f t="shared" si="0"/>
        <v>2.5</v>
      </c>
      <c r="H18" s="8">
        <f t="shared" si="1"/>
        <v>2</v>
      </c>
      <c r="I18" s="10">
        <f t="shared" si="2"/>
        <v>4024.9999999999995</v>
      </c>
    </row>
    <row r="19" spans="1:10" s="1" customFormat="1" ht="13.5" x14ac:dyDescent="0.3">
      <c r="A19" s="18" t="s">
        <v>26</v>
      </c>
      <c r="B19" s="9" t="s">
        <v>53</v>
      </c>
      <c r="C19" s="18" t="s">
        <v>54</v>
      </c>
      <c r="D19" s="18" t="s">
        <v>21</v>
      </c>
      <c r="E19" s="10">
        <v>1400</v>
      </c>
      <c r="F19" s="10">
        <v>2500</v>
      </c>
      <c r="G19" s="11">
        <f t="shared" si="0"/>
        <v>1.7857142857142858</v>
      </c>
      <c r="H19" s="8">
        <f t="shared" si="1"/>
        <v>4</v>
      </c>
      <c r="I19" s="10">
        <f t="shared" si="2"/>
        <v>2875</v>
      </c>
    </row>
    <row r="20" spans="1:10" s="1" customFormat="1" ht="13.5" x14ac:dyDescent="0.3">
      <c r="A20" s="18" t="s">
        <v>29</v>
      </c>
      <c r="B20" s="9" t="s">
        <v>30</v>
      </c>
      <c r="C20" s="18" t="s">
        <v>31</v>
      </c>
      <c r="D20" s="18" t="s">
        <v>32</v>
      </c>
      <c r="E20" s="10">
        <v>660</v>
      </c>
      <c r="F20" s="10">
        <v>700</v>
      </c>
      <c r="G20" s="11">
        <f t="shared" si="0"/>
        <v>1.0606060606060606</v>
      </c>
      <c r="H20" s="8">
        <f t="shared" si="1"/>
        <v>9</v>
      </c>
      <c r="I20" s="10">
        <f t="shared" si="2"/>
        <v>826</v>
      </c>
    </row>
    <row r="21" spans="1:10" s="1" customFormat="1" ht="13.5" x14ac:dyDescent="0.3">
      <c r="A21" s="18" t="s">
        <v>29</v>
      </c>
      <c r="B21" s="9" t="s">
        <v>55</v>
      </c>
      <c r="C21" s="18" t="s">
        <v>56</v>
      </c>
      <c r="D21" s="18" t="s">
        <v>35</v>
      </c>
      <c r="E21" s="10">
        <v>1500</v>
      </c>
      <c r="F21" s="10">
        <v>1100</v>
      </c>
      <c r="G21" s="11">
        <f t="shared" si="0"/>
        <v>0.73333333333333328</v>
      </c>
      <c r="H21" s="8">
        <f t="shared" si="1"/>
        <v>16</v>
      </c>
      <c r="I21" s="10">
        <f t="shared" si="2"/>
        <v>1298</v>
      </c>
    </row>
    <row r="22" spans="1:10" s="1" customFormat="1" ht="13.5" x14ac:dyDescent="0.3">
      <c r="A22" s="18" t="s">
        <v>29</v>
      </c>
      <c r="B22" s="9" t="s">
        <v>48</v>
      </c>
      <c r="C22" s="18" t="s">
        <v>49</v>
      </c>
      <c r="D22" s="18" t="s">
        <v>50</v>
      </c>
      <c r="E22" s="10">
        <v>2500</v>
      </c>
      <c r="F22" s="10">
        <v>2700</v>
      </c>
      <c r="G22" s="11">
        <f t="shared" si="0"/>
        <v>1.08</v>
      </c>
      <c r="H22" s="8">
        <f t="shared" si="1"/>
        <v>8</v>
      </c>
      <c r="I22" s="10">
        <f t="shared" si="2"/>
        <v>3104.9999999999995</v>
      </c>
    </row>
    <row r="23" spans="1:10" s="1" customFormat="1" ht="13.5" x14ac:dyDescent="0.3">
      <c r="A23" s="19" t="s">
        <v>29</v>
      </c>
      <c r="B23" s="13" t="s">
        <v>33</v>
      </c>
      <c r="C23" s="19" t="s">
        <v>34</v>
      </c>
      <c r="D23" s="19" t="s">
        <v>35</v>
      </c>
      <c r="E23" s="14">
        <v>1900</v>
      </c>
      <c r="F23" s="14">
        <v>2000</v>
      </c>
      <c r="G23" s="15">
        <f t="shared" si="0"/>
        <v>1.0526315789473684</v>
      </c>
      <c r="H23" s="12">
        <f t="shared" si="1"/>
        <v>10</v>
      </c>
      <c r="I23" s="14">
        <f t="shared" si="2"/>
        <v>2300</v>
      </c>
    </row>
    <row r="24" spans="1:10" s="1" customFormat="1" ht="13.5" x14ac:dyDescent="0.3">
      <c r="A24" s="22" t="s">
        <v>70</v>
      </c>
      <c r="B24" s="22"/>
      <c r="C24" s="22"/>
      <c r="D24" s="22"/>
      <c r="E24" s="22"/>
      <c r="F24" s="3">
        <f>SUMIF($C$4:$C$23,"정*",F$4:F$23)</f>
        <v>10000</v>
      </c>
      <c r="G24" s="21"/>
      <c r="H24" s="21"/>
      <c r="I24" s="3">
        <f>SUMIF($C$4:$C$23,"정*",I$4:I$23)</f>
        <v>11500</v>
      </c>
    </row>
    <row r="25" spans="1:10" s="1" customFormat="1" ht="13.5" x14ac:dyDescent="0.3">
      <c r="A25" s="22" t="s">
        <v>71</v>
      </c>
      <c r="B25" s="22"/>
      <c r="C25" s="22"/>
      <c r="D25" s="22"/>
      <c r="E25" s="22"/>
      <c r="F25" s="3">
        <f>SUMIF($B$4:$B$23,"*3",F$4:F$23)</f>
        <v>1900</v>
      </c>
      <c r="G25" s="21"/>
      <c r="H25" s="21"/>
      <c r="I25" s="3">
        <f>SUMIF($B$4:$B$23,"*3",I$4:I$23)</f>
        <v>2242</v>
      </c>
    </row>
    <row r="26" spans="1:10" s="1" customFormat="1" ht="13.5" x14ac:dyDescent="0.3">
      <c r="A26" s="22" t="s">
        <v>72</v>
      </c>
      <c r="B26" s="22"/>
      <c r="C26" s="22"/>
      <c r="D26" s="22"/>
      <c r="E26" s="22"/>
      <c r="F26" s="3">
        <f t="array" ref="F26">SUM(($A$4:$I$23="영업2부")*($D$4:$D$23="전열기")*(F4:F23))</f>
        <v>3500</v>
      </c>
      <c r="G26" s="21"/>
      <c r="H26" s="21"/>
      <c r="I26" s="3">
        <f t="array" ref="I26">SUM(($A$4:$I$23="영업2부")*($D$4:$D$23="전열기")*(I4:I23))</f>
        <v>4024.9999999999995</v>
      </c>
      <c r="J26" s="1">
        <f>SUMIFS(F4:F23,A4:A23,"영업2부",D4:D23,"전열기")</f>
        <v>3500</v>
      </c>
    </row>
    <row r="27" spans="1:10" s="1" customFormat="1" ht="13.5" x14ac:dyDescent="0.3">
      <c r="A27" s="22" t="s">
        <v>73</v>
      </c>
      <c r="B27" s="22"/>
      <c r="C27" s="22"/>
      <c r="D27" s="22"/>
      <c r="E27" s="22"/>
      <c r="F27" s="22"/>
      <c r="G27" s="21"/>
      <c r="H27" s="21"/>
      <c r="I27" s="3">
        <f>SUMIF(I4:I23,"&gt;=1000")-SUMIF(I4:I23,"&gt;=2000")</f>
        <v>9027</v>
      </c>
    </row>
    <row r="29" spans="1:10" x14ac:dyDescent="0.3">
      <c r="D29" s="2" t="s">
        <v>5</v>
      </c>
      <c r="E29" s="2" t="s">
        <v>7</v>
      </c>
      <c r="F29" s="2" t="s">
        <v>8</v>
      </c>
    </row>
    <row r="30" spans="1:10" x14ac:dyDescent="0.3">
      <c r="D30" s="8" t="s">
        <v>24</v>
      </c>
      <c r="E30" s="10">
        <v>2200</v>
      </c>
      <c r="F30" s="10">
        <v>1950</v>
      </c>
    </row>
    <row r="31" spans="1:10" x14ac:dyDescent="0.3">
      <c r="D31" s="8" t="s">
        <v>52</v>
      </c>
      <c r="E31" s="10">
        <v>1300</v>
      </c>
      <c r="F31" s="10">
        <v>1300</v>
      </c>
    </row>
    <row r="32" spans="1:10" x14ac:dyDescent="0.3">
      <c r="D32" s="8" t="s">
        <v>63</v>
      </c>
      <c r="E32" s="10">
        <v>1800</v>
      </c>
      <c r="F32" s="10">
        <v>1500</v>
      </c>
    </row>
    <row r="33" spans="4:6" x14ac:dyDescent="0.3">
      <c r="D33" s="8" t="s">
        <v>40</v>
      </c>
      <c r="E33" s="10">
        <v>2700</v>
      </c>
      <c r="F33" s="10">
        <v>1250</v>
      </c>
    </row>
  </sheetData>
  <sortState xmlns:xlrd2="http://schemas.microsoft.com/office/spreadsheetml/2017/richdata2" ref="A4:I23">
    <sortCondition ref="A4:A23"/>
    <sortCondition ref="C4:C23"/>
  </sortState>
  <mergeCells count="8">
    <mergeCell ref="A1:I1"/>
    <mergeCell ref="G24:H27"/>
    <mergeCell ref="A27:F27"/>
    <mergeCell ref="A26:E26"/>
    <mergeCell ref="A25:E25"/>
    <mergeCell ref="A24:E24"/>
    <mergeCell ref="D2:H2"/>
    <mergeCell ref="A2:C2"/>
  </mergeCells>
  <phoneticPr fontId="1" type="noConversion"/>
  <printOptions horizontalCentered="1"/>
  <pageMargins left="0.78740157480314965" right="0.39370078740157483" top="2.3622047244094491" bottom="0.39370078740157483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yungjin</dc:creator>
  <cp:lastModifiedBy>면철</cp:lastModifiedBy>
  <cp:lastPrinted>2012-10-12T02:02:52Z</cp:lastPrinted>
  <dcterms:created xsi:type="dcterms:W3CDTF">2012-10-11T08:37:18Z</dcterms:created>
  <dcterms:modified xsi:type="dcterms:W3CDTF">2019-09-17T02:48:40Z</dcterms:modified>
</cp:coreProperties>
</file>