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Volumes/GoogleDrive/My Drive/papers/AGRIWESTMED/AfrArchBot/JAS-rep-submission/"/>
    </mc:Choice>
  </mc:AlternateContent>
  <xr:revisionPtr revIDLastSave="0" documentId="13_ncr:1_{EBEB0994-2F3A-FD4B-B298-EE8BBFD935ED}" xr6:coauthVersionLast="45" xr6:coauthVersionMax="45" xr10:uidLastSave="{00000000-0000-0000-0000-000000000000}"/>
  <bookViews>
    <workbookView xWindow="0" yWindow="460" windowWidth="25600" windowHeight="15900" tabRatio="500" xr2:uid="{00000000-000D-0000-FFFF-FFFF00000000}"/>
  </bookViews>
  <sheets>
    <sheet name="Extraction" sheetId="1" r:id="rId1"/>
    <sheet name="ID" sheetId="2" r:id="rId2"/>
  </sheets>
  <externalReferences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59" i="2" l="1"/>
  <c r="R60" i="2" s="1"/>
  <c r="Q59" i="2"/>
  <c r="Q60" i="2" s="1"/>
  <c r="P59" i="2"/>
  <c r="P60" i="2"/>
  <c r="O59" i="2"/>
  <c r="O60" i="2"/>
  <c r="N59" i="2"/>
  <c r="N60" i="2" s="1"/>
  <c r="M59" i="2"/>
  <c r="M60" i="2" s="1"/>
  <c r="L59" i="2"/>
  <c r="L60" i="2"/>
  <c r="K59" i="2"/>
  <c r="K60" i="2"/>
  <c r="J59" i="2"/>
  <c r="J60" i="2" s="1"/>
  <c r="I59" i="2"/>
  <c r="I60" i="2" s="1"/>
  <c r="H59" i="2"/>
  <c r="H60" i="2"/>
  <c r="G59" i="2"/>
  <c r="G60" i="2"/>
  <c r="F59" i="2"/>
  <c r="F60" i="2" s="1"/>
  <c r="E59" i="2"/>
  <c r="E60" i="2" s="1"/>
  <c r="D59" i="2"/>
  <c r="D60" i="2" s="1"/>
  <c r="C59" i="2"/>
  <c r="C60" i="2" s="1"/>
  <c r="H17" i="1"/>
  <c r="K17" i="1"/>
  <c r="E17" i="1"/>
  <c r="H16" i="1"/>
  <c r="L16" i="1" s="1"/>
  <c r="K16" i="1"/>
  <c r="E16" i="1"/>
  <c r="H15" i="1"/>
  <c r="K15" i="1"/>
  <c r="E15" i="1"/>
  <c r="H14" i="1"/>
  <c r="K14" i="1"/>
  <c r="L14" i="1" s="1"/>
  <c r="E14" i="1"/>
  <c r="H13" i="1"/>
  <c r="K13" i="1"/>
  <c r="E13" i="1"/>
  <c r="H12" i="1"/>
  <c r="L12" i="1" s="1"/>
  <c r="K12" i="1"/>
  <c r="E12" i="1"/>
  <c r="H11" i="1"/>
  <c r="K11" i="1"/>
  <c r="E11" i="1"/>
  <c r="H10" i="1"/>
  <c r="K10" i="1"/>
  <c r="E10" i="1"/>
  <c r="H9" i="1"/>
  <c r="K9" i="1"/>
  <c r="E9" i="1"/>
  <c r="H8" i="1"/>
  <c r="K8" i="1"/>
  <c r="E8" i="1"/>
  <c r="H7" i="1"/>
  <c r="K7" i="1"/>
  <c r="E7" i="1"/>
  <c r="H6" i="1"/>
  <c r="K6" i="1"/>
  <c r="E6" i="1"/>
  <c r="L6" i="1"/>
  <c r="H5" i="1"/>
  <c r="K5" i="1"/>
  <c r="E5" i="1"/>
  <c r="H4" i="1"/>
  <c r="K4" i="1"/>
  <c r="E4" i="1"/>
  <c r="L4" i="1"/>
  <c r="H3" i="1"/>
  <c r="K3" i="1"/>
  <c r="E3" i="1"/>
  <c r="H2" i="1"/>
  <c r="L2" i="1" s="1"/>
  <c r="K2" i="1"/>
  <c r="E2" i="1"/>
  <c r="L3" i="1" l="1"/>
  <c r="L10" i="1"/>
  <c r="L8" i="1"/>
  <c r="L9" i="1"/>
  <c r="L15" i="1"/>
  <c r="L17" i="1"/>
  <c r="L13" i="1"/>
  <c r="L7" i="1"/>
  <c r="L11" i="1"/>
  <c r="L5" i="1"/>
</calcChain>
</file>

<file path=xl/sharedStrings.xml><?xml version="1.0" encoding="utf-8"?>
<sst xmlns="http://schemas.openxmlformats.org/spreadsheetml/2006/main" count="99" uniqueCount="97">
  <si>
    <t>ID</t>
    <phoneticPr fontId="0" type="noConversion"/>
  </si>
  <si>
    <t>sediment</t>
    <phoneticPr fontId="0" type="noConversion"/>
  </si>
  <si>
    <t>tube</t>
    <phoneticPr fontId="0" type="noConversion"/>
  </si>
  <si>
    <t>tube + AIF</t>
    <phoneticPr fontId="0" type="noConversion"/>
  </si>
  <si>
    <t>AIF</t>
    <phoneticPr fontId="0" type="noConversion"/>
  </si>
  <si>
    <t>vial</t>
    <phoneticPr fontId="0" type="noConversion"/>
  </si>
  <si>
    <t>vial + silicates</t>
    <phoneticPr fontId="0" type="noConversion"/>
  </si>
  <si>
    <t>silicates</t>
    <phoneticPr fontId="0" type="noConversion"/>
  </si>
  <si>
    <t>slide</t>
    <phoneticPr fontId="0" type="noConversion"/>
  </si>
  <si>
    <t>slide + phyto</t>
    <phoneticPr fontId="0" type="noConversion"/>
  </si>
  <si>
    <t>phyto</t>
    <phoneticPr fontId="0" type="noConversion"/>
  </si>
  <si>
    <t>concentration</t>
    <phoneticPr fontId="0" type="noConversion"/>
  </si>
  <si>
    <t>KTG 1</t>
    <phoneticPr fontId="0" type="noConversion"/>
  </si>
  <si>
    <t>KTG 1.3</t>
  </si>
  <si>
    <t>KTG 2</t>
  </si>
  <si>
    <t>KTG 1.6</t>
  </si>
  <si>
    <t>KTG 3</t>
  </si>
  <si>
    <t>KTG 1.8</t>
  </si>
  <si>
    <t>KTG 4</t>
  </si>
  <si>
    <t>KTG 1.10</t>
  </si>
  <si>
    <t>KTG 5</t>
  </si>
  <si>
    <t>KTG 1.12</t>
  </si>
  <si>
    <t>KTG 6</t>
  </si>
  <si>
    <t>KTG 2.2</t>
  </si>
  <si>
    <t>KTG 7</t>
  </si>
  <si>
    <t>KTG 2.5</t>
  </si>
  <si>
    <t>KTG 8</t>
  </si>
  <si>
    <t>KTG 2.7</t>
  </si>
  <si>
    <t>KTG 9</t>
  </si>
  <si>
    <t>KTG 2.9</t>
  </si>
  <si>
    <t>KTG 10</t>
  </si>
  <si>
    <t>KTG 3.2</t>
  </si>
  <si>
    <t>KTG 11</t>
  </si>
  <si>
    <t>KTG 3.4</t>
  </si>
  <si>
    <t>KTG 12</t>
  </si>
  <si>
    <t>KTG 3.x</t>
  </si>
  <si>
    <t>KTG 13</t>
  </si>
  <si>
    <t>KTG 3.10</t>
  </si>
  <si>
    <t>KTG 14</t>
  </si>
  <si>
    <t>KTG 3.12</t>
  </si>
  <si>
    <t>KTG 15</t>
  </si>
  <si>
    <t>KTG 3.xx</t>
  </si>
  <si>
    <t>KTG 16</t>
  </si>
  <si>
    <t>KTG 3.16</t>
  </si>
  <si>
    <t>Elongate</t>
    <phoneticPr fontId="0" type="noConversion"/>
  </si>
  <si>
    <t>Elongate psilate</t>
    <phoneticPr fontId="0" type="noConversion"/>
  </si>
  <si>
    <t>Elongate echinate</t>
    <phoneticPr fontId="0" type="noConversion"/>
  </si>
  <si>
    <t>Elongate sinuate</t>
    <phoneticPr fontId="0" type="noConversion"/>
  </si>
  <si>
    <t>Dendritic</t>
    <phoneticPr fontId="0" type="noConversion"/>
  </si>
  <si>
    <t>Long non smooth</t>
    <phoneticPr fontId="0" type="noConversion"/>
  </si>
  <si>
    <t>Bulliform</t>
    <phoneticPr fontId="0" type="noConversion"/>
  </si>
  <si>
    <t>Bulliform 1</t>
    <phoneticPr fontId="0" type="noConversion"/>
  </si>
  <si>
    <t>Bulliform 2</t>
    <phoneticPr fontId="0" type="noConversion"/>
  </si>
  <si>
    <t>Bulliform 3</t>
    <phoneticPr fontId="0" type="noConversion"/>
  </si>
  <si>
    <t>Short</t>
    <phoneticPr fontId="0" type="noConversion"/>
  </si>
  <si>
    <t>Trapeziform</t>
    <phoneticPr fontId="0" type="noConversion"/>
  </si>
  <si>
    <t>Trapeziform elongate</t>
    <phoneticPr fontId="0" type="noConversion"/>
  </si>
  <si>
    <t>Trapeziform crenate</t>
    <phoneticPr fontId="0" type="noConversion"/>
  </si>
  <si>
    <t>Trapeziform bifid</t>
    <phoneticPr fontId="0" type="noConversion"/>
  </si>
  <si>
    <t>Trapeziform oval</t>
    <phoneticPr fontId="0" type="noConversion"/>
  </si>
  <si>
    <t>Trapeziform sinuate</t>
    <phoneticPr fontId="0" type="noConversion"/>
  </si>
  <si>
    <t>Trapeziform polylobate</t>
    <phoneticPr fontId="0" type="noConversion"/>
  </si>
  <si>
    <t>Rondel</t>
    <phoneticPr fontId="0" type="noConversion"/>
  </si>
  <si>
    <t>Saddle</t>
    <phoneticPr fontId="0" type="noConversion"/>
  </si>
  <si>
    <t>Papillae</t>
    <phoneticPr fontId="0" type="noConversion"/>
  </si>
  <si>
    <t>Bilobate</t>
    <phoneticPr fontId="0" type="noConversion"/>
  </si>
  <si>
    <t>Polylobate</t>
    <phoneticPr fontId="0" type="noConversion"/>
  </si>
  <si>
    <t>Cross</t>
    <phoneticPr fontId="0" type="noConversion"/>
  </si>
  <si>
    <t>Stomata</t>
    <phoneticPr fontId="0" type="noConversion"/>
  </si>
  <si>
    <t>Platelet crobiculate</t>
    <phoneticPr fontId="0" type="noConversion"/>
  </si>
  <si>
    <t>Trichomes</t>
    <phoneticPr fontId="0" type="noConversion"/>
  </si>
  <si>
    <t>Trichome 1</t>
    <phoneticPr fontId="0" type="noConversion"/>
  </si>
  <si>
    <t>Trichome 2</t>
    <phoneticPr fontId="0" type="noConversion"/>
  </si>
  <si>
    <t>Trichome 3 (armed)</t>
    <phoneticPr fontId="0" type="noConversion"/>
  </si>
  <si>
    <t>Trichome 4</t>
    <phoneticPr fontId="0" type="noConversion"/>
  </si>
  <si>
    <t>Prickle</t>
    <phoneticPr fontId="0" type="noConversion"/>
  </si>
  <si>
    <t>Trichome base</t>
    <phoneticPr fontId="0" type="noConversion"/>
  </si>
  <si>
    <t>Dicot</t>
    <phoneticPr fontId="0" type="noConversion"/>
  </si>
  <si>
    <t>Globular psilate</t>
    <phoneticPr fontId="0" type="noConversion"/>
  </si>
  <si>
    <t>Globular granulate</t>
    <phoneticPr fontId="0" type="noConversion"/>
  </si>
  <si>
    <t>Globular echinate</t>
    <phoneticPr fontId="0" type="noConversion"/>
  </si>
  <si>
    <t>Scalloped</t>
    <phoneticPr fontId="0" type="noConversion"/>
  </si>
  <si>
    <t>Parallelepipedal</t>
    <phoneticPr fontId="0" type="noConversion"/>
  </si>
  <si>
    <t>Tracheid</t>
    <phoneticPr fontId="0" type="noConversion"/>
  </si>
  <si>
    <t>Cystolith</t>
    <phoneticPr fontId="0" type="noConversion"/>
  </si>
  <si>
    <t>Sclereid</t>
    <phoneticPr fontId="0" type="noConversion"/>
  </si>
  <si>
    <t>Dicot irregular</t>
    <phoneticPr fontId="0" type="noConversion"/>
  </si>
  <si>
    <t>Silika Skeletons</t>
    <phoneticPr fontId="0" type="noConversion"/>
  </si>
  <si>
    <t>Culm</t>
    <phoneticPr fontId="0" type="noConversion"/>
  </si>
  <si>
    <t>Culm/leaf</t>
    <phoneticPr fontId="0" type="noConversion"/>
  </si>
  <si>
    <t>Inflorescence</t>
    <phoneticPr fontId="0" type="noConversion"/>
  </si>
  <si>
    <t>Palm</t>
    <phoneticPr fontId="0" type="noConversion"/>
  </si>
  <si>
    <t>TOT CELLS</t>
    <phoneticPr fontId="0" type="noConversion"/>
  </si>
  <si>
    <t>TOT</t>
    <phoneticPr fontId="0" type="noConversion"/>
  </si>
  <si>
    <t>TOT + unid</t>
    <phoneticPr fontId="0" type="noConversion"/>
  </si>
  <si>
    <t>Fields</t>
    <phoneticPr fontId="0" type="noConversion"/>
  </si>
  <si>
    <t>Unidentified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</si>
</sst>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>
    <font>
      <sz val="12"/>
      <color theme="1"/>
      <name val="Calibri"/>
      <family val="2"/>
      <scheme val="minor"/>
    </font>
    <font>
      <b/>
      <sz val="10"/>
      <name val="Verdana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1">
    <xf numFmtId="0" fontId="0" fillId="0" borderId="0" xfId="0"/>
    <xf numFmtId="164" fontId="0" fillId="0" borderId="0" xfId="0" applyNumberFormat="1"/>
    <xf numFmtId="3" fontId="0" fillId="0" borderId="0" xfId="0" applyNumberFormat="1"/>
    <xf numFmtId="0" fontId="0" fillId="0" borderId="0" xfId="0" applyFill="1"/>
    <xf numFmtId="0" fontId="0" fillId="0" borderId="0" xfId="0" applyAlignment="1">
      <alignment horizontal="right"/>
    </xf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2" xfId="0" applyFill="1" applyBorder="1"/>
    <xf numFmtId="0" fontId="0" fillId="0" borderId="0" xfId="0" applyFill="1" applyBorder="1"/>
    <xf numFmtId="0" fontId="0" fillId="0" borderId="7" xfId="0" applyFill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" xfId="0" applyBorder="1" applyAlignment="1">
      <alignment horizontal="center" vertical="center" textRotation="90"/>
    </xf>
    <xf numFmtId="0" fontId="0" fillId="0" borderId="4" xfId="0" applyBorder="1" applyAlignment="1">
      <alignment horizontal="center" vertical="center" textRotation="90"/>
    </xf>
    <xf numFmtId="0" fontId="0" fillId="0" borderId="6" xfId="0" applyBorder="1" applyAlignment="1">
      <alignment horizontal="center" vertical="center" textRotation="90"/>
    </xf>
    <xf numFmtId="0" fontId="0" fillId="0" borderId="1" xfId="0" applyFill="1" applyBorder="1" applyAlignment="1">
      <alignment horizontal="center" vertical="center" textRotation="90"/>
    </xf>
    <xf numFmtId="0" fontId="0" fillId="0" borderId="4" xfId="0" applyFill="1" applyBorder="1" applyAlignment="1">
      <alignment horizontal="center" vertical="center" textRotation="90"/>
    </xf>
    <xf numFmtId="0" fontId="0" fillId="0" borderId="6" xfId="0" applyFill="1" applyBorder="1" applyAlignment="1">
      <alignment horizontal="center" vertical="center" textRotation="90"/>
    </xf>
    <xf numFmtId="0" fontId="0" fillId="0" borderId="1" xfId="0" applyBorder="1" applyAlignment="1">
      <alignment horizontal="center" vertical="center" textRotation="90" wrapText="1"/>
    </xf>
    <xf numFmtId="0" fontId="0" fillId="0" borderId="4" xfId="0" applyBorder="1" applyAlignment="1">
      <alignment horizontal="center" vertical="center" textRotation="90" wrapText="1"/>
    </xf>
    <xf numFmtId="0" fontId="0" fillId="0" borderId="6" xfId="0" applyBorder="1" applyAlignment="1">
      <alignment horizontal="center" vertical="center" textRotation="90" wrapText="1"/>
    </xf>
    <xf numFmtId="0" fontId="1" fillId="0" borderId="0" xfId="0" applyFont="1" applyAlignment="1">
      <alignment horizontal="center" textRotation="45"/>
    </xf>
    <xf numFmtId="0" fontId="1" fillId="0" borderId="0" xfId="0" applyFont="1" applyAlignment="1">
      <alignment textRotation="45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olumes/GoogleDrive/My%20Drive/Projects/AGRIWESTMED/KEFTHAT/KTG_phyto%20Con%20UUE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"/>
      <sheetName val="Extraction"/>
      <sheetName val="ID"/>
      <sheetName val="graphs"/>
      <sheetName val="photos"/>
    </sheetNames>
    <sheetDataSet>
      <sheetData sheetId="0"/>
      <sheetData sheetId="1"/>
      <sheetData sheetId="2">
        <row r="59">
          <cell r="C59">
            <v>46</v>
          </cell>
          <cell r="D59">
            <v>70</v>
          </cell>
          <cell r="E59">
            <v>66</v>
          </cell>
          <cell r="F59">
            <v>66</v>
          </cell>
          <cell r="G59">
            <v>124</v>
          </cell>
          <cell r="H59">
            <v>196</v>
          </cell>
          <cell r="I59">
            <v>8</v>
          </cell>
          <cell r="J59">
            <v>49</v>
          </cell>
          <cell r="K59">
            <v>69</v>
          </cell>
          <cell r="L59">
            <v>4</v>
          </cell>
          <cell r="M59">
            <v>3</v>
          </cell>
          <cell r="N59">
            <v>303</v>
          </cell>
          <cell r="O59">
            <v>268</v>
          </cell>
          <cell r="P59">
            <v>389</v>
          </cell>
          <cell r="Q59">
            <v>344</v>
          </cell>
          <cell r="R59">
            <v>109</v>
          </cell>
        </row>
        <row r="61">
          <cell r="C61">
            <v>300</v>
          </cell>
          <cell r="D61">
            <v>300</v>
          </cell>
          <cell r="E61">
            <v>300</v>
          </cell>
          <cell r="F61">
            <v>300</v>
          </cell>
          <cell r="G61">
            <v>300</v>
          </cell>
          <cell r="H61">
            <v>300</v>
          </cell>
          <cell r="I61">
            <v>300</v>
          </cell>
          <cell r="J61">
            <v>300</v>
          </cell>
          <cell r="K61">
            <v>300</v>
          </cell>
          <cell r="L61">
            <v>300</v>
          </cell>
          <cell r="M61">
            <v>300</v>
          </cell>
          <cell r="N61">
            <v>60</v>
          </cell>
          <cell r="O61">
            <v>60</v>
          </cell>
          <cell r="P61">
            <v>35</v>
          </cell>
          <cell r="Q61">
            <v>30</v>
          </cell>
          <cell r="R61">
            <v>300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7"/>
  <sheetViews>
    <sheetView tabSelected="1" workbookViewId="0">
      <selection sqref="A1:A1048576"/>
    </sheetView>
  </sheetViews>
  <sheetFormatPr baseColWidth="10" defaultRowHeight="16"/>
  <cols>
    <col min="1" max="1" width="8.5" bestFit="1" customWidth="1"/>
    <col min="2" max="2" width="9" bestFit="1" customWidth="1"/>
    <col min="3" max="3" width="7.6640625" bestFit="1" customWidth="1"/>
    <col min="4" max="4" width="9.83203125" bestFit="1" customWidth="1"/>
    <col min="5" max="6" width="6.6640625" bestFit="1" customWidth="1"/>
    <col min="7" max="7" width="12.1640625" bestFit="1" customWidth="1"/>
    <col min="8" max="8" width="8.1640625" bestFit="1" customWidth="1"/>
    <col min="9" max="9" width="6.6640625" bestFit="1" customWidth="1"/>
    <col min="10" max="10" width="11.5" bestFit="1" customWidth="1"/>
    <col min="11" max="11" width="6.6640625" bestFit="1" customWidth="1"/>
    <col min="12" max="12" width="12" bestFit="1" customWidth="1"/>
  </cols>
  <sheetData>
    <row r="1" spans="1:12" ht="69">
      <c r="A1" s="30" t="s">
        <v>0</v>
      </c>
      <c r="B1" s="29" t="s">
        <v>1</v>
      </c>
      <c r="C1" s="29" t="s">
        <v>2</v>
      </c>
      <c r="D1" s="29" t="s">
        <v>3</v>
      </c>
      <c r="E1" s="29" t="s">
        <v>4</v>
      </c>
      <c r="F1" s="29" t="s">
        <v>5</v>
      </c>
      <c r="G1" s="29" t="s">
        <v>6</v>
      </c>
      <c r="H1" s="29" t="s">
        <v>7</v>
      </c>
      <c r="I1" s="29" t="s">
        <v>8</v>
      </c>
      <c r="J1" s="29" t="s">
        <v>9</v>
      </c>
      <c r="K1" s="29" t="s">
        <v>10</v>
      </c>
      <c r="L1" s="29" t="s">
        <v>11</v>
      </c>
    </row>
    <row r="2" spans="1:12">
      <c r="A2" t="s">
        <v>13</v>
      </c>
      <c r="B2" s="1">
        <v>4.5794999999999959</v>
      </c>
      <c r="C2" s="1">
        <v>12.460599999999999</v>
      </c>
      <c r="D2" s="1">
        <v>14.128</v>
      </c>
      <c r="E2" s="1">
        <f>D2-C2</f>
        <v>1.6674000000000007</v>
      </c>
      <c r="F2" s="1">
        <v>8.5793999999999997</v>
      </c>
      <c r="G2" s="1">
        <v>8.6851000000000003</v>
      </c>
      <c r="H2" s="1">
        <f>G2-F2</f>
        <v>0.10570000000000057</v>
      </c>
      <c r="I2" s="1">
        <v>5.2276999999999996</v>
      </c>
      <c r="J2" s="1">
        <v>5.2278000000000002</v>
      </c>
      <c r="K2" s="1">
        <f>J2-I2</f>
        <v>1.0000000000065512E-4</v>
      </c>
      <c r="L2" s="2">
        <f>[1]ID!C$59*((4585/[1]ID!C$61)*($H2/$K2))/$E2</f>
        <v>445667.64623273886</v>
      </c>
    </row>
    <row r="3" spans="1:12">
      <c r="A3" t="s">
        <v>15</v>
      </c>
      <c r="B3" s="1">
        <v>4.4143000000000043</v>
      </c>
      <c r="C3" s="1">
        <v>12.416399999999999</v>
      </c>
      <c r="D3" s="1">
        <v>13.842000000000001</v>
      </c>
      <c r="E3" s="1">
        <f t="shared" ref="E3:E17" si="0">D3-C3</f>
        <v>1.4256000000000011</v>
      </c>
      <c r="F3" s="1">
        <v>8.5609999999999999</v>
      </c>
      <c r="G3" s="1">
        <v>8.6282999999999994</v>
      </c>
      <c r="H3" s="1">
        <f t="shared" ref="H3:H17" si="1">G3-F3</f>
        <v>6.7299999999999471E-2</v>
      </c>
      <c r="I3" s="1">
        <v>5.2901999999999996</v>
      </c>
      <c r="J3" s="1">
        <v>5.2903000000000002</v>
      </c>
      <c r="K3" s="1">
        <f t="shared" ref="K3:K17" si="2">J3-I3</f>
        <v>1.0000000000065512E-4</v>
      </c>
      <c r="L3" s="2">
        <f>[1]ID!D$59*((4585/[1]ID!D$61)*($H3/$K3))/$E3</f>
        <v>505048.98521928332</v>
      </c>
    </row>
    <row r="4" spans="1:12">
      <c r="A4" t="s">
        <v>17</v>
      </c>
      <c r="B4" s="1">
        <v>4.6882000000000019</v>
      </c>
      <c r="C4" s="1">
        <v>12.352399999999999</v>
      </c>
      <c r="D4" s="1">
        <v>14.491199999999999</v>
      </c>
      <c r="E4" s="1">
        <f t="shared" si="0"/>
        <v>2.1387999999999998</v>
      </c>
      <c r="F4" s="1">
        <v>8.5368999999999993</v>
      </c>
      <c r="G4" s="1">
        <v>8.7146000000000008</v>
      </c>
      <c r="H4" s="1">
        <f t="shared" si="1"/>
        <v>0.17770000000000152</v>
      </c>
      <c r="I4" s="1">
        <v>5.2862999999999998</v>
      </c>
      <c r="J4" s="1">
        <v>5.2864000000000004</v>
      </c>
      <c r="K4" s="1">
        <f t="shared" si="2"/>
        <v>1.0000000000065512E-4</v>
      </c>
      <c r="L4" s="2">
        <f>[1]ID!E$59*((4585/[1]ID!E$61)*($H4/$K4))/$E4</f>
        <v>838068.02879571379</v>
      </c>
    </row>
    <row r="5" spans="1:12">
      <c r="A5" t="s">
        <v>19</v>
      </c>
      <c r="B5" s="1">
        <v>4.1030000000000015</v>
      </c>
      <c r="C5" s="1">
        <v>13.379300000000001</v>
      </c>
      <c r="D5" s="1">
        <v>14.2646</v>
      </c>
      <c r="E5" s="1">
        <f t="shared" si="0"/>
        <v>0.88529999999999909</v>
      </c>
      <c r="F5" s="1">
        <v>8.5366</v>
      </c>
      <c r="G5" s="1">
        <v>8.6917000000000009</v>
      </c>
      <c r="H5" s="1">
        <f t="shared" si="1"/>
        <v>0.1551000000000009</v>
      </c>
      <c r="I5" s="1">
        <v>5.2885999999999997</v>
      </c>
      <c r="J5" s="1">
        <v>5.2888999999999999</v>
      </c>
      <c r="K5" s="1">
        <f t="shared" si="2"/>
        <v>3.00000000000189E-4</v>
      </c>
      <c r="L5" s="2">
        <f>[1]ID!F$59*((4585/[1]ID!F$61)*($H5/$K5))/$E5</f>
        <v>589063.48130540492</v>
      </c>
    </row>
    <row r="6" spans="1:12">
      <c r="A6" t="s">
        <v>21</v>
      </c>
      <c r="B6" s="1">
        <v>3.8748000000000005</v>
      </c>
      <c r="C6" s="1">
        <v>12.4968</v>
      </c>
      <c r="D6" s="1">
        <v>14.575200000000001</v>
      </c>
      <c r="E6" s="1">
        <f t="shared" si="0"/>
        <v>2.0784000000000002</v>
      </c>
      <c r="F6" s="1">
        <v>8.6302000000000003</v>
      </c>
      <c r="G6" s="1">
        <v>9.4252000000000002</v>
      </c>
      <c r="H6" s="1">
        <f t="shared" si="1"/>
        <v>0.79499999999999993</v>
      </c>
      <c r="I6" s="1">
        <v>5.2927</v>
      </c>
      <c r="J6" s="1">
        <v>5.2930000000000001</v>
      </c>
      <c r="K6" s="1">
        <f t="shared" si="2"/>
        <v>3.00000000000189E-4</v>
      </c>
      <c r="L6" s="2">
        <f>[1]ID!G$59*((4585/[1]ID!G$61)*($H6/$K6))/$E6</f>
        <v>2416331.4729263703</v>
      </c>
    </row>
    <row r="7" spans="1:12">
      <c r="A7" t="s">
        <v>23</v>
      </c>
      <c r="B7" s="1">
        <v>4.7396000000000029</v>
      </c>
      <c r="C7" s="1">
        <v>12.597899999999999</v>
      </c>
      <c r="D7" s="1">
        <v>15.6525</v>
      </c>
      <c r="E7" s="1">
        <f t="shared" si="0"/>
        <v>3.0546000000000006</v>
      </c>
      <c r="F7" s="1">
        <v>8.5168999999999997</v>
      </c>
      <c r="G7" s="1">
        <v>8.7098999999999993</v>
      </c>
      <c r="H7" s="1">
        <f t="shared" si="1"/>
        <v>0.19299999999999962</v>
      </c>
      <c r="I7" s="1">
        <v>5.3000999999999996</v>
      </c>
      <c r="J7" s="1">
        <v>5.3003</v>
      </c>
      <c r="K7" s="1">
        <f t="shared" si="2"/>
        <v>2.0000000000042206E-4</v>
      </c>
      <c r="L7" s="2">
        <f>[1]ID!H$59*((4585/[1]ID!H$61)*($H7/$K7))/$E7</f>
        <v>946339.83718344779</v>
      </c>
    </row>
    <row r="8" spans="1:12">
      <c r="A8" t="s">
        <v>25</v>
      </c>
      <c r="B8" s="1">
        <v>4.8370000000000033</v>
      </c>
      <c r="C8" s="1">
        <v>12.6867</v>
      </c>
      <c r="D8" s="1">
        <v>14.9489</v>
      </c>
      <c r="E8" s="1">
        <f t="shared" si="0"/>
        <v>2.2622</v>
      </c>
      <c r="F8" s="1">
        <v>8.4916999999999998</v>
      </c>
      <c r="G8" s="1">
        <v>8.6011000000000006</v>
      </c>
      <c r="H8" s="1">
        <f t="shared" si="1"/>
        <v>0.10940000000000083</v>
      </c>
      <c r="I8" s="1">
        <v>5.2896999999999998</v>
      </c>
      <c r="J8" s="1">
        <v>5.2897999999999996</v>
      </c>
      <c r="K8" s="1">
        <f t="shared" si="2"/>
        <v>9.9999999999766942E-5</v>
      </c>
      <c r="L8" s="2">
        <f>[1]ID!I$59*((4585/[1]ID!I$61)*($H8/$K8))/$E8</f>
        <v>59128.164323952828</v>
      </c>
    </row>
    <row r="9" spans="1:12">
      <c r="A9" t="s">
        <v>27</v>
      </c>
      <c r="B9" s="1">
        <v>3.4373000000000005</v>
      </c>
      <c r="C9" s="1">
        <v>12.5999</v>
      </c>
      <c r="D9" s="1">
        <v>13.911099999999999</v>
      </c>
      <c r="E9" s="1">
        <f t="shared" si="0"/>
        <v>1.3111999999999995</v>
      </c>
      <c r="F9" s="1">
        <v>8.5012000000000008</v>
      </c>
      <c r="G9" s="1">
        <v>8.5480999999999998</v>
      </c>
      <c r="H9" s="1">
        <f t="shared" si="1"/>
        <v>4.6899999999999054E-2</v>
      </c>
      <c r="I9" s="1">
        <v>5.2805</v>
      </c>
      <c r="J9" s="1">
        <v>5.2812999999999999</v>
      </c>
      <c r="K9" s="1">
        <f t="shared" si="2"/>
        <v>7.9999999999991189E-4</v>
      </c>
      <c r="L9" s="2">
        <f>[1]ID!J$59*((4585/[1]ID!J$61)*($H9/$K9))/$E9</f>
        <v>33483.286620401646</v>
      </c>
    </row>
    <row r="10" spans="1:12">
      <c r="A10" t="s">
        <v>29</v>
      </c>
      <c r="B10" s="1">
        <v>3.9620000000000033</v>
      </c>
      <c r="C10" s="1">
        <v>12.391500000000001</v>
      </c>
      <c r="D10" s="1">
        <v>13.77</v>
      </c>
      <c r="E10" s="1">
        <f t="shared" si="0"/>
        <v>1.3784999999999989</v>
      </c>
      <c r="F10" s="1">
        <v>8.4701000000000004</v>
      </c>
      <c r="G10" s="1">
        <v>8.5349000000000004</v>
      </c>
      <c r="H10" s="1">
        <f t="shared" si="1"/>
        <v>6.4799999999999969E-2</v>
      </c>
      <c r="I10" s="1">
        <v>5.2759999999999998</v>
      </c>
      <c r="J10" s="1">
        <v>5.2760999999999996</v>
      </c>
      <c r="K10" s="1">
        <f t="shared" si="2"/>
        <v>9.9999999999766942E-5</v>
      </c>
      <c r="L10" s="2">
        <f>[1]ID!K$59*((4585/[1]ID!K$61)*($H10/$K10))/$E10</f>
        <v>495718.82481073105</v>
      </c>
    </row>
    <row r="11" spans="1:12">
      <c r="A11" t="s">
        <v>31</v>
      </c>
      <c r="B11" s="1">
        <v>4.8676999999999992</v>
      </c>
      <c r="C11" s="1">
        <v>12.4412</v>
      </c>
      <c r="D11" s="1">
        <v>15.6442</v>
      </c>
      <c r="E11" s="1">
        <f t="shared" si="0"/>
        <v>3.2029999999999994</v>
      </c>
      <c r="F11" s="1">
        <v>8.5690000000000008</v>
      </c>
      <c r="G11" s="1">
        <v>8.6267999999999994</v>
      </c>
      <c r="H11" s="1">
        <f t="shared" si="1"/>
        <v>5.7799999999998519E-2</v>
      </c>
      <c r="I11" s="1">
        <v>5.2762000000000002</v>
      </c>
      <c r="J11" s="1">
        <v>5.2763999999999998</v>
      </c>
      <c r="K11" s="1">
        <f t="shared" si="2"/>
        <v>1.9999999999953388E-4</v>
      </c>
      <c r="L11" s="2">
        <f>[1]ID!L$59*((4585/[1]ID!L$61)*($H11/$K11))/$E11</f>
        <v>5515.9329795111016</v>
      </c>
    </row>
    <row r="12" spans="1:12">
      <c r="A12" t="s">
        <v>33</v>
      </c>
      <c r="B12" s="1">
        <v>4.5101000000000013</v>
      </c>
      <c r="C12" s="1">
        <v>12.329700000000001</v>
      </c>
      <c r="D12" s="1">
        <v>15.44</v>
      </c>
      <c r="E12" s="1">
        <f t="shared" si="0"/>
        <v>3.1102999999999987</v>
      </c>
      <c r="F12" s="1">
        <v>8.4796999999999993</v>
      </c>
      <c r="G12" s="1">
        <v>8.5892999999999997</v>
      </c>
      <c r="H12" s="1">
        <f t="shared" si="1"/>
        <v>0.10960000000000036</v>
      </c>
      <c r="I12" s="1">
        <v>5.2840999999999996</v>
      </c>
      <c r="J12" s="1">
        <v>5.2843999999999998</v>
      </c>
      <c r="K12" s="1">
        <f t="shared" si="2"/>
        <v>3.00000000000189E-4</v>
      </c>
      <c r="L12" s="2">
        <f>[1]ID!M$59*((4585/[1]ID!M$61)*($H12/$K12))/$E12</f>
        <v>5385.504077845495</v>
      </c>
    </row>
    <row r="13" spans="1:12">
      <c r="A13" s="3" t="s">
        <v>35</v>
      </c>
      <c r="B13" s="1">
        <v>4.1813000000000002</v>
      </c>
      <c r="C13" s="1">
        <v>12.4666</v>
      </c>
      <c r="D13" s="1">
        <v>14.7819</v>
      </c>
      <c r="E13" s="1">
        <f t="shared" si="0"/>
        <v>2.3153000000000006</v>
      </c>
      <c r="F13" s="1">
        <v>8.5497999999999994</v>
      </c>
      <c r="G13" s="1">
        <v>8.6266999999999996</v>
      </c>
      <c r="H13" s="1">
        <f t="shared" si="1"/>
        <v>7.690000000000019E-2</v>
      </c>
      <c r="I13" s="1">
        <v>5.3045999999999998</v>
      </c>
      <c r="J13" s="1">
        <v>5.3047000000000004</v>
      </c>
      <c r="K13" s="1">
        <f t="shared" si="2"/>
        <v>1.0000000000065512E-4</v>
      </c>
      <c r="L13" s="2">
        <f>[1]ID!N$59*((4585/[1]ID!N$61)*($H13/$K13))/$E13</f>
        <v>7690415.1729293801</v>
      </c>
    </row>
    <row r="14" spans="1:12">
      <c r="A14" t="s">
        <v>37</v>
      </c>
      <c r="B14" s="1">
        <v>4.8171999999999997</v>
      </c>
      <c r="C14" s="1">
        <v>12.4</v>
      </c>
      <c r="D14" s="1">
        <v>15.62</v>
      </c>
      <c r="E14" s="1">
        <f t="shared" si="0"/>
        <v>3.2199999999999989</v>
      </c>
      <c r="F14" s="1">
        <v>8.4882000000000009</v>
      </c>
      <c r="G14" s="1">
        <v>8.6832999999999991</v>
      </c>
      <c r="H14" s="1">
        <f t="shared" si="1"/>
        <v>0.19509999999999827</v>
      </c>
      <c r="I14" s="1">
        <v>5.2958999999999996</v>
      </c>
      <c r="J14" s="1">
        <v>5.2960000000000003</v>
      </c>
      <c r="K14" s="1">
        <f t="shared" si="2"/>
        <v>1.0000000000065512E-4</v>
      </c>
      <c r="L14" s="2">
        <f>[1]ID!O$59*((4585/[1]ID!O$61)*($H14/$K14))/$E14</f>
        <v>12408642.753541794</v>
      </c>
    </row>
    <row r="15" spans="1:12">
      <c r="A15" t="s">
        <v>39</v>
      </c>
      <c r="B15" s="1">
        <v>4.8194999999999979</v>
      </c>
      <c r="C15" s="1">
        <v>12.417299999999999</v>
      </c>
      <c r="D15" s="1">
        <v>15.0518</v>
      </c>
      <c r="E15" s="1">
        <f t="shared" si="0"/>
        <v>2.634500000000001</v>
      </c>
      <c r="F15" s="1">
        <v>8.4930000000000003</v>
      </c>
      <c r="G15" s="1">
        <v>8.5787999999999993</v>
      </c>
      <c r="H15" s="1">
        <f t="shared" si="1"/>
        <v>8.5799999999998988E-2</v>
      </c>
      <c r="I15" s="1">
        <v>5.3288000000000002</v>
      </c>
      <c r="J15" s="1">
        <v>5.3297999999999996</v>
      </c>
      <c r="K15" s="1">
        <f t="shared" si="2"/>
        <v>9.9999999999944578E-4</v>
      </c>
      <c r="L15" s="2">
        <f>[1]ID!P$59*((4585/[1]ID!P$61)*($H15/$K15))/$E15</f>
        <v>1659625.0521929662</v>
      </c>
    </row>
    <row r="16" spans="1:12">
      <c r="A16" s="3" t="s">
        <v>41</v>
      </c>
      <c r="B16" s="1">
        <v>4.2353999999999985</v>
      </c>
      <c r="C16" s="1">
        <v>12.414899999999999</v>
      </c>
      <c r="D16" s="1">
        <v>14.787100000000001</v>
      </c>
      <c r="E16" s="1">
        <f t="shared" si="0"/>
        <v>2.3722000000000012</v>
      </c>
      <c r="F16" s="1">
        <v>8.5728000000000009</v>
      </c>
      <c r="G16" s="1">
        <v>8.6669999999999998</v>
      </c>
      <c r="H16" s="1">
        <f t="shared" si="1"/>
        <v>9.4199999999998951E-2</v>
      </c>
      <c r="I16" s="1">
        <v>5.3150000000000004</v>
      </c>
      <c r="J16" s="1">
        <v>5.3151000000000002</v>
      </c>
      <c r="K16" s="1">
        <f t="shared" si="2"/>
        <v>9.9999999999766942E-5</v>
      </c>
      <c r="L16" s="2">
        <f>[1]ID!Q$59*((4585/[1]ID!Q$61)*($H16/$K16))/$E16</f>
        <v>20877386.392426796</v>
      </c>
    </row>
    <row r="17" spans="1:12">
      <c r="A17" t="s">
        <v>43</v>
      </c>
      <c r="B17" s="1">
        <v>4.0640000000000001</v>
      </c>
      <c r="C17" s="1">
        <v>12.2827</v>
      </c>
      <c r="D17" s="1">
        <v>14.247999999999999</v>
      </c>
      <c r="E17" s="1">
        <f t="shared" si="0"/>
        <v>1.9652999999999992</v>
      </c>
      <c r="F17" s="1">
        <v>8.5152000000000001</v>
      </c>
      <c r="G17" s="1">
        <v>8.6534999999999993</v>
      </c>
      <c r="H17" s="1">
        <f t="shared" si="1"/>
        <v>0.1382999999999992</v>
      </c>
      <c r="I17" s="1">
        <v>5.3091999999999997</v>
      </c>
      <c r="J17" s="1">
        <v>5.3093000000000004</v>
      </c>
      <c r="K17" s="1">
        <f t="shared" si="2"/>
        <v>1.0000000000065512E-4</v>
      </c>
      <c r="L17" s="2">
        <f>[1]ID!R$59*((4585/[1]ID!R$61)*($H17/$K17))/$E17</f>
        <v>1172297.6899124279</v>
      </c>
    </row>
  </sheetData>
  <pageMargins left="0.74803149606299213" right="0.74803149606299213" top="0.98425196850393704" bottom="0.98425196850393704" header="0.51181102362204722" footer="0.51181102362204722"/>
  <pageSetup paperSize="9" orientation="landscape" horizontalDpi="0" verticalDpi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R61"/>
  <sheetViews>
    <sheetView workbookViewId="0">
      <selection activeCell="C1" sqref="C1:R1048576"/>
    </sheetView>
  </sheetViews>
  <sheetFormatPr baseColWidth="10" defaultRowHeight="16"/>
  <cols>
    <col min="1" max="1" width="19.83203125" customWidth="1"/>
    <col min="2" max="2" width="20.1640625" bestFit="1" customWidth="1"/>
    <col min="3" max="18" width="4.1640625" bestFit="1" customWidth="1"/>
  </cols>
  <sheetData>
    <row r="2" spans="1:18" ht="40">
      <c r="C2" s="29" t="s">
        <v>12</v>
      </c>
      <c r="D2" s="29" t="s">
        <v>14</v>
      </c>
      <c r="E2" s="29" t="s">
        <v>16</v>
      </c>
      <c r="F2" s="29" t="s">
        <v>18</v>
      </c>
      <c r="G2" s="29" t="s">
        <v>20</v>
      </c>
      <c r="H2" s="29" t="s">
        <v>22</v>
      </c>
      <c r="I2" s="29" t="s">
        <v>24</v>
      </c>
      <c r="J2" s="29" t="s">
        <v>26</v>
      </c>
      <c r="K2" s="29" t="s">
        <v>28</v>
      </c>
      <c r="L2" s="29" t="s">
        <v>30</v>
      </c>
      <c r="M2" s="29" t="s">
        <v>32</v>
      </c>
      <c r="N2" s="29" t="s">
        <v>34</v>
      </c>
      <c r="O2" s="29" t="s">
        <v>36</v>
      </c>
      <c r="P2" s="29" t="s">
        <v>38</v>
      </c>
      <c r="Q2" s="29" t="s">
        <v>40</v>
      </c>
      <c r="R2" s="29" t="s">
        <v>42</v>
      </c>
    </row>
    <row r="3" spans="1:18">
      <c r="A3" s="20" t="s">
        <v>44</v>
      </c>
      <c r="B3" s="5" t="s">
        <v>45</v>
      </c>
      <c r="C3" s="5">
        <v>6</v>
      </c>
      <c r="D3" s="5">
        <v>8</v>
      </c>
      <c r="E3" s="5">
        <v>6</v>
      </c>
      <c r="F3" s="5">
        <v>9</v>
      </c>
      <c r="G3" s="5">
        <v>34</v>
      </c>
      <c r="H3" s="5">
        <v>12</v>
      </c>
      <c r="I3" s="5">
        <v>1</v>
      </c>
      <c r="J3" s="5">
        <v>3</v>
      </c>
      <c r="K3" s="5">
        <v>15</v>
      </c>
      <c r="L3" s="5"/>
      <c r="M3" s="5"/>
      <c r="N3" s="5">
        <v>12</v>
      </c>
      <c r="O3" s="5">
        <v>11</v>
      </c>
      <c r="P3" s="5">
        <v>10</v>
      </c>
      <c r="Q3" s="5">
        <v>7</v>
      </c>
      <c r="R3" s="6">
        <v>8</v>
      </c>
    </row>
    <row r="4" spans="1:18">
      <c r="A4" s="21"/>
      <c r="B4" s="7" t="s">
        <v>46</v>
      </c>
      <c r="C4" s="7">
        <v>1</v>
      </c>
      <c r="D4" s="7"/>
      <c r="E4" s="7">
        <v>1</v>
      </c>
      <c r="F4" s="7">
        <v>3</v>
      </c>
      <c r="G4" s="7">
        <v>7</v>
      </c>
      <c r="H4" s="7"/>
      <c r="I4" s="7"/>
      <c r="J4" s="7"/>
      <c r="K4" s="7">
        <v>2</v>
      </c>
      <c r="L4" s="7"/>
      <c r="M4" s="7"/>
      <c r="N4" s="7"/>
      <c r="O4" s="7">
        <v>2</v>
      </c>
      <c r="P4" s="7"/>
      <c r="Q4" s="7"/>
      <c r="R4" s="8"/>
    </row>
    <row r="5" spans="1:18">
      <c r="A5" s="21"/>
      <c r="B5" s="7" t="s">
        <v>47</v>
      </c>
      <c r="C5" s="7"/>
      <c r="D5" s="7"/>
      <c r="E5" s="7">
        <v>2</v>
      </c>
      <c r="F5" s="7"/>
      <c r="G5" s="7"/>
      <c r="H5" s="7"/>
      <c r="I5" s="7"/>
      <c r="J5" s="7"/>
      <c r="K5" s="7">
        <v>1</v>
      </c>
      <c r="L5" s="7"/>
      <c r="M5" s="7"/>
      <c r="N5" s="7">
        <v>1</v>
      </c>
      <c r="O5" s="7"/>
      <c r="P5" s="7">
        <v>2</v>
      </c>
      <c r="Q5" s="7">
        <v>1</v>
      </c>
      <c r="R5" s="8"/>
    </row>
    <row r="6" spans="1:18">
      <c r="A6" s="21"/>
      <c r="B6" s="7" t="s">
        <v>48</v>
      </c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8"/>
    </row>
    <row r="7" spans="1:18">
      <c r="A7" s="22"/>
      <c r="B7" s="9" t="s">
        <v>49</v>
      </c>
      <c r="C7" s="9"/>
      <c r="D7" s="9"/>
      <c r="E7" s="9">
        <v>2</v>
      </c>
      <c r="F7" s="9"/>
      <c r="G7" s="9"/>
      <c r="H7" s="9"/>
      <c r="I7" s="9"/>
      <c r="J7" s="9"/>
      <c r="K7" s="9"/>
      <c r="L7" s="9"/>
      <c r="M7" s="9">
        <v>2</v>
      </c>
      <c r="N7" s="9"/>
      <c r="O7" s="9"/>
      <c r="P7" s="9"/>
      <c r="Q7" s="9"/>
      <c r="R7" s="10"/>
    </row>
    <row r="8" spans="1:18">
      <c r="A8" s="3"/>
      <c r="B8" s="3"/>
    </row>
    <row r="9" spans="1:18">
      <c r="A9" s="11"/>
      <c r="B9" s="5" t="s">
        <v>50</v>
      </c>
      <c r="C9" s="5">
        <v>2</v>
      </c>
      <c r="D9" s="5">
        <v>2</v>
      </c>
      <c r="E9" s="5">
        <v>3</v>
      </c>
      <c r="F9" s="5">
        <v>2</v>
      </c>
      <c r="G9" s="5"/>
      <c r="H9" s="5"/>
      <c r="I9" s="5">
        <v>1</v>
      </c>
      <c r="J9" s="5">
        <v>3</v>
      </c>
      <c r="K9" s="5">
        <v>1</v>
      </c>
      <c r="L9" s="5"/>
      <c r="M9" s="5"/>
      <c r="N9" s="5"/>
      <c r="O9" s="5">
        <v>1</v>
      </c>
      <c r="P9" s="5">
        <v>1</v>
      </c>
      <c r="Q9" s="5">
        <v>1</v>
      </c>
      <c r="R9" s="6">
        <v>2</v>
      </c>
    </row>
    <row r="10" spans="1:18">
      <c r="A10" s="12"/>
      <c r="B10" s="7" t="s">
        <v>51</v>
      </c>
      <c r="C10" s="7">
        <v>1</v>
      </c>
      <c r="D10" s="7"/>
      <c r="E10" s="7"/>
      <c r="F10" s="7"/>
      <c r="G10" s="7">
        <v>2</v>
      </c>
      <c r="H10" s="7"/>
      <c r="I10" s="7"/>
      <c r="J10" s="7"/>
      <c r="K10" s="7"/>
      <c r="L10" s="7"/>
      <c r="M10" s="7"/>
      <c r="N10" s="7"/>
      <c r="O10" s="7"/>
      <c r="P10" s="7"/>
      <c r="Q10" s="7"/>
      <c r="R10" s="8"/>
    </row>
    <row r="11" spans="1:18">
      <c r="A11" s="12"/>
      <c r="B11" s="7" t="s">
        <v>52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8"/>
    </row>
    <row r="12" spans="1:18">
      <c r="A12" s="13"/>
      <c r="B12" s="9" t="s">
        <v>53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10"/>
    </row>
    <row r="13" spans="1:18">
      <c r="A13" s="3"/>
      <c r="B13" s="3"/>
    </row>
    <row r="14" spans="1:18">
      <c r="A14" s="23" t="s">
        <v>54</v>
      </c>
      <c r="B14" s="14" t="s">
        <v>55</v>
      </c>
      <c r="C14" s="5">
        <v>5</v>
      </c>
      <c r="D14" s="5"/>
      <c r="E14" s="5">
        <v>2</v>
      </c>
      <c r="F14" s="5">
        <v>9</v>
      </c>
      <c r="G14" s="5">
        <v>21</v>
      </c>
      <c r="H14" s="5"/>
      <c r="I14" s="5"/>
      <c r="J14" s="5"/>
      <c r="K14" s="5">
        <v>9</v>
      </c>
      <c r="L14" s="5"/>
      <c r="M14" s="5"/>
      <c r="N14" s="5">
        <v>5</v>
      </c>
      <c r="O14" s="5">
        <v>7</v>
      </c>
      <c r="P14" s="5">
        <v>5</v>
      </c>
      <c r="Q14" s="5">
        <v>14</v>
      </c>
      <c r="R14" s="6">
        <v>6</v>
      </c>
    </row>
    <row r="15" spans="1:18">
      <c r="A15" s="24"/>
      <c r="B15" s="15" t="s">
        <v>56</v>
      </c>
      <c r="C15" s="7"/>
      <c r="D15" s="7"/>
      <c r="E15" s="7"/>
      <c r="F15" s="7">
        <v>2</v>
      </c>
      <c r="G15" s="7">
        <v>7</v>
      </c>
      <c r="H15" s="7"/>
      <c r="I15" s="7"/>
      <c r="J15" s="7"/>
      <c r="K15" s="7"/>
      <c r="L15" s="7"/>
      <c r="M15" s="7"/>
      <c r="N15" s="7"/>
      <c r="O15" s="7"/>
      <c r="P15" s="7"/>
      <c r="Q15" s="7">
        <v>2</v>
      </c>
      <c r="R15" s="8"/>
    </row>
    <row r="16" spans="1:18">
      <c r="A16" s="24"/>
      <c r="B16" s="15" t="s">
        <v>57</v>
      </c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8"/>
    </row>
    <row r="17" spans="1:18">
      <c r="A17" s="24"/>
      <c r="B17" s="15" t="s">
        <v>58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8"/>
    </row>
    <row r="18" spans="1:18">
      <c r="A18" s="24"/>
      <c r="B18" s="15" t="s">
        <v>59</v>
      </c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8"/>
    </row>
    <row r="19" spans="1:18">
      <c r="A19" s="24"/>
      <c r="B19" s="15" t="s">
        <v>60</v>
      </c>
      <c r="C19" s="7"/>
      <c r="D19" s="7"/>
      <c r="E19" s="7"/>
      <c r="F19" s="7"/>
      <c r="G19" s="7">
        <v>8</v>
      </c>
      <c r="H19" s="7"/>
      <c r="I19" s="7"/>
      <c r="J19" s="7"/>
      <c r="K19" s="7"/>
      <c r="L19" s="7"/>
      <c r="M19" s="7"/>
      <c r="N19" s="7">
        <v>1</v>
      </c>
      <c r="O19" s="7">
        <v>3</v>
      </c>
      <c r="P19" s="7">
        <v>1</v>
      </c>
      <c r="Q19" s="7">
        <v>2</v>
      </c>
      <c r="R19" s="8"/>
    </row>
    <row r="20" spans="1:18">
      <c r="A20" s="24"/>
      <c r="B20" s="15" t="s">
        <v>61</v>
      </c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8"/>
    </row>
    <row r="21" spans="1:18">
      <c r="A21" s="24"/>
      <c r="B21" s="15" t="s">
        <v>62</v>
      </c>
      <c r="C21" s="7"/>
      <c r="D21" s="7"/>
      <c r="E21" s="7">
        <v>9</v>
      </c>
      <c r="F21" s="7">
        <v>2</v>
      </c>
      <c r="G21" s="7">
        <v>3</v>
      </c>
      <c r="H21" s="7">
        <v>5</v>
      </c>
      <c r="I21" s="7"/>
      <c r="J21" s="7"/>
      <c r="K21" s="7">
        <v>1</v>
      </c>
      <c r="L21" s="7"/>
      <c r="M21" s="7"/>
      <c r="N21" s="7">
        <v>3</v>
      </c>
      <c r="O21" s="7">
        <v>5</v>
      </c>
      <c r="P21" s="7">
        <v>1</v>
      </c>
      <c r="Q21" s="7">
        <v>8</v>
      </c>
      <c r="R21" s="8"/>
    </row>
    <row r="22" spans="1:18">
      <c r="A22" s="24"/>
      <c r="B22" s="15" t="s">
        <v>63</v>
      </c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8"/>
    </row>
    <row r="23" spans="1:18">
      <c r="A23" s="24"/>
      <c r="B23" s="15" t="s">
        <v>64</v>
      </c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8"/>
    </row>
    <row r="24" spans="1:18">
      <c r="A24" s="24"/>
      <c r="B24" s="15" t="s">
        <v>65</v>
      </c>
      <c r="C24" s="7">
        <v>2</v>
      </c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8"/>
    </row>
    <row r="25" spans="1:18">
      <c r="A25" s="24"/>
      <c r="B25" s="15" t="s">
        <v>66</v>
      </c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8"/>
    </row>
    <row r="26" spans="1:18">
      <c r="A26" s="24"/>
      <c r="B26" s="15" t="s">
        <v>67</v>
      </c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8"/>
    </row>
    <row r="27" spans="1:18">
      <c r="A27" s="24"/>
      <c r="B27" s="15" t="s">
        <v>68</v>
      </c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8"/>
    </row>
    <row r="28" spans="1:18">
      <c r="A28" s="25"/>
      <c r="B28" s="16" t="s">
        <v>69</v>
      </c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10"/>
    </row>
    <row r="29" spans="1:18">
      <c r="A29" s="3"/>
      <c r="B29" s="3"/>
    </row>
    <row r="30" spans="1:18">
      <c r="A30" s="20" t="s">
        <v>70</v>
      </c>
      <c r="B30" s="5" t="s">
        <v>71</v>
      </c>
      <c r="C30" s="5">
        <v>1</v>
      </c>
      <c r="D30" s="5">
        <v>2</v>
      </c>
      <c r="E30" s="5"/>
      <c r="F30" s="5">
        <v>2</v>
      </c>
      <c r="G30" s="5">
        <v>10</v>
      </c>
      <c r="H30" s="5"/>
      <c r="I30" s="5">
        <v>1</v>
      </c>
      <c r="J30" s="5">
        <v>2</v>
      </c>
      <c r="K30" s="5">
        <v>1</v>
      </c>
      <c r="L30" s="5"/>
      <c r="M30" s="5"/>
      <c r="N30" s="5">
        <v>1</v>
      </c>
      <c r="O30" s="5"/>
      <c r="P30" s="5"/>
      <c r="Q30" s="5"/>
      <c r="R30" s="6">
        <v>2</v>
      </c>
    </row>
    <row r="31" spans="1:18">
      <c r="A31" s="21"/>
      <c r="B31" s="7" t="s">
        <v>72</v>
      </c>
      <c r="C31" s="7">
        <v>7</v>
      </c>
      <c r="D31" s="7">
        <v>4</v>
      </c>
      <c r="E31" s="7">
        <v>6</v>
      </c>
      <c r="F31" s="7">
        <v>2</v>
      </c>
      <c r="G31" s="7">
        <v>7</v>
      </c>
      <c r="H31" s="7">
        <v>1</v>
      </c>
      <c r="I31" s="7"/>
      <c r="J31" s="7">
        <v>2</v>
      </c>
      <c r="K31" s="7"/>
      <c r="L31" s="7"/>
      <c r="M31" s="7">
        <v>1</v>
      </c>
      <c r="N31" s="7">
        <v>2</v>
      </c>
      <c r="O31" s="7">
        <v>1</v>
      </c>
      <c r="P31" s="7">
        <v>1</v>
      </c>
      <c r="Q31" s="7"/>
      <c r="R31" s="8"/>
    </row>
    <row r="32" spans="1:18">
      <c r="A32" s="21"/>
      <c r="B32" s="7" t="s">
        <v>73</v>
      </c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8"/>
    </row>
    <row r="33" spans="1:18">
      <c r="A33" s="21"/>
      <c r="B33" s="7" t="s">
        <v>74</v>
      </c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8"/>
    </row>
    <row r="34" spans="1:18">
      <c r="A34" s="21"/>
      <c r="B34" s="7" t="s">
        <v>75</v>
      </c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8"/>
    </row>
    <row r="35" spans="1:18">
      <c r="A35" s="22"/>
      <c r="B35" s="9" t="s">
        <v>76</v>
      </c>
      <c r="C35" s="9"/>
      <c r="D35" s="9">
        <v>2</v>
      </c>
      <c r="E35" s="9"/>
      <c r="F35" s="9"/>
      <c r="G35" s="9"/>
      <c r="H35" s="9"/>
      <c r="I35" s="9"/>
      <c r="J35" s="9"/>
      <c r="K35" s="9">
        <v>5</v>
      </c>
      <c r="L35" s="9"/>
      <c r="M35" s="9"/>
      <c r="N35" s="9">
        <v>1</v>
      </c>
      <c r="O35" s="9"/>
      <c r="P35" s="9"/>
      <c r="Q35" s="9"/>
      <c r="R35" s="10"/>
    </row>
    <row r="36" spans="1:18">
      <c r="A36" s="3"/>
      <c r="B36" s="3"/>
    </row>
    <row r="37" spans="1:18">
      <c r="A37" s="20" t="s">
        <v>77</v>
      </c>
      <c r="B37" s="5" t="s">
        <v>78</v>
      </c>
      <c r="C37" s="5">
        <v>14</v>
      </c>
      <c r="D37" s="5">
        <v>36</v>
      </c>
      <c r="E37" s="5">
        <v>22</v>
      </c>
      <c r="F37" s="5">
        <v>4</v>
      </c>
      <c r="G37" s="5">
        <v>12</v>
      </c>
      <c r="H37" s="5"/>
      <c r="I37" s="5">
        <v>2</v>
      </c>
      <c r="J37" s="5">
        <v>9</v>
      </c>
      <c r="K37" s="5">
        <v>4</v>
      </c>
      <c r="L37" s="5"/>
      <c r="M37" s="5"/>
      <c r="N37" s="5">
        <v>7</v>
      </c>
      <c r="O37" s="5">
        <v>7</v>
      </c>
      <c r="P37" s="5">
        <v>4</v>
      </c>
      <c r="Q37" s="5">
        <v>2</v>
      </c>
      <c r="R37" s="6"/>
    </row>
    <row r="38" spans="1:18">
      <c r="A38" s="21"/>
      <c r="B38" s="7" t="s">
        <v>79</v>
      </c>
      <c r="C38" s="7">
        <v>3</v>
      </c>
      <c r="D38" s="7"/>
      <c r="E38" s="7">
        <v>1</v>
      </c>
      <c r="F38" s="7"/>
      <c r="G38" s="7"/>
      <c r="H38" s="7"/>
      <c r="I38" s="7"/>
      <c r="J38" s="7">
        <v>1</v>
      </c>
      <c r="K38" s="7">
        <v>3</v>
      </c>
      <c r="L38" s="7"/>
      <c r="M38" s="7"/>
      <c r="N38" s="7"/>
      <c r="O38" s="7"/>
      <c r="P38" s="7"/>
      <c r="Q38" s="7"/>
      <c r="R38" s="8"/>
    </row>
    <row r="39" spans="1:18">
      <c r="A39" s="21"/>
      <c r="B39" s="7" t="s">
        <v>80</v>
      </c>
      <c r="C39" s="7">
        <v>1</v>
      </c>
      <c r="D39" s="7">
        <v>15</v>
      </c>
      <c r="E39" s="7">
        <v>12</v>
      </c>
      <c r="F39" s="7">
        <v>30</v>
      </c>
      <c r="G39" s="7">
        <v>13</v>
      </c>
      <c r="H39" s="7">
        <v>178</v>
      </c>
      <c r="I39" s="7">
        <v>3</v>
      </c>
      <c r="J39" s="7">
        <v>27</v>
      </c>
      <c r="K39" s="7">
        <v>26</v>
      </c>
      <c r="L39" s="7">
        <v>4</v>
      </c>
      <c r="M39" s="7"/>
      <c r="N39" s="7">
        <v>269</v>
      </c>
      <c r="O39" s="7">
        <v>231</v>
      </c>
      <c r="P39" s="7">
        <v>364</v>
      </c>
      <c r="Q39" s="7">
        <v>307</v>
      </c>
      <c r="R39" s="8">
        <v>90</v>
      </c>
    </row>
    <row r="40" spans="1:18">
      <c r="A40" s="21"/>
      <c r="B40" s="7" t="s">
        <v>81</v>
      </c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8"/>
    </row>
    <row r="41" spans="1:18">
      <c r="A41" s="21"/>
      <c r="B41" s="7" t="s">
        <v>82</v>
      </c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8"/>
    </row>
    <row r="42" spans="1:18">
      <c r="A42" s="21"/>
      <c r="B42" s="7" t="s">
        <v>83</v>
      </c>
      <c r="C42" s="7"/>
      <c r="D42" s="7"/>
      <c r="E42" s="7"/>
      <c r="F42" s="7">
        <v>1</v>
      </c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8"/>
    </row>
    <row r="43" spans="1:18">
      <c r="A43" s="21"/>
      <c r="B43" s="7" t="s">
        <v>84</v>
      </c>
      <c r="C43" s="7"/>
      <c r="D43" s="7">
        <v>1</v>
      </c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8"/>
    </row>
    <row r="44" spans="1:18">
      <c r="A44" s="21"/>
      <c r="B44" s="7" t="s">
        <v>85</v>
      </c>
      <c r="C44" s="7"/>
      <c r="D44" s="7"/>
      <c r="E44" s="7"/>
      <c r="F44" s="7"/>
      <c r="G44" s="7"/>
      <c r="H44" s="7"/>
      <c r="I44" s="7"/>
      <c r="J44" s="7">
        <v>2</v>
      </c>
      <c r="K44" s="7"/>
      <c r="L44" s="7"/>
      <c r="M44" s="7"/>
      <c r="N44" s="7">
        <v>1</v>
      </c>
      <c r="O44" s="7"/>
      <c r="P44" s="7"/>
      <c r="Q44" s="7"/>
      <c r="R44" s="8">
        <v>1</v>
      </c>
    </row>
    <row r="45" spans="1:18">
      <c r="A45" s="22"/>
      <c r="B45" s="9" t="s">
        <v>86</v>
      </c>
      <c r="C45" s="9">
        <v>3</v>
      </c>
      <c r="D45" s="9"/>
      <c r="E45" s="9"/>
      <c r="F45" s="9"/>
      <c r="G45" s="9"/>
      <c r="H45" s="9"/>
      <c r="I45" s="9"/>
      <c r="J45" s="9"/>
      <c r="K45" s="9">
        <v>1</v>
      </c>
      <c r="L45" s="9"/>
      <c r="M45" s="9"/>
      <c r="N45" s="9"/>
      <c r="O45" s="9"/>
      <c r="P45" s="9"/>
      <c r="Q45" s="9"/>
      <c r="R45" s="10"/>
    </row>
    <row r="46" spans="1:18">
      <c r="A46" s="3"/>
      <c r="B46" s="3"/>
    </row>
    <row r="47" spans="1:18">
      <c r="A47" s="26" t="s">
        <v>87</v>
      </c>
      <c r="B47" s="5" t="s">
        <v>88</v>
      </c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6"/>
    </row>
    <row r="48" spans="1:18">
      <c r="A48" s="27"/>
      <c r="B48" s="7" t="s">
        <v>89</v>
      </c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8"/>
    </row>
    <row r="49" spans="1:18">
      <c r="A49" s="27"/>
      <c r="B49" s="7" t="s">
        <v>90</v>
      </c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8"/>
    </row>
    <row r="50" spans="1:18">
      <c r="A50" s="27"/>
      <c r="B50" s="7" t="s">
        <v>83</v>
      </c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8"/>
    </row>
    <row r="51" spans="1:18">
      <c r="A51" s="27"/>
      <c r="B51" s="7" t="s">
        <v>91</v>
      </c>
      <c r="C51" s="7"/>
      <c r="D51" s="7"/>
      <c r="E51" s="7"/>
      <c r="F51" s="7">
        <v>2</v>
      </c>
      <c r="G51" s="7"/>
      <c r="H51" s="7"/>
      <c r="I51" s="7"/>
      <c r="J51" s="7"/>
      <c r="K51" s="7"/>
      <c r="L51" s="7"/>
      <c r="M51" s="7"/>
      <c r="N51" s="7">
        <v>46</v>
      </c>
      <c r="O51" s="7">
        <v>29</v>
      </c>
      <c r="P51" s="7">
        <v>36</v>
      </c>
      <c r="Q51" s="7">
        <v>39</v>
      </c>
      <c r="R51" s="8"/>
    </row>
    <row r="52" spans="1:18">
      <c r="A52" s="27"/>
      <c r="B52" s="7" t="s">
        <v>77</v>
      </c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8"/>
    </row>
    <row r="53" spans="1:18">
      <c r="A53" s="28"/>
      <c r="B53" s="9" t="s">
        <v>92</v>
      </c>
      <c r="C53" s="9"/>
      <c r="D53" s="9"/>
      <c r="E53" s="9"/>
      <c r="F53" s="9">
        <v>6</v>
      </c>
      <c r="G53" s="9"/>
      <c r="H53" s="9"/>
      <c r="I53" s="9"/>
      <c r="J53" s="9"/>
      <c r="K53" s="9"/>
      <c r="L53" s="9"/>
      <c r="M53" s="9"/>
      <c r="N53" s="9">
        <v>143</v>
      </c>
      <c r="O53" s="9">
        <v>90</v>
      </c>
      <c r="P53" s="9">
        <v>95</v>
      </c>
      <c r="Q53" s="9">
        <v>115</v>
      </c>
      <c r="R53" s="10"/>
    </row>
    <row r="54" spans="1:18">
      <c r="A54" s="3"/>
      <c r="B54" s="3"/>
    </row>
    <row r="56" spans="1:18">
      <c r="B56" s="17" t="s">
        <v>96</v>
      </c>
      <c r="C56" s="18">
        <v>10</v>
      </c>
      <c r="D56" s="18"/>
      <c r="E56" s="18">
        <v>4</v>
      </c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9"/>
    </row>
    <row r="58" spans="1:18">
      <c r="A58" s="3"/>
      <c r="B58" s="3"/>
    </row>
    <row r="59" spans="1:18">
      <c r="B59" s="4" t="s">
        <v>93</v>
      </c>
      <c r="C59">
        <f>C45+C44+C43+C42+C41+C40+C39+C38+C37+C35+C34+C33+C32+C31+C30+C28+C27+C26+C25+C24+C23+C22+C21+C20+C19+C18+C17+C16+C15+C14+C12+C11+C10+C9+C7+C6+C5+C4+C3</f>
        <v>46</v>
      </c>
      <c r="D59">
        <f t="shared" ref="D59:R59" si="0">D45+D44+D43+D42+D41+D40+D39+D38+D37+D35+D34+D33+D32+D31+D30+D28+D27+D26+D25+D24+D23+D22+D21+D20+D19+D18+D17+D16+D15+D14+D12+D11+D10+D9+D7+D6+D5+D4+D3</f>
        <v>70</v>
      </c>
      <c r="E59">
        <f t="shared" si="0"/>
        <v>66</v>
      </c>
      <c r="F59">
        <f t="shared" si="0"/>
        <v>66</v>
      </c>
      <c r="G59">
        <f t="shared" si="0"/>
        <v>124</v>
      </c>
      <c r="H59">
        <f t="shared" si="0"/>
        <v>196</v>
      </c>
      <c r="I59">
        <f t="shared" si="0"/>
        <v>8</v>
      </c>
      <c r="J59">
        <f t="shared" si="0"/>
        <v>49</v>
      </c>
      <c r="K59">
        <f t="shared" si="0"/>
        <v>69</v>
      </c>
      <c r="L59">
        <f t="shared" si="0"/>
        <v>4</v>
      </c>
      <c r="M59">
        <f t="shared" si="0"/>
        <v>3</v>
      </c>
      <c r="N59">
        <f t="shared" si="0"/>
        <v>303</v>
      </c>
      <c r="O59">
        <f t="shared" si="0"/>
        <v>268</v>
      </c>
      <c r="P59">
        <f t="shared" si="0"/>
        <v>389</v>
      </c>
      <c r="Q59">
        <f t="shared" si="0"/>
        <v>344</v>
      </c>
      <c r="R59">
        <f t="shared" si="0"/>
        <v>109</v>
      </c>
    </row>
    <row r="60" spans="1:18">
      <c r="B60" s="4" t="s">
        <v>94</v>
      </c>
      <c r="C60">
        <f>C59+C56</f>
        <v>56</v>
      </c>
      <c r="D60">
        <f t="shared" ref="D60:R60" si="1">D59+D56</f>
        <v>70</v>
      </c>
      <c r="E60">
        <f t="shared" si="1"/>
        <v>70</v>
      </c>
      <c r="F60">
        <f t="shared" si="1"/>
        <v>66</v>
      </c>
      <c r="G60">
        <f t="shared" si="1"/>
        <v>124</v>
      </c>
      <c r="H60">
        <f t="shared" si="1"/>
        <v>196</v>
      </c>
      <c r="I60">
        <f t="shared" si="1"/>
        <v>8</v>
      </c>
      <c r="J60">
        <f t="shared" si="1"/>
        <v>49</v>
      </c>
      <c r="K60">
        <f t="shared" si="1"/>
        <v>69</v>
      </c>
      <c r="L60">
        <f t="shared" si="1"/>
        <v>4</v>
      </c>
      <c r="M60">
        <f t="shared" si="1"/>
        <v>3</v>
      </c>
      <c r="N60">
        <f t="shared" si="1"/>
        <v>303</v>
      </c>
      <c r="O60">
        <f t="shared" si="1"/>
        <v>268</v>
      </c>
      <c r="P60">
        <f t="shared" si="1"/>
        <v>389</v>
      </c>
      <c r="Q60">
        <f t="shared" si="1"/>
        <v>344</v>
      </c>
      <c r="R60">
        <f t="shared" si="1"/>
        <v>109</v>
      </c>
    </row>
    <row r="61" spans="1:18">
      <c r="B61" s="4" t="s">
        <v>95</v>
      </c>
      <c r="C61">
        <v>300</v>
      </c>
      <c r="D61">
        <v>300</v>
      </c>
      <c r="E61">
        <v>300</v>
      </c>
      <c r="F61">
        <v>300</v>
      </c>
      <c r="G61">
        <v>300</v>
      </c>
      <c r="H61">
        <v>300</v>
      </c>
      <c r="I61">
        <v>300</v>
      </c>
      <c r="J61">
        <v>300</v>
      </c>
      <c r="K61">
        <v>300</v>
      </c>
      <c r="L61">
        <v>300</v>
      </c>
      <c r="M61">
        <v>300</v>
      </c>
      <c r="N61">
        <v>60</v>
      </c>
      <c r="O61">
        <v>60</v>
      </c>
      <c r="P61">
        <v>35</v>
      </c>
      <c r="Q61">
        <v>30</v>
      </c>
      <c r="R61">
        <v>300</v>
      </c>
    </row>
  </sheetData>
  <mergeCells count="5">
    <mergeCell ref="A3:A7"/>
    <mergeCell ref="A14:A28"/>
    <mergeCell ref="A30:A35"/>
    <mergeCell ref="A37:A45"/>
    <mergeCell ref="A47:A53"/>
  </mergeCells>
  <pageMargins left="0.74803149606299213" right="0.74803149606299213" top="0.98425196850393704" bottom="0.98425196850393704" header="0.51181102362204722" footer="0.51181102362204722"/>
  <pageSetup paperSize="9" orientation="landscape" horizontalDpi="0" verticalDpi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Extraction</vt:lpstr>
      <vt:lpstr>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Carla Lancelotti</dc:creator>
  <cp:lastModifiedBy>Carla Lancelotti</cp:lastModifiedBy>
  <dcterms:created xsi:type="dcterms:W3CDTF">2020-10-01T14:51:41Z</dcterms:created>
  <dcterms:modified xsi:type="dcterms:W3CDTF">2020-10-02T10:29:11Z</dcterms:modified>
</cp:coreProperties>
</file>