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700" yWindow="0" windowWidth="34120" windowHeight="15940" tabRatio="837" firstSheet="7" activeTab="17"/>
  </bookViews>
  <sheets>
    <sheet name="Extractions" sheetId="1" r:id="rId1"/>
    <sheet name="ID_floor" sheetId="18" r:id="rId2"/>
    <sheet name="ID_fireplaces" sheetId="19" r:id="rId3"/>
    <sheet name="Morphotypes" sheetId="2" r:id="rId4"/>
    <sheet name="Morphotypes_concentration" sheetId="3" r:id="rId5"/>
    <sheet name="Taxonomy" sheetId="4" r:id="rId6"/>
    <sheet name="Taxonomy_concentration" sheetId="5" r:id="rId7"/>
    <sheet name="Extractions_dung" sheetId="6" r:id="rId8"/>
    <sheet name="Taxonomy_dung" sheetId="7" r:id="rId9"/>
    <sheet name="Taxonomy_dung_concentration" sheetId="8" r:id="rId10"/>
    <sheet name="Chemicals-Residues" sheetId="9" r:id="rId11"/>
    <sheet name="Chemicals_fireplaces" sheetId="10" r:id="rId12"/>
    <sheet name="Chemicals_dung" sheetId="11" r:id="rId13"/>
    <sheet name="Chemicals_interior" sheetId="12" r:id="rId14"/>
    <sheet name="Residues_interior" sheetId="13" r:id="rId15"/>
    <sheet name="jan.all.counts" sheetId="14" r:id="rId16"/>
    <sheet name="morph_bar" sheetId="16" r:id="rId17"/>
    <sheet name="chem_bar" sheetId="17" r:id="rId18"/>
    <sheet name="summary" sheetId="15" r:id="rId19"/>
  </sheets>
  <definedNames>
    <definedName name="_xlfn_PERCENTILE_EXC">NA()</definedName>
    <definedName name="Excel_BuiltIn__FilterDatabase" localSheetId="3">Morphotypes!#REF!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6" i="15" l="1"/>
  <c r="I26" i="15"/>
  <c r="J25" i="15"/>
  <c r="I25" i="15"/>
  <c r="J24" i="15"/>
  <c r="I24" i="15"/>
  <c r="J23" i="15"/>
  <c r="I23" i="15"/>
  <c r="J22" i="15"/>
  <c r="I22" i="15"/>
  <c r="J21" i="15"/>
  <c r="I21" i="15"/>
  <c r="J20" i="15"/>
  <c r="I20" i="15"/>
  <c r="J19" i="15"/>
  <c r="I19" i="15"/>
  <c r="J18" i="15"/>
  <c r="I18" i="15"/>
  <c r="J17" i="15"/>
  <c r="I17" i="15"/>
  <c r="L3" i="15"/>
  <c r="L4" i="15"/>
  <c r="L5" i="15"/>
  <c r="L6" i="15"/>
  <c r="L7" i="15"/>
  <c r="L8" i="15"/>
  <c r="L9" i="15"/>
  <c r="L10" i="15"/>
  <c r="L11" i="15"/>
  <c r="L2" i="15"/>
  <c r="D26" i="15"/>
  <c r="E26" i="15"/>
  <c r="F26" i="15"/>
  <c r="G26" i="15"/>
  <c r="H26" i="15"/>
  <c r="D20" i="15"/>
  <c r="E20" i="15"/>
  <c r="F20" i="15"/>
  <c r="G20" i="15"/>
  <c r="H20" i="15"/>
  <c r="D21" i="15"/>
  <c r="E21" i="15"/>
  <c r="F21" i="15"/>
  <c r="G21" i="15"/>
  <c r="H21" i="15"/>
  <c r="D22" i="15"/>
  <c r="E22" i="15"/>
  <c r="F22" i="15"/>
  <c r="G22" i="15"/>
  <c r="H22" i="15"/>
  <c r="D23" i="15"/>
  <c r="E23" i="15"/>
  <c r="F23" i="15"/>
  <c r="G23" i="15"/>
  <c r="H23" i="15"/>
  <c r="D24" i="15"/>
  <c r="E24" i="15"/>
  <c r="F24" i="15"/>
  <c r="G24" i="15"/>
  <c r="H24" i="15"/>
  <c r="D25" i="15"/>
  <c r="E25" i="15"/>
  <c r="F25" i="15"/>
  <c r="G25" i="15"/>
  <c r="H25" i="15"/>
  <c r="E19" i="15"/>
  <c r="F19" i="15"/>
  <c r="G19" i="15"/>
  <c r="H19" i="15"/>
  <c r="D19" i="15"/>
  <c r="E18" i="15"/>
  <c r="F18" i="15"/>
  <c r="G18" i="15"/>
  <c r="H18" i="15"/>
  <c r="D18" i="15"/>
  <c r="E17" i="15"/>
  <c r="F17" i="15"/>
  <c r="G17" i="15"/>
  <c r="H17" i="15"/>
  <c r="D17" i="15"/>
  <c r="K3" i="15"/>
  <c r="K4" i="15"/>
  <c r="K5" i="15"/>
  <c r="K6" i="15"/>
  <c r="K7" i="15"/>
  <c r="K8" i="15"/>
  <c r="K9" i="15"/>
  <c r="K10" i="15"/>
  <c r="K11" i="15"/>
  <c r="K2" i="15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2" i="10"/>
  <c r="AY40" i="14"/>
  <c r="AX40" i="14"/>
  <c r="AY38" i="14"/>
  <c r="AX38" i="14"/>
  <c r="AY36" i="14"/>
  <c r="AX36" i="14"/>
  <c r="AY32" i="14"/>
  <c r="AX32" i="14"/>
  <c r="AY28" i="14"/>
  <c r="AX28" i="14"/>
  <c r="AY24" i="14"/>
  <c r="AX24" i="14"/>
  <c r="AY17" i="14"/>
  <c r="AX17" i="14"/>
  <c r="AY4" i="14"/>
  <c r="AX4" i="14"/>
  <c r="R41" i="10"/>
  <c r="S41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2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2" i="10"/>
  <c r="I12" i="8"/>
  <c r="N12" i="8"/>
  <c r="M12" i="8"/>
  <c r="L12" i="8"/>
  <c r="K12" i="8"/>
  <c r="J12" i="8"/>
  <c r="I11" i="8"/>
  <c r="N11" i="8"/>
  <c r="M11" i="8"/>
  <c r="L11" i="8"/>
  <c r="K11" i="8"/>
  <c r="J11" i="8"/>
  <c r="I10" i="8"/>
  <c r="N10" i="8"/>
  <c r="M10" i="8"/>
  <c r="L10" i="8"/>
  <c r="K10" i="8"/>
  <c r="J10" i="8"/>
  <c r="I9" i="8"/>
  <c r="N9" i="8"/>
  <c r="M9" i="8"/>
  <c r="L9" i="8"/>
  <c r="K9" i="8"/>
  <c r="J9" i="8"/>
  <c r="I8" i="8"/>
  <c r="N8" i="8"/>
  <c r="M8" i="8"/>
  <c r="L8" i="8"/>
  <c r="K8" i="8"/>
  <c r="J8" i="8"/>
  <c r="I7" i="8"/>
  <c r="N7" i="8"/>
  <c r="M7" i="8"/>
  <c r="L7" i="8"/>
  <c r="K7" i="8"/>
  <c r="J7" i="8"/>
  <c r="I6" i="8"/>
  <c r="N6" i="8"/>
  <c r="M6" i="8"/>
  <c r="L6" i="8"/>
  <c r="K6" i="8"/>
  <c r="J6" i="8"/>
  <c r="I5" i="8"/>
  <c r="N5" i="8"/>
  <c r="M5" i="8"/>
  <c r="L5" i="8"/>
  <c r="K5" i="8"/>
  <c r="J5" i="8"/>
  <c r="I4" i="8"/>
  <c r="N4" i="8"/>
  <c r="M4" i="8"/>
  <c r="L4" i="8"/>
  <c r="K4" i="8"/>
  <c r="J4" i="8"/>
  <c r="I3" i="8"/>
  <c r="N3" i="8"/>
  <c r="M3" i="8"/>
  <c r="L3" i="8"/>
  <c r="K3" i="8"/>
  <c r="J3" i="8"/>
  <c r="I2" i="8"/>
  <c r="N2" i="8"/>
  <c r="M2" i="8"/>
  <c r="L2" i="8"/>
  <c r="K2" i="8"/>
  <c r="J2" i="8"/>
  <c r="I3" i="7"/>
  <c r="J3" i="7"/>
  <c r="K3" i="7"/>
  <c r="L3" i="7"/>
  <c r="M3" i="7"/>
  <c r="N3" i="7"/>
  <c r="I4" i="7"/>
  <c r="J4" i="7"/>
  <c r="K4" i="7"/>
  <c r="L4" i="7"/>
  <c r="M4" i="7"/>
  <c r="N4" i="7"/>
  <c r="I5" i="7"/>
  <c r="J5" i="7"/>
  <c r="K5" i="7"/>
  <c r="L5" i="7"/>
  <c r="M5" i="7"/>
  <c r="N5" i="7"/>
  <c r="I6" i="7"/>
  <c r="J6" i="7"/>
  <c r="K6" i="7"/>
  <c r="L6" i="7"/>
  <c r="M6" i="7"/>
  <c r="N6" i="7"/>
  <c r="I7" i="7"/>
  <c r="J7" i="7"/>
  <c r="K7" i="7"/>
  <c r="L7" i="7"/>
  <c r="M7" i="7"/>
  <c r="N7" i="7"/>
  <c r="I8" i="7"/>
  <c r="J8" i="7"/>
  <c r="K8" i="7"/>
  <c r="L8" i="7"/>
  <c r="M8" i="7"/>
  <c r="N8" i="7"/>
  <c r="I9" i="7"/>
  <c r="J9" i="7"/>
  <c r="K9" i="7"/>
  <c r="L9" i="7"/>
  <c r="M9" i="7"/>
  <c r="N9" i="7"/>
  <c r="I10" i="7"/>
  <c r="J10" i="7"/>
  <c r="K10" i="7"/>
  <c r="L10" i="7"/>
  <c r="M10" i="7"/>
  <c r="N10" i="7"/>
  <c r="I11" i="7"/>
  <c r="J11" i="7"/>
  <c r="K11" i="7"/>
  <c r="L11" i="7"/>
  <c r="M11" i="7"/>
  <c r="N11" i="7"/>
  <c r="I12" i="7"/>
  <c r="J12" i="7"/>
  <c r="K12" i="7"/>
  <c r="L12" i="7"/>
  <c r="M12" i="7"/>
  <c r="N12" i="7"/>
  <c r="I2" i="7"/>
  <c r="J2" i="7"/>
  <c r="K2" i="7"/>
  <c r="L2" i="7"/>
  <c r="M2" i="7"/>
  <c r="N2" i="7"/>
  <c r="I41" i="5"/>
  <c r="N41" i="5"/>
  <c r="M41" i="5"/>
  <c r="L41" i="5"/>
  <c r="K41" i="5"/>
  <c r="J41" i="5"/>
  <c r="I40" i="5"/>
  <c r="N40" i="5"/>
  <c r="M40" i="5"/>
  <c r="L40" i="5"/>
  <c r="K40" i="5"/>
  <c r="J40" i="5"/>
  <c r="I39" i="5"/>
  <c r="N39" i="5"/>
  <c r="M39" i="5"/>
  <c r="L39" i="5"/>
  <c r="K39" i="5"/>
  <c r="J39" i="5"/>
  <c r="I38" i="5"/>
  <c r="N38" i="5"/>
  <c r="M38" i="5"/>
  <c r="L38" i="5"/>
  <c r="K38" i="5"/>
  <c r="J38" i="5"/>
  <c r="I37" i="5"/>
  <c r="N37" i="5"/>
  <c r="M37" i="5"/>
  <c r="L37" i="5"/>
  <c r="K37" i="5"/>
  <c r="J37" i="5"/>
  <c r="I36" i="5"/>
  <c r="N36" i="5"/>
  <c r="M36" i="5"/>
  <c r="L36" i="5"/>
  <c r="K36" i="5"/>
  <c r="J36" i="5"/>
  <c r="I35" i="5"/>
  <c r="N35" i="5"/>
  <c r="M35" i="5"/>
  <c r="L35" i="5"/>
  <c r="K35" i="5"/>
  <c r="J35" i="5"/>
  <c r="I34" i="5"/>
  <c r="N34" i="5"/>
  <c r="M34" i="5"/>
  <c r="L34" i="5"/>
  <c r="K34" i="5"/>
  <c r="J34" i="5"/>
  <c r="I33" i="5"/>
  <c r="N33" i="5"/>
  <c r="M33" i="5"/>
  <c r="L33" i="5"/>
  <c r="K33" i="5"/>
  <c r="J33" i="5"/>
  <c r="I32" i="5"/>
  <c r="N32" i="5"/>
  <c r="M32" i="5"/>
  <c r="L32" i="5"/>
  <c r="K32" i="5"/>
  <c r="J32" i="5"/>
  <c r="I31" i="5"/>
  <c r="N31" i="5"/>
  <c r="M31" i="5"/>
  <c r="L31" i="5"/>
  <c r="K31" i="5"/>
  <c r="J31" i="5"/>
  <c r="I30" i="5"/>
  <c r="N30" i="5"/>
  <c r="M30" i="5"/>
  <c r="L30" i="5"/>
  <c r="K30" i="5"/>
  <c r="J30" i="5"/>
  <c r="I29" i="5"/>
  <c r="N29" i="5"/>
  <c r="M29" i="5"/>
  <c r="L29" i="5"/>
  <c r="K29" i="5"/>
  <c r="J29" i="5"/>
  <c r="I28" i="5"/>
  <c r="N28" i="5"/>
  <c r="M28" i="5"/>
  <c r="L28" i="5"/>
  <c r="K28" i="5"/>
  <c r="J28" i="5"/>
  <c r="I27" i="5"/>
  <c r="N27" i="5"/>
  <c r="M27" i="5"/>
  <c r="L27" i="5"/>
  <c r="K27" i="5"/>
  <c r="J27" i="5"/>
  <c r="I26" i="5"/>
  <c r="N26" i="5"/>
  <c r="M26" i="5"/>
  <c r="L26" i="5"/>
  <c r="K26" i="5"/>
  <c r="J26" i="5"/>
  <c r="I25" i="5"/>
  <c r="N25" i="5"/>
  <c r="M25" i="5"/>
  <c r="L25" i="5"/>
  <c r="K25" i="5"/>
  <c r="J25" i="5"/>
  <c r="I24" i="5"/>
  <c r="N24" i="5"/>
  <c r="M24" i="5"/>
  <c r="L24" i="5"/>
  <c r="K24" i="5"/>
  <c r="J24" i="5"/>
  <c r="I23" i="5"/>
  <c r="N23" i="5"/>
  <c r="M23" i="5"/>
  <c r="L23" i="5"/>
  <c r="K23" i="5"/>
  <c r="J23" i="5"/>
  <c r="I22" i="5"/>
  <c r="N22" i="5"/>
  <c r="M22" i="5"/>
  <c r="L22" i="5"/>
  <c r="K22" i="5"/>
  <c r="J22" i="5"/>
  <c r="I21" i="5"/>
  <c r="N21" i="5"/>
  <c r="M21" i="5"/>
  <c r="L21" i="5"/>
  <c r="K21" i="5"/>
  <c r="J21" i="5"/>
  <c r="I20" i="5"/>
  <c r="N20" i="5"/>
  <c r="M20" i="5"/>
  <c r="L20" i="5"/>
  <c r="K20" i="5"/>
  <c r="J20" i="5"/>
  <c r="I19" i="5"/>
  <c r="N19" i="5"/>
  <c r="M19" i="5"/>
  <c r="L19" i="5"/>
  <c r="K19" i="5"/>
  <c r="J19" i="5"/>
  <c r="I18" i="5"/>
  <c r="N18" i="5"/>
  <c r="M18" i="5"/>
  <c r="L18" i="5"/>
  <c r="K18" i="5"/>
  <c r="J18" i="5"/>
  <c r="I17" i="5"/>
  <c r="N17" i="5"/>
  <c r="M17" i="5"/>
  <c r="L17" i="5"/>
  <c r="K17" i="5"/>
  <c r="J17" i="5"/>
  <c r="I16" i="5"/>
  <c r="N16" i="5"/>
  <c r="M16" i="5"/>
  <c r="L16" i="5"/>
  <c r="K16" i="5"/>
  <c r="J16" i="5"/>
  <c r="I15" i="5"/>
  <c r="N15" i="5"/>
  <c r="M15" i="5"/>
  <c r="L15" i="5"/>
  <c r="K15" i="5"/>
  <c r="J15" i="5"/>
  <c r="I14" i="5"/>
  <c r="N14" i="5"/>
  <c r="M14" i="5"/>
  <c r="L14" i="5"/>
  <c r="K14" i="5"/>
  <c r="J14" i="5"/>
  <c r="I13" i="5"/>
  <c r="N13" i="5"/>
  <c r="M13" i="5"/>
  <c r="L13" i="5"/>
  <c r="K13" i="5"/>
  <c r="J13" i="5"/>
  <c r="I12" i="5"/>
  <c r="N12" i="5"/>
  <c r="M12" i="5"/>
  <c r="L12" i="5"/>
  <c r="K12" i="5"/>
  <c r="J12" i="5"/>
  <c r="I11" i="5"/>
  <c r="N11" i="5"/>
  <c r="M11" i="5"/>
  <c r="L11" i="5"/>
  <c r="K11" i="5"/>
  <c r="J11" i="5"/>
  <c r="I10" i="5"/>
  <c r="N10" i="5"/>
  <c r="M10" i="5"/>
  <c r="L10" i="5"/>
  <c r="K10" i="5"/>
  <c r="J10" i="5"/>
  <c r="I9" i="5"/>
  <c r="N9" i="5"/>
  <c r="M9" i="5"/>
  <c r="L9" i="5"/>
  <c r="K9" i="5"/>
  <c r="J9" i="5"/>
  <c r="I8" i="5"/>
  <c r="N8" i="5"/>
  <c r="M8" i="5"/>
  <c r="L8" i="5"/>
  <c r="K8" i="5"/>
  <c r="J8" i="5"/>
  <c r="I7" i="5"/>
  <c r="N7" i="5"/>
  <c r="M7" i="5"/>
  <c r="L7" i="5"/>
  <c r="K7" i="5"/>
  <c r="J7" i="5"/>
  <c r="I6" i="5"/>
  <c r="N6" i="5"/>
  <c r="M6" i="5"/>
  <c r="L6" i="5"/>
  <c r="K6" i="5"/>
  <c r="J6" i="5"/>
  <c r="I5" i="5"/>
  <c r="N5" i="5"/>
  <c r="M5" i="5"/>
  <c r="L5" i="5"/>
  <c r="K5" i="5"/>
  <c r="J5" i="5"/>
  <c r="I4" i="5"/>
  <c r="N4" i="5"/>
  <c r="M4" i="5"/>
  <c r="L4" i="5"/>
  <c r="K4" i="5"/>
  <c r="J4" i="5"/>
  <c r="I3" i="5"/>
  <c r="N3" i="5"/>
  <c r="M3" i="5"/>
  <c r="L3" i="5"/>
  <c r="K3" i="5"/>
  <c r="J3" i="5"/>
  <c r="I2" i="5"/>
  <c r="N2" i="5"/>
  <c r="M2" i="5"/>
  <c r="L2" i="5"/>
  <c r="K2" i="5"/>
  <c r="J2" i="5"/>
  <c r="I3" i="4"/>
  <c r="J3" i="4"/>
  <c r="K3" i="4"/>
  <c r="L3" i="4"/>
  <c r="M3" i="4"/>
  <c r="N3" i="4"/>
  <c r="I4" i="4"/>
  <c r="J4" i="4"/>
  <c r="K4" i="4"/>
  <c r="L4" i="4"/>
  <c r="M4" i="4"/>
  <c r="N4" i="4"/>
  <c r="I5" i="4"/>
  <c r="J5" i="4"/>
  <c r="K5" i="4"/>
  <c r="L5" i="4"/>
  <c r="M5" i="4"/>
  <c r="N5" i="4"/>
  <c r="I6" i="4"/>
  <c r="J6" i="4"/>
  <c r="K6" i="4"/>
  <c r="L6" i="4"/>
  <c r="M6" i="4"/>
  <c r="N6" i="4"/>
  <c r="I7" i="4"/>
  <c r="J7" i="4"/>
  <c r="K7" i="4"/>
  <c r="L7" i="4"/>
  <c r="M7" i="4"/>
  <c r="N7" i="4"/>
  <c r="I8" i="4"/>
  <c r="J8" i="4"/>
  <c r="K8" i="4"/>
  <c r="L8" i="4"/>
  <c r="M8" i="4"/>
  <c r="N8" i="4"/>
  <c r="I9" i="4"/>
  <c r="J9" i="4"/>
  <c r="K9" i="4"/>
  <c r="L9" i="4"/>
  <c r="M9" i="4"/>
  <c r="N9" i="4"/>
  <c r="I10" i="4"/>
  <c r="J10" i="4"/>
  <c r="K10" i="4"/>
  <c r="L10" i="4"/>
  <c r="M10" i="4"/>
  <c r="N10" i="4"/>
  <c r="I11" i="4"/>
  <c r="J11" i="4"/>
  <c r="K11" i="4"/>
  <c r="L11" i="4"/>
  <c r="M11" i="4"/>
  <c r="N11" i="4"/>
  <c r="I12" i="4"/>
  <c r="J12" i="4"/>
  <c r="K12" i="4"/>
  <c r="L12" i="4"/>
  <c r="M12" i="4"/>
  <c r="N12" i="4"/>
  <c r="I13" i="4"/>
  <c r="J13" i="4"/>
  <c r="K13" i="4"/>
  <c r="L13" i="4"/>
  <c r="M13" i="4"/>
  <c r="N13" i="4"/>
  <c r="I14" i="4"/>
  <c r="J14" i="4"/>
  <c r="K14" i="4"/>
  <c r="L14" i="4"/>
  <c r="M14" i="4"/>
  <c r="N14" i="4"/>
  <c r="I15" i="4"/>
  <c r="J15" i="4"/>
  <c r="K15" i="4"/>
  <c r="L15" i="4"/>
  <c r="M15" i="4"/>
  <c r="N15" i="4"/>
  <c r="I16" i="4"/>
  <c r="J16" i="4"/>
  <c r="K16" i="4"/>
  <c r="L16" i="4"/>
  <c r="M16" i="4"/>
  <c r="N16" i="4"/>
  <c r="I17" i="4"/>
  <c r="J17" i="4"/>
  <c r="K17" i="4"/>
  <c r="L17" i="4"/>
  <c r="M17" i="4"/>
  <c r="N17" i="4"/>
  <c r="I18" i="4"/>
  <c r="J18" i="4"/>
  <c r="K18" i="4"/>
  <c r="L18" i="4"/>
  <c r="M18" i="4"/>
  <c r="N18" i="4"/>
  <c r="I19" i="4"/>
  <c r="J19" i="4"/>
  <c r="K19" i="4"/>
  <c r="L19" i="4"/>
  <c r="M19" i="4"/>
  <c r="N19" i="4"/>
  <c r="I20" i="4"/>
  <c r="J20" i="4"/>
  <c r="K20" i="4"/>
  <c r="L20" i="4"/>
  <c r="M20" i="4"/>
  <c r="N20" i="4"/>
  <c r="I21" i="4"/>
  <c r="J21" i="4"/>
  <c r="K21" i="4"/>
  <c r="L21" i="4"/>
  <c r="M21" i="4"/>
  <c r="N21" i="4"/>
  <c r="I22" i="4"/>
  <c r="J22" i="4"/>
  <c r="K22" i="4"/>
  <c r="L22" i="4"/>
  <c r="M22" i="4"/>
  <c r="N22" i="4"/>
  <c r="I23" i="4"/>
  <c r="J23" i="4"/>
  <c r="K23" i="4"/>
  <c r="L23" i="4"/>
  <c r="M23" i="4"/>
  <c r="N23" i="4"/>
  <c r="I24" i="4"/>
  <c r="J24" i="4"/>
  <c r="K24" i="4"/>
  <c r="L24" i="4"/>
  <c r="M24" i="4"/>
  <c r="N24" i="4"/>
  <c r="I25" i="4"/>
  <c r="J25" i="4"/>
  <c r="K25" i="4"/>
  <c r="L25" i="4"/>
  <c r="M25" i="4"/>
  <c r="N25" i="4"/>
  <c r="I26" i="4"/>
  <c r="J26" i="4"/>
  <c r="K26" i="4"/>
  <c r="L26" i="4"/>
  <c r="M26" i="4"/>
  <c r="N26" i="4"/>
  <c r="I27" i="4"/>
  <c r="J27" i="4"/>
  <c r="K27" i="4"/>
  <c r="L27" i="4"/>
  <c r="M27" i="4"/>
  <c r="N27" i="4"/>
  <c r="I28" i="4"/>
  <c r="J28" i="4"/>
  <c r="K28" i="4"/>
  <c r="L28" i="4"/>
  <c r="M28" i="4"/>
  <c r="N28" i="4"/>
  <c r="I29" i="4"/>
  <c r="J29" i="4"/>
  <c r="K29" i="4"/>
  <c r="L29" i="4"/>
  <c r="M29" i="4"/>
  <c r="N29" i="4"/>
  <c r="I30" i="4"/>
  <c r="J30" i="4"/>
  <c r="K30" i="4"/>
  <c r="L30" i="4"/>
  <c r="M30" i="4"/>
  <c r="N30" i="4"/>
  <c r="I31" i="4"/>
  <c r="J31" i="4"/>
  <c r="K31" i="4"/>
  <c r="L31" i="4"/>
  <c r="M31" i="4"/>
  <c r="N31" i="4"/>
  <c r="I32" i="4"/>
  <c r="J32" i="4"/>
  <c r="K32" i="4"/>
  <c r="L32" i="4"/>
  <c r="M32" i="4"/>
  <c r="N32" i="4"/>
  <c r="I33" i="4"/>
  <c r="J33" i="4"/>
  <c r="K33" i="4"/>
  <c r="L33" i="4"/>
  <c r="M33" i="4"/>
  <c r="N33" i="4"/>
  <c r="I34" i="4"/>
  <c r="J34" i="4"/>
  <c r="K34" i="4"/>
  <c r="L34" i="4"/>
  <c r="M34" i="4"/>
  <c r="N34" i="4"/>
  <c r="I35" i="4"/>
  <c r="J35" i="4"/>
  <c r="K35" i="4"/>
  <c r="L35" i="4"/>
  <c r="M35" i="4"/>
  <c r="N35" i="4"/>
  <c r="I36" i="4"/>
  <c r="J36" i="4"/>
  <c r="K36" i="4"/>
  <c r="L36" i="4"/>
  <c r="M36" i="4"/>
  <c r="N36" i="4"/>
  <c r="I37" i="4"/>
  <c r="J37" i="4"/>
  <c r="K37" i="4"/>
  <c r="L37" i="4"/>
  <c r="M37" i="4"/>
  <c r="N37" i="4"/>
  <c r="I38" i="4"/>
  <c r="J38" i="4"/>
  <c r="K38" i="4"/>
  <c r="L38" i="4"/>
  <c r="M38" i="4"/>
  <c r="N38" i="4"/>
  <c r="I39" i="4"/>
  <c r="J39" i="4"/>
  <c r="K39" i="4"/>
  <c r="L39" i="4"/>
  <c r="M39" i="4"/>
  <c r="N39" i="4"/>
  <c r="I40" i="4"/>
  <c r="J40" i="4"/>
  <c r="K40" i="4"/>
  <c r="L40" i="4"/>
  <c r="M40" i="4"/>
  <c r="N40" i="4"/>
  <c r="I41" i="4"/>
  <c r="J41" i="4"/>
  <c r="K41" i="4"/>
  <c r="L41" i="4"/>
  <c r="M41" i="4"/>
  <c r="N41" i="4"/>
  <c r="I2" i="4"/>
  <c r="N2" i="4"/>
  <c r="M2" i="4"/>
  <c r="L2" i="4"/>
  <c r="K2" i="4"/>
  <c r="J2" i="4"/>
  <c r="AB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</calcChain>
</file>

<file path=xl/sharedStrings.xml><?xml version="1.0" encoding="utf-8"?>
<sst xmlns="http://schemas.openxmlformats.org/spreadsheetml/2006/main" count="1967" uniqueCount="284">
  <si>
    <t>ID</t>
  </si>
  <si>
    <t>Sediment</t>
  </si>
  <si>
    <t>Tube</t>
  </si>
  <si>
    <t>Tube + AIF</t>
  </si>
  <si>
    <t>AIF</t>
  </si>
  <si>
    <t>Vial</t>
  </si>
  <si>
    <t>Vial + Silicates</t>
  </si>
  <si>
    <t>Silicates</t>
  </si>
  <si>
    <t>Slide</t>
  </si>
  <si>
    <t>Slide + Phytoliths</t>
  </si>
  <si>
    <t>Phytoliths</t>
  </si>
  <si>
    <t>Concentration</t>
  </si>
  <si>
    <t>Fields of view</t>
  </si>
  <si>
    <t>X</t>
  </si>
  <si>
    <t>Y</t>
  </si>
  <si>
    <t>In100(50)</t>
  </si>
  <si>
    <t>In101(51)</t>
  </si>
  <si>
    <t>In102(52)</t>
  </si>
  <si>
    <t>In103(53)</t>
  </si>
  <si>
    <t>In106(54)</t>
  </si>
  <si>
    <t>In109(55)</t>
  </si>
  <si>
    <t>In110(56)</t>
  </si>
  <si>
    <t>In111(57)</t>
  </si>
  <si>
    <t>In112(58)</t>
  </si>
  <si>
    <t>In114(59)</t>
  </si>
  <si>
    <t>In115(60)</t>
  </si>
  <si>
    <t>In118(62)</t>
  </si>
  <si>
    <t>In119(63)</t>
  </si>
  <si>
    <t>In126(66)</t>
  </si>
  <si>
    <t>In129(68)</t>
  </si>
  <si>
    <t>In130(69)</t>
  </si>
  <si>
    <t>In134(70)</t>
  </si>
  <si>
    <t>In14(7)</t>
  </si>
  <si>
    <t>In17(8)</t>
  </si>
  <si>
    <t>In22(11)</t>
  </si>
  <si>
    <t>In24(12)</t>
  </si>
  <si>
    <t>In27(13)</t>
  </si>
  <si>
    <t>In28(14)</t>
  </si>
  <si>
    <t>In31(16)</t>
  </si>
  <si>
    <t>In33(17)</t>
  </si>
  <si>
    <t>In35(18)</t>
  </si>
  <si>
    <t>In36(19)</t>
  </si>
  <si>
    <t>In39(20)</t>
  </si>
  <si>
    <t>In55(27)</t>
  </si>
  <si>
    <t>In62(31)</t>
  </si>
  <si>
    <t>In64(33)</t>
  </si>
  <si>
    <t>In72(37)</t>
  </si>
  <si>
    <t>In75(39)</t>
  </si>
  <si>
    <t>In80(41)</t>
  </si>
  <si>
    <t>In84(42)</t>
  </si>
  <si>
    <t>In85(43)</t>
  </si>
  <si>
    <t>In87(45)</t>
  </si>
  <si>
    <t>In9(3)</t>
  </si>
  <si>
    <t>In96(48)</t>
  </si>
  <si>
    <t>In98(49)</t>
  </si>
  <si>
    <t>Sample_1</t>
  </si>
  <si>
    <t>Sample_2</t>
  </si>
  <si>
    <t>LC_psilate</t>
  </si>
  <si>
    <t>LC_sinuate</t>
  </si>
  <si>
    <t>LC_echinate</t>
  </si>
  <si>
    <t>LC_dendritic</t>
  </si>
  <si>
    <t>LC_columellate</t>
  </si>
  <si>
    <t>LC_crenate</t>
  </si>
  <si>
    <t>LC_irregular</t>
  </si>
  <si>
    <t>Bilobate</t>
  </si>
  <si>
    <t>Trilobate</t>
  </si>
  <si>
    <t>Polylobate</t>
  </si>
  <si>
    <t>Cross</t>
  </si>
  <si>
    <t>Rondel</t>
  </si>
  <si>
    <t>Saddle</t>
  </si>
  <si>
    <t>Trapeziform</t>
  </si>
  <si>
    <t>Cyperus</t>
  </si>
  <si>
    <t>Cystolith</t>
  </si>
  <si>
    <t>Tabular_scrobiculate</t>
  </si>
  <si>
    <t>Bulliform</t>
  </si>
  <si>
    <t>Stoma</t>
  </si>
  <si>
    <t>Papillae</t>
  </si>
  <si>
    <t>Globular</t>
  </si>
  <si>
    <t>Trichome</t>
  </si>
  <si>
    <t>Dicot</t>
  </si>
  <si>
    <t>Unidentified</t>
  </si>
  <si>
    <t>Inside</t>
  </si>
  <si>
    <t>Fireplace</t>
  </si>
  <si>
    <t>Inside_right</t>
  </si>
  <si>
    <t>Outer_control</t>
  </si>
  <si>
    <t>Inner_control</t>
  </si>
  <si>
    <t>Outside</t>
  </si>
  <si>
    <t>Storage</t>
  </si>
  <si>
    <t>Inside_left</t>
  </si>
  <si>
    <t>Veranda</t>
  </si>
  <si>
    <t>Herbaceous_leaf/culm</t>
  </si>
  <si>
    <t>Herbaceous_inflorescence</t>
  </si>
  <si>
    <t>Herbaceous_indet</t>
  </si>
  <si>
    <t>Woody_species</t>
  </si>
  <si>
    <t>Indet</t>
  </si>
  <si>
    <t>dung</t>
  </si>
  <si>
    <t>tube</t>
  </si>
  <si>
    <t>tube+ash</t>
  </si>
  <si>
    <t>ash</t>
  </si>
  <si>
    <t>tube+           (ash-carb)</t>
  </si>
  <si>
    <t>ash-carb</t>
  </si>
  <si>
    <t>bottle</t>
  </si>
  <si>
    <t>bottle+     silicates</t>
  </si>
  <si>
    <t>silicates</t>
  </si>
  <si>
    <t>slide</t>
  </si>
  <si>
    <t>slide+     silicates</t>
  </si>
  <si>
    <t>silicates on slide</t>
  </si>
  <si>
    <t>phytoliths x g of AIF</t>
  </si>
  <si>
    <t>fields of view</t>
  </si>
  <si>
    <t>ALM DC001</t>
  </si>
  <si>
    <t>ALM DC002</t>
  </si>
  <si>
    <t>KMR DC001</t>
  </si>
  <si>
    <t>KMR DC002</t>
  </si>
  <si>
    <t>KMR DC003</t>
  </si>
  <si>
    <t>KMR DC004</t>
  </si>
  <si>
    <t>KMR DC005</t>
  </si>
  <si>
    <t>KMR DC006</t>
  </si>
  <si>
    <t>KMR DC007</t>
  </si>
  <si>
    <t>KMR DC008</t>
  </si>
  <si>
    <t>NAG DC001</t>
  </si>
  <si>
    <t>ALM_DC001</t>
  </si>
  <si>
    <t>Dung</t>
  </si>
  <si>
    <t>ALM_DC002</t>
  </si>
  <si>
    <t>KMR_DC001</t>
  </si>
  <si>
    <t>KMR_DC002</t>
  </si>
  <si>
    <t>KMR_DC003</t>
  </si>
  <si>
    <t>KMR_DC004</t>
  </si>
  <si>
    <t>KMR_DC005</t>
  </si>
  <si>
    <t>KMR_DC006</t>
  </si>
  <si>
    <t>KMR_DC007</t>
  </si>
  <si>
    <t>KMR_DC008</t>
  </si>
  <si>
    <t>NAG_DC001</t>
  </si>
  <si>
    <t>AG</t>
  </si>
  <si>
    <t>AL</t>
  </si>
  <si>
    <t>AS</t>
  </si>
  <si>
    <t>BA</t>
  </si>
  <si>
    <t>BI</t>
  </si>
  <si>
    <t>CA</t>
  </si>
  <si>
    <t>CO</t>
  </si>
  <si>
    <t>CR</t>
  </si>
  <si>
    <t>CU</t>
  </si>
  <si>
    <t>FE</t>
  </si>
  <si>
    <t>K</t>
  </si>
  <si>
    <t>MG</t>
  </si>
  <si>
    <t>MN</t>
  </si>
  <si>
    <t>NA</t>
  </si>
  <si>
    <t>NI</t>
  </si>
  <si>
    <t>P</t>
  </si>
  <si>
    <t>PB</t>
  </si>
  <si>
    <t>S</t>
  </si>
  <si>
    <t>SR</t>
  </si>
  <si>
    <t>V</t>
  </si>
  <si>
    <t>ZN</t>
  </si>
  <si>
    <t>PHOSPHATES</t>
  </si>
  <si>
    <t>FATS</t>
  </si>
  <si>
    <t>PROTEIC_RE</t>
  </si>
  <si>
    <t>Wood</t>
  </si>
  <si>
    <t>Type</t>
  </si>
  <si>
    <t>MO</t>
  </si>
  <si>
    <t>Fresh</t>
  </si>
  <si>
    <t>Ash</t>
  </si>
  <si>
    <t>Storage_sleeping</t>
  </si>
  <si>
    <t>Food_production_consumption</t>
  </si>
  <si>
    <t>Cooking</t>
  </si>
  <si>
    <t>Total</t>
  </si>
  <si>
    <t>Percentage_LC_psilate</t>
  </si>
  <si>
    <t>Percentage_LC_sinuate</t>
  </si>
  <si>
    <t>Percentage_LC_echinate</t>
  </si>
  <si>
    <t>Percentage_LC_dendritic</t>
  </si>
  <si>
    <t>Percentage_LC_columellate</t>
  </si>
  <si>
    <t>Percentage_LC_crenate</t>
  </si>
  <si>
    <t>Percentage_LC_irregular</t>
  </si>
  <si>
    <t>Percentage_Bilobate</t>
  </si>
  <si>
    <t>Percentage_Trilobate</t>
  </si>
  <si>
    <t>Percentage_Polylobate</t>
  </si>
  <si>
    <t>Percentage_Cross</t>
  </si>
  <si>
    <t>Percentage_Rondel</t>
  </si>
  <si>
    <t>Percentage_Saddle</t>
  </si>
  <si>
    <t>Percentage_Trapeziform</t>
  </si>
  <si>
    <t>Percentage_Cyperus</t>
  </si>
  <si>
    <t>Percentage_Cystolith</t>
  </si>
  <si>
    <t>Percentage_Tabular_scrobiculate</t>
  </si>
  <si>
    <t>Percentage_Bulliform</t>
  </si>
  <si>
    <t>Percentage_Stoma</t>
  </si>
  <si>
    <t>Percentage_Papillae</t>
  </si>
  <si>
    <t>Percentage_Globular</t>
  </si>
  <si>
    <t>Percentage_Trichome</t>
  </si>
  <si>
    <t>Percentage_Dicot</t>
  </si>
  <si>
    <t>Percentage_Unidentified</t>
  </si>
  <si>
    <t>Percentage_herbaceous_leaf/culm</t>
  </si>
  <si>
    <t>Percentage_herbaceous_inflorescence</t>
  </si>
  <si>
    <t>Percentage_herbaceous_indet</t>
  </si>
  <si>
    <t>Percentage_woody_species</t>
  </si>
  <si>
    <t>Percentage_indet</t>
  </si>
  <si>
    <t>Firplace</t>
  </si>
  <si>
    <t>Floor</t>
  </si>
  <si>
    <t>Dung2</t>
  </si>
  <si>
    <t>Wood2</t>
  </si>
  <si>
    <t>wood-P</t>
  </si>
  <si>
    <t>Type of phytoliths / Samples</t>
  </si>
  <si>
    <t>Absolute count</t>
  </si>
  <si>
    <t>Relative count</t>
  </si>
  <si>
    <t>In106(54)*</t>
  </si>
  <si>
    <t>In118(62)**</t>
  </si>
  <si>
    <t>In72(37)***</t>
  </si>
  <si>
    <t>LC</t>
  </si>
  <si>
    <t>Psilate</t>
  </si>
  <si>
    <t>Echinate</t>
  </si>
  <si>
    <t>Sinuate</t>
  </si>
  <si>
    <t>Dendritic</t>
  </si>
  <si>
    <t>Crenate</t>
  </si>
  <si>
    <t>Irregular</t>
  </si>
  <si>
    <t>SC</t>
  </si>
  <si>
    <t>Bilobate 1</t>
  </si>
  <si>
    <t>Bilobate 2</t>
  </si>
  <si>
    <t>Bilobate 3</t>
  </si>
  <si>
    <t>Bilobate 4</t>
  </si>
  <si>
    <t>Bilobate 5</t>
  </si>
  <si>
    <t>Bilobate 6</t>
  </si>
  <si>
    <t>Half Bilobate</t>
  </si>
  <si>
    <t>Tabular scrobiculate</t>
  </si>
  <si>
    <t>Trichome 1</t>
  </si>
  <si>
    <t>Trichome 2</t>
  </si>
  <si>
    <t>Trichome 3</t>
  </si>
  <si>
    <t>Trichome 4</t>
  </si>
  <si>
    <t>Trichome 5</t>
  </si>
  <si>
    <t>Base</t>
  </si>
  <si>
    <t>Dicotyledoneae</t>
  </si>
  <si>
    <t>Tracheid</t>
  </si>
  <si>
    <t>Schlereid</t>
  </si>
  <si>
    <t>Scallop</t>
  </si>
  <si>
    <t>Conductive tissue</t>
  </si>
  <si>
    <t>SS number</t>
  </si>
  <si>
    <t>1(2)</t>
  </si>
  <si>
    <t>1(6)</t>
  </si>
  <si>
    <t>Panicoideae</t>
  </si>
  <si>
    <t>Leaf/culm</t>
  </si>
  <si>
    <t>1(9)</t>
  </si>
  <si>
    <t>Inflorescence</t>
  </si>
  <si>
    <t>1(3)</t>
  </si>
  <si>
    <t>Undetermined</t>
  </si>
  <si>
    <t>1(12)</t>
  </si>
  <si>
    <t>Chloricoideae</t>
  </si>
  <si>
    <t>3(16)</t>
  </si>
  <si>
    <t>1(4)</t>
  </si>
  <si>
    <t>3(12)</t>
  </si>
  <si>
    <t>4(13)</t>
  </si>
  <si>
    <t>2(5)</t>
  </si>
  <si>
    <t>1(5)</t>
  </si>
  <si>
    <t>3(7)</t>
  </si>
  <si>
    <t>2(12)</t>
  </si>
  <si>
    <t>3(6)</t>
  </si>
  <si>
    <t>2(7)</t>
  </si>
  <si>
    <t>1(7)</t>
  </si>
  <si>
    <t>Total SS</t>
  </si>
  <si>
    <t>SS cells</t>
  </si>
  <si>
    <t>Columellate</t>
  </si>
  <si>
    <t>Total cells in SS</t>
  </si>
  <si>
    <t>TOTAL</t>
  </si>
  <si>
    <t>TOTAL + UNIDENTIFIED</t>
  </si>
  <si>
    <t>TOTAL + SS</t>
  </si>
  <si>
    <t>TOTAL + UNIDENTIFIED + SS</t>
  </si>
  <si>
    <t>FIELDS</t>
  </si>
  <si>
    <t>**Some psilates and bilobates are burnt</t>
  </si>
  <si>
    <t>***Some bilobates are burnt</t>
  </si>
  <si>
    <t>Chloridoideae = saddle</t>
  </si>
  <si>
    <t>Panicoideae = bilobate, trilobate, cross, polylobate</t>
  </si>
  <si>
    <t>Fireplace 1</t>
  </si>
  <si>
    <t>Fireplace 2</t>
  </si>
  <si>
    <t>Fireplace 3</t>
  </si>
  <si>
    <t>In114(59)*</t>
  </si>
  <si>
    <t>In106(54)**</t>
  </si>
  <si>
    <t>In126(66)***</t>
  </si>
  <si>
    <t>In102(52)****</t>
  </si>
  <si>
    <t>1(10)</t>
  </si>
  <si>
    <t>1(27)</t>
  </si>
  <si>
    <t>3(13)</t>
  </si>
  <si>
    <t>2(6)</t>
  </si>
  <si>
    <t>*Many bilobates and echinates are burnt</t>
  </si>
  <si>
    <t>**Some saddles and bilobates are burnt</t>
  </si>
  <si>
    <t>***Some echinates, irregular LC and bilobates are burnt</t>
  </si>
  <si>
    <t>**** Some tracheid and LC are burnt</t>
  </si>
  <si>
    <t>Graminoids_leaf/culm</t>
  </si>
  <si>
    <t>Graminoids_inflorescence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</si>
</sst>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10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3" fontId="1" fillId="0" borderId="0" xfId="0" applyNumberFormat="1" applyFont="1"/>
    <xf numFmtId="164" fontId="3" fillId="0" borderId="0" xfId="0" applyNumberFormat="1" applyFont="1"/>
    <xf numFmtId="0" fontId="2" fillId="0" borderId="0" xfId="0" applyFont="1" applyFill="1" applyAlignment="1">
      <alignment horizontal="left"/>
    </xf>
    <xf numFmtId="0" fontId="1" fillId="0" borderId="0" xfId="0" applyFont="1" applyBorder="1"/>
    <xf numFmtId="2" fontId="1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/>
    <xf numFmtId="0" fontId="2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2" fontId="1" fillId="0" borderId="0" xfId="0" applyNumberFormat="1" applyFont="1" applyBorder="1"/>
    <xf numFmtId="165" fontId="1" fillId="0" borderId="0" xfId="0" applyNumberFormat="1" applyFont="1" applyBorder="1"/>
    <xf numFmtId="3" fontId="1" fillId="0" borderId="0" xfId="0" applyNumberFormat="1" applyFont="1" applyBorder="1"/>
    <xf numFmtId="0" fontId="1" fillId="0" borderId="0" xfId="0" applyFont="1" applyBorder="1" applyAlignment="1"/>
    <xf numFmtId="0" fontId="4" fillId="0" borderId="0" xfId="0" applyFont="1"/>
    <xf numFmtId="0" fontId="5" fillId="0" borderId="0" xfId="0" applyFont="1"/>
    <xf numFmtId="0" fontId="3" fillId="0" borderId="0" xfId="0" applyFont="1"/>
    <xf numFmtId="0" fontId="6" fillId="0" borderId="0" xfId="0" applyFont="1"/>
    <xf numFmtId="2" fontId="0" fillId="0" borderId="0" xfId="0" applyNumberFormat="1"/>
    <xf numFmtId="0" fontId="4" fillId="0" borderId="0" xfId="0" applyFont="1" applyFill="1"/>
    <xf numFmtId="0" fontId="3" fillId="0" borderId="0" xfId="0" applyFont="1" applyFill="1"/>
    <xf numFmtId="0" fontId="7" fillId="0" borderId="0" xfId="0" applyFont="1"/>
    <xf numFmtId="0" fontId="7" fillId="0" borderId="0" xfId="0" applyFont="1" applyAlignment="1">
      <alignment horizontal="left"/>
    </xf>
    <xf numFmtId="0" fontId="0" fillId="0" borderId="0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chartsheet" Target="chartsheets/sheet1.xml"/><Relationship Id="rId18" Type="http://schemas.openxmlformats.org/officeDocument/2006/relationships/chartsheet" Target="chartsheets/sheet2.xml"/><Relationship Id="rId19" Type="http://schemas.openxmlformats.org/officeDocument/2006/relationships/worksheet" Target="worksheets/sheet17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summary!$D$16</c:f>
              <c:strCache>
                <c:ptCount val="1"/>
                <c:pt idx="0">
                  <c:v>Graminoids_leaf/culm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numFmt formatCode="#,##0.00" sourceLinked="0"/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summary!$A$17:$B$26</c:f>
              <c:multiLvlStrCache>
                <c:ptCount val="10"/>
                <c:lvl>
                  <c:pt idx="0">
                    <c:v>Outer_control</c:v>
                  </c:pt>
                  <c:pt idx="1">
                    <c:v>Inner_control</c:v>
                  </c:pt>
                  <c:pt idx="2">
                    <c:v>Fireplace</c:v>
                  </c:pt>
                  <c:pt idx="3">
                    <c:v>Outer_control</c:v>
                  </c:pt>
                  <c:pt idx="4">
                    <c:v>Inner_control</c:v>
                  </c:pt>
                  <c:pt idx="5">
                    <c:v>Fireplace</c:v>
                  </c:pt>
                  <c:pt idx="6">
                    <c:v>Outer_control</c:v>
                  </c:pt>
                  <c:pt idx="7">
                    <c:v>Inner_control</c:v>
                  </c:pt>
                  <c:pt idx="8">
                    <c:v>Fireplace</c:v>
                  </c:pt>
                </c:lvl>
                <c:lvl>
                  <c:pt idx="0">
                    <c:v>Veranda</c:v>
                  </c:pt>
                  <c:pt idx="3">
                    <c:v>Inside_left</c:v>
                  </c:pt>
                  <c:pt idx="6">
                    <c:v>Inside_right</c:v>
                  </c:pt>
                  <c:pt idx="9">
                    <c:v>Floor</c:v>
                  </c:pt>
                </c:lvl>
              </c:multiLvlStrCache>
            </c:multiLvlStrRef>
          </c:cat>
          <c:val>
            <c:numRef>
              <c:f>summary!$D$17:$D$26</c:f>
              <c:numCache>
                <c:formatCode>0.00</c:formatCode>
                <c:ptCount val="10"/>
                <c:pt idx="0">
                  <c:v>6.634304207119741</c:v>
                </c:pt>
                <c:pt idx="1">
                  <c:v>8.073115003808073</c:v>
                </c:pt>
                <c:pt idx="2">
                  <c:v>10.90342679127726</c:v>
                </c:pt>
                <c:pt idx="3">
                  <c:v>7.177033492822966</c:v>
                </c:pt>
                <c:pt idx="4">
                  <c:v>13.03669008587041</c:v>
                </c:pt>
                <c:pt idx="5">
                  <c:v>19.14893617021277</c:v>
                </c:pt>
                <c:pt idx="6">
                  <c:v>7.5</c:v>
                </c:pt>
                <c:pt idx="7">
                  <c:v>9.975267930750206</c:v>
                </c:pt>
                <c:pt idx="8">
                  <c:v>9.615384615384614</c:v>
                </c:pt>
                <c:pt idx="9">
                  <c:v>12.87085514834206</c:v>
                </c:pt>
              </c:numCache>
            </c:numRef>
          </c:val>
        </c:ser>
        <c:ser>
          <c:idx val="1"/>
          <c:order val="1"/>
          <c:tx>
            <c:strRef>
              <c:f>summary!$E$16</c:f>
              <c:strCache>
                <c:ptCount val="1"/>
                <c:pt idx="0">
                  <c:v>Graminoids_inflorescence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dLbls>
            <c:dLbl>
              <c:idx val="6"/>
              <c:layout>
                <c:manualLayout>
                  <c:x val="0.0"/>
                  <c:y val="0.040655170702809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0.0"/>
                  <c:y val="0.038396550108209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summary!$A$17:$B$26</c:f>
              <c:multiLvlStrCache>
                <c:ptCount val="10"/>
                <c:lvl>
                  <c:pt idx="0">
                    <c:v>Outer_control</c:v>
                  </c:pt>
                  <c:pt idx="1">
                    <c:v>Inner_control</c:v>
                  </c:pt>
                  <c:pt idx="2">
                    <c:v>Fireplace</c:v>
                  </c:pt>
                  <c:pt idx="3">
                    <c:v>Outer_control</c:v>
                  </c:pt>
                  <c:pt idx="4">
                    <c:v>Inner_control</c:v>
                  </c:pt>
                  <c:pt idx="5">
                    <c:v>Fireplace</c:v>
                  </c:pt>
                  <c:pt idx="6">
                    <c:v>Outer_control</c:v>
                  </c:pt>
                  <c:pt idx="7">
                    <c:v>Inner_control</c:v>
                  </c:pt>
                  <c:pt idx="8">
                    <c:v>Fireplace</c:v>
                  </c:pt>
                </c:lvl>
                <c:lvl>
                  <c:pt idx="0">
                    <c:v>Veranda</c:v>
                  </c:pt>
                  <c:pt idx="3">
                    <c:v>Inside_left</c:v>
                  </c:pt>
                  <c:pt idx="6">
                    <c:v>Inside_right</c:v>
                  </c:pt>
                  <c:pt idx="9">
                    <c:v>Floor</c:v>
                  </c:pt>
                </c:lvl>
              </c:multiLvlStrCache>
            </c:multiLvlStrRef>
          </c:cat>
          <c:val>
            <c:numRef>
              <c:f>summary!$E$17:$E$26</c:f>
              <c:numCache>
                <c:formatCode>0.00</c:formatCode>
                <c:ptCount val="10"/>
                <c:pt idx="0">
                  <c:v>1.779935275080906</c:v>
                </c:pt>
                <c:pt idx="1">
                  <c:v>3.351104341203351</c:v>
                </c:pt>
                <c:pt idx="2">
                  <c:v>4.672897196261682</c:v>
                </c:pt>
                <c:pt idx="3">
                  <c:v>3.189792663476874</c:v>
                </c:pt>
                <c:pt idx="4">
                  <c:v>2.810304449648712</c:v>
                </c:pt>
                <c:pt idx="5">
                  <c:v>3.64741641337386</c:v>
                </c:pt>
                <c:pt idx="6">
                  <c:v>2.0</c:v>
                </c:pt>
                <c:pt idx="7">
                  <c:v>1.978565539983512</c:v>
                </c:pt>
                <c:pt idx="8">
                  <c:v>2.884615384615385</c:v>
                </c:pt>
                <c:pt idx="9">
                  <c:v>3.143258213825025</c:v>
                </c:pt>
              </c:numCache>
            </c:numRef>
          </c:val>
        </c:ser>
        <c:ser>
          <c:idx val="2"/>
          <c:order val="2"/>
          <c:tx>
            <c:strRef>
              <c:f>summary!$G$16</c:f>
              <c:strCache>
                <c:ptCount val="1"/>
                <c:pt idx="0">
                  <c:v>Woody_species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-1.26402043954906E-17"/>
                  <c:y val="0.033879308919008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delete val="1"/>
            </c:dLbl>
            <c:numFmt formatCode="#,##0.00" sourceLinked="0"/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summary!$A$17:$B$26</c:f>
              <c:multiLvlStrCache>
                <c:ptCount val="10"/>
                <c:lvl>
                  <c:pt idx="0">
                    <c:v>Outer_control</c:v>
                  </c:pt>
                  <c:pt idx="1">
                    <c:v>Inner_control</c:v>
                  </c:pt>
                  <c:pt idx="2">
                    <c:v>Fireplace</c:v>
                  </c:pt>
                  <c:pt idx="3">
                    <c:v>Outer_control</c:v>
                  </c:pt>
                  <c:pt idx="4">
                    <c:v>Inner_control</c:v>
                  </c:pt>
                  <c:pt idx="5">
                    <c:v>Fireplace</c:v>
                  </c:pt>
                  <c:pt idx="6">
                    <c:v>Outer_control</c:v>
                  </c:pt>
                  <c:pt idx="7">
                    <c:v>Inner_control</c:v>
                  </c:pt>
                  <c:pt idx="8">
                    <c:v>Fireplace</c:v>
                  </c:pt>
                </c:lvl>
                <c:lvl>
                  <c:pt idx="0">
                    <c:v>Veranda</c:v>
                  </c:pt>
                  <c:pt idx="3">
                    <c:v>Inside_left</c:v>
                  </c:pt>
                  <c:pt idx="6">
                    <c:v>Inside_right</c:v>
                  </c:pt>
                  <c:pt idx="9">
                    <c:v>Floor</c:v>
                  </c:pt>
                </c:lvl>
              </c:multiLvlStrCache>
            </c:multiLvlStrRef>
          </c:cat>
          <c:val>
            <c:numRef>
              <c:f>summary!$G$17:$G$26</c:f>
              <c:numCache>
                <c:formatCode>0.00</c:formatCode>
                <c:ptCount val="10"/>
                <c:pt idx="0">
                  <c:v>2.26537216828479</c:v>
                </c:pt>
                <c:pt idx="1">
                  <c:v>2.056359482102057</c:v>
                </c:pt>
                <c:pt idx="2">
                  <c:v>1.246105919003115</c:v>
                </c:pt>
                <c:pt idx="3">
                  <c:v>1.75438596491228</c:v>
                </c:pt>
                <c:pt idx="4">
                  <c:v>1.327088212334114</c:v>
                </c:pt>
                <c:pt idx="5">
                  <c:v>0.0</c:v>
                </c:pt>
                <c:pt idx="6">
                  <c:v>0.5</c:v>
                </c:pt>
                <c:pt idx="7">
                  <c:v>1.319043693322341</c:v>
                </c:pt>
                <c:pt idx="8">
                  <c:v>0.32051282051282</c:v>
                </c:pt>
                <c:pt idx="9">
                  <c:v>1.864709006753168</c:v>
                </c:pt>
              </c:numCache>
            </c:numRef>
          </c:val>
        </c:ser>
        <c:ser>
          <c:idx val="3"/>
          <c:order val="3"/>
          <c:tx>
            <c:strRef>
              <c:f>summary!$H$16</c:f>
              <c:strCache>
                <c:ptCount val="1"/>
                <c:pt idx="0">
                  <c:v>Indet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0.0"/>
                  <c:y val="0.0090344823784020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52804087909813E-17"/>
                  <c:y val="0.0090344823784021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52804087909813E-17"/>
                  <c:y val="0.0067758617838016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0"/>
                  <c:y val="0.0090344823784021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5.05608175819626E-17"/>
                  <c:y val="0.0067758617838016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"/>
                  <c:y val="0.011293102973002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.0"/>
                  <c:y val="0.0067758617838015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0.0"/>
                  <c:y val="0.0067758617838015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0.0"/>
                  <c:y val="0.0090344823784021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0.0"/>
                  <c:y val="0.013551723567603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summary!$A$17:$B$26</c:f>
              <c:multiLvlStrCache>
                <c:ptCount val="10"/>
                <c:lvl>
                  <c:pt idx="0">
                    <c:v>Outer_control</c:v>
                  </c:pt>
                  <c:pt idx="1">
                    <c:v>Inner_control</c:v>
                  </c:pt>
                  <c:pt idx="2">
                    <c:v>Fireplace</c:v>
                  </c:pt>
                  <c:pt idx="3">
                    <c:v>Outer_control</c:v>
                  </c:pt>
                  <c:pt idx="4">
                    <c:v>Inner_control</c:v>
                  </c:pt>
                  <c:pt idx="5">
                    <c:v>Fireplace</c:v>
                  </c:pt>
                  <c:pt idx="6">
                    <c:v>Outer_control</c:v>
                  </c:pt>
                  <c:pt idx="7">
                    <c:v>Inner_control</c:v>
                  </c:pt>
                  <c:pt idx="8">
                    <c:v>Fireplace</c:v>
                  </c:pt>
                </c:lvl>
                <c:lvl>
                  <c:pt idx="0">
                    <c:v>Veranda</c:v>
                  </c:pt>
                  <c:pt idx="3">
                    <c:v>Inside_left</c:v>
                  </c:pt>
                  <c:pt idx="6">
                    <c:v>Inside_right</c:v>
                  </c:pt>
                  <c:pt idx="9">
                    <c:v>Floor</c:v>
                  </c:pt>
                </c:lvl>
              </c:multiLvlStrCache>
            </c:multiLvlStrRef>
          </c:cat>
          <c:val>
            <c:numRef>
              <c:f>summary!$H$17:$H$26</c:f>
              <c:numCache>
                <c:formatCode>0.00</c:formatCode>
                <c:ptCount val="10"/>
                <c:pt idx="0">
                  <c:v>3.074433656957929</c:v>
                </c:pt>
                <c:pt idx="1">
                  <c:v>6.397562833206398</c:v>
                </c:pt>
                <c:pt idx="2">
                  <c:v>5.29595015576324</c:v>
                </c:pt>
                <c:pt idx="3">
                  <c:v>6.379585326953748</c:v>
                </c:pt>
                <c:pt idx="4">
                  <c:v>6.401249024199843</c:v>
                </c:pt>
                <c:pt idx="5">
                  <c:v>6.382978723404255</c:v>
                </c:pt>
                <c:pt idx="6">
                  <c:v>3.333333333333333</c:v>
                </c:pt>
                <c:pt idx="7">
                  <c:v>6.677658697444353</c:v>
                </c:pt>
                <c:pt idx="8">
                  <c:v>10.57692307692308</c:v>
                </c:pt>
                <c:pt idx="9">
                  <c:v>5.389255633963123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358792"/>
        <c:axId val="2115361880"/>
      </c:barChart>
      <c:catAx>
        <c:axId val="2115358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115361880"/>
        <c:crosses val="autoZero"/>
        <c:auto val="1"/>
        <c:lblAlgn val="ctr"/>
        <c:lblOffset val="100"/>
        <c:noMultiLvlLbl val="0"/>
      </c:catAx>
      <c:valAx>
        <c:axId val="2115361880"/>
        <c:scaling>
          <c:orientation val="minMax"/>
          <c:max val="2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1153587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summary!$I$1</c:f>
              <c:strCache>
                <c:ptCount val="1"/>
                <c:pt idx="0">
                  <c:v>Dung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25400">
              <a:noFill/>
            </a:ln>
          </c:spPr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summary!$A$2:$B$11</c:f>
              <c:multiLvlStrCache>
                <c:ptCount val="10"/>
                <c:lvl>
                  <c:pt idx="0">
                    <c:v>Outer_control</c:v>
                  </c:pt>
                  <c:pt idx="1">
                    <c:v>Inner_control</c:v>
                  </c:pt>
                  <c:pt idx="2">
                    <c:v>Fireplace</c:v>
                  </c:pt>
                  <c:pt idx="3">
                    <c:v>Outer_control</c:v>
                  </c:pt>
                  <c:pt idx="4">
                    <c:v>Inner_control</c:v>
                  </c:pt>
                  <c:pt idx="5">
                    <c:v>Fireplace</c:v>
                  </c:pt>
                  <c:pt idx="6">
                    <c:v>Outer_control</c:v>
                  </c:pt>
                  <c:pt idx="7">
                    <c:v>Inner_control</c:v>
                  </c:pt>
                  <c:pt idx="8">
                    <c:v>Fireplace</c:v>
                  </c:pt>
                </c:lvl>
                <c:lvl>
                  <c:pt idx="0">
                    <c:v>Veranda</c:v>
                  </c:pt>
                  <c:pt idx="3">
                    <c:v>Inside_left</c:v>
                  </c:pt>
                  <c:pt idx="6">
                    <c:v>Inside_right</c:v>
                  </c:pt>
                  <c:pt idx="9">
                    <c:v>Floor</c:v>
                  </c:pt>
                </c:lvl>
              </c:multiLvlStrCache>
            </c:multiLvlStrRef>
          </c:cat>
          <c:val>
            <c:numRef>
              <c:f>summary!$I$17:$I$26</c:f>
              <c:numCache>
                <c:formatCode>0.00</c:formatCode>
                <c:ptCount val="10"/>
                <c:pt idx="0">
                  <c:v>55.51664890004362</c:v>
                </c:pt>
                <c:pt idx="1">
                  <c:v>55.414882385289</c:v>
                </c:pt>
                <c:pt idx="2">
                  <c:v>54.08719556114549</c:v>
                </c:pt>
                <c:pt idx="3">
                  <c:v>57.09202005843797</c:v>
                </c:pt>
                <c:pt idx="4">
                  <c:v>57.30390792154653</c:v>
                </c:pt>
                <c:pt idx="5">
                  <c:v>60.28553160701966</c:v>
                </c:pt>
                <c:pt idx="6">
                  <c:v>56.91844911358828</c:v>
                </c:pt>
                <c:pt idx="7">
                  <c:v>58.29250428345344</c:v>
                </c:pt>
                <c:pt idx="8">
                  <c:v>61.07920446085357</c:v>
                </c:pt>
                <c:pt idx="9">
                  <c:v>57.45402512311731</c:v>
                </c:pt>
              </c:numCache>
            </c:numRef>
          </c:val>
        </c:ser>
        <c:ser>
          <c:idx val="2"/>
          <c:order val="1"/>
          <c:tx>
            <c:strRef>
              <c:f>summary!$J$1</c:f>
              <c:strCache>
                <c:ptCount val="1"/>
                <c:pt idx="0">
                  <c:v>Wood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 w="25400">
              <a:noFill/>
            </a:ln>
          </c:spPr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summary!$A$2:$B$11</c:f>
              <c:multiLvlStrCache>
                <c:ptCount val="10"/>
                <c:lvl>
                  <c:pt idx="0">
                    <c:v>Outer_control</c:v>
                  </c:pt>
                  <c:pt idx="1">
                    <c:v>Inner_control</c:v>
                  </c:pt>
                  <c:pt idx="2">
                    <c:v>Fireplace</c:v>
                  </c:pt>
                  <c:pt idx="3">
                    <c:v>Outer_control</c:v>
                  </c:pt>
                  <c:pt idx="4">
                    <c:v>Inner_control</c:v>
                  </c:pt>
                  <c:pt idx="5">
                    <c:v>Fireplace</c:v>
                  </c:pt>
                  <c:pt idx="6">
                    <c:v>Outer_control</c:v>
                  </c:pt>
                  <c:pt idx="7">
                    <c:v>Inner_control</c:v>
                  </c:pt>
                  <c:pt idx="8">
                    <c:v>Fireplace</c:v>
                  </c:pt>
                </c:lvl>
                <c:lvl>
                  <c:pt idx="0">
                    <c:v>Veranda</c:v>
                  </c:pt>
                  <c:pt idx="3">
                    <c:v>Inside_left</c:v>
                  </c:pt>
                  <c:pt idx="6">
                    <c:v>Inside_right</c:v>
                  </c:pt>
                  <c:pt idx="9">
                    <c:v>Floor</c:v>
                  </c:pt>
                </c:lvl>
              </c:multiLvlStrCache>
            </c:multiLvlStrRef>
          </c:cat>
          <c:val>
            <c:numRef>
              <c:f>summary!$J$17:$J$26</c:f>
              <c:numCache>
                <c:formatCode>0.00</c:formatCode>
                <c:ptCount val="10"/>
                <c:pt idx="0">
                  <c:v>44.48335109995637</c:v>
                </c:pt>
                <c:pt idx="1">
                  <c:v>44.585117614711</c:v>
                </c:pt>
                <c:pt idx="2">
                  <c:v>45.91280443885451</c:v>
                </c:pt>
                <c:pt idx="3">
                  <c:v>42.90797994156203</c:v>
                </c:pt>
                <c:pt idx="4">
                  <c:v>42.69609207845347</c:v>
                </c:pt>
                <c:pt idx="5">
                  <c:v>39.71446839298033</c:v>
                </c:pt>
                <c:pt idx="6">
                  <c:v>43.08155088641171</c:v>
                </c:pt>
                <c:pt idx="7">
                  <c:v>41.70749571654655</c:v>
                </c:pt>
                <c:pt idx="8">
                  <c:v>38.92079553914643</c:v>
                </c:pt>
                <c:pt idx="9">
                  <c:v>42.54597487688267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791624"/>
        <c:axId val="2107774136"/>
      </c:barChart>
      <c:catAx>
        <c:axId val="2107791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200"/>
            </a:pPr>
            <a:endParaRPr lang="en-US"/>
          </a:p>
        </c:txPr>
        <c:crossAx val="2107774136"/>
        <c:crosses val="autoZero"/>
        <c:auto val="1"/>
        <c:lblAlgn val="ctr"/>
        <c:lblOffset val="100"/>
        <c:noMultiLvlLbl val="0"/>
      </c:catAx>
      <c:valAx>
        <c:axId val="21077741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1077916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1" workbookViewId="0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31" workbookViewId="0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9924" cy="562290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9924" cy="562290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opLeftCell="D1" workbookViewId="0">
      <selection activeCell="L1" sqref="L1:L65536"/>
    </sheetView>
  </sheetViews>
  <sheetFormatPr baseColWidth="10" defaultColWidth="11" defaultRowHeight="12" x14ac:dyDescent="0"/>
  <cols>
    <col min="1" max="6" width="11" style="1"/>
    <col min="7" max="7" width="14.5" style="1" customWidth="1"/>
    <col min="8" max="9" width="11" style="1"/>
    <col min="10" max="10" width="17" style="1" customWidth="1"/>
    <col min="11" max="11" width="9.83203125" style="1" customWidth="1"/>
    <col min="12" max="12" width="13.6640625" style="1" customWidth="1"/>
    <col min="13" max="13" width="13.5" style="1" customWidth="1"/>
    <col min="14" max="16384" width="11" style="1"/>
  </cols>
  <sheetData>
    <row r="1" spans="1:15" s="3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>
      <c r="A2" s="1" t="s">
        <v>15</v>
      </c>
      <c r="B2" s="1">
        <v>4.0413999999999994</v>
      </c>
      <c r="C2" s="1">
        <v>12.3985</v>
      </c>
      <c r="D2" s="1">
        <v>15.349299999999999</v>
      </c>
      <c r="E2" s="1">
        <v>2.9507999999999992</v>
      </c>
      <c r="F2" s="1">
        <v>8.4756</v>
      </c>
      <c r="G2" s="1">
        <v>8.5213999999999999</v>
      </c>
      <c r="H2" s="1">
        <v>4.5799999999999841E-2</v>
      </c>
      <c r="I2" s="1">
        <v>5.2809999999999997</v>
      </c>
      <c r="J2" s="1">
        <v>5.2816000000000001</v>
      </c>
      <c r="K2" s="1">
        <v>6.0000000000037801E-4</v>
      </c>
      <c r="L2" s="4">
        <v>845885.49997687165</v>
      </c>
      <c r="M2" s="1">
        <v>45</v>
      </c>
      <c r="N2" s="5">
        <v>12.5</v>
      </c>
      <c r="O2" s="5">
        <v>-11</v>
      </c>
    </row>
    <row r="3" spans="1:15">
      <c r="A3" s="1" t="s">
        <v>16</v>
      </c>
      <c r="B3" s="1">
        <v>4.3198999999999987</v>
      </c>
      <c r="C3" s="1">
        <v>12.461399999999999</v>
      </c>
      <c r="D3" s="1">
        <v>15.7507</v>
      </c>
      <c r="E3" s="1">
        <v>3.2893000000000008</v>
      </c>
      <c r="F3" s="1">
        <v>8.5169999999999995</v>
      </c>
      <c r="G3" s="1">
        <v>8.5774000000000008</v>
      </c>
      <c r="H3" s="1">
        <v>6.0400000000001342E-2</v>
      </c>
      <c r="I3" s="1">
        <v>5.3395999999999999</v>
      </c>
      <c r="J3" s="1">
        <v>5.3400999999999996</v>
      </c>
      <c r="K3" s="1">
        <v>4.9999999999972289E-4</v>
      </c>
      <c r="L3" s="4">
        <v>652348.64560886391</v>
      </c>
      <c r="M3" s="1">
        <v>80</v>
      </c>
      <c r="N3" s="5">
        <v>12.5</v>
      </c>
      <c r="O3" s="5">
        <v>-10</v>
      </c>
    </row>
    <row r="4" spans="1:15">
      <c r="A4" s="1" t="s">
        <v>17</v>
      </c>
      <c r="B4" s="1">
        <v>4.1725000000000012</v>
      </c>
      <c r="C4" s="1">
        <v>12.466799999999999</v>
      </c>
      <c r="D4" s="1">
        <v>15.4712</v>
      </c>
      <c r="E4" s="1">
        <v>3.0044000000000004</v>
      </c>
      <c r="F4" s="1">
        <v>8.5116999999999994</v>
      </c>
      <c r="G4" s="1">
        <v>8.5818999999999992</v>
      </c>
      <c r="H4" s="1">
        <v>7.0199999999999818E-2</v>
      </c>
      <c r="I4" s="1">
        <v>5.1288</v>
      </c>
      <c r="J4" s="1">
        <v>5.1292</v>
      </c>
      <c r="K4" s="1">
        <v>3.9999999999995595E-4</v>
      </c>
      <c r="L4" s="4">
        <v>1152904.0740248873</v>
      </c>
      <c r="M4" s="1">
        <v>72</v>
      </c>
      <c r="N4" s="5">
        <v>13</v>
      </c>
      <c r="O4" s="5">
        <v>-10.5</v>
      </c>
    </row>
    <row r="5" spans="1:15">
      <c r="A5" s="1" t="s">
        <v>18</v>
      </c>
      <c r="B5" s="1">
        <v>4.0402000000000005</v>
      </c>
      <c r="C5" s="1">
        <v>12.4521</v>
      </c>
      <c r="D5" s="1">
        <v>15.430300000000001</v>
      </c>
      <c r="E5" s="1">
        <v>2.9782000000000011</v>
      </c>
      <c r="F5" s="1">
        <v>8.5167000000000002</v>
      </c>
      <c r="G5" s="1">
        <v>8.5878999999999994</v>
      </c>
      <c r="H5" s="1">
        <v>7.1199999999999264E-2</v>
      </c>
      <c r="I5" s="1">
        <v>5.1292</v>
      </c>
      <c r="J5" s="1">
        <v>5.1298000000000004</v>
      </c>
      <c r="K5" s="1">
        <v>6.0000000000037801E-4</v>
      </c>
      <c r="L5" s="4">
        <v>605628.69129672181</v>
      </c>
      <c r="M5" s="1">
        <v>95</v>
      </c>
      <c r="N5" s="5">
        <v>13</v>
      </c>
      <c r="O5" s="5">
        <v>-9.5</v>
      </c>
    </row>
    <row r="6" spans="1:15">
      <c r="A6" s="1" t="s">
        <v>19</v>
      </c>
      <c r="B6" s="1">
        <v>3.8629999999999995</v>
      </c>
      <c r="C6" s="1">
        <v>12.398899999999999</v>
      </c>
      <c r="D6" s="1">
        <v>15.0793</v>
      </c>
      <c r="E6" s="1">
        <v>2.6804000000000006</v>
      </c>
      <c r="F6" s="1">
        <v>8.5606000000000009</v>
      </c>
      <c r="G6" s="1">
        <v>8.6264000000000003</v>
      </c>
      <c r="H6" s="1">
        <v>6.5799999999999415E-2</v>
      </c>
      <c r="I6" s="1">
        <v>5.2710999999999997</v>
      </c>
      <c r="J6" s="1">
        <v>5.2717999999999998</v>
      </c>
      <c r="K6" s="1">
        <v>7.0000000000014495E-4</v>
      </c>
      <c r="L6" s="4">
        <v>1111327.7057931845</v>
      </c>
      <c r="M6" s="1">
        <v>46</v>
      </c>
      <c r="N6" s="5">
        <v>8.5</v>
      </c>
      <c r="O6" s="5">
        <v>-12</v>
      </c>
    </row>
    <row r="7" spans="1:15">
      <c r="A7" s="1" t="s">
        <v>20</v>
      </c>
      <c r="B7" s="1">
        <v>4.0628000000000011</v>
      </c>
      <c r="C7" s="1">
        <v>12.3573</v>
      </c>
      <c r="D7" s="1">
        <v>15.3866</v>
      </c>
      <c r="E7" s="1">
        <v>3.0292999999999992</v>
      </c>
      <c r="F7" s="1">
        <v>8.5724999999999998</v>
      </c>
      <c r="G7" s="1">
        <v>8.6310000000000002</v>
      </c>
      <c r="H7" s="1">
        <v>5.8500000000000441E-2</v>
      </c>
      <c r="I7" s="1">
        <v>5.1917</v>
      </c>
      <c r="J7" s="1">
        <v>5.1920000000000002</v>
      </c>
      <c r="K7" s="1">
        <v>3.00000000000189E-4</v>
      </c>
      <c r="L7" s="4">
        <v>1141205.5510848921</v>
      </c>
      <c r="M7" s="1">
        <v>83</v>
      </c>
      <c r="N7" s="5">
        <v>9</v>
      </c>
      <c r="O7" s="5">
        <v>-12</v>
      </c>
    </row>
    <row r="8" spans="1:15">
      <c r="A8" s="1" t="s">
        <v>21</v>
      </c>
      <c r="B8" s="1">
        <v>3.9365000000000006</v>
      </c>
      <c r="C8" s="1">
        <v>12.361700000000001</v>
      </c>
      <c r="D8" s="1">
        <v>15.4152</v>
      </c>
      <c r="E8" s="1">
        <v>3.0534999999999997</v>
      </c>
      <c r="F8" s="1">
        <v>8.5248000000000008</v>
      </c>
      <c r="G8" s="1">
        <v>8.5699000000000005</v>
      </c>
      <c r="H8" s="1">
        <v>4.5099999999999696E-2</v>
      </c>
      <c r="I8" s="1">
        <v>5.2080000000000002</v>
      </c>
      <c r="J8" s="1">
        <v>5.2083000000000004</v>
      </c>
      <c r="K8" s="1">
        <v>3.00000000000189E-4</v>
      </c>
      <c r="L8" s="4">
        <v>651573.35051749961</v>
      </c>
      <c r="M8" s="1">
        <v>124</v>
      </c>
      <c r="N8" s="5">
        <v>9</v>
      </c>
      <c r="O8" s="5">
        <v>-12.5</v>
      </c>
    </row>
    <row r="9" spans="1:15">
      <c r="A9" s="1" t="s">
        <v>22</v>
      </c>
      <c r="B9" s="1">
        <v>3.8975000000000009</v>
      </c>
      <c r="C9" s="1">
        <v>12.3842</v>
      </c>
      <c r="D9" s="1">
        <v>15.121700000000001</v>
      </c>
      <c r="E9" s="1">
        <v>2.7375000000000007</v>
      </c>
      <c r="F9" s="1">
        <v>8.5226000000000006</v>
      </c>
      <c r="G9" s="1">
        <v>8.5960000000000001</v>
      </c>
      <c r="H9" s="1">
        <v>7.3399999999999466E-2</v>
      </c>
      <c r="I9" s="1">
        <v>5.0603999999999996</v>
      </c>
      <c r="J9" s="1">
        <v>5.0608000000000004</v>
      </c>
      <c r="K9" s="1">
        <v>4.0000000000084412E-4</v>
      </c>
      <c r="L9" s="4">
        <v>1072120.881474799</v>
      </c>
      <c r="M9" s="1">
        <v>92</v>
      </c>
      <c r="N9" s="5">
        <v>9</v>
      </c>
      <c r="O9" s="5">
        <v>-11.5</v>
      </c>
    </row>
    <row r="10" spans="1:15">
      <c r="A10" s="1" t="s">
        <v>23</v>
      </c>
      <c r="B10" s="1">
        <v>4.0376000000000012</v>
      </c>
      <c r="C10" s="1">
        <v>12.441800000000001</v>
      </c>
      <c r="D10" s="1">
        <v>15.538399999999999</v>
      </c>
      <c r="E10" s="1">
        <v>3.0965999999999987</v>
      </c>
      <c r="F10" s="1">
        <v>8.5883000000000003</v>
      </c>
      <c r="G10" s="1">
        <v>8.6586999999999996</v>
      </c>
      <c r="H10" s="1">
        <v>7.0399999999999352E-2</v>
      </c>
      <c r="I10" s="1">
        <v>5.2579000000000002</v>
      </c>
      <c r="J10" s="1">
        <v>5.2582000000000004</v>
      </c>
      <c r="K10" s="1">
        <v>3.00000000000189E-4</v>
      </c>
      <c r="L10" s="4">
        <v>1072806.2277025643</v>
      </c>
      <c r="M10" s="1">
        <v>102</v>
      </c>
      <c r="N10" s="5">
        <v>9.5</v>
      </c>
      <c r="O10" s="5">
        <v>-11</v>
      </c>
    </row>
    <row r="11" spans="1:15">
      <c r="A11" s="1" t="s">
        <v>24</v>
      </c>
      <c r="B11" s="1">
        <v>4.1391000000000009</v>
      </c>
      <c r="C11" s="1">
        <v>11.739800000000001</v>
      </c>
      <c r="D11" s="1">
        <v>15.6709</v>
      </c>
      <c r="E11" s="1">
        <v>3.9310999999999989</v>
      </c>
      <c r="F11" s="1">
        <v>8.5165000000000006</v>
      </c>
      <c r="G11" s="1">
        <v>8.7650000000000006</v>
      </c>
      <c r="H11" s="1">
        <v>0.24849999999999994</v>
      </c>
      <c r="I11" s="1">
        <v>5.1364999999999998</v>
      </c>
      <c r="J11" s="1">
        <v>5.1369999999999996</v>
      </c>
      <c r="K11" s="1">
        <v>4.9999999999972289E-4</v>
      </c>
      <c r="L11" s="4">
        <v>966850.11022227607</v>
      </c>
      <c r="M11" s="1">
        <v>205</v>
      </c>
      <c r="N11" s="5">
        <v>9.5</v>
      </c>
      <c r="O11" s="5">
        <v>-12</v>
      </c>
    </row>
    <row r="12" spans="1:15">
      <c r="A12" s="1" t="s">
        <v>25</v>
      </c>
      <c r="B12" s="1">
        <v>3.8180000000000014</v>
      </c>
      <c r="C12" s="1">
        <v>11.738300000000001</v>
      </c>
      <c r="D12" s="1">
        <v>15.484</v>
      </c>
      <c r="E12" s="1">
        <v>3.7456999999999994</v>
      </c>
      <c r="F12" s="1">
        <v>8.5381</v>
      </c>
      <c r="G12" s="1">
        <v>8.6126000000000005</v>
      </c>
      <c r="H12" s="1">
        <v>7.4500000000000455E-2</v>
      </c>
      <c r="I12" s="1">
        <v>5.0472999999999999</v>
      </c>
      <c r="J12" s="1">
        <v>5.0479000000000003</v>
      </c>
      <c r="K12" s="1">
        <v>6.0000000000037801E-4</v>
      </c>
      <c r="L12" s="4">
        <v>670269.7997809567</v>
      </c>
      <c r="M12" s="1">
        <v>73</v>
      </c>
      <c r="N12" s="5">
        <v>9.5</v>
      </c>
      <c r="O12" s="5">
        <v>-11.5</v>
      </c>
    </row>
    <row r="13" spans="1:15">
      <c r="A13" s="1" t="s">
        <v>26</v>
      </c>
      <c r="B13" s="1">
        <v>3.9295000000000009</v>
      </c>
      <c r="C13" s="1">
        <v>12.323399999999999</v>
      </c>
      <c r="D13" s="1">
        <v>15.283200000000001</v>
      </c>
      <c r="E13" s="1">
        <v>2.9598000000000013</v>
      </c>
      <c r="F13" s="1">
        <v>8.5170999999999992</v>
      </c>
      <c r="G13" s="1">
        <v>8.6538000000000004</v>
      </c>
      <c r="H13" s="1">
        <v>0.13670000000000115</v>
      </c>
      <c r="I13" s="1">
        <v>5.2003000000000004</v>
      </c>
      <c r="J13" s="1">
        <v>5.2007000000000003</v>
      </c>
      <c r="K13" s="1">
        <v>3.9999999999995595E-4</v>
      </c>
      <c r="L13" s="4">
        <v>2738847.2837614529</v>
      </c>
      <c r="M13" s="1">
        <v>63</v>
      </c>
      <c r="N13" s="5">
        <v>10.5</v>
      </c>
      <c r="O13" s="5">
        <v>-12</v>
      </c>
    </row>
    <row r="14" spans="1:15">
      <c r="A14" s="1" t="s">
        <v>27</v>
      </c>
      <c r="B14" s="1">
        <v>4.2440000000000015</v>
      </c>
      <c r="C14" s="1">
        <v>12.382899999999999</v>
      </c>
      <c r="D14" s="1">
        <v>15.5382</v>
      </c>
      <c r="E14" s="1">
        <v>3.1553000000000004</v>
      </c>
      <c r="F14" s="1">
        <v>8.5029000000000003</v>
      </c>
      <c r="G14" s="1">
        <v>8.7370999999999999</v>
      </c>
      <c r="H14" s="1">
        <v>0.23419999999999952</v>
      </c>
      <c r="I14" s="1">
        <v>5.2035999999999998</v>
      </c>
      <c r="J14" s="1">
        <v>5.2039</v>
      </c>
      <c r="K14" s="1">
        <v>3.00000000000189E-4</v>
      </c>
      <c r="L14" s="4">
        <v>801299.95218484325</v>
      </c>
      <c r="M14" s="1">
        <v>460</v>
      </c>
      <c r="N14" s="5">
        <v>10.5</v>
      </c>
      <c r="O14" s="5">
        <v>-10</v>
      </c>
    </row>
    <row r="15" spans="1:15">
      <c r="A15" s="1" t="s">
        <v>28</v>
      </c>
      <c r="B15" s="1">
        <v>3.7201000000000004</v>
      </c>
      <c r="C15" s="1">
        <v>12.4254</v>
      </c>
      <c r="D15" s="1">
        <v>14.681699999999999</v>
      </c>
      <c r="E15" s="1">
        <v>2.2562999999999995</v>
      </c>
      <c r="F15" s="1">
        <v>8.6141000000000005</v>
      </c>
      <c r="G15" s="1">
        <v>8.7424999999999997</v>
      </c>
      <c r="H15" s="1">
        <v>0.12839999999999918</v>
      </c>
      <c r="I15" s="1">
        <v>5.1303000000000001</v>
      </c>
      <c r="J15" s="1">
        <v>5.1304999999999996</v>
      </c>
      <c r="K15" s="1">
        <v>1.9999999999953388E-4</v>
      </c>
      <c r="L15" s="4">
        <v>1495305.0316292092</v>
      </c>
      <c r="M15" s="1">
        <v>280</v>
      </c>
      <c r="N15" s="5">
        <v>11</v>
      </c>
      <c r="O15" s="5">
        <v>-10.5</v>
      </c>
    </row>
    <row r="16" spans="1:15">
      <c r="A16" s="1" t="s">
        <v>29</v>
      </c>
      <c r="B16" s="1">
        <v>4.3054999999999986</v>
      </c>
      <c r="C16" s="1">
        <v>12.601599999999999</v>
      </c>
      <c r="D16" s="1">
        <v>15.767200000000001</v>
      </c>
      <c r="E16" s="1">
        <v>3.1656000000000013</v>
      </c>
      <c r="F16" s="1">
        <v>8.4724000000000004</v>
      </c>
      <c r="G16" s="1">
        <v>8.5953999999999997</v>
      </c>
      <c r="H16" s="1">
        <v>0.12299999999999933</v>
      </c>
      <c r="I16" s="1">
        <v>5.3120000000000003</v>
      </c>
      <c r="J16" s="1">
        <v>5.3124000000000002</v>
      </c>
      <c r="K16" s="1">
        <v>3.9999999999995595E-4</v>
      </c>
      <c r="L16" s="4">
        <v>1802843.0629266473</v>
      </c>
      <c r="M16" s="1">
        <v>82</v>
      </c>
      <c r="N16" s="5">
        <v>11.5</v>
      </c>
      <c r="O16" s="5">
        <v>-13</v>
      </c>
    </row>
    <row r="17" spans="1:15">
      <c r="A17" s="1" t="s">
        <v>30</v>
      </c>
      <c r="B17" s="1">
        <v>4.1272000000000002</v>
      </c>
      <c r="C17" s="1">
        <v>12.428900000000001</v>
      </c>
      <c r="D17" s="1">
        <v>15.549799999999999</v>
      </c>
      <c r="E17" s="1">
        <v>3.1208999999999989</v>
      </c>
      <c r="F17" s="1">
        <v>8.5478000000000005</v>
      </c>
      <c r="G17" s="1">
        <v>8.6356999999999999</v>
      </c>
      <c r="H17" s="1">
        <v>8.7899999999999423E-2</v>
      </c>
      <c r="I17" s="1">
        <v>5.2965999999999998</v>
      </c>
      <c r="J17" s="1">
        <v>5.2968000000000002</v>
      </c>
      <c r="K17" s="1">
        <v>2.0000000000042206E-4</v>
      </c>
      <c r="L17" s="4">
        <v>3324534.6534583103</v>
      </c>
      <c r="M17" s="1">
        <v>60</v>
      </c>
      <c r="N17" s="5">
        <v>11.5</v>
      </c>
      <c r="O17" s="5">
        <v>-11</v>
      </c>
    </row>
    <row r="18" spans="1:15">
      <c r="A18" s="1" t="s">
        <v>31</v>
      </c>
      <c r="B18" s="1">
        <v>4.2763999999999998</v>
      </c>
      <c r="C18" s="1">
        <v>12.398400000000001</v>
      </c>
      <c r="D18" s="1">
        <v>15.541600000000001</v>
      </c>
      <c r="E18" s="1">
        <v>3.1432000000000002</v>
      </c>
      <c r="F18" s="1">
        <v>8.5885999999999996</v>
      </c>
      <c r="G18" s="1">
        <v>8.6868999999999996</v>
      </c>
      <c r="H18" s="1">
        <v>9.8300000000000054E-2</v>
      </c>
      <c r="I18" s="1">
        <v>5.2912999999999997</v>
      </c>
      <c r="J18" s="1">
        <v>5.2914000000000003</v>
      </c>
      <c r="K18" s="1">
        <v>1.0000000000065512E-4</v>
      </c>
      <c r="L18" s="4">
        <v>7691344.4593419237</v>
      </c>
      <c r="M18" s="1">
        <v>63</v>
      </c>
      <c r="N18" s="5">
        <v>11.5</v>
      </c>
      <c r="O18" s="5">
        <v>-12</v>
      </c>
    </row>
    <row r="19" spans="1:15">
      <c r="A19" s="1" t="s">
        <v>32</v>
      </c>
      <c r="B19" s="1">
        <v>4.3567999999999998</v>
      </c>
      <c r="C19" s="1">
        <v>12.3598</v>
      </c>
      <c r="D19" s="1">
        <v>15.984</v>
      </c>
      <c r="E19" s="1">
        <v>3.6242000000000001</v>
      </c>
      <c r="F19" s="1">
        <v>8.5845000000000002</v>
      </c>
      <c r="G19" s="1">
        <v>8.8099000000000007</v>
      </c>
      <c r="H19" s="1">
        <v>0.22540000000000049</v>
      </c>
      <c r="I19" s="1">
        <v>5.2782999999999998</v>
      </c>
      <c r="J19" s="1">
        <v>5.2793999999999999</v>
      </c>
      <c r="K19" s="1">
        <v>1.1000000000001009E-3</v>
      </c>
      <c r="L19" s="4">
        <v>246178.34798993351</v>
      </c>
      <c r="M19" s="1">
        <v>339</v>
      </c>
      <c r="N19" s="5">
        <v>13.5</v>
      </c>
      <c r="O19" s="5">
        <v>-10</v>
      </c>
    </row>
    <row r="20" spans="1:15">
      <c r="A20" s="1" t="s">
        <v>33</v>
      </c>
      <c r="B20" s="1">
        <v>4.5013000000000005</v>
      </c>
      <c r="C20" s="1">
        <v>12.4046</v>
      </c>
      <c r="D20" s="1">
        <v>16.107700000000001</v>
      </c>
      <c r="E20" s="1">
        <v>3.7031000000000009</v>
      </c>
      <c r="F20" s="1">
        <v>8.4612999999999996</v>
      </c>
      <c r="G20" s="1">
        <v>8.6021999999999998</v>
      </c>
      <c r="H20" s="1">
        <v>0.14090000000000025</v>
      </c>
      <c r="I20" s="1">
        <v>5.2633999999999999</v>
      </c>
      <c r="J20" s="1">
        <v>5.2637</v>
      </c>
      <c r="K20" s="1">
        <v>3.00000000000189E-4</v>
      </c>
      <c r="L20" s="4">
        <v>1010287.4020918079</v>
      </c>
      <c r="M20" s="1">
        <v>183</v>
      </c>
      <c r="N20" s="5">
        <v>14</v>
      </c>
      <c r="O20" s="5">
        <v>-10.5</v>
      </c>
    </row>
    <row r="21" spans="1:15">
      <c r="A21" s="1" t="s">
        <v>34</v>
      </c>
      <c r="B21" s="1">
        <v>4.4786999999999964</v>
      </c>
      <c r="C21" s="1">
        <v>12.322100000000001</v>
      </c>
      <c r="D21" s="1">
        <v>16.2852</v>
      </c>
      <c r="E21" s="1">
        <v>3.963099999999999</v>
      </c>
      <c r="F21" s="1">
        <v>8.4261999999999997</v>
      </c>
      <c r="G21" s="1">
        <v>8.4809000000000001</v>
      </c>
      <c r="H21" s="1">
        <v>5.4700000000000415E-2</v>
      </c>
      <c r="I21" s="1">
        <v>5.2644000000000002</v>
      </c>
      <c r="J21" s="1">
        <v>5.2648999999999999</v>
      </c>
      <c r="K21" s="1">
        <v>4.9999999999972289E-4</v>
      </c>
      <c r="L21" s="4">
        <v>213991.26946089594</v>
      </c>
      <c r="M21" s="1">
        <v>191</v>
      </c>
      <c r="N21" s="5">
        <v>14</v>
      </c>
      <c r="O21" s="5">
        <v>-9.5</v>
      </c>
    </row>
    <row r="22" spans="1:15">
      <c r="A22" s="1" t="s">
        <v>35</v>
      </c>
      <c r="B22" s="1">
        <v>4.5125000000000028</v>
      </c>
      <c r="C22" s="1">
        <v>12.443099999999999</v>
      </c>
      <c r="D22" s="1">
        <v>16.101299999999998</v>
      </c>
      <c r="E22" s="1">
        <v>3.658199999999999</v>
      </c>
      <c r="F22" s="1">
        <v>8.5313999999999997</v>
      </c>
      <c r="G22" s="1">
        <v>8.6059999999999999</v>
      </c>
      <c r="H22" s="1">
        <v>7.4600000000000222E-2</v>
      </c>
      <c r="I22" s="1">
        <v>5.2527999999999997</v>
      </c>
      <c r="J22" s="1">
        <v>5.2535999999999996</v>
      </c>
      <c r="K22" s="1">
        <v>7.9999999999991189E-4</v>
      </c>
      <c r="L22" s="4">
        <v>194957.07102381831</v>
      </c>
      <c r="M22" s="1">
        <v>187</v>
      </c>
      <c r="N22" s="5">
        <v>14.5</v>
      </c>
      <c r="O22" s="5">
        <v>-10</v>
      </c>
    </row>
    <row r="23" spans="1:15">
      <c r="A23" s="1" t="s">
        <v>36</v>
      </c>
      <c r="B23" s="1">
        <v>4.1901999999999973</v>
      </c>
      <c r="C23" s="1">
        <v>12.267799999999999</v>
      </c>
      <c r="D23" s="1">
        <v>15.417199999999999</v>
      </c>
      <c r="E23" s="1">
        <v>3.1494</v>
      </c>
      <c r="F23" s="1">
        <v>8.5841999999999992</v>
      </c>
      <c r="G23" s="1">
        <v>8.9617000000000004</v>
      </c>
      <c r="H23" s="1">
        <v>0.37750000000000128</v>
      </c>
      <c r="I23" s="1">
        <v>5.0914999999999999</v>
      </c>
      <c r="J23" s="1">
        <v>5.0917000000000003</v>
      </c>
      <c r="K23" s="1">
        <v>2.0000000000042206E-4</v>
      </c>
      <c r="L23" s="4">
        <v>11482243.259986261</v>
      </c>
      <c r="M23" s="1">
        <v>78</v>
      </c>
      <c r="N23" s="5">
        <v>14.5</v>
      </c>
      <c r="O23" s="5">
        <v>-12</v>
      </c>
    </row>
    <row r="24" spans="1:15">
      <c r="A24" s="1" t="s">
        <v>37</v>
      </c>
      <c r="B24" s="1">
        <v>4.6967999999999961</v>
      </c>
      <c r="C24" s="1">
        <v>12.6144</v>
      </c>
      <c r="D24" s="1">
        <v>16.975200000000001</v>
      </c>
      <c r="E24" s="1">
        <v>4.3608000000000011</v>
      </c>
      <c r="F24" s="1">
        <v>8.5363000000000007</v>
      </c>
      <c r="G24" s="1">
        <v>8.5716999999999999</v>
      </c>
      <c r="H24" s="1">
        <v>3.539999999999921E-2</v>
      </c>
      <c r="I24" s="1">
        <v>5.0387000000000004</v>
      </c>
      <c r="J24" s="1">
        <v>5.0392999999999999</v>
      </c>
      <c r="K24" s="1">
        <v>5.9999999999948983E-4</v>
      </c>
      <c r="L24" s="4">
        <v>49879.141961183952</v>
      </c>
      <c r="M24" s="1">
        <v>424</v>
      </c>
      <c r="N24" s="5">
        <v>7.5</v>
      </c>
      <c r="O24" s="5">
        <v>-10</v>
      </c>
    </row>
    <row r="25" spans="1:15">
      <c r="A25" s="1" t="s">
        <v>38</v>
      </c>
      <c r="B25" s="1">
        <v>4.6109999999999998</v>
      </c>
      <c r="C25" s="1">
        <v>12.378</v>
      </c>
      <c r="D25" s="1">
        <v>16.153500000000001</v>
      </c>
      <c r="E25" s="1">
        <v>3.775500000000001</v>
      </c>
      <c r="F25" s="1">
        <v>8.5996000000000006</v>
      </c>
      <c r="G25" s="1">
        <v>8.6469000000000005</v>
      </c>
      <c r="H25" s="1">
        <v>4.7299999999999898E-2</v>
      </c>
      <c r="I25" s="1">
        <v>5.0445000000000002</v>
      </c>
      <c r="J25" s="1">
        <v>5.0448000000000004</v>
      </c>
      <c r="K25" s="1">
        <v>3.00000000000189E-4</v>
      </c>
      <c r="L25" s="4">
        <v>1678693.9274461432</v>
      </c>
      <c r="M25" s="1">
        <v>39</v>
      </c>
      <c r="N25" s="5">
        <v>7.5</v>
      </c>
      <c r="O25" s="5">
        <v>-12</v>
      </c>
    </row>
    <row r="26" spans="1:15">
      <c r="A26" s="1" t="s">
        <v>39</v>
      </c>
      <c r="B26" s="1">
        <v>4.5666999999999973</v>
      </c>
      <c r="C26" s="1">
        <v>12.5251</v>
      </c>
      <c r="D26" s="1">
        <v>16.142600000000002</v>
      </c>
      <c r="E26" s="1">
        <v>3.6175000000000015</v>
      </c>
      <c r="F26" s="1">
        <v>8.5943000000000005</v>
      </c>
      <c r="G26" s="1">
        <v>8.6768000000000001</v>
      </c>
      <c r="H26" s="1">
        <v>8.2499999999999574E-2</v>
      </c>
      <c r="I26" s="1">
        <v>5.0498000000000003</v>
      </c>
      <c r="J26" s="1">
        <v>5.0500999999999996</v>
      </c>
      <c r="K26" s="1">
        <v>2.9999999999930083E-4</v>
      </c>
      <c r="L26" s="4">
        <v>3116894.7247250532</v>
      </c>
      <c r="M26" s="1">
        <v>36</v>
      </c>
      <c r="N26" s="5">
        <v>8.5</v>
      </c>
      <c r="O26" s="5">
        <v>-9</v>
      </c>
    </row>
    <row r="27" spans="1:15">
      <c r="A27" s="1" t="s">
        <v>40</v>
      </c>
      <c r="B27" s="1">
        <v>4.25</v>
      </c>
      <c r="C27" s="1">
        <v>12.4397</v>
      </c>
      <c r="D27" s="1">
        <v>16.004999999999999</v>
      </c>
      <c r="E27" s="1">
        <v>3.5652999999999988</v>
      </c>
      <c r="F27" s="1">
        <v>8.5448000000000004</v>
      </c>
      <c r="G27" s="1">
        <v>8.5850000000000009</v>
      </c>
      <c r="H27" s="1">
        <v>4.0200000000000458E-2</v>
      </c>
      <c r="I27" s="1">
        <v>5.0487000000000002</v>
      </c>
      <c r="J27" s="1">
        <v>5.0491000000000001</v>
      </c>
      <c r="K27" s="1">
        <v>3.9999999999995595E-4</v>
      </c>
      <c r="L27" s="4">
        <v>89419.086955507897</v>
      </c>
      <c r="M27" s="1">
        <v>526</v>
      </c>
      <c r="N27" s="5">
        <v>8.5</v>
      </c>
      <c r="O27" s="5">
        <v>-8</v>
      </c>
    </row>
    <row r="28" spans="1:15">
      <c r="A28" s="1" t="s">
        <v>41</v>
      </c>
      <c r="B28" s="1">
        <v>4.6126000000000005</v>
      </c>
      <c r="C28" s="1">
        <v>12.3841</v>
      </c>
      <c r="D28" s="1">
        <v>16.250299999999999</v>
      </c>
      <c r="E28" s="1">
        <v>3.8661999999999992</v>
      </c>
      <c r="F28" s="1">
        <v>8.5889000000000006</v>
      </c>
      <c r="G28" s="1">
        <v>8.6350999999999996</v>
      </c>
      <c r="H28" s="1">
        <v>4.6199999999998909E-2</v>
      </c>
      <c r="I28" s="1">
        <v>5.0511999999999997</v>
      </c>
      <c r="J28" s="1">
        <v>5.0514000000000001</v>
      </c>
      <c r="K28" s="1">
        <v>2.0000000000042206E-4</v>
      </c>
      <c r="L28" s="4">
        <v>5171641.1615490308</v>
      </c>
      <c r="M28" s="1">
        <v>17</v>
      </c>
      <c r="N28" s="5">
        <v>8.5</v>
      </c>
      <c r="O28" s="5">
        <v>-10</v>
      </c>
    </row>
    <row r="29" spans="1:15">
      <c r="A29" s="1" t="s">
        <v>42</v>
      </c>
      <c r="B29" s="1">
        <v>4.0491000000000028</v>
      </c>
      <c r="C29" s="1">
        <v>12.5059</v>
      </c>
      <c r="D29" s="1">
        <v>15.854699999999999</v>
      </c>
      <c r="E29" s="1">
        <v>3.3487999999999989</v>
      </c>
      <c r="F29" s="1">
        <v>8.4414999999999996</v>
      </c>
      <c r="G29" s="1">
        <v>8.4803999999999995</v>
      </c>
      <c r="H29" s="1">
        <v>3.8899999999999935E-2</v>
      </c>
      <c r="I29" s="1">
        <v>5.0613000000000001</v>
      </c>
      <c r="J29" s="1">
        <v>5.0617000000000001</v>
      </c>
      <c r="K29" s="1">
        <v>3.9999999999995595E-4</v>
      </c>
      <c r="L29" s="4">
        <v>1972604.0807021214</v>
      </c>
      <c r="M29" s="1">
        <v>22</v>
      </c>
      <c r="N29" s="5">
        <v>8.5</v>
      </c>
      <c r="O29" s="5">
        <v>-11</v>
      </c>
    </row>
    <row r="30" spans="1:15">
      <c r="A30" s="1" t="s">
        <v>43</v>
      </c>
      <c r="B30" s="1">
        <v>6.6896000000000004</v>
      </c>
      <c r="C30" s="1">
        <v>12.4306</v>
      </c>
      <c r="D30" s="1">
        <v>17.7118</v>
      </c>
      <c r="E30" s="1">
        <v>5.2812000000000001</v>
      </c>
      <c r="F30" s="1">
        <v>8.5646000000000004</v>
      </c>
      <c r="G30" s="1">
        <v>8.6818000000000008</v>
      </c>
      <c r="H30" s="1">
        <v>0.11720000000000041</v>
      </c>
      <c r="I30" s="1">
        <v>5.0664999999999996</v>
      </c>
      <c r="J30" s="1">
        <v>5.0667999999999997</v>
      </c>
      <c r="K30" s="1">
        <v>3.00000000000189E-4</v>
      </c>
      <c r="L30" s="4">
        <v>4169583.456058159</v>
      </c>
      <c r="M30" s="1">
        <v>27</v>
      </c>
      <c r="N30" s="5">
        <v>9.5</v>
      </c>
      <c r="O30" s="5">
        <v>-9</v>
      </c>
    </row>
    <row r="31" spans="1:15">
      <c r="A31" s="1" t="s">
        <v>44</v>
      </c>
      <c r="B31" s="1">
        <v>5.5111000000000008</v>
      </c>
      <c r="C31" s="1">
        <v>12.370200000000001</v>
      </c>
      <c r="D31" s="1">
        <v>16.468900000000001</v>
      </c>
      <c r="E31" s="1">
        <v>4.0987000000000009</v>
      </c>
      <c r="F31" s="1">
        <v>8.6277000000000008</v>
      </c>
      <c r="G31" s="1">
        <v>8.8429000000000002</v>
      </c>
      <c r="H31" s="1">
        <v>0.21519999999999939</v>
      </c>
      <c r="I31" s="1">
        <v>5.1616</v>
      </c>
      <c r="J31" s="1">
        <v>5.1619000000000002</v>
      </c>
      <c r="K31" s="1">
        <v>3.00000000000189E-4</v>
      </c>
      <c r="L31" s="4">
        <v>3519282.4521574001</v>
      </c>
      <c r="M31" s="1">
        <v>75</v>
      </c>
      <c r="N31" s="5">
        <v>14.5</v>
      </c>
      <c r="O31" s="5">
        <v>-13</v>
      </c>
    </row>
    <row r="32" spans="1:15">
      <c r="A32" s="1" t="s">
        <v>45</v>
      </c>
      <c r="B32" s="1">
        <v>5.3508999999999993</v>
      </c>
      <c r="C32" s="1">
        <v>12.409700000000001</v>
      </c>
      <c r="D32" s="1">
        <v>16.058599999999998</v>
      </c>
      <c r="E32" s="1">
        <v>3.6488999999999976</v>
      </c>
      <c r="F32" s="1">
        <v>8.4977999999999998</v>
      </c>
      <c r="G32" s="1">
        <v>8.6144999999999996</v>
      </c>
      <c r="H32" s="1">
        <v>0.1166999999999998</v>
      </c>
      <c r="I32" s="1">
        <v>5.1449999999999996</v>
      </c>
      <c r="J32" s="1">
        <v>5.1456</v>
      </c>
      <c r="K32" s="1">
        <v>6.0000000000037801E-4</v>
      </c>
      <c r="L32" s="4">
        <v>1136732.285011919</v>
      </c>
      <c r="M32" s="1">
        <v>69</v>
      </c>
      <c r="N32" s="5">
        <v>14.5</v>
      </c>
      <c r="O32" s="5">
        <v>-11</v>
      </c>
    </row>
    <row r="33" spans="1:15">
      <c r="A33" s="1" t="s">
        <v>46</v>
      </c>
      <c r="B33" s="1">
        <v>6.2444000000000006</v>
      </c>
      <c r="C33" s="1">
        <v>12.7027</v>
      </c>
      <c r="D33" s="1">
        <v>17.384</v>
      </c>
      <c r="E33" s="1">
        <v>4.6813000000000002</v>
      </c>
      <c r="F33" s="1">
        <v>8.5625</v>
      </c>
      <c r="G33" s="1">
        <v>8.6534999999999993</v>
      </c>
      <c r="H33" s="1">
        <v>9.0999999999999304E-2</v>
      </c>
      <c r="I33" s="1">
        <v>5.1520000000000001</v>
      </c>
      <c r="J33" s="1">
        <v>5.1524000000000001</v>
      </c>
      <c r="K33" s="1">
        <v>3.9999999999995595E-4</v>
      </c>
      <c r="L33" s="4">
        <v>1502522.348993046</v>
      </c>
      <c r="M33" s="1">
        <v>47</v>
      </c>
      <c r="N33" s="5">
        <v>15.5</v>
      </c>
      <c r="O33" s="5">
        <v>-13</v>
      </c>
    </row>
    <row r="34" spans="1:15">
      <c r="A34" s="1" t="s">
        <v>47</v>
      </c>
      <c r="B34" s="1">
        <v>5.7501999999999995</v>
      </c>
      <c r="C34" s="1">
        <v>12.612500000000001</v>
      </c>
      <c r="D34" s="1">
        <v>16.746099999999998</v>
      </c>
      <c r="E34" s="1">
        <v>4.1335999999999977</v>
      </c>
      <c r="F34" s="1">
        <v>8.5986999999999991</v>
      </c>
      <c r="G34" s="1">
        <v>8.6842000000000006</v>
      </c>
      <c r="H34" s="1">
        <v>8.5500000000001464E-2</v>
      </c>
      <c r="I34" s="1">
        <v>5.1383000000000001</v>
      </c>
      <c r="J34" s="1">
        <v>5.1386000000000003</v>
      </c>
      <c r="K34" s="1">
        <v>3.00000000000189E-4</v>
      </c>
      <c r="L34" s="4">
        <v>1777802.6417639588</v>
      </c>
      <c r="M34" s="1">
        <v>56</v>
      </c>
      <c r="N34" s="5">
        <v>15.5</v>
      </c>
      <c r="O34" s="5">
        <v>-11</v>
      </c>
    </row>
    <row r="35" spans="1:15">
      <c r="A35" s="1" t="s">
        <v>48</v>
      </c>
      <c r="B35" s="1">
        <v>4.2618999999999989</v>
      </c>
      <c r="C35" s="1">
        <v>12.474</v>
      </c>
      <c r="D35" s="1">
        <v>15.609400000000001</v>
      </c>
      <c r="E35" s="1">
        <v>3.1354000000000006</v>
      </c>
      <c r="F35" s="1">
        <v>8.5291999999999994</v>
      </c>
      <c r="G35" s="1">
        <v>8.6206999999999994</v>
      </c>
      <c r="H35" s="1">
        <v>9.1499999999999915E-2</v>
      </c>
      <c r="I35" s="1">
        <v>4.95</v>
      </c>
      <c r="J35" s="1">
        <v>4.9501999999999997</v>
      </c>
      <c r="K35" s="1">
        <v>1.9999999999953388E-4</v>
      </c>
      <c r="L35" s="4">
        <v>2170420.0746497</v>
      </c>
      <c r="M35" s="1">
        <v>98</v>
      </c>
      <c r="N35" s="5">
        <v>11</v>
      </c>
      <c r="O35" s="5">
        <v>-9.5</v>
      </c>
    </row>
    <row r="36" spans="1:15">
      <c r="A36" s="1" t="s">
        <v>49</v>
      </c>
      <c r="B36" s="1">
        <v>4.0273000000000021</v>
      </c>
      <c r="C36" s="1">
        <v>12.4282</v>
      </c>
      <c r="D36" s="1">
        <v>15.4581</v>
      </c>
      <c r="E36" s="1">
        <v>3.0298999999999996</v>
      </c>
      <c r="F36" s="1">
        <v>8.5737000000000005</v>
      </c>
      <c r="G36" s="1">
        <v>8.6562999999999999</v>
      </c>
      <c r="H36" s="1">
        <v>8.2599999999999341E-2</v>
      </c>
      <c r="I36" s="1">
        <v>4.9625000000000004</v>
      </c>
      <c r="J36" s="1">
        <v>4.9627999999999997</v>
      </c>
      <c r="K36" s="1">
        <v>2.9999999999930083E-4</v>
      </c>
      <c r="L36" s="4">
        <v>881288.61710240692</v>
      </c>
      <c r="M36" s="1">
        <v>147</v>
      </c>
      <c r="N36" s="5">
        <v>11.5</v>
      </c>
      <c r="O36" s="5">
        <v>-10</v>
      </c>
    </row>
    <row r="37" spans="1:15">
      <c r="A37" s="1" t="s">
        <v>50</v>
      </c>
      <c r="B37" s="1">
        <v>4.1267999999999976</v>
      </c>
      <c r="C37" s="1">
        <v>12.415900000000001</v>
      </c>
      <c r="D37" s="1">
        <v>16.167100000000001</v>
      </c>
      <c r="E37" s="1">
        <v>3.7512000000000008</v>
      </c>
      <c r="F37" s="1">
        <v>8.577</v>
      </c>
      <c r="G37" s="1">
        <v>8.6207999999999991</v>
      </c>
      <c r="H37" s="1">
        <v>4.3799999999999173E-2</v>
      </c>
      <c r="I37" s="1">
        <v>4.9466999999999999</v>
      </c>
      <c r="J37" s="1">
        <v>4.9473000000000003</v>
      </c>
      <c r="K37" s="1">
        <v>6.0000000000037801E-4</v>
      </c>
      <c r="L37" s="4">
        <v>119056.57266590041</v>
      </c>
      <c r="M37" s="1">
        <v>260</v>
      </c>
      <c r="N37" s="5">
        <v>11.5</v>
      </c>
      <c r="O37" s="5">
        <v>-9</v>
      </c>
    </row>
    <row r="38" spans="1:15">
      <c r="A38" s="1" t="s">
        <v>51</v>
      </c>
      <c r="B38" s="1">
        <v>3.8438999999999997</v>
      </c>
      <c r="C38" s="1">
        <v>12.680999999999999</v>
      </c>
      <c r="D38" s="1">
        <v>15.5154</v>
      </c>
      <c r="E38" s="1">
        <v>2.8344000000000005</v>
      </c>
      <c r="F38" s="1">
        <v>8.5443999999999996</v>
      </c>
      <c r="G38" s="1">
        <v>8.6121999999999996</v>
      </c>
      <c r="H38" s="1">
        <v>6.7800000000000082E-2</v>
      </c>
      <c r="I38" s="1">
        <v>5.1512000000000002</v>
      </c>
      <c r="J38" s="1">
        <v>5.1517999999999997</v>
      </c>
      <c r="K38" s="1">
        <v>5.9999999999948983E-4</v>
      </c>
      <c r="L38" s="4">
        <v>647408.34489398811</v>
      </c>
      <c r="M38" s="1">
        <v>94</v>
      </c>
      <c r="N38" s="5">
        <v>12</v>
      </c>
      <c r="O38" s="5">
        <v>-9.5</v>
      </c>
    </row>
    <row r="39" spans="1:15">
      <c r="A39" s="1" t="s">
        <v>52</v>
      </c>
      <c r="B39" s="1">
        <v>4.2051000000000016</v>
      </c>
      <c r="C39" s="1">
        <v>12.3626</v>
      </c>
      <c r="D39" s="1">
        <v>15.614000000000001</v>
      </c>
      <c r="E39" s="1">
        <v>3.2514000000000003</v>
      </c>
      <c r="F39" s="1">
        <v>8.4258000000000006</v>
      </c>
      <c r="G39" s="1">
        <v>9.5030999999999999</v>
      </c>
      <c r="H39" s="1">
        <v>1.0772999999999993</v>
      </c>
      <c r="I39" s="1">
        <v>5.2728999999999999</v>
      </c>
      <c r="J39" s="1">
        <v>5.2732999999999999</v>
      </c>
      <c r="K39" s="1">
        <v>3.9999999999995595E-4</v>
      </c>
      <c r="L39" s="4">
        <v>7067415.825500221</v>
      </c>
      <c r="M39" s="1">
        <v>173</v>
      </c>
      <c r="N39" s="5">
        <v>13.5</v>
      </c>
      <c r="O39" s="5">
        <v>-12</v>
      </c>
    </row>
    <row r="40" spans="1:15">
      <c r="A40" s="1" t="s">
        <v>53</v>
      </c>
      <c r="B40" s="1">
        <v>4.1766999999999985</v>
      </c>
      <c r="C40" s="1">
        <v>12.3857</v>
      </c>
      <c r="D40" s="1">
        <v>15.4785</v>
      </c>
      <c r="E40" s="1">
        <v>3.0928000000000004</v>
      </c>
      <c r="F40" s="1">
        <v>8.5762</v>
      </c>
      <c r="G40" s="1">
        <v>8.7006999999999994</v>
      </c>
      <c r="H40" s="1">
        <v>0.12449999999999939</v>
      </c>
      <c r="I40" s="1">
        <v>5.1311</v>
      </c>
      <c r="J40" s="1">
        <v>5.1318000000000001</v>
      </c>
      <c r="K40" s="1">
        <v>7.0000000000014495E-4</v>
      </c>
      <c r="L40" s="4">
        <v>905331.86420389148</v>
      </c>
      <c r="M40" s="1">
        <v>99</v>
      </c>
      <c r="N40" s="5">
        <v>12.5</v>
      </c>
      <c r="O40" s="5">
        <v>-9</v>
      </c>
    </row>
    <row r="41" spans="1:15">
      <c r="A41" s="1" t="s">
        <v>54</v>
      </c>
      <c r="B41" s="1">
        <v>3.9735000000000014</v>
      </c>
      <c r="C41" s="1">
        <v>12.6167</v>
      </c>
      <c r="D41" s="1">
        <v>15.668900000000001</v>
      </c>
      <c r="E41" s="1">
        <v>3.0522000000000009</v>
      </c>
      <c r="F41" s="1">
        <v>8.5657999999999994</v>
      </c>
      <c r="G41" s="1">
        <v>8.5968999999999998</v>
      </c>
      <c r="H41" s="1">
        <v>3.110000000000035E-2</v>
      </c>
      <c r="I41" s="1">
        <v>5.2718999999999996</v>
      </c>
      <c r="J41" s="1">
        <v>5.2724000000000002</v>
      </c>
      <c r="K41" s="1">
        <v>5.0000000000061107E-4</v>
      </c>
      <c r="L41" s="4">
        <v>805714.36996167409</v>
      </c>
      <c r="M41" s="1">
        <v>40</v>
      </c>
      <c r="N41" s="5">
        <v>12.5</v>
      </c>
      <c r="O41" s="5">
        <v>-13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/>
  </sheetViews>
  <sheetFormatPr baseColWidth="10" defaultColWidth="11" defaultRowHeight="12" x14ac:dyDescent="0"/>
  <cols>
    <col min="1" max="3" width="11" style="1"/>
    <col min="4" max="4" width="32.5" style="1" customWidth="1"/>
    <col min="5" max="5" width="38.6640625" style="1" customWidth="1"/>
    <col min="6" max="6" width="26.83203125" style="1" customWidth="1"/>
    <col min="7" max="7" width="23" style="1" customWidth="1"/>
    <col min="8" max="8" width="14.5" style="1" customWidth="1"/>
    <col min="9" max="9" width="12.1640625" style="1" bestFit="1" customWidth="1"/>
    <col min="10" max="10" width="28" style="1" customWidth="1"/>
    <col min="11" max="11" width="31.5" style="1" customWidth="1"/>
    <col min="12" max="12" width="24.83203125" style="1" customWidth="1"/>
    <col min="13" max="13" width="22.83203125" style="1" customWidth="1"/>
    <col min="14" max="14" width="14.33203125" style="1" customWidth="1"/>
    <col min="15" max="16384" width="11" style="1"/>
  </cols>
  <sheetData>
    <row r="1" spans="1:14">
      <c r="A1" s="2" t="s">
        <v>0</v>
      </c>
      <c r="B1" s="2" t="s">
        <v>55</v>
      </c>
      <c r="C1" s="2" t="s">
        <v>56</v>
      </c>
      <c r="D1" s="2" t="s">
        <v>90</v>
      </c>
      <c r="E1" s="2" t="s">
        <v>91</v>
      </c>
      <c r="F1" s="2" t="s">
        <v>92</v>
      </c>
      <c r="G1" s="2" t="s">
        <v>93</v>
      </c>
      <c r="H1" s="2" t="s">
        <v>94</v>
      </c>
      <c r="I1" s="2" t="s">
        <v>164</v>
      </c>
      <c r="J1" s="2" t="s">
        <v>189</v>
      </c>
      <c r="K1" s="2" t="s">
        <v>190</v>
      </c>
      <c r="L1" s="2" t="s">
        <v>191</v>
      </c>
      <c r="M1" s="2" t="s">
        <v>192</v>
      </c>
      <c r="N1" s="2" t="s">
        <v>193</v>
      </c>
    </row>
    <row r="2" spans="1:14">
      <c r="A2" s="18" t="s">
        <v>120</v>
      </c>
      <c r="B2" s="9" t="s">
        <v>121</v>
      </c>
      <c r="C2" s="9" t="s">
        <v>121</v>
      </c>
      <c r="D2" s="4">
        <v>35030254.777070068</v>
      </c>
      <c r="E2" s="4">
        <v>467070.06369426753</v>
      </c>
      <c r="F2" s="4">
        <v>24131953.290870491</v>
      </c>
      <c r="G2" s="4">
        <v>5449150.7430997882</v>
      </c>
      <c r="H2" s="4">
        <v>7940191.0828025481</v>
      </c>
      <c r="I2" s="1">
        <f>SUM(D2:H2)</f>
        <v>73018619.957537159</v>
      </c>
      <c r="J2" s="8">
        <f>D2*100/I2</f>
        <v>47.974413646055439</v>
      </c>
      <c r="K2" s="8">
        <f>E2*100/I2</f>
        <v>0.63965884861407252</v>
      </c>
      <c r="L2" s="8">
        <f>F2*100/I2</f>
        <v>33.049040511727078</v>
      </c>
      <c r="M2" s="8">
        <f>G2*100/I2</f>
        <v>7.4626865671641793</v>
      </c>
      <c r="N2" s="8">
        <f>H2*100/I2</f>
        <v>10.874200426439232</v>
      </c>
    </row>
    <row r="3" spans="1:14">
      <c r="A3" s="18" t="s">
        <v>122</v>
      </c>
      <c r="B3" s="9" t="s">
        <v>121</v>
      </c>
      <c r="C3" s="9" t="s">
        <v>121</v>
      </c>
      <c r="D3" s="4">
        <v>36887212.121212125</v>
      </c>
      <c r="E3" s="4">
        <v>9777333.3333333321</v>
      </c>
      <c r="F3" s="4">
        <v>39109333.333333328</v>
      </c>
      <c r="G3" s="4">
        <v>4444242.4242424238</v>
      </c>
      <c r="H3" s="4">
        <v>10666181.818181818</v>
      </c>
      <c r="I3" s="1">
        <f t="shared" ref="I3:I12" si="0">SUM(D3:H3)</f>
        <v>100884303.03030302</v>
      </c>
      <c r="J3" s="8">
        <f t="shared" ref="J3:J12" si="1">D3*100/I3</f>
        <v>36.56387665198239</v>
      </c>
      <c r="K3" s="8">
        <f t="shared" ref="K3:K12" si="2">E3*100/I3</f>
        <v>9.6916299559471373</v>
      </c>
      <c r="L3" s="8">
        <f t="shared" ref="L3:L12" si="3">F3*100/I3</f>
        <v>38.766519823788549</v>
      </c>
      <c r="M3" s="8">
        <f t="shared" ref="M3:M12" si="4">G3*100/I3</f>
        <v>4.4052863436123353</v>
      </c>
      <c r="N3" s="8">
        <f t="shared" ref="N3:N12" si="5">H3*100/I3</f>
        <v>10.572687224669606</v>
      </c>
    </row>
    <row r="4" spans="1:14">
      <c r="A4" s="18" t="s">
        <v>123</v>
      </c>
      <c r="B4" s="9" t="s">
        <v>121</v>
      </c>
      <c r="C4" s="9" t="s">
        <v>121</v>
      </c>
      <c r="D4" s="4">
        <v>46350094.339622647</v>
      </c>
      <c r="E4" s="4">
        <v>1037688.679245283</v>
      </c>
      <c r="F4" s="4">
        <v>67449764.150943398</v>
      </c>
      <c r="G4" s="4">
        <v>12798160.377358489</v>
      </c>
      <c r="H4" s="4">
        <v>21791462.264150944</v>
      </c>
      <c r="I4" s="1">
        <f t="shared" si="0"/>
        <v>149427169.81132078</v>
      </c>
      <c r="J4" s="8">
        <f t="shared" si="1"/>
        <v>31.018518518518519</v>
      </c>
      <c r="K4" s="8">
        <f t="shared" si="2"/>
        <v>0.69444444444444431</v>
      </c>
      <c r="L4" s="8">
        <f t="shared" si="3"/>
        <v>45.138888888888879</v>
      </c>
      <c r="M4" s="8">
        <f t="shared" si="4"/>
        <v>8.5648148148148131</v>
      </c>
      <c r="N4" s="8">
        <f t="shared" si="5"/>
        <v>14.58333333333333</v>
      </c>
    </row>
    <row r="5" spans="1:14">
      <c r="A5" s="18" t="s">
        <v>124</v>
      </c>
      <c r="B5" s="9" t="s">
        <v>121</v>
      </c>
      <c r="C5" s="9" t="s">
        <v>121</v>
      </c>
      <c r="D5" s="4">
        <v>96598173.076923072</v>
      </c>
      <c r="E5" s="4">
        <v>14101923.076923076</v>
      </c>
      <c r="F5" s="4">
        <v>195311634.61538458</v>
      </c>
      <c r="G5" s="4">
        <v>3525480.769230769</v>
      </c>
      <c r="H5" s="4">
        <v>11281538.46153846</v>
      </c>
      <c r="I5" s="1">
        <f t="shared" si="0"/>
        <v>320818749.99999994</v>
      </c>
      <c r="J5" s="8">
        <f t="shared" si="1"/>
        <v>30.109890109890113</v>
      </c>
      <c r="K5" s="8">
        <f t="shared" si="2"/>
        <v>4.3956043956043969</v>
      </c>
      <c r="L5" s="8">
        <f t="shared" si="3"/>
        <v>60.879120879120883</v>
      </c>
      <c r="M5" s="8">
        <f t="shared" si="4"/>
        <v>1.0989010989010992</v>
      </c>
      <c r="N5" s="8">
        <f t="shared" si="5"/>
        <v>3.5164835164835169</v>
      </c>
    </row>
    <row r="6" spans="1:14">
      <c r="A6" s="18" t="s">
        <v>125</v>
      </c>
      <c r="B6" s="9" t="s">
        <v>121</v>
      </c>
      <c r="C6" s="9" t="s">
        <v>121</v>
      </c>
      <c r="D6" s="4">
        <v>95893076.923076943</v>
      </c>
      <c r="E6" s="4">
        <v>3760512.820512821</v>
      </c>
      <c r="F6" s="4">
        <v>156061282.05128208</v>
      </c>
      <c r="G6" s="4">
        <v>16295555.555555558</v>
      </c>
      <c r="H6" s="4">
        <v>14415299.145299146</v>
      </c>
      <c r="I6" s="1">
        <f t="shared" si="0"/>
        <v>286425726.49572653</v>
      </c>
      <c r="J6" s="8">
        <f t="shared" si="1"/>
        <v>33.479212253829324</v>
      </c>
      <c r="K6" s="8">
        <f t="shared" si="2"/>
        <v>1.3129102844638951</v>
      </c>
      <c r="L6" s="8">
        <f t="shared" si="3"/>
        <v>54.485776805251646</v>
      </c>
      <c r="M6" s="8">
        <f t="shared" si="4"/>
        <v>5.6892778993435451</v>
      </c>
      <c r="N6" s="8">
        <f t="shared" si="5"/>
        <v>5.0328227571115969</v>
      </c>
    </row>
    <row r="7" spans="1:14">
      <c r="A7" s="18" t="s">
        <v>126</v>
      </c>
      <c r="B7" s="9" t="s">
        <v>121</v>
      </c>
      <c r="C7" s="9" t="s">
        <v>121</v>
      </c>
      <c r="D7" s="4">
        <v>136283113.20754719</v>
      </c>
      <c r="E7" s="4">
        <v>4150754.7169811325</v>
      </c>
      <c r="F7" s="4">
        <v>133515943.39622642</v>
      </c>
      <c r="G7" s="4">
        <v>20061981.13207547</v>
      </c>
      <c r="H7" s="4">
        <v>24904528.30188679</v>
      </c>
      <c r="I7" s="1">
        <f t="shared" si="0"/>
        <v>318916320.75471705</v>
      </c>
      <c r="J7" s="8">
        <f t="shared" si="1"/>
        <v>42.73318872017353</v>
      </c>
      <c r="K7" s="8">
        <f t="shared" si="2"/>
        <v>1.3015184381778742</v>
      </c>
      <c r="L7" s="8">
        <f t="shared" si="3"/>
        <v>41.865509761388282</v>
      </c>
      <c r="M7" s="8">
        <f t="shared" si="4"/>
        <v>6.2906724511930561</v>
      </c>
      <c r="N7" s="8">
        <f t="shared" si="5"/>
        <v>7.8091106290672414</v>
      </c>
    </row>
    <row r="8" spans="1:14">
      <c r="A8" s="18" t="s">
        <v>127</v>
      </c>
      <c r="B8" s="9" t="s">
        <v>121</v>
      </c>
      <c r="C8" s="9" t="s">
        <v>121</v>
      </c>
      <c r="D8" s="4">
        <v>71400263.157894731</v>
      </c>
      <c r="E8" s="4">
        <v>2894605.2631578944</v>
      </c>
      <c r="F8" s="4">
        <v>97934144.736842096</v>
      </c>
      <c r="G8" s="4">
        <v>7718947.3684210517</v>
      </c>
      <c r="H8" s="4">
        <v>13990592.105263155</v>
      </c>
      <c r="I8" s="1">
        <f t="shared" si="0"/>
        <v>193938552.63157892</v>
      </c>
      <c r="J8" s="8">
        <f t="shared" si="1"/>
        <v>36.815920398009951</v>
      </c>
      <c r="K8" s="8">
        <f t="shared" si="2"/>
        <v>1.4925373134328359</v>
      </c>
      <c r="L8" s="8">
        <f t="shared" si="3"/>
        <v>50.497512437810947</v>
      </c>
      <c r="M8" s="8">
        <f t="shared" si="4"/>
        <v>3.9800995024875623</v>
      </c>
      <c r="N8" s="8">
        <f t="shared" si="5"/>
        <v>7.2139303482587058</v>
      </c>
    </row>
    <row r="9" spans="1:14">
      <c r="A9" s="18" t="s">
        <v>128</v>
      </c>
      <c r="B9" s="9" t="s">
        <v>121</v>
      </c>
      <c r="C9" s="9" t="s">
        <v>121</v>
      </c>
      <c r="D9" s="4">
        <v>68848722.222222239</v>
      </c>
      <c r="E9" s="4">
        <v>0</v>
      </c>
      <c r="F9" s="4">
        <v>69256111.111111119</v>
      </c>
      <c r="G9" s="4">
        <v>6518222.2222222229</v>
      </c>
      <c r="H9" s="4">
        <v>6518222.2222222229</v>
      </c>
      <c r="I9" s="1">
        <f t="shared" si="0"/>
        <v>151141277.77777779</v>
      </c>
      <c r="J9" s="8">
        <f t="shared" si="1"/>
        <v>45.552560646900282</v>
      </c>
      <c r="K9" s="8">
        <f t="shared" si="2"/>
        <v>0</v>
      </c>
      <c r="L9" s="8">
        <f t="shared" si="3"/>
        <v>45.822102425876011</v>
      </c>
      <c r="M9" s="8">
        <f t="shared" si="4"/>
        <v>4.3126684636118604</v>
      </c>
      <c r="N9" s="8">
        <f t="shared" si="5"/>
        <v>4.3126684636118604</v>
      </c>
    </row>
    <row r="10" spans="1:14">
      <c r="A10" s="18" t="s">
        <v>129</v>
      </c>
      <c r="B10" s="9" t="s">
        <v>121</v>
      </c>
      <c r="C10" s="9" t="s">
        <v>121</v>
      </c>
      <c r="D10" s="4">
        <v>103205185.18518519</v>
      </c>
      <c r="E10" s="4">
        <v>0</v>
      </c>
      <c r="F10" s="4">
        <v>143944074.07407409</v>
      </c>
      <c r="G10" s="4">
        <v>12900648.148148149</v>
      </c>
      <c r="H10" s="4">
        <v>12221666.666666668</v>
      </c>
      <c r="I10" s="1">
        <f t="shared" si="0"/>
        <v>272271574.07407409</v>
      </c>
      <c r="J10" s="8">
        <f t="shared" si="1"/>
        <v>37.905236907730675</v>
      </c>
      <c r="K10" s="8">
        <f t="shared" si="2"/>
        <v>0</v>
      </c>
      <c r="L10" s="8">
        <f t="shared" si="3"/>
        <v>52.867830423940156</v>
      </c>
      <c r="M10" s="8">
        <f t="shared" si="4"/>
        <v>4.7381546134663344</v>
      </c>
      <c r="N10" s="8">
        <f t="shared" si="5"/>
        <v>4.4887780548628431</v>
      </c>
    </row>
    <row r="11" spans="1:14">
      <c r="A11" s="18" t="s">
        <v>130</v>
      </c>
      <c r="B11" s="9" t="s">
        <v>121</v>
      </c>
      <c r="C11" s="9" t="s">
        <v>121</v>
      </c>
      <c r="D11" s="4">
        <v>185769333.33333334</v>
      </c>
      <c r="E11" s="4">
        <v>4888666.666666667</v>
      </c>
      <c r="F11" s="4">
        <v>251766333.33333337</v>
      </c>
      <c r="G11" s="4">
        <v>15888166.666666666</v>
      </c>
      <c r="H11" s="4">
        <v>23221166.666666668</v>
      </c>
      <c r="I11" s="1">
        <f t="shared" si="0"/>
        <v>481533666.66666675</v>
      </c>
      <c r="J11" s="8">
        <f t="shared" si="1"/>
        <v>38.578680203045685</v>
      </c>
      <c r="K11" s="8">
        <f t="shared" si="2"/>
        <v>1.015228426395939</v>
      </c>
      <c r="L11" s="8">
        <f t="shared" si="3"/>
        <v>52.284263959390863</v>
      </c>
      <c r="M11" s="8">
        <f t="shared" si="4"/>
        <v>3.299492385786801</v>
      </c>
      <c r="N11" s="8">
        <f t="shared" si="5"/>
        <v>4.8223350253807107</v>
      </c>
    </row>
    <row r="12" spans="1:14">
      <c r="A12" s="18" t="s">
        <v>131</v>
      </c>
      <c r="B12" s="9" t="s">
        <v>121</v>
      </c>
      <c r="C12" s="9" t="s">
        <v>121</v>
      </c>
      <c r="D12" s="4">
        <v>58443458.646616533</v>
      </c>
      <c r="E12" s="4">
        <v>827030.07518796984</v>
      </c>
      <c r="F12" s="4">
        <v>35837969.924812026</v>
      </c>
      <c r="G12" s="4">
        <v>9924360.9022556376</v>
      </c>
      <c r="H12" s="4">
        <v>7443270.6766917286</v>
      </c>
      <c r="I12" s="1">
        <f t="shared" si="0"/>
        <v>112476090.22556388</v>
      </c>
      <c r="J12" s="8">
        <f t="shared" si="1"/>
        <v>51.960784313725497</v>
      </c>
      <c r="K12" s="8">
        <f t="shared" si="2"/>
        <v>0.73529411764705888</v>
      </c>
      <c r="L12" s="8">
        <f t="shared" si="3"/>
        <v>31.86274509803922</v>
      </c>
      <c r="M12" s="8">
        <f t="shared" si="4"/>
        <v>8.8235294117647065</v>
      </c>
      <c r="N12" s="8">
        <f t="shared" si="5"/>
        <v>6.6176470588235308</v>
      </c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1"/>
  <sheetViews>
    <sheetView workbookViewId="0"/>
  </sheetViews>
  <sheetFormatPr baseColWidth="10" defaultRowHeight="12" x14ac:dyDescent="0"/>
  <cols>
    <col min="28" max="28" width="14" customWidth="1"/>
    <col min="29" max="29" width="13.6640625" customWidth="1"/>
    <col min="30" max="30" width="13.83203125" customWidth="1"/>
  </cols>
  <sheetData>
    <row r="1" spans="1:51">
      <c r="A1" s="19" t="s">
        <v>0</v>
      </c>
      <c r="B1" s="11" t="s">
        <v>55</v>
      </c>
      <c r="C1" s="11" t="s">
        <v>56</v>
      </c>
      <c r="D1" s="20" t="s">
        <v>132</v>
      </c>
      <c r="E1" s="20" t="s">
        <v>133</v>
      </c>
      <c r="F1" s="20" t="s">
        <v>134</v>
      </c>
      <c r="G1" s="20" t="s">
        <v>135</v>
      </c>
      <c r="H1" s="20" t="s">
        <v>136</v>
      </c>
      <c r="I1" s="20" t="s">
        <v>137</v>
      </c>
      <c r="J1" s="20" t="s">
        <v>138</v>
      </c>
      <c r="K1" s="20" t="s">
        <v>139</v>
      </c>
      <c r="L1" s="20" t="s">
        <v>140</v>
      </c>
      <c r="M1" s="20" t="s">
        <v>141</v>
      </c>
      <c r="N1" s="20" t="s">
        <v>142</v>
      </c>
      <c r="O1" s="20" t="s">
        <v>143</v>
      </c>
      <c r="P1" s="20" t="s">
        <v>144</v>
      </c>
      <c r="Q1" s="20" t="s">
        <v>145</v>
      </c>
      <c r="R1" s="20" t="s">
        <v>146</v>
      </c>
      <c r="S1" s="20" t="s">
        <v>147</v>
      </c>
      <c r="T1" s="20" t="s">
        <v>148</v>
      </c>
      <c r="U1" s="20" t="s">
        <v>149</v>
      </c>
      <c r="V1" s="20" t="s">
        <v>150</v>
      </c>
      <c r="W1" s="20" t="s">
        <v>151</v>
      </c>
      <c r="X1" s="20" t="s">
        <v>152</v>
      </c>
      <c r="Y1" s="20" t="s">
        <v>153</v>
      </c>
      <c r="Z1" s="20" t="s">
        <v>154</v>
      </c>
      <c r="AA1" s="20" t="s">
        <v>155</v>
      </c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</row>
    <row r="2" spans="1:51">
      <c r="A2" s="21" t="s">
        <v>15</v>
      </c>
      <c r="B2" s="1" t="s">
        <v>81</v>
      </c>
      <c r="C2" s="1" t="s">
        <v>82</v>
      </c>
      <c r="D2" s="22">
        <v>1.2</v>
      </c>
      <c r="E2" s="22">
        <v>0.55000000000000004</v>
      </c>
      <c r="F2" s="22">
        <v>3</v>
      </c>
      <c r="G2" s="22">
        <v>40</v>
      </c>
      <c r="H2" s="22">
        <v>3</v>
      </c>
      <c r="I2" s="22">
        <v>2.59</v>
      </c>
      <c r="J2" s="22">
        <v>4</v>
      </c>
      <c r="K2" s="22">
        <v>17</v>
      </c>
      <c r="L2" s="22">
        <v>12</v>
      </c>
      <c r="M2" s="22">
        <v>1.04</v>
      </c>
      <c r="N2" s="22">
        <v>0.28999999999999998</v>
      </c>
      <c r="O2" s="22">
        <v>0.43</v>
      </c>
      <c r="P2" s="22">
        <v>185</v>
      </c>
      <c r="Q2" s="22">
        <v>0.26</v>
      </c>
      <c r="R2" s="22">
        <v>12</v>
      </c>
      <c r="S2" s="22">
        <v>760</v>
      </c>
      <c r="T2" s="22">
        <v>5</v>
      </c>
      <c r="U2" s="22">
        <v>0.1</v>
      </c>
      <c r="V2" s="22">
        <v>118</v>
      </c>
      <c r="W2" s="22">
        <v>25</v>
      </c>
      <c r="X2" s="22">
        <v>29</v>
      </c>
      <c r="Y2" s="22">
        <v>4</v>
      </c>
      <c r="Z2" s="22">
        <v>2.5</v>
      </c>
      <c r="AA2" s="22">
        <v>10</v>
      </c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</row>
    <row r="3" spans="1:51">
      <c r="A3" s="21" t="s">
        <v>16</v>
      </c>
      <c r="B3" s="1" t="s">
        <v>83</v>
      </c>
      <c r="C3" s="1" t="s">
        <v>84</v>
      </c>
      <c r="D3" s="22">
        <v>0.8</v>
      </c>
      <c r="E3" s="22">
        <v>0.49</v>
      </c>
      <c r="F3" s="22">
        <v>7</v>
      </c>
      <c r="G3" s="22">
        <v>40</v>
      </c>
      <c r="H3" s="22">
        <v>0</v>
      </c>
      <c r="I3" s="22">
        <v>2.4900000000000002</v>
      </c>
      <c r="J3" s="22">
        <v>4</v>
      </c>
      <c r="K3" s="22">
        <v>16</v>
      </c>
      <c r="L3" s="22">
        <v>13</v>
      </c>
      <c r="M3" s="22">
        <v>1.02</v>
      </c>
      <c r="N3" s="22">
        <v>0.26</v>
      </c>
      <c r="O3" s="22">
        <v>0.39</v>
      </c>
      <c r="P3" s="22">
        <v>171</v>
      </c>
      <c r="Q3" s="22">
        <v>0.37</v>
      </c>
      <c r="R3" s="22">
        <v>12</v>
      </c>
      <c r="S3" s="22">
        <v>840</v>
      </c>
      <c r="T3" s="22">
        <v>4</v>
      </c>
      <c r="U3" s="22">
        <v>0.1</v>
      </c>
      <c r="V3" s="22">
        <v>111</v>
      </c>
      <c r="W3" s="22">
        <v>22</v>
      </c>
      <c r="X3" s="22">
        <v>26</v>
      </c>
      <c r="Y3" s="22">
        <v>6</v>
      </c>
      <c r="Z3" s="22">
        <v>3</v>
      </c>
      <c r="AA3" s="22">
        <v>10.5</v>
      </c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</row>
    <row r="4" spans="1:51">
      <c r="A4" s="21" t="s">
        <v>17</v>
      </c>
      <c r="B4" s="1" t="s">
        <v>83</v>
      </c>
      <c r="C4" s="1" t="s">
        <v>84</v>
      </c>
      <c r="D4" s="22">
        <v>1.6</v>
      </c>
      <c r="E4" s="22">
        <v>0.65</v>
      </c>
      <c r="F4" s="22">
        <v>7</v>
      </c>
      <c r="G4" s="22">
        <v>50</v>
      </c>
      <c r="H4" s="22">
        <v>3</v>
      </c>
      <c r="I4" s="22">
        <v>3.57</v>
      </c>
      <c r="J4" s="22">
        <v>5</v>
      </c>
      <c r="K4" s="22">
        <v>19</v>
      </c>
      <c r="L4" s="22">
        <v>13</v>
      </c>
      <c r="M4" s="22">
        <v>1.1599999999999999</v>
      </c>
      <c r="N4" s="22">
        <v>0.25</v>
      </c>
      <c r="O4" s="22">
        <v>0.51</v>
      </c>
      <c r="P4" s="22">
        <v>207</v>
      </c>
      <c r="Q4" s="22">
        <v>0.28000000000000003</v>
      </c>
      <c r="R4" s="22">
        <v>15</v>
      </c>
      <c r="S4" s="22">
        <v>860</v>
      </c>
      <c r="T4" s="22">
        <v>5</v>
      </c>
      <c r="U4" s="22">
        <v>0.11</v>
      </c>
      <c r="V4" s="22">
        <v>190</v>
      </c>
      <c r="W4" s="22">
        <v>26</v>
      </c>
      <c r="X4" s="22">
        <v>32</v>
      </c>
      <c r="Y4" s="22">
        <v>4.5</v>
      </c>
      <c r="Z4" s="22">
        <v>3</v>
      </c>
      <c r="AA4" s="22">
        <v>10</v>
      </c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</row>
    <row r="5" spans="1:51">
      <c r="A5" s="21" t="s">
        <v>18</v>
      </c>
      <c r="B5" s="1" t="s">
        <v>83</v>
      </c>
      <c r="C5" s="1" t="s">
        <v>85</v>
      </c>
      <c r="D5" s="22">
        <v>0.3</v>
      </c>
      <c r="E5" s="22">
        <v>0.63</v>
      </c>
      <c r="F5" s="22">
        <v>5</v>
      </c>
      <c r="G5" s="22">
        <v>50</v>
      </c>
      <c r="H5" s="22">
        <v>4</v>
      </c>
      <c r="I5" s="22">
        <v>3.47</v>
      </c>
      <c r="J5" s="22">
        <v>5</v>
      </c>
      <c r="K5" s="22">
        <v>18</v>
      </c>
      <c r="L5" s="22">
        <v>11</v>
      </c>
      <c r="M5" s="22">
        <v>1.29</v>
      </c>
      <c r="N5" s="22">
        <v>0.26</v>
      </c>
      <c r="O5" s="22">
        <v>0.47</v>
      </c>
      <c r="P5" s="22">
        <v>199</v>
      </c>
      <c r="Q5" s="22">
        <v>0.38</v>
      </c>
      <c r="R5" s="22">
        <v>14</v>
      </c>
      <c r="S5" s="22">
        <v>750</v>
      </c>
      <c r="T5" s="22">
        <v>5</v>
      </c>
      <c r="U5" s="22">
        <v>0.12</v>
      </c>
      <c r="V5" s="22">
        <v>128</v>
      </c>
      <c r="W5" s="22">
        <v>28</v>
      </c>
      <c r="X5" s="22">
        <v>26</v>
      </c>
      <c r="Y5" s="22">
        <v>4.5</v>
      </c>
      <c r="Z5" s="22">
        <v>2.5</v>
      </c>
      <c r="AA5" s="22">
        <v>10</v>
      </c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</row>
    <row r="6" spans="1:51">
      <c r="A6" s="21" t="s">
        <v>19</v>
      </c>
      <c r="B6" s="1" t="s">
        <v>86</v>
      </c>
      <c r="C6" s="1" t="s">
        <v>84</v>
      </c>
      <c r="D6" s="22">
        <v>0.7</v>
      </c>
      <c r="E6" s="22">
        <v>0.4</v>
      </c>
      <c r="F6" s="22">
        <v>6</v>
      </c>
      <c r="G6" s="22">
        <v>40</v>
      </c>
      <c r="H6" s="22">
        <v>2</v>
      </c>
      <c r="I6" s="22">
        <v>2.35</v>
      </c>
      <c r="J6" s="22">
        <v>3</v>
      </c>
      <c r="K6" s="22">
        <v>13</v>
      </c>
      <c r="L6" s="22">
        <v>10</v>
      </c>
      <c r="M6" s="22">
        <v>0.81</v>
      </c>
      <c r="N6" s="22">
        <v>0.32</v>
      </c>
      <c r="O6" s="22">
        <v>0.34</v>
      </c>
      <c r="P6" s="22">
        <v>152</v>
      </c>
      <c r="Q6" s="22">
        <v>0.3</v>
      </c>
      <c r="R6" s="22">
        <v>10</v>
      </c>
      <c r="S6" s="22">
        <v>1040</v>
      </c>
      <c r="T6" s="22">
        <v>3</v>
      </c>
      <c r="U6" s="22">
        <v>0.11</v>
      </c>
      <c r="V6" s="22">
        <v>343</v>
      </c>
      <c r="W6" s="22">
        <v>18</v>
      </c>
      <c r="X6" s="22">
        <v>23</v>
      </c>
      <c r="Y6" s="22">
        <v>5</v>
      </c>
      <c r="Z6" s="22">
        <v>2</v>
      </c>
      <c r="AA6" s="22">
        <v>10.5</v>
      </c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</row>
    <row r="7" spans="1:51">
      <c r="A7" s="21" t="s">
        <v>20</v>
      </c>
      <c r="B7" s="1" t="s">
        <v>86</v>
      </c>
      <c r="C7" s="1" t="s">
        <v>85</v>
      </c>
      <c r="D7" s="22">
        <v>0.3</v>
      </c>
      <c r="E7" s="22">
        <v>0.46</v>
      </c>
      <c r="F7" s="22">
        <v>5</v>
      </c>
      <c r="G7" s="22">
        <v>40</v>
      </c>
      <c r="H7" s="22">
        <v>2</v>
      </c>
      <c r="I7" s="22">
        <v>2.4</v>
      </c>
      <c r="J7" s="22">
        <v>3</v>
      </c>
      <c r="K7" s="22">
        <v>14</v>
      </c>
      <c r="L7" s="22">
        <v>10</v>
      </c>
      <c r="M7" s="22">
        <v>0.86</v>
      </c>
      <c r="N7" s="22">
        <v>0.28000000000000003</v>
      </c>
      <c r="O7" s="22">
        <v>0.34</v>
      </c>
      <c r="P7" s="22">
        <v>168</v>
      </c>
      <c r="Q7" s="22">
        <v>0.18</v>
      </c>
      <c r="R7" s="22">
        <v>11</v>
      </c>
      <c r="S7" s="22">
        <v>990</v>
      </c>
      <c r="T7" s="22">
        <v>4</v>
      </c>
      <c r="U7" s="22">
        <v>0.09</v>
      </c>
      <c r="V7" s="22">
        <v>117</v>
      </c>
      <c r="W7" s="22">
        <v>19</v>
      </c>
      <c r="X7" s="22">
        <v>31</v>
      </c>
      <c r="Y7" s="22">
        <v>6</v>
      </c>
      <c r="Z7" s="22">
        <v>2.5</v>
      </c>
      <c r="AA7" s="22">
        <v>9.5</v>
      </c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</row>
    <row r="8" spans="1:51">
      <c r="A8" s="21" t="s">
        <v>21</v>
      </c>
      <c r="B8" s="1" t="s">
        <v>86</v>
      </c>
      <c r="C8" s="1" t="s">
        <v>85</v>
      </c>
      <c r="D8" s="22">
        <v>0</v>
      </c>
      <c r="E8" s="22">
        <v>0.47</v>
      </c>
      <c r="F8" s="22">
        <v>7</v>
      </c>
      <c r="G8" s="22">
        <v>30</v>
      </c>
      <c r="H8" s="22">
        <v>2</v>
      </c>
      <c r="I8" s="22">
        <v>2.16</v>
      </c>
      <c r="J8" s="22">
        <v>4</v>
      </c>
      <c r="K8" s="22">
        <v>15</v>
      </c>
      <c r="L8" s="22">
        <v>10</v>
      </c>
      <c r="M8" s="22">
        <v>1.06</v>
      </c>
      <c r="N8" s="22">
        <v>0.21</v>
      </c>
      <c r="O8" s="22">
        <v>0.31</v>
      </c>
      <c r="P8" s="22">
        <v>163</v>
      </c>
      <c r="Q8" s="22">
        <v>0.14000000000000001</v>
      </c>
      <c r="R8" s="22">
        <v>11</v>
      </c>
      <c r="S8" s="22">
        <v>890</v>
      </c>
      <c r="T8" s="22">
        <v>4</v>
      </c>
      <c r="U8" s="22">
        <v>0.06</v>
      </c>
      <c r="V8" s="22">
        <v>97</v>
      </c>
      <c r="W8" s="22">
        <v>21</v>
      </c>
      <c r="X8" s="22">
        <v>25</v>
      </c>
      <c r="Y8" s="22">
        <v>6</v>
      </c>
      <c r="Z8" s="22">
        <v>2.5</v>
      </c>
      <c r="AA8" s="22">
        <v>10</v>
      </c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</row>
    <row r="9" spans="1:51">
      <c r="A9" s="21" t="s">
        <v>22</v>
      </c>
      <c r="B9" s="1" t="s">
        <v>86</v>
      </c>
      <c r="C9" s="1" t="s">
        <v>85</v>
      </c>
      <c r="D9" s="22">
        <v>0.3</v>
      </c>
      <c r="E9" s="22">
        <v>0.39</v>
      </c>
      <c r="F9" s="22">
        <v>3</v>
      </c>
      <c r="G9" s="22">
        <v>40</v>
      </c>
      <c r="H9" s="22">
        <v>3</v>
      </c>
      <c r="I9" s="22">
        <v>2.76</v>
      </c>
      <c r="J9" s="22">
        <v>3</v>
      </c>
      <c r="K9" s="22">
        <v>13</v>
      </c>
      <c r="L9" s="22">
        <v>9</v>
      </c>
      <c r="M9" s="22">
        <v>0.87</v>
      </c>
      <c r="N9" s="22">
        <v>0.23</v>
      </c>
      <c r="O9" s="22">
        <v>0.28999999999999998</v>
      </c>
      <c r="P9" s="22">
        <v>146</v>
      </c>
      <c r="Q9" s="22">
        <v>0.27</v>
      </c>
      <c r="R9" s="22">
        <v>9</v>
      </c>
      <c r="S9" s="22">
        <v>980</v>
      </c>
      <c r="T9" s="22">
        <v>3</v>
      </c>
      <c r="U9" s="22">
        <v>0.09</v>
      </c>
      <c r="V9" s="22">
        <v>118</v>
      </c>
      <c r="W9" s="22">
        <v>19</v>
      </c>
      <c r="X9" s="22">
        <v>21</v>
      </c>
      <c r="Y9" s="22">
        <v>6</v>
      </c>
      <c r="Z9" s="22">
        <v>3</v>
      </c>
      <c r="AA9" s="22">
        <v>10</v>
      </c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</row>
    <row r="10" spans="1:51">
      <c r="A10" s="21" t="s">
        <v>23</v>
      </c>
      <c r="B10" s="1" t="s">
        <v>86</v>
      </c>
      <c r="C10" s="1" t="s">
        <v>84</v>
      </c>
      <c r="D10" s="22">
        <v>0.8</v>
      </c>
      <c r="E10" s="22">
        <v>0.56999999999999995</v>
      </c>
      <c r="F10" s="22">
        <v>7</v>
      </c>
      <c r="G10" s="22">
        <v>40</v>
      </c>
      <c r="H10" s="22">
        <v>3</v>
      </c>
      <c r="I10" s="22">
        <v>3.34</v>
      </c>
      <c r="J10" s="22">
        <v>4</v>
      </c>
      <c r="K10" s="22">
        <v>18</v>
      </c>
      <c r="L10" s="22">
        <v>10</v>
      </c>
      <c r="M10" s="22">
        <v>1.1000000000000001</v>
      </c>
      <c r="N10" s="22">
        <v>0.28000000000000003</v>
      </c>
      <c r="O10" s="22">
        <v>0.37</v>
      </c>
      <c r="P10" s="22">
        <v>190</v>
      </c>
      <c r="Q10" s="22">
        <v>0.19</v>
      </c>
      <c r="R10" s="22">
        <v>13</v>
      </c>
      <c r="S10" s="22">
        <v>930</v>
      </c>
      <c r="T10" s="22">
        <v>4</v>
      </c>
      <c r="U10" s="22">
        <v>7.0000000000000007E-2</v>
      </c>
      <c r="V10" s="22">
        <v>130</v>
      </c>
      <c r="W10" s="22">
        <v>24</v>
      </c>
      <c r="X10" s="22">
        <v>26</v>
      </c>
      <c r="Y10" s="22">
        <v>6</v>
      </c>
      <c r="Z10" s="22">
        <v>2.5</v>
      </c>
      <c r="AA10" s="22">
        <v>10.5</v>
      </c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</row>
    <row r="11" spans="1:51">
      <c r="A11" s="21" t="s">
        <v>24</v>
      </c>
      <c r="B11" s="1" t="s">
        <v>86</v>
      </c>
      <c r="C11" s="1" t="s">
        <v>82</v>
      </c>
      <c r="D11" s="22">
        <v>0</v>
      </c>
      <c r="E11" s="22">
        <v>0.89</v>
      </c>
      <c r="F11" s="22">
        <v>6</v>
      </c>
      <c r="G11" s="22">
        <v>60</v>
      </c>
      <c r="H11" s="22">
        <v>3</v>
      </c>
      <c r="I11" s="22">
        <v>2.2200000000000002</v>
      </c>
      <c r="J11" s="22">
        <v>6</v>
      </c>
      <c r="K11" s="22">
        <v>22</v>
      </c>
      <c r="L11" s="22">
        <v>17</v>
      </c>
      <c r="M11" s="22">
        <v>1.4</v>
      </c>
      <c r="N11" s="22">
        <v>0.63</v>
      </c>
      <c r="O11" s="22">
        <v>0.66</v>
      </c>
      <c r="P11" s="22">
        <v>259</v>
      </c>
      <c r="Q11" s="22">
        <v>0.24</v>
      </c>
      <c r="R11" s="22">
        <v>17</v>
      </c>
      <c r="S11" s="22">
        <v>2080</v>
      </c>
      <c r="T11" s="22">
        <v>7</v>
      </c>
      <c r="U11" s="22">
        <v>0.32</v>
      </c>
      <c r="V11" s="22">
        <v>321</v>
      </c>
      <c r="W11" s="22">
        <v>26</v>
      </c>
      <c r="X11" s="22">
        <v>37</v>
      </c>
      <c r="Y11" s="22">
        <v>6.5</v>
      </c>
      <c r="Z11" s="22">
        <v>0</v>
      </c>
      <c r="AA11" s="22">
        <v>11</v>
      </c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</row>
    <row r="12" spans="1:51">
      <c r="A12" s="21" t="s">
        <v>25</v>
      </c>
      <c r="B12" s="1" t="s">
        <v>86</v>
      </c>
      <c r="C12" s="1" t="s">
        <v>85</v>
      </c>
      <c r="D12" s="22">
        <v>0</v>
      </c>
      <c r="E12" s="22">
        <v>0.34</v>
      </c>
      <c r="F12" s="22">
        <v>5</v>
      </c>
      <c r="G12" s="22">
        <v>30</v>
      </c>
      <c r="H12" s="22">
        <v>2</v>
      </c>
      <c r="I12" s="22">
        <v>2.04</v>
      </c>
      <c r="J12" s="22">
        <v>3</v>
      </c>
      <c r="K12" s="22">
        <v>12</v>
      </c>
      <c r="L12" s="22">
        <v>7</v>
      </c>
      <c r="M12" s="22">
        <v>0.85</v>
      </c>
      <c r="N12" s="22">
        <v>0.15</v>
      </c>
      <c r="O12" s="22">
        <v>0.22</v>
      </c>
      <c r="P12" s="22">
        <v>122</v>
      </c>
      <c r="Q12" s="22">
        <v>0.09</v>
      </c>
      <c r="R12" s="22">
        <v>8</v>
      </c>
      <c r="S12" s="22">
        <v>670</v>
      </c>
      <c r="T12" s="22">
        <v>3</v>
      </c>
      <c r="U12" s="22">
        <v>0.05</v>
      </c>
      <c r="V12" s="22">
        <v>78</v>
      </c>
      <c r="W12" s="22">
        <v>27</v>
      </c>
      <c r="X12" s="22">
        <v>17</v>
      </c>
      <c r="Y12" s="22">
        <v>6</v>
      </c>
      <c r="Z12" s="22">
        <v>2.5</v>
      </c>
      <c r="AA12" s="22">
        <v>10</v>
      </c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</row>
    <row r="13" spans="1:51">
      <c r="A13" s="21" t="s">
        <v>26</v>
      </c>
      <c r="B13" s="1" t="s">
        <v>81</v>
      </c>
      <c r="C13" s="1" t="s">
        <v>87</v>
      </c>
      <c r="D13" s="22">
        <v>0.3</v>
      </c>
      <c r="E13" s="22">
        <v>0.53</v>
      </c>
      <c r="F13" s="22">
        <v>5</v>
      </c>
      <c r="G13" s="22">
        <v>40</v>
      </c>
      <c r="H13" s="22">
        <v>2</v>
      </c>
      <c r="I13" s="22">
        <v>1.82</v>
      </c>
      <c r="J13" s="22">
        <v>4</v>
      </c>
      <c r="K13" s="22">
        <v>16</v>
      </c>
      <c r="L13" s="22">
        <v>9</v>
      </c>
      <c r="M13" s="22">
        <v>0.98</v>
      </c>
      <c r="N13" s="22">
        <v>0.34</v>
      </c>
      <c r="O13" s="22">
        <v>0.36</v>
      </c>
      <c r="P13" s="22">
        <v>179</v>
      </c>
      <c r="Q13" s="22">
        <v>0.17</v>
      </c>
      <c r="R13" s="22">
        <v>12</v>
      </c>
      <c r="S13" s="22">
        <v>620</v>
      </c>
      <c r="T13" s="22">
        <v>4</v>
      </c>
      <c r="U13" s="22">
        <v>0.06</v>
      </c>
      <c r="V13" s="22">
        <v>88</v>
      </c>
      <c r="W13" s="22">
        <v>20</v>
      </c>
      <c r="X13" s="22">
        <v>22</v>
      </c>
      <c r="Y13" s="22">
        <v>6</v>
      </c>
      <c r="Z13" s="22">
        <v>2.5</v>
      </c>
      <c r="AA13" s="22">
        <v>10</v>
      </c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</row>
    <row r="14" spans="1:51">
      <c r="A14" s="21" t="s">
        <v>27</v>
      </c>
      <c r="B14" s="1" t="s">
        <v>88</v>
      </c>
      <c r="C14" s="1" t="s">
        <v>84</v>
      </c>
      <c r="D14" s="22">
        <v>0.5</v>
      </c>
      <c r="E14" s="22">
        <v>0.79</v>
      </c>
      <c r="F14" s="22">
        <v>7</v>
      </c>
      <c r="G14" s="22">
        <v>50</v>
      </c>
      <c r="H14" s="22">
        <v>4</v>
      </c>
      <c r="I14" s="22">
        <v>3.25</v>
      </c>
      <c r="J14" s="22">
        <v>5</v>
      </c>
      <c r="K14" s="22">
        <v>21</v>
      </c>
      <c r="L14" s="22">
        <v>17</v>
      </c>
      <c r="M14" s="22">
        <v>1.33</v>
      </c>
      <c r="N14" s="22">
        <v>0.28000000000000003</v>
      </c>
      <c r="O14" s="22">
        <v>0.51</v>
      </c>
      <c r="P14" s="22">
        <v>214</v>
      </c>
      <c r="Q14" s="22">
        <v>0.44</v>
      </c>
      <c r="R14" s="22">
        <v>18</v>
      </c>
      <c r="S14" s="22">
        <v>820</v>
      </c>
      <c r="T14" s="22">
        <v>6</v>
      </c>
      <c r="U14" s="22">
        <v>0.12</v>
      </c>
      <c r="V14" s="22">
        <v>256</v>
      </c>
      <c r="W14" s="22">
        <v>29</v>
      </c>
      <c r="X14" s="22">
        <v>32</v>
      </c>
      <c r="Y14" s="22">
        <v>6</v>
      </c>
      <c r="Z14" s="22">
        <v>2.5</v>
      </c>
      <c r="AA14" s="22">
        <v>10</v>
      </c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</row>
    <row r="15" spans="1:51">
      <c r="A15" s="21" t="s">
        <v>28</v>
      </c>
      <c r="B15" s="1" t="s">
        <v>88</v>
      </c>
      <c r="C15" s="1" t="s">
        <v>84</v>
      </c>
      <c r="D15" s="22">
        <v>0.8</v>
      </c>
      <c r="E15" s="22">
        <v>0.53</v>
      </c>
      <c r="F15" s="22">
        <v>5</v>
      </c>
      <c r="G15" s="22">
        <v>40</v>
      </c>
      <c r="H15" s="22">
        <v>2</v>
      </c>
      <c r="I15" s="22">
        <v>2.59</v>
      </c>
      <c r="J15" s="22">
        <v>4</v>
      </c>
      <c r="K15" s="22">
        <v>17</v>
      </c>
      <c r="L15" s="22">
        <v>11</v>
      </c>
      <c r="M15" s="22">
        <v>0.97</v>
      </c>
      <c r="N15" s="22">
        <v>0.3</v>
      </c>
      <c r="O15" s="22">
        <v>0.45</v>
      </c>
      <c r="P15" s="22">
        <v>183</v>
      </c>
      <c r="Q15" s="22">
        <v>0.37</v>
      </c>
      <c r="R15" s="22">
        <v>12</v>
      </c>
      <c r="S15" s="22">
        <v>910</v>
      </c>
      <c r="T15" s="22">
        <v>4</v>
      </c>
      <c r="U15" s="22">
        <v>0.12</v>
      </c>
      <c r="V15" s="22">
        <v>122</v>
      </c>
      <c r="W15" s="22">
        <v>22</v>
      </c>
      <c r="X15" s="22">
        <v>29</v>
      </c>
      <c r="Y15" s="22">
        <v>5.5</v>
      </c>
      <c r="Z15" s="22">
        <v>2</v>
      </c>
      <c r="AA15" s="22">
        <v>10</v>
      </c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</row>
    <row r="16" spans="1:51">
      <c r="A16" s="21" t="s">
        <v>29</v>
      </c>
      <c r="B16" s="1" t="s">
        <v>81</v>
      </c>
      <c r="C16" s="1" t="s">
        <v>87</v>
      </c>
      <c r="D16" s="22">
        <v>0.6</v>
      </c>
      <c r="E16" s="22">
        <v>0.68</v>
      </c>
      <c r="F16" s="22">
        <v>4</v>
      </c>
      <c r="G16" s="22">
        <v>40</v>
      </c>
      <c r="H16" s="22">
        <v>0</v>
      </c>
      <c r="I16" s="22">
        <v>3.06</v>
      </c>
      <c r="J16" s="22">
        <v>5</v>
      </c>
      <c r="K16" s="22">
        <v>20</v>
      </c>
      <c r="L16" s="22">
        <v>15</v>
      </c>
      <c r="M16" s="22">
        <v>1.18</v>
      </c>
      <c r="N16" s="22">
        <v>0.26</v>
      </c>
      <c r="O16" s="22">
        <v>0.51</v>
      </c>
      <c r="P16" s="22">
        <v>215</v>
      </c>
      <c r="Q16" s="22">
        <v>0.16</v>
      </c>
      <c r="R16" s="22">
        <v>18</v>
      </c>
      <c r="S16" s="22">
        <v>990</v>
      </c>
      <c r="T16" s="22">
        <v>7</v>
      </c>
      <c r="U16" s="22">
        <v>0.1</v>
      </c>
      <c r="V16" s="22">
        <v>153</v>
      </c>
      <c r="W16" s="22">
        <v>30</v>
      </c>
      <c r="X16" s="22">
        <v>34</v>
      </c>
      <c r="Y16" s="22">
        <v>6</v>
      </c>
      <c r="Z16" s="22">
        <v>1.5</v>
      </c>
      <c r="AA16" s="22">
        <v>10</v>
      </c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</row>
    <row r="17" spans="1:51">
      <c r="A17" s="21" t="s">
        <v>30</v>
      </c>
      <c r="B17" s="1" t="s">
        <v>81</v>
      </c>
      <c r="C17" s="1" t="s">
        <v>82</v>
      </c>
      <c r="D17" s="22">
        <v>0.9</v>
      </c>
      <c r="E17" s="22">
        <v>0.63</v>
      </c>
      <c r="F17" s="22">
        <v>4</v>
      </c>
      <c r="G17" s="22">
        <v>40</v>
      </c>
      <c r="H17" s="22">
        <v>0</v>
      </c>
      <c r="I17" s="22">
        <v>2.56</v>
      </c>
      <c r="J17" s="22">
        <v>5</v>
      </c>
      <c r="K17" s="22">
        <v>21</v>
      </c>
      <c r="L17" s="22">
        <v>12</v>
      </c>
      <c r="M17" s="22">
        <v>1.1200000000000001</v>
      </c>
      <c r="N17" s="22">
        <v>0.28999999999999998</v>
      </c>
      <c r="O17" s="22">
        <v>0.46</v>
      </c>
      <c r="P17" s="22">
        <v>211</v>
      </c>
      <c r="Q17" s="22">
        <v>0.22</v>
      </c>
      <c r="R17" s="22">
        <v>16</v>
      </c>
      <c r="S17" s="22">
        <v>920</v>
      </c>
      <c r="T17" s="22">
        <v>6</v>
      </c>
      <c r="U17" s="22">
        <v>0.09</v>
      </c>
      <c r="V17" s="22">
        <v>121</v>
      </c>
      <c r="W17" s="22">
        <v>26</v>
      </c>
      <c r="X17" s="22">
        <v>34</v>
      </c>
      <c r="Y17" s="22">
        <v>5</v>
      </c>
      <c r="Z17" s="22">
        <v>1.5</v>
      </c>
      <c r="AA17" s="22">
        <v>10</v>
      </c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</row>
    <row r="18" spans="1:51">
      <c r="A18" s="21" t="s">
        <v>31</v>
      </c>
      <c r="B18" s="1" t="s">
        <v>81</v>
      </c>
      <c r="C18" s="1" t="s">
        <v>87</v>
      </c>
      <c r="D18" s="22">
        <v>0.9</v>
      </c>
      <c r="E18" s="22">
        <v>0.71</v>
      </c>
      <c r="F18" s="22">
        <v>5</v>
      </c>
      <c r="G18" s="22">
        <v>30</v>
      </c>
      <c r="H18" s="22">
        <v>0</v>
      </c>
      <c r="I18" s="22">
        <v>2.4900000000000002</v>
      </c>
      <c r="J18" s="22">
        <v>6</v>
      </c>
      <c r="K18" s="22">
        <v>23</v>
      </c>
      <c r="L18" s="22">
        <v>13</v>
      </c>
      <c r="M18" s="22">
        <v>1.25</v>
      </c>
      <c r="N18" s="22">
        <v>0.32</v>
      </c>
      <c r="O18" s="22">
        <v>0.49</v>
      </c>
      <c r="P18" s="22">
        <v>230</v>
      </c>
      <c r="Q18" s="22">
        <v>0.16</v>
      </c>
      <c r="R18" s="22">
        <v>18</v>
      </c>
      <c r="S18" s="22">
        <v>880</v>
      </c>
      <c r="T18" s="22">
        <v>5</v>
      </c>
      <c r="U18" s="22">
        <v>0.08</v>
      </c>
      <c r="V18" s="22">
        <v>114</v>
      </c>
      <c r="W18" s="22">
        <v>30</v>
      </c>
      <c r="X18" s="22">
        <v>33</v>
      </c>
      <c r="Y18" s="22">
        <v>5</v>
      </c>
      <c r="Z18" s="22">
        <v>2.5</v>
      </c>
      <c r="AA18" s="22">
        <v>10</v>
      </c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</row>
    <row r="19" spans="1:51">
      <c r="A19" s="21" t="s">
        <v>32</v>
      </c>
      <c r="B19" s="1" t="s">
        <v>83</v>
      </c>
      <c r="C19" s="1" t="s">
        <v>85</v>
      </c>
      <c r="D19" s="22">
        <v>0.4</v>
      </c>
      <c r="E19" s="22">
        <v>0.74</v>
      </c>
      <c r="F19" s="22">
        <v>7</v>
      </c>
      <c r="G19" s="22">
        <v>40</v>
      </c>
      <c r="H19" s="22">
        <v>0</v>
      </c>
      <c r="I19" s="22">
        <v>3.3</v>
      </c>
      <c r="J19" s="22">
        <v>6</v>
      </c>
      <c r="K19" s="22">
        <v>19</v>
      </c>
      <c r="L19" s="22">
        <v>20</v>
      </c>
      <c r="M19" s="22">
        <v>1.23</v>
      </c>
      <c r="N19" s="22">
        <v>0.18</v>
      </c>
      <c r="O19" s="22">
        <v>0.49</v>
      </c>
      <c r="P19" s="22">
        <v>224</v>
      </c>
      <c r="Q19" s="22">
        <v>0.05</v>
      </c>
      <c r="R19" s="22">
        <v>16</v>
      </c>
      <c r="S19" s="22">
        <v>750</v>
      </c>
      <c r="T19" s="22">
        <v>6</v>
      </c>
      <c r="U19" s="22">
        <v>0.05</v>
      </c>
      <c r="V19" s="22">
        <v>211</v>
      </c>
      <c r="W19" s="22">
        <v>28</v>
      </c>
      <c r="X19" s="22">
        <v>36</v>
      </c>
      <c r="Y19" s="22">
        <v>4</v>
      </c>
      <c r="Z19" s="22">
        <v>1</v>
      </c>
      <c r="AA19" s="22">
        <v>10</v>
      </c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</row>
    <row r="20" spans="1:51">
      <c r="A20" s="21" t="s">
        <v>33</v>
      </c>
      <c r="B20" s="1" t="s">
        <v>83</v>
      </c>
      <c r="C20" s="1" t="s">
        <v>85</v>
      </c>
      <c r="D20" s="22">
        <v>0.6</v>
      </c>
      <c r="E20" s="22">
        <v>0.93</v>
      </c>
      <c r="F20" s="22">
        <v>5</v>
      </c>
      <c r="G20" s="22">
        <v>50</v>
      </c>
      <c r="H20" s="22">
        <v>0</v>
      </c>
      <c r="I20" s="22">
        <v>3.2</v>
      </c>
      <c r="J20" s="22">
        <v>7</v>
      </c>
      <c r="K20" s="22">
        <v>22</v>
      </c>
      <c r="L20" s="22">
        <v>18</v>
      </c>
      <c r="M20" s="22">
        <v>1.43</v>
      </c>
      <c r="N20" s="22">
        <v>0.33</v>
      </c>
      <c r="O20" s="22">
        <v>0.56000000000000005</v>
      </c>
      <c r="P20" s="22">
        <v>262</v>
      </c>
      <c r="Q20" s="22">
        <v>0.09</v>
      </c>
      <c r="R20" s="22">
        <v>19</v>
      </c>
      <c r="S20" s="22">
        <v>890</v>
      </c>
      <c r="T20" s="22">
        <v>6</v>
      </c>
      <c r="U20" s="22">
        <v>7.0000000000000007E-2</v>
      </c>
      <c r="V20" s="22">
        <v>212</v>
      </c>
      <c r="W20" s="22">
        <v>30</v>
      </c>
      <c r="X20" s="22">
        <v>41</v>
      </c>
      <c r="Y20" s="22">
        <v>3.5</v>
      </c>
      <c r="Z20" s="22">
        <v>3</v>
      </c>
      <c r="AA20" s="22">
        <v>10.5</v>
      </c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</row>
    <row r="21" spans="1:51">
      <c r="A21" s="21" t="s">
        <v>34</v>
      </c>
      <c r="B21" s="1" t="s">
        <v>83</v>
      </c>
      <c r="C21" s="1" t="s">
        <v>82</v>
      </c>
      <c r="D21" s="22">
        <v>0.4</v>
      </c>
      <c r="E21" s="22">
        <v>0.73</v>
      </c>
      <c r="F21" s="22">
        <v>4</v>
      </c>
      <c r="G21" s="22">
        <v>30</v>
      </c>
      <c r="H21" s="22">
        <v>0</v>
      </c>
      <c r="I21" s="22">
        <v>1.02</v>
      </c>
      <c r="J21" s="22">
        <v>6</v>
      </c>
      <c r="K21" s="22">
        <v>18</v>
      </c>
      <c r="L21" s="22">
        <v>11</v>
      </c>
      <c r="M21" s="22">
        <v>1.26</v>
      </c>
      <c r="N21" s="22">
        <v>0.22</v>
      </c>
      <c r="O21" s="22">
        <v>0.36</v>
      </c>
      <c r="P21" s="22">
        <v>216</v>
      </c>
      <c r="Q21" s="22">
        <v>0.15</v>
      </c>
      <c r="R21" s="22">
        <v>16</v>
      </c>
      <c r="S21" s="22">
        <v>510</v>
      </c>
      <c r="T21" s="22">
        <v>5</v>
      </c>
      <c r="U21" s="22">
        <v>0.05</v>
      </c>
      <c r="V21" s="22">
        <v>79</v>
      </c>
      <c r="W21" s="22">
        <v>24</v>
      </c>
      <c r="X21" s="22">
        <v>25</v>
      </c>
      <c r="Y21" s="22">
        <v>6</v>
      </c>
      <c r="Z21" s="22">
        <v>1</v>
      </c>
      <c r="AA21" s="22">
        <v>11</v>
      </c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</row>
    <row r="22" spans="1:51">
      <c r="A22" s="21" t="s">
        <v>35</v>
      </c>
      <c r="B22" s="1" t="s">
        <v>83</v>
      </c>
      <c r="C22" s="1" t="s">
        <v>85</v>
      </c>
      <c r="D22" s="22">
        <v>0.3</v>
      </c>
      <c r="E22" s="22">
        <v>0.67</v>
      </c>
      <c r="F22" s="22">
        <v>5</v>
      </c>
      <c r="G22" s="22">
        <v>40</v>
      </c>
      <c r="H22" s="22">
        <v>0</v>
      </c>
      <c r="I22" s="22">
        <v>2.89</v>
      </c>
      <c r="J22" s="22">
        <v>6</v>
      </c>
      <c r="K22" s="22">
        <v>17</v>
      </c>
      <c r="L22" s="22">
        <v>12</v>
      </c>
      <c r="M22" s="22">
        <v>1.0900000000000001</v>
      </c>
      <c r="N22" s="22">
        <v>0.24</v>
      </c>
      <c r="O22" s="22">
        <v>0.47</v>
      </c>
      <c r="P22" s="22">
        <v>216</v>
      </c>
      <c r="Q22" s="22">
        <v>0.23</v>
      </c>
      <c r="R22" s="22">
        <v>14</v>
      </c>
      <c r="S22" s="22">
        <v>780</v>
      </c>
      <c r="T22" s="22">
        <v>5</v>
      </c>
      <c r="U22" s="22">
        <v>0.11</v>
      </c>
      <c r="V22" s="22">
        <v>223</v>
      </c>
      <c r="W22" s="22">
        <v>23</v>
      </c>
      <c r="X22" s="22">
        <v>27</v>
      </c>
      <c r="Y22" s="22">
        <v>5.5</v>
      </c>
      <c r="Z22" s="22">
        <v>1</v>
      </c>
      <c r="AA22" s="22">
        <v>10</v>
      </c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</row>
    <row r="23" spans="1:51">
      <c r="A23" s="21" t="s">
        <v>36</v>
      </c>
      <c r="B23" s="1" t="s">
        <v>81</v>
      </c>
      <c r="C23" s="1" t="s">
        <v>87</v>
      </c>
      <c r="D23" s="22">
        <v>1.2</v>
      </c>
      <c r="E23" s="22">
        <v>0.65</v>
      </c>
      <c r="F23" s="22">
        <v>4</v>
      </c>
      <c r="G23" s="22">
        <v>40</v>
      </c>
      <c r="H23" s="22">
        <v>0</v>
      </c>
      <c r="I23" s="22">
        <v>3.4</v>
      </c>
      <c r="J23" s="22">
        <v>5</v>
      </c>
      <c r="K23" s="22">
        <v>17</v>
      </c>
      <c r="L23" s="22">
        <v>12</v>
      </c>
      <c r="M23" s="22">
        <v>1.07</v>
      </c>
      <c r="N23" s="22">
        <v>0.22</v>
      </c>
      <c r="O23" s="22">
        <v>0.46</v>
      </c>
      <c r="P23" s="22">
        <v>189</v>
      </c>
      <c r="Q23" s="22">
        <v>0.17</v>
      </c>
      <c r="R23" s="22">
        <v>13</v>
      </c>
      <c r="S23" s="22">
        <v>830</v>
      </c>
      <c r="T23" s="22">
        <v>5</v>
      </c>
      <c r="U23" s="22">
        <v>0.09</v>
      </c>
      <c r="V23" s="22">
        <v>180</v>
      </c>
      <c r="W23" s="22">
        <v>24</v>
      </c>
      <c r="X23" s="22">
        <v>31</v>
      </c>
      <c r="Y23" s="22">
        <v>5</v>
      </c>
      <c r="Z23" s="22">
        <v>1</v>
      </c>
      <c r="AA23" s="22">
        <v>10.5</v>
      </c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</row>
    <row r="24" spans="1:51">
      <c r="A24" s="21" t="s">
        <v>37</v>
      </c>
      <c r="B24" s="1" t="s">
        <v>89</v>
      </c>
      <c r="C24" s="1" t="s">
        <v>87</v>
      </c>
      <c r="D24" s="22">
        <v>0</v>
      </c>
      <c r="E24" s="22">
        <v>0.62</v>
      </c>
      <c r="F24" s="22">
        <v>4</v>
      </c>
      <c r="G24" s="22">
        <v>60</v>
      </c>
      <c r="H24" s="22">
        <v>0</v>
      </c>
      <c r="I24" s="22">
        <v>0.66</v>
      </c>
      <c r="J24" s="22">
        <v>6</v>
      </c>
      <c r="K24" s="22">
        <v>20</v>
      </c>
      <c r="L24" s="22">
        <v>10</v>
      </c>
      <c r="M24" s="22">
        <v>1.33</v>
      </c>
      <c r="N24" s="22">
        <v>0.19</v>
      </c>
      <c r="O24" s="22">
        <v>0.31</v>
      </c>
      <c r="P24" s="22">
        <v>298</v>
      </c>
      <c r="Q24" s="22">
        <v>0.11</v>
      </c>
      <c r="R24" s="22">
        <v>16</v>
      </c>
      <c r="S24" s="22">
        <v>340</v>
      </c>
      <c r="T24" s="22">
        <v>9</v>
      </c>
      <c r="U24" s="22">
        <v>0.03</v>
      </c>
      <c r="V24" s="22">
        <v>40</v>
      </c>
      <c r="W24" s="22">
        <v>26</v>
      </c>
      <c r="X24" s="22">
        <v>25</v>
      </c>
      <c r="Y24" s="22">
        <v>5.5</v>
      </c>
      <c r="Z24" s="22">
        <v>0.5</v>
      </c>
      <c r="AA24" s="22">
        <v>12</v>
      </c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</row>
    <row r="25" spans="1:51">
      <c r="A25" s="21" t="s">
        <v>38</v>
      </c>
      <c r="B25" s="1" t="s">
        <v>89</v>
      </c>
      <c r="C25" s="1" t="s">
        <v>82</v>
      </c>
      <c r="D25" s="22">
        <v>0.6</v>
      </c>
      <c r="E25" s="22">
        <v>0.73</v>
      </c>
      <c r="F25" s="22">
        <v>4</v>
      </c>
      <c r="G25" s="22">
        <v>50</v>
      </c>
      <c r="H25" s="22">
        <v>0</v>
      </c>
      <c r="I25" s="22">
        <v>2.5</v>
      </c>
      <c r="J25" s="22">
        <v>6</v>
      </c>
      <c r="K25" s="22">
        <v>23</v>
      </c>
      <c r="L25" s="22">
        <v>15</v>
      </c>
      <c r="M25" s="22">
        <v>1.4</v>
      </c>
      <c r="N25" s="22">
        <v>0.34</v>
      </c>
      <c r="O25" s="22">
        <v>0.46</v>
      </c>
      <c r="P25" s="22">
        <v>227</v>
      </c>
      <c r="Q25" s="22">
        <v>0.15</v>
      </c>
      <c r="R25" s="22">
        <v>18</v>
      </c>
      <c r="S25" s="22">
        <v>1070</v>
      </c>
      <c r="T25" s="22">
        <v>7</v>
      </c>
      <c r="U25" s="22">
        <v>0.08</v>
      </c>
      <c r="V25" s="22">
        <v>120</v>
      </c>
      <c r="W25" s="22">
        <v>31</v>
      </c>
      <c r="X25" s="22">
        <v>35</v>
      </c>
      <c r="Y25" s="22">
        <v>5.5</v>
      </c>
      <c r="Z25" s="22">
        <v>1</v>
      </c>
      <c r="AA25" s="22">
        <v>10</v>
      </c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</row>
    <row r="26" spans="1:51">
      <c r="A26" s="21" t="s">
        <v>39</v>
      </c>
      <c r="B26" s="1" t="s">
        <v>89</v>
      </c>
      <c r="C26" s="1" t="s">
        <v>87</v>
      </c>
      <c r="D26" s="22">
        <v>0.8</v>
      </c>
      <c r="E26" s="22">
        <v>0.48</v>
      </c>
      <c r="F26" s="22">
        <v>3</v>
      </c>
      <c r="G26" s="22">
        <v>40</v>
      </c>
      <c r="H26" s="22">
        <v>0</v>
      </c>
      <c r="I26" s="22">
        <v>2.88</v>
      </c>
      <c r="J26" s="22">
        <v>4</v>
      </c>
      <c r="K26" s="22">
        <v>16</v>
      </c>
      <c r="L26" s="22">
        <v>11</v>
      </c>
      <c r="M26" s="22">
        <v>0.92</v>
      </c>
      <c r="N26" s="22">
        <v>0.32</v>
      </c>
      <c r="O26" s="22">
        <v>0.38</v>
      </c>
      <c r="P26" s="22">
        <v>211</v>
      </c>
      <c r="Q26" s="22">
        <v>0.24</v>
      </c>
      <c r="R26" s="22">
        <v>12</v>
      </c>
      <c r="S26" s="22">
        <v>1090</v>
      </c>
      <c r="T26" s="22">
        <v>6</v>
      </c>
      <c r="U26" s="22">
        <v>0.11</v>
      </c>
      <c r="V26" s="22">
        <v>140</v>
      </c>
      <c r="W26" s="22">
        <v>21</v>
      </c>
      <c r="X26" s="22">
        <v>32</v>
      </c>
      <c r="Y26" s="22">
        <v>5.5</v>
      </c>
      <c r="Z26" s="22">
        <v>2</v>
      </c>
      <c r="AA26" s="22">
        <v>10</v>
      </c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</row>
    <row r="27" spans="1:51">
      <c r="A27" s="21" t="s">
        <v>40</v>
      </c>
      <c r="B27" s="1" t="s">
        <v>89</v>
      </c>
      <c r="C27" s="1" t="s">
        <v>87</v>
      </c>
      <c r="D27" s="22">
        <v>0.3</v>
      </c>
      <c r="E27" s="22">
        <v>0.77</v>
      </c>
      <c r="F27" s="22">
        <v>4</v>
      </c>
      <c r="G27" s="22">
        <v>50</v>
      </c>
      <c r="H27" s="22">
        <v>0</v>
      </c>
      <c r="I27" s="22">
        <v>3.96</v>
      </c>
      <c r="J27" s="22">
        <v>5</v>
      </c>
      <c r="K27" s="22">
        <v>24</v>
      </c>
      <c r="L27" s="22">
        <v>9</v>
      </c>
      <c r="M27" s="22">
        <v>1.3</v>
      </c>
      <c r="N27" s="22">
        <v>0.18</v>
      </c>
      <c r="O27" s="22">
        <v>0.38</v>
      </c>
      <c r="P27" s="22">
        <v>203</v>
      </c>
      <c r="Q27" s="22">
        <v>0.11</v>
      </c>
      <c r="R27" s="22">
        <v>17</v>
      </c>
      <c r="S27" s="22">
        <v>320</v>
      </c>
      <c r="T27" s="22">
        <v>6</v>
      </c>
      <c r="U27" s="22">
        <v>0.03</v>
      </c>
      <c r="V27" s="22">
        <v>122</v>
      </c>
      <c r="W27" s="22">
        <v>30</v>
      </c>
      <c r="X27" s="22">
        <v>22</v>
      </c>
      <c r="Y27" s="22">
        <v>5</v>
      </c>
      <c r="Z27" s="22">
        <v>0.5</v>
      </c>
      <c r="AA27" s="22">
        <v>11</v>
      </c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</row>
    <row r="28" spans="1:51">
      <c r="A28" s="21" t="s">
        <v>41</v>
      </c>
      <c r="B28" s="1" t="s">
        <v>89</v>
      </c>
      <c r="C28" s="1" t="s">
        <v>87</v>
      </c>
      <c r="D28" s="22">
        <v>0.6</v>
      </c>
      <c r="E28" s="22">
        <v>0.56000000000000005</v>
      </c>
      <c r="F28" s="22">
        <v>3</v>
      </c>
      <c r="G28" s="22">
        <v>40</v>
      </c>
      <c r="H28" s="22">
        <v>0</v>
      </c>
      <c r="I28" s="22">
        <v>2.72</v>
      </c>
      <c r="J28" s="22">
        <v>5</v>
      </c>
      <c r="K28" s="22">
        <v>18</v>
      </c>
      <c r="L28" s="22">
        <v>12</v>
      </c>
      <c r="M28" s="22">
        <v>1.05</v>
      </c>
      <c r="N28" s="22">
        <v>0.31</v>
      </c>
      <c r="O28" s="22">
        <v>0.41</v>
      </c>
      <c r="P28" s="22">
        <v>204</v>
      </c>
      <c r="Q28" s="22">
        <v>0.3</v>
      </c>
      <c r="R28" s="22">
        <v>14</v>
      </c>
      <c r="S28" s="22">
        <v>1340</v>
      </c>
      <c r="T28" s="22">
        <v>4</v>
      </c>
      <c r="U28" s="22">
        <v>0.11</v>
      </c>
      <c r="V28" s="22">
        <v>133</v>
      </c>
      <c r="W28" s="22">
        <v>23</v>
      </c>
      <c r="X28" s="22">
        <v>35</v>
      </c>
      <c r="Y28" s="22">
        <v>6</v>
      </c>
      <c r="Z28" s="22">
        <v>2.5</v>
      </c>
      <c r="AA28" s="22">
        <v>10</v>
      </c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</row>
    <row r="29" spans="1:51">
      <c r="A29" s="21" t="s">
        <v>42</v>
      </c>
      <c r="B29" s="1" t="s">
        <v>89</v>
      </c>
      <c r="C29" s="1" t="s">
        <v>82</v>
      </c>
      <c r="D29" s="22">
        <v>1.3</v>
      </c>
      <c r="E29" s="22">
        <v>0.55000000000000004</v>
      </c>
      <c r="F29" s="22">
        <v>4</v>
      </c>
      <c r="G29" s="22">
        <v>50</v>
      </c>
      <c r="H29" s="22">
        <v>0</v>
      </c>
      <c r="I29" s="22">
        <v>3.42</v>
      </c>
      <c r="J29" s="22">
        <v>5</v>
      </c>
      <c r="K29" s="22">
        <v>19</v>
      </c>
      <c r="L29" s="22">
        <v>13</v>
      </c>
      <c r="M29" s="22">
        <v>1.2</v>
      </c>
      <c r="N29" s="22">
        <v>0.3</v>
      </c>
      <c r="O29" s="22">
        <v>0.39</v>
      </c>
      <c r="P29" s="22">
        <v>202</v>
      </c>
      <c r="Q29" s="22">
        <v>0.27</v>
      </c>
      <c r="R29" s="22">
        <v>14</v>
      </c>
      <c r="S29" s="22">
        <v>1170</v>
      </c>
      <c r="T29" s="22">
        <v>5</v>
      </c>
      <c r="U29" s="22">
        <v>0.09</v>
      </c>
      <c r="V29" s="22">
        <v>153</v>
      </c>
      <c r="W29" s="22">
        <v>31</v>
      </c>
      <c r="X29" s="22">
        <v>38</v>
      </c>
      <c r="Y29" s="22">
        <v>6</v>
      </c>
      <c r="Z29" s="22">
        <v>2</v>
      </c>
      <c r="AA29" s="22">
        <v>10</v>
      </c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</row>
    <row r="30" spans="1:51">
      <c r="A30" s="21" t="s">
        <v>43</v>
      </c>
      <c r="B30" s="1" t="s">
        <v>89</v>
      </c>
      <c r="C30" s="1" t="s">
        <v>87</v>
      </c>
      <c r="D30" s="22">
        <v>0.7</v>
      </c>
      <c r="E30" s="22">
        <v>0.57999999999999996</v>
      </c>
      <c r="F30" s="22">
        <v>3</v>
      </c>
      <c r="G30" s="22">
        <v>40</v>
      </c>
      <c r="H30" s="22">
        <v>0</v>
      </c>
      <c r="I30" s="22">
        <v>2.31</v>
      </c>
      <c r="J30" s="22">
        <v>4</v>
      </c>
      <c r="K30" s="22">
        <v>23</v>
      </c>
      <c r="L30" s="22">
        <v>13</v>
      </c>
      <c r="M30" s="22">
        <v>1.34</v>
      </c>
      <c r="N30" s="22">
        <v>0.22</v>
      </c>
      <c r="O30" s="22">
        <v>0.4</v>
      </c>
      <c r="P30" s="22">
        <v>205</v>
      </c>
      <c r="Q30" s="22">
        <v>0.09</v>
      </c>
      <c r="R30" s="22">
        <v>15</v>
      </c>
      <c r="S30" s="22">
        <v>1190</v>
      </c>
      <c r="T30" s="22">
        <v>6</v>
      </c>
      <c r="U30" s="22">
        <v>0.08</v>
      </c>
      <c r="V30" s="22">
        <v>134</v>
      </c>
      <c r="W30" s="22">
        <v>24</v>
      </c>
      <c r="X30" s="22">
        <v>37</v>
      </c>
      <c r="Y30" s="22">
        <v>6</v>
      </c>
      <c r="Z30" s="22">
        <v>2.5</v>
      </c>
      <c r="AA30" s="22">
        <v>10</v>
      </c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</row>
    <row r="31" spans="1:51">
      <c r="A31" s="21" t="s">
        <v>44</v>
      </c>
      <c r="B31" s="1" t="s">
        <v>81</v>
      </c>
      <c r="C31" s="1" t="s">
        <v>87</v>
      </c>
      <c r="D31" s="22">
        <v>0.5</v>
      </c>
      <c r="E31" s="22">
        <v>0.95</v>
      </c>
      <c r="F31" s="22">
        <v>3</v>
      </c>
      <c r="G31" s="22">
        <v>50</v>
      </c>
      <c r="H31" s="22">
        <v>0</v>
      </c>
      <c r="I31" s="22">
        <v>3.12</v>
      </c>
      <c r="J31" s="22">
        <v>6</v>
      </c>
      <c r="K31" s="22">
        <v>24</v>
      </c>
      <c r="L31" s="22">
        <v>14</v>
      </c>
      <c r="M31" s="22">
        <v>1.5</v>
      </c>
      <c r="N31" s="22">
        <v>0.27</v>
      </c>
      <c r="O31" s="22">
        <v>0.54</v>
      </c>
      <c r="P31" s="22">
        <v>242</v>
      </c>
      <c r="Q31" s="22">
        <v>0.18</v>
      </c>
      <c r="R31" s="22">
        <v>18</v>
      </c>
      <c r="S31" s="22">
        <v>820</v>
      </c>
      <c r="T31" s="22">
        <v>7</v>
      </c>
      <c r="U31" s="22">
        <v>0.09</v>
      </c>
      <c r="V31" s="22">
        <v>164</v>
      </c>
      <c r="W31" s="22">
        <v>30</v>
      </c>
      <c r="X31" s="22">
        <v>38</v>
      </c>
      <c r="Y31" s="22">
        <v>6</v>
      </c>
      <c r="Z31" s="22">
        <v>0.5</v>
      </c>
      <c r="AA31" s="22">
        <v>12</v>
      </c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</row>
    <row r="32" spans="1:51">
      <c r="A32" s="21" t="s">
        <v>45</v>
      </c>
      <c r="B32" s="1" t="s">
        <v>81</v>
      </c>
      <c r="C32" s="1" t="s">
        <v>82</v>
      </c>
      <c r="D32" s="22">
        <v>2.5</v>
      </c>
      <c r="E32" s="22">
        <v>0.76</v>
      </c>
      <c r="F32" s="22">
        <v>4</v>
      </c>
      <c r="G32" s="22">
        <v>50</v>
      </c>
      <c r="H32" s="22">
        <v>0</v>
      </c>
      <c r="I32" s="22">
        <v>4.25</v>
      </c>
      <c r="J32" s="22">
        <v>5</v>
      </c>
      <c r="K32" s="22">
        <v>21</v>
      </c>
      <c r="L32" s="22">
        <v>12</v>
      </c>
      <c r="M32" s="22">
        <v>1.26</v>
      </c>
      <c r="N32" s="22">
        <v>0.24</v>
      </c>
      <c r="O32" s="22">
        <v>0.53</v>
      </c>
      <c r="P32" s="22">
        <v>210</v>
      </c>
      <c r="Q32" s="22">
        <v>0.25</v>
      </c>
      <c r="R32" s="22">
        <v>16</v>
      </c>
      <c r="S32" s="22">
        <v>880</v>
      </c>
      <c r="T32" s="22">
        <v>6</v>
      </c>
      <c r="U32" s="22">
        <v>0.1</v>
      </c>
      <c r="V32" s="22">
        <v>184</v>
      </c>
      <c r="W32" s="22">
        <v>29</v>
      </c>
      <c r="X32" s="22">
        <v>32</v>
      </c>
      <c r="Y32" s="22">
        <v>5</v>
      </c>
      <c r="Z32" s="22">
        <v>0.5</v>
      </c>
      <c r="AA32" s="22">
        <v>10</v>
      </c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</row>
    <row r="33" spans="1:51">
      <c r="A33" s="21" t="s">
        <v>46</v>
      </c>
      <c r="B33" s="1" t="s">
        <v>81</v>
      </c>
      <c r="C33" s="1" t="s">
        <v>87</v>
      </c>
      <c r="D33" s="22">
        <v>0.6</v>
      </c>
      <c r="E33" s="22">
        <v>0.83</v>
      </c>
      <c r="F33" s="22">
        <v>4</v>
      </c>
      <c r="G33" s="22">
        <v>50</v>
      </c>
      <c r="H33" s="22">
        <v>0</v>
      </c>
      <c r="I33" s="22">
        <v>3.63</v>
      </c>
      <c r="J33" s="22">
        <v>6</v>
      </c>
      <c r="K33" s="22">
        <v>25</v>
      </c>
      <c r="L33" s="22">
        <v>13</v>
      </c>
      <c r="M33" s="22">
        <v>1.39</v>
      </c>
      <c r="N33" s="22">
        <v>0.23</v>
      </c>
      <c r="O33" s="22">
        <v>0.52</v>
      </c>
      <c r="P33" s="22">
        <v>230</v>
      </c>
      <c r="Q33" s="22">
        <v>0.19</v>
      </c>
      <c r="R33" s="22">
        <v>18</v>
      </c>
      <c r="S33" s="22">
        <v>710</v>
      </c>
      <c r="T33" s="22">
        <v>6</v>
      </c>
      <c r="U33" s="22">
        <v>0.09</v>
      </c>
      <c r="V33" s="22">
        <v>154</v>
      </c>
      <c r="W33" s="22">
        <v>31</v>
      </c>
      <c r="X33" s="22">
        <v>36</v>
      </c>
      <c r="Y33" s="22">
        <v>5.5</v>
      </c>
      <c r="Z33" s="22">
        <v>2.5</v>
      </c>
      <c r="AA33" s="22">
        <v>10.5</v>
      </c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</row>
    <row r="34" spans="1:51">
      <c r="A34" s="21" t="s">
        <v>47</v>
      </c>
      <c r="B34" s="1" t="s">
        <v>81</v>
      </c>
      <c r="C34" s="1" t="s">
        <v>82</v>
      </c>
      <c r="D34" s="22">
        <v>0.6</v>
      </c>
      <c r="E34" s="22">
        <v>0.77</v>
      </c>
      <c r="F34" s="22">
        <v>5</v>
      </c>
      <c r="G34" s="22">
        <v>50</v>
      </c>
      <c r="H34" s="22">
        <v>0</v>
      </c>
      <c r="I34" s="22">
        <v>4.07</v>
      </c>
      <c r="J34" s="22">
        <v>6</v>
      </c>
      <c r="K34" s="22">
        <v>25</v>
      </c>
      <c r="L34" s="22">
        <v>12</v>
      </c>
      <c r="M34" s="22">
        <v>1.42</v>
      </c>
      <c r="N34" s="22">
        <v>0.23</v>
      </c>
      <c r="O34" s="22">
        <v>0.52</v>
      </c>
      <c r="P34" s="22">
        <v>217</v>
      </c>
      <c r="Q34" s="22">
        <v>0.22</v>
      </c>
      <c r="R34" s="22">
        <v>18</v>
      </c>
      <c r="S34" s="22">
        <v>840</v>
      </c>
      <c r="T34" s="22">
        <v>6</v>
      </c>
      <c r="U34" s="22">
        <v>0.09</v>
      </c>
      <c r="V34" s="22">
        <v>195</v>
      </c>
      <c r="W34" s="22">
        <v>32</v>
      </c>
      <c r="X34" s="22">
        <v>32</v>
      </c>
      <c r="Y34" s="22">
        <v>5</v>
      </c>
      <c r="Z34" s="22">
        <v>2.5</v>
      </c>
      <c r="AA34" s="22">
        <v>10.5</v>
      </c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</row>
    <row r="35" spans="1:51">
      <c r="A35" s="21" t="s">
        <v>48</v>
      </c>
      <c r="B35" s="1" t="s">
        <v>88</v>
      </c>
      <c r="C35" s="1" t="s">
        <v>85</v>
      </c>
      <c r="D35" s="22">
        <v>1.4</v>
      </c>
      <c r="E35" s="22">
        <v>0.79</v>
      </c>
      <c r="F35" s="22">
        <v>4</v>
      </c>
      <c r="G35" s="22">
        <v>50</v>
      </c>
      <c r="H35" s="22">
        <v>0</v>
      </c>
      <c r="I35" s="22">
        <v>3.12</v>
      </c>
      <c r="J35" s="22">
        <v>6</v>
      </c>
      <c r="K35" s="22">
        <v>22</v>
      </c>
      <c r="L35" s="22">
        <v>15</v>
      </c>
      <c r="M35" s="22">
        <v>1.37</v>
      </c>
      <c r="N35" s="22">
        <v>0.32</v>
      </c>
      <c r="O35" s="22">
        <v>0.54</v>
      </c>
      <c r="P35" s="22">
        <v>265</v>
      </c>
      <c r="Q35" s="22">
        <v>0.15</v>
      </c>
      <c r="R35" s="22">
        <v>17</v>
      </c>
      <c r="S35" s="22">
        <v>960</v>
      </c>
      <c r="T35" s="22">
        <v>7</v>
      </c>
      <c r="U35" s="22">
        <v>0.09</v>
      </c>
      <c r="V35" s="22">
        <v>174</v>
      </c>
      <c r="W35" s="22">
        <v>30</v>
      </c>
      <c r="X35" s="22">
        <v>45</v>
      </c>
      <c r="Y35" s="22">
        <v>6</v>
      </c>
      <c r="Z35" s="22">
        <v>2</v>
      </c>
      <c r="AA35" s="22">
        <v>10</v>
      </c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</row>
    <row r="36" spans="1:51">
      <c r="A36" s="21" t="s">
        <v>49</v>
      </c>
      <c r="B36" s="1" t="s">
        <v>88</v>
      </c>
      <c r="C36" s="1" t="s">
        <v>85</v>
      </c>
      <c r="D36" s="22">
        <v>1.2</v>
      </c>
      <c r="E36" s="22">
        <v>0.64</v>
      </c>
      <c r="F36" s="22">
        <v>5</v>
      </c>
      <c r="G36" s="22">
        <v>50</v>
      </c>
      <c r="H36" s="22">
        <v>0</v>
      </c>
      <c r="I36" s="22">
        <v>2.94</v>
      </c>
      <c r="J36" s="22">
        <v>5</v>
      </c>
      <c r="K36" s="22">
        <v>21</v>
      </c>
      <c r="L36" s="22">
        <v>13</v>
      </c>
      <c r="M36" s="22">
        <v>1.19</v>
      </c>
      <c r="N36" s="22">
        <v>0.28999999999999998</v>
      </c>
      <c r="O36" s="22">
        <v>0.45</v>
      </c>
      <c r="P36" s="22">
        <v>202</v>
      </c>
      <c r="Q36" s="22">
        <v>0.27</v>
      </c>
      <c r="R36" s="22">
        <v>15</v>
      </c>
      <c r="S36" s="22">
        <v>810</v>
      </c>
      <c r="T36" s="22">
        <v>6</v>
      </c>
      <c r="U36" s="22">
        <v>0.11</v>
      </c>
      <c r="V36" s="22">
        <v>134</v>
      </c>
      <c r="W36" s="22">
        <v>28</v>
      </c>
      <c r="X36" s="22">
        <v>32</v>
      </c>
      <c r="Y36" s="22">
        <v>5.5</v>
      </c>
      <c r="Z36" s="22">
        <v>2.5</v>
      </c>
      <c r="AA36" s="22">
        <v>10</v>
      </c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</row>
    <row r="37" spans="1:51">
      <c r="A37" s="21" t="s">
        <v>50</v>
      </c>
      <c r="B37" s="1" t="s">
        <v>88</v>
      </c>
      <c r="C37" s="1" t="s">
        <v>82</v>
      </c>
      <c r="D37" s="22">
        <v>0.2</v>
      </c>
      <c r="E37" s="22">
        <v>0.51</v>
      </c>
      <c r="F37" s="22">
        <v>2</v>
      </c>
      <c r="G37" s="22">
        <v>30</v>
      </c>
      <c r="H37" s="22">
        <v>0</v>
      </c>
      <c r="I37" s="22">
        <v>1.03</v>
      </c>
      <c r="J37" s="22">
        <v>4</v>
      </c>
      <c r="K37" s="22">
        <v>16</v>
      </c>
      <c r="L37" s="22">
        <v>9</v>
      </c>
      <c r="M37" s="22">
        <v>1.05</v>
      </c>
      <c r="N37" s="22">
        <v>0.23</v>
      </c>
      <c r="O37" s="22">
        <v>0.3</v>
      </c>
      <c r="P37" s="22">
        <v>177</v>
      </c>
      <c r="Q37" s="22">
        <v>0.1</v>
      </c>
      <c r="R37" s="22">
        <v>12</v>
      </c>
      <c r="S37" s="22">
        <v>470</v>
      </c>
      <c r="T37" s="22">
        <v>5</v>
      </c>
      <c r="U37" s="22">
        <v>0.08</v>
      </c>
      <c r="V37" s="22">
        <v>113</v>
      </c>
      <c r="W37" s="22">
        <v>22</v>
      </c>
      <c r="X37" s="22">
        <v>21</v>
      </c>
      <c r="Y37" s="22">
        <v>6</v>
      </c>
      <c r="Z37" s="22">
        <v>1</v>
      </c>
      <c r="AA37" s="22">
        <v>10</v>
      </c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</row>
    <row r="38" spans="1:51">
      <c r="A38" s="21" t="s">
        <v>51</v>
      </c>
      <c r="B38" s="1" t="s">
        <v>88</v>
      </c>
      <c r="C38" s="1" t="s">
        <v>85</v>
      </c>
      <c r="D38" s="22">
        <v>2.2999999999999998</v>
      </c>
      <c r="E38" s="22">
        <v>0.66</v>
      </c>
      <c r="F38" s="22">
        <v>4</v>
      </c>
      <c r="G38" s="22">
        <v>50</v>
      </c>
      <c r="H38" s="22">
        <v>0</v>
      </c>
      <c r="I38" s="22">
        <v>2.5</v>
      </c>
      <c r="J38" s="22">
        <v>5</v>
      </c>
      <c r="K38" s="22">
        <v>21</v>
      </c>
      <c r="L38" s="22">
        <v>15</v>
      </c>
      <c r="M38" s="22">
        <v>1.24</v>
      </c>
      <c r="N38" s="22">
        <v>0.28999999999999998</v>
      </c>
      <c r="O38" s="22">
        <v>0.5</v>
      </c>
      <c r="P38" s="22">
        <v>224</v>
      </c>
      <c r="Q38" s="22">
        <v>0.32</v>
      </c>
      <c r="R38" s="22">
        <v>16</v>
      </c>
      <c r="S38" s="22">
        <v>1200</v>
      </c>
      <c r="T38" s="22">
        <v>5</v>
      </c>
      <c r="U38" s="22">
        <v>0.14000000000000001</v>
      </c>
      <c r="V38" s="22">
        <v>145</v>
      </c>
      <c r="W38" s="22">
        <v>27</v>
      </c>
      <c r="X38" s="22">
        <v>41</v>
      </c>
      <c r="Y38" s="22">
        <v>6</v>
      </c>
      <c r="Z38" s="22">
        <v>3</v>
      </c>
      <c r="AA38" s="22">
        <v>12</v>
      </c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</row>
    <row r="39" spans="1:51">
      <c r="A39" s="21" t="s">
        <v>52</v>
      </c>
      <c r="B39" s="1" t="s">
        <v>81</v>
      </c>
      <c r="C39" s="1" t="s">
        <v>87</v>
      </c>
      <c r="D39" s="22">
        <v>1</v>
      </c>
      <c r="E39" s="22">
        <v>0.74</v>
      </c>
      <c r="F39" s="22">
        <v>5</v>
      </c>
      <c r="G39" s="22">
        <v>50</v>
      </c>
      <c r="H39" s="22">
        <v>0</v>
      </c>
      <c r="I39" s="22">
        <v>4.3</v>
      </c>
      <c r="J39" s="22">
        <v>6</v>
      </c>
      <c r="K39" s="22">
        <v>21</v>
      </c>
      <c r="L39" s="22">
        <v>15</v>
      </c>
      <c r="M39" s="22">
        <v>1.3</v>
      </c>
      <c r="N39" s="22">
        <v>0.31</v>
      </c>
      <c r="O39" s="22">
        <v>0.56999999999999995</v>
      </c>
      <c r="P39" s="22">
        <v>235</v>
      </c>
      <c r="Q39" s="22">
        <v>0.21</v>
      </c>
      <c r="R39" s="22">
        <v>16</v>
      </c>
      <c r="S39" s="22">
        <v>1090</v>
      </c>
      <c r="T39" s="22">
        <v>6</v>
      </c>
      <c r="U39" s="22">
        <v>0.12</v>
      </c>
      <c r="V39" s="22">
        <v>201</v>
      </c>
      <c r="W39" s="22">
        <v>30</v>
      </c>
      <c r="X39" s="22">
        <v>36</v>
      </c>
      <c r="Y39" s="22">
        <v>6</v>
      </c>
      <c r="Z39" s="22">
        <v>2.5</v>
      </c>
      <c r="AA39" s="22">
        <v>12</v>
      </c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</row>
    <row r="40" spans="1:51">
      <c r="A40" s="21" t="s">
        <v>53</v>
      </c>
      <c r="B40" s="1" t="s">
        <v>88</v>
      </c>
      <c r="C40" s="1" t="s">
        <v>85</v>
      </c>
      <c r="D40" s="22">
        <v>0.6</v>
      </c>
      <c r="E40" s="22">
        <v>0.85</v>
      </c>
      <c r="F40" s="22">
        <v>4</v>
      </c>
      <c r="G40" s="22">
        <v>50</v>
      </c>
      <c r="H40" s="22">
        <v>0</v>
      </c>
      <c r="I40" s="22">
        <v>4.6900000000000004</v>
      </c>
      <c r="J40" s="22">
        <v>6</v>
      </c>
      <c r="K40" s="22">
        <v>23</v>
      </c>
      <c r="L40" s="22">
        <v>13</v>
      </c>
      <c r="M40" s="22">
        <v>1.41</v>
      </c>
      <c r="N40" s="22">
        <v>0.25</v>
      </c>
      <c r="O40" s="22">
        <v>0.56000000000000005</v>
      </c>
      <c r="P40" s="22">
        <v>225</v>
      </c>
      <c r="Q40" s="22">
        <v>0.32</v>
      </c>
      <c r="R40" s="22">
        <v>17</v>
      </c>
      <c r="S40" s="22">
        <v>860</v>
      </c>
      <c r="T40" s="22">
        <v>7</v>
      </c>
      <c r="U40" s="22">
        <v>0.08</v>
      </c>
      <c r="V40" s="22">
        <v>235</v>
      </c>
      <c r="W40" s="22">
        <v>34</v>
      </c>
      <c r="X40" s="22">
        <v>62</v>
      </c>
      <c r="Y40" s="22">
        <v>6</v>
      </c>
      <c r="Z40" s="22">
        <v>2.5</v>
      </c>
      <c r="AA40" s="22">
        <v>11</v>
      </c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</row>
    <row r="41" spans="1:51">
      <c r="A41" s="21" t="s">
        <v>54</v>
      </c>
      <c r="B41" s="1" t="s">
        <v>81</v>
      </c>
      <c r="C41" s="1" t="s">
        <v>87</v>
      </c>
      <c r="D41" s="22">
        <v>0.8</v>
      </c>
      <c r="E41" s="22">
        <v>0.88</v>
      </c>
      <c r="F41" s="22">
        <v>3</v>
      </c>
      <c r="G41" s="22">
        <v>60</v>
      </c>
      <c r="H41" s="22">
        <v>0</v>
      </c>
      <c r="I41" s="22">
        <v>4</v>
      </c>
      <c r="J41" s="22">
        <v>6</v>
      </c>
      <c r="K41" s="22">
        <v>25</v>
      </c>
      <c r="L41" s="22">
        <v>15</v>
      </c>
      <c r="M41" s="22">
        <v>1.46</v>
      </c>
      <c r="N41" s="22">
        <v>0.25</v>
      </c>
      <c r="O41" s="22">
        <v>0.56000000000000005</v>
      </c>
      <c r="P41" s="22">
        <v>265</v>
      </c>
      <c r="Q41" s="22">
        <v>0.16</v>
      </c>
      <c r="R41" s="22">
        <v>19</v>
      </c>
      <c r="S41" s="22">
        <v>860</v>
      </c>
      <c r="T41" s="22">
        <v>7</v>
      </c>
      <c r="U41" s="22">
        <v>0.09</v>
      </c>
      <c r="V41" s="22">
        <v>194</v>
      </c>
      <c r="W41" s="22">
        <v>32</v>
      </c>
      <c r="X41" s="22">
        <v>36</v>
      </c>
      <c r="Y41" s="22">
        <v>4.5</v>
      </c>
      <c r="Z41" s="22">
        <v>2.5</v>
      </c>
      <c r="AA41" s="22">
        <v>10</v>
      </c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workbookViewId="0">
      <selection activeCell="V6" sqref="V6"/>
    </sheetView>
  </sheetViews>
  <sheetFormatPr baseColWidth="10" defaultColWidth="11" defaultRowHeight="12" x14ac:dyDescent="0"/>
  <cols>
    <col min="1" max="13" width="11" style="1"/>
    <col min="14" max="14" width="14.6640625" style="1" customWidth="1"/>
    <col min="15" max="17" width="11" style="1"/>
    <col min="18" max="18" width="11.5" style="1" customWidth="1"/>
    <col min="19" max="16384" width="11" style="1"/>
  </cols>
  <sheetData>
    <row r="1" spans="1:24">
      <c r="A1" s="19" t="s">
        <v>0</v>
      </c>
      <c r="B1" s="11" t="s">
        <v>55</v>
      </c>
      <c r="C1" s="11" t="s">
        <v>56</v>
      </c>
      <c r="D1" s="24" t="s">
        <v>133</v>
      </c>
      <c r="E1" s="24" t="s">
        <v>135</v>
      </c>
      <c r="F1" s="24" t="s">
        <v>137</v>
      </c>
      <c r="G1" s="24" t="s">
        <v>138</v>
      </c>
      <c r="H1" s="24" t="s">
        <v>139</v>
      </c>
      <c r="I1" s="24" t="s">
        <v>141</v>
      </c>
      <c r="J1" s="24" t="s">
        <v>142</v>
      </c>
      <c r="K1" s="24" t="s">
        <v>143</v>
      </c>
      <c r="L1" s="24" t="s">
        <v>144</v>
      </c>
      <c r="M1" s="24" t="s">
        <v>146</v>
      </c>
      <c r="N1" s="24" t="s">
        <v>147</v>
      </c>
      <c r="O1" s="24" t="s">
        <v>148</v>
      </c>
      <c r="P1" s="19" t="s">
        <v>121</v>
      </c>
      <c r="Q1" s="19" t="s">
        <v>156</v>
      </c>
      <c r="R1" s="19" t="s">
        <v>196</v>
      </c>
      <c r="S1" s="19" t="s">
        <v>197</v>
      </c>
      <c r="T1" s="19" t="s">
        <v>198</v>
      </c>
      <c r="U1" s="19"/>
      <c r="V1" s="19"/>
      <c r="W1" s="19"/>
      <c r="X1" s="19"/>
    </row>
    <row r="2" spans="1:24">
      <c r="A2" s="21" t="s">
        <v>15</v>
      </c>
      <c r="B2" s="1" t="s">
        <v>81</v>
      </c>
      <c r="C2" s="1" t="s">
        <v>82</v>
      </c>
      <c r="D2" s="25">
        <v>0.55000000000000004</v>
      </c>
      <c r="E2" s="25">
        <v>40</v>
      </c>
      <c r="F2" s="25">
        <v>2.59</v>
      </c>
      <c r="G2" s="25">
        <v>4</v>
      </c>
      <c r="H2" s="25">
        <v>17</v>
      </c>
      <c r="I2" s="25">
        <v>1.04</v>
      </c>
      <c r="J2" s="25">
        <v>0.28999999999999998</v>
      </c>
      <c r="K2" s="25">
        <v>0.43</v>
      </c>
      <c r="L2" s="25">
        <v>185</v>
      </c>
      <c r="M2" s="25">
        <v>12</v>
      </c>
      <c r="N2" s="25">
        <v>760</v>
      </c>
      <c r="O2" s="25">
        <v>5</v>
      </c>
      <c r="P2" s="8">
        <v>267.18</v>
      </c>
      <c r="Q2" s="1">
        <v>763.86</v>
      </c>
      <c r="R2" s="8">
        <f>D2+E2+F2+G2+H2+I2+L2+M2+N2+O2</f>
        <v>1027.18</v>
      </c>
      <c r="S2" s="8">
        <f>F2+J2+K2+D2+N2</f>
        <v>763.86</v>
      </c>
      <c r="T2" s="8">
        <f>S2-N2</f>
        <v>3.8600000000000136</v>
      </c>
      <c r="U2" s="8"/>
      <c r="V2" s="8"/>
      <c r="W2" s="8"/>
      <c r="X2" s="8"/>
    </row>
    <row r="3" spans="1:24">
      <c r="A3" s="21" t="s">
        <v>16</v>
      </c>
      <c r="B3" s="1" t="s">
        <v>83</v>
      </c>
      <c r="C3" s="1" t="s">
        <v>84</v>
      </c>
      <c r="D3" s="21">
        <v>0.49</v>
      </c>
      <c r="E3" s="21">
        <v>40</v>
      </c>
      <c r="F3" s="21">
        <v>2.4900000000000002</v>
      </c>
      <c r="G3" s="21">
        <v>4</v>
      </c>
      <c r="H3" s="21">
        <v>16</v>
      </c>
      <c r="I3" s="21">
        <v>1.02</v>
      </c>
      <c r="J3" s="21">
        <v>0.26</v>
      </c>
      <c r="K3" s="21">
        <v>0.39</v>
      </c>
      <c r="L3" s="21">
        <v>171</v>
      </c>
      <c r="M3" s="21">
        <v>12</v>
      </c>
      <c r="N3" s="21">
        <v>840</v>
      </c>
      <c r="O3" s="21">
        <v>4</v>
      </c>
      <c r="P3" s="8">
        <v>251</v>
      </c>
      <c r="Q3" s="1">
        <v>843.63</v>
      </c>
      <c r="R3" s="8">
        <f t="shared" ref="R3:R40" si="0">D3+E3+F3+G3+H3+I3+L3+M3+N3+O3</f>
        <v>1091</v>
      </c>
      <c r="S3" s="8">
        <f t="shared" ref="S3:S40" si="1">F3+J3+K3+D3+N3</f>
        <v>843.63</v>
      </c>
      <c r="T3" s="8">
        <f t="shared" ref="T3:T41" si="2">S3-N3</f>
        <v>3.6299999999999955</v>
      </c>
      <c r="U3" s="8"/>
      <c r="V3" s="8"/>
      <c r="W3" s="8"/>
      <c r="X3" s="8"/>
    </row>
    <row r="4" spans="1:24">
      <c r="A4" s="21" t="s">
        <v>17</v>
      </c>
      <c r="B4" s="1" t="s">
        <v>83</v>
      </c>
      <c r="C4" s="1" t="s">
        <v>84</v>
      </c>
      <c r="D4" s="21">
        <v>0.65</v>
      </c>
      <c r="E4" s="21">
        <v>50</v>
      </c>
      <c r="F4" s="21">
        <v>3.57</v>
      </c>
      <c r="G4" s="21">
        <v>5</v>
      </c>
      <c r="H4" s="21">
        <v>19</v>
      </c>
      <c r="I4" s="21">
        <v>1.1599999999999999</v>
      </c>
      <c r="J4" s="21">
        <v>0.25</v>
      </c>
      <c r="K4" s="21">
        <v>0.51</v>
      </c>
      <c r="L4" s="21">
        <v>207</v>
      </c>
      <c r="M4" s="21">
        <v>15</v>
      </c>
      <c r="N4" s="21">
        <v>860</v>
      </c>
      <c r="O4" s="21">
        <v>5</v>
      </c>
      <c r="P4" s="8">
        <v>306.38</v>
      </c>
      <c r="Q4" s="1">
        <v>864.98</v>
      </c>
      <c r="R4" s="8">
        <f t="shared" si="0"/>
        <v>1166.3800000000001</v>
      </c>
      <c r="S4" s="8">
        <f t="shared" si="1"/>
        <v>864.98</v>
      </c>
      <c r="T4" s="8">
        <f t="shared" si="2"/>
        <v>4.9800000000000182</v>
      </c>
      <c r="U4" s="8"/>
      <c r="V4" s="8"/>
      <c r="W4" s="8"/>
      <c r="X4" s="8"/>
    </row>
    <row r="5" spans="1:24">
      <c r="A5" s="21" t="s">
        <v>18</v>
      </c>
      <c r="B5" s="1" t="s">
        <v>83</v>
      </c>
      <c r="C5" s="1" t="s">
        <v>85</v>
      </c>
      <c r="D5" s="21">
        <v>0.63</v>
      </c>
      <c r="E5" s="21">
        <v>50</v>
      </c>
      <c r="F5" s="21">
        <v>3.47</v>
      </c>
      <c r="G5" s="21">
        <v>5</v>
      </c>
      <c r="H5" s="21">
        <v>18</v>
      </c>
      <c r="I5" s="21">
        <v>1.29</v>
      </c>
      <c r="J5" s="21">
        <v>0.26</v>
      </c>
      <c r="K5" s="21">
        <v>0.47</v>
      </c>
      <c r="L5" s="21">
        <v>199</v>
      </c>
      <c r="M5" s="21">
        <v>14</v>
      </c>
      <c r="N5" s="21">
        <v>750</v>
      </c>
      <c r="O5" s="21">
        <v>5</v>
      </c>
      <c r="P5" s="8">
        <v>296.39</v>
      </c>
      <c r="Q5" s="1">
        <v>754.83</v>
      </c>
      <c r="R5" s="8">
        <f t="shared" si="0"/>
        <v>1046.3899999999999</v>
      </c>
      <c r="S5" s="8">
        <f t="shared" si="1"/>
        <v>754.83</v>
      </c>
      <c r="T5" s="8">
        <f t="shared" si="2"/>
        <v>4.8300000000000409</v>
      </c>
      <c r="U5" s="8"/>
      <c r="V5" s="8"/>
      <c r="W5" s="8"/>
      <c r="X5" s="8"/>
    </row>
    <row r="6" spans="1:24">
      <c r="A6" s="21" t="s">
        <v>19</v>
      </c>
      <c r="B6" s="1" t="s">
        <v>86</v>
      </c>
      <c r="C6" s="1" t="s">
        <v>84</v>
      </c>
      <c r="D6" s="21">
        <v>0.4</v>
      </c>
      <c r="E6" s="21">
        <v>40</v>
      </c>
      <c r="F6" s="21">
        <v>2.35</v>
      </c>
      <c r="G6" s="21">
        <v>3</v>
      </c>
      <c r="H6" s="21">
        <v>13</v>
      </c>
      <c r="I6" s="21">
        <v>0.81</v>
      </c>
      <c r="J6" s="21">
        <v>0.32</v>
      </c>
      <c r="K6" s="21">
        <v>0.34</v>
      </c>
      <c r="L6" s="21">
        <v>152</v>
      </c>
      <c r="M6" s="21">
        <v>10</v>
      </c>
      <c r="N6" s="21">
        <v>1040</v>
      </c>
      <c r="O6" s="21">
        <v>3</v>
      </c>
      <c r="P6" s="8">
        <v>224.56</v>
      </c>
      <c r="Q6" s="1">
        <v>1043.4100000000001</v>
      </c>
      <c r="R6" s="8">
        <f t="shared" si="0"/>
        <v>1264.56</v>
      </c>
      <c r="S6" s="8">
        <f t="shared" si="1"/>
        <v>1043.4100000000001</v>
      </c>
      <c r="T6" s="8">
        <f t="shared" si="2"/>
        <v>3.4100000000000819</v>
      </c>
      <c r="U6" s="8"/>
      <c r="V6" s="8"/>
      <c r="W6" s="8"/>
      <c r="X6" s="8"/>
    </row>
    <row r="7" spans="1:24">
      <c r="A7" s="21" t="s">
        <v>20</v>
      </c>
      <c r="B7" s="1" t="s">
        <v>86</v>
      </c>
      <c r="C7" s="1" t="s">
        <v>85</v>
      </c>
      <c r="D7" s="21">
        <v>0.46</v>
      </c>
      <c r="E7" s="21">
        <v>40</v>
      </c>
      <c r="F7" s="21">
        <v>2.4</v>
      </c>
      <c r="G7" s="21">
        <v>3</v>
      </c>
      <c r="H7" s="21">
        <v>14</v>
      </c>
      <c r="I7" s="21">
        <v>0.86</v>
      </c>
      <c r="J7" s="21">
        <v>0.28000000000000003</v>
      </c>
      <c r="K7" s="21">
        <v>0.34</v>
      </c>
      <c r="L7" s="21">
        <v>168</v>
      </c>
      <c r="M7" s="21">
        <v>11</v>
      </c>
      <c r="N7" s="21">
        <v>990</v>
      </c>
      <c r="O7" s="21">
        <v>4</v>
      </c>
      <c r="P7" s="8">
        <v>243.72</v>
      </c>
      <c r="Q7" s="1">
        <v>993.48</v>
      </c>
      <c r="R7" s="8">
        <f t="shared" si="0"/>
        <v>1233.72</v>
      </c>
      <c r="S7" s="8">
        <f t="shared" si="1"/>
        <v>993.48</v>
      </c>
      <c r="T7" s="8">
        <f t="shared" si="2"/>
        <v>3.4800000000000182</v>
      </c>
      <c r="U7" s="8"/>
      <c r="V7" s="8"/>
      <c r="W7" s="8"/>
      <c r="X7" s="8"/>
    </row>
    <row r="8" spans="1:24">
      <c r="A8" s="21" t="s">
        <v>21</v>
      </c>
      <c r="B8" s="1" t="s">
        <v>86</v>
      </c>
      <c r="C8" s="1" t="s">
        <v>85</v>
      </c>
      <c r="D8" s="21">
        <v>0.47</v>
      </c>
      <c r="E8" s="21">
        <v>30</v>
      </c>
      <c r="F8" s="21">
        <v>2.16</v>
      </c>
      <c r="G8" s="21">
        <v>4</v>
      </c>
      <c r="H8" s="21">
        <v>15</v>
      </c>
      <c r="I8" s="21">
        <v>1.06</v>
      </c>
      <c r="J8" s="21">
        <v>0.21</v>
      </c>
      <c r="K8" s="21">
        <v>0.31</v>
      </c>
      <c r="L8" s="21">
        <v>163</v>
      </c>
      <c r="M8" s="21">
        <v>11</v>
      </c>
      <c r="N8" s="21">
        <v>890</v>
      </c>
      <c r="O8" s="21">
        <v>4</v>
      </c>
      <c r="P8" s="8">
        <v>230.69</v>
      </c>
      <c r="Q8" s="1">
        <v>893.15</v>
      </c>
      <c r="R8" s="8">
        <f t="shared" si="0"/>
        <v>1120.69</v>
      </c>
      <c r="S8" s="8">
        <f t="shared" si="1"/>
        <v>893.15</v>
      </c>
      <c r="T8" s="8">
        <f t="shared" si="2"/>
        <v>3.1499999999999773</v>
      </c>
      <c r="U8" s="8"/>
      <c r="V8" s="8"/>
      <c r="W8" s="8"/>
      <c r="X8" s="8"/>
    </row>
    <row r="9" spans="1:24">
      <c r="A9" s="21" t="s">
        <v>22</v>
      </c>
      <c r="B9" s="1" t="s">
        <v>86</v>
      </c>
      <c r="C9" s="1" t="s">
        <v>85</v>
      </c>
      <c r="D9" s="21">
        <v>0.39</v>
      </c>
      <c r="E9" s="21">
        <v>40</v>
      </c>
      <c r="F9" s="21">
        <v>2.76</v>
      </c>
      <c r="G9" s="21">
        <v>3</v>
      </c>
      <c r="H9" s="21">
        <v>13</v>
      </c>
      <c r="I9" s="21">
        <v>0.87</v>
      </c>
      <c r="J9" s="21">
        <v>0.23</v>
      </c>
      <c r="K9" s="21">
        <v>0.28999999999999998</v>
      </c>
      <c r="L9" s="21">
        <v>146</v>
      </c>
      <c r="M9" s="21">
        <v>9</v>
      </c>
      <c r="N9" s="21">
        <v>980</v>
      </c>
      <c r="O9" s="21">
        <v>3</v>
      </c>
      <c r="P9" s="8">
        <v>218.02</v>
      </c>
      <c r="Q9" s="1">
        <v>983.67</v>
      </c>
      <c r="R9" s="8">
        <f t="shared" si="0"/>
        <v>1198.02</v>
      </c>
      <c r="S9" s="8">
        <f t="shared" si="1"/>
        <v>983.67</v>
      </c>
      <c r="T9" s="8">
        <f t="shared" si="2"/>
        <v>3.6699999999999591</v>
      </c>
      <c r="U9" s="8"/>
      <c r="V9" s="8"/>
      <c r="W9" s="8"/>
      <c r="X9" s="8"/>
    </row>
    <row r="10" spans="1:24">
      <c r="A10" s="21" t="s">
        <v>23</v>
      </c>
      <c r="B10" s="1" t="s">
        <v>86</v>
      </c>
      <c r="C10" s="1" t="s">
        <v>84</v>
      </c>
      <c r="D10" s="21">
        <v>0.56999999999999995</v>
      </c>
      <c r="E10" s="21">
        <v>40</v>
      </c>
      <c r="F10" s="21">
        <v>3.34</v>
      </c>
      <c r="G10" s="21">
        <v>4</v>
      </c>
      <c r="H10" s="21">
        <v>18</v>
      </c>
      <c r="I10" s="21">
        <v>1.1000000000000001</v>
      </c>
      <c r="J10" s="21">
        <v>0.28000000000000003</v>
      </c>
      <c r="K10" s="21">
        <v>0.37</v>
      </c>
      <c r="L10" s="21">
        <v>190</v>
      </c>
      <c r="M10" s="21">
        <v>13</v>
      </c>
      <c r="N10" s="21">
        <v>930</v>
      </c>
      <c r="O10" s="21">
        <v>4</v>
      </c>
      <c r="P10" s="8">
        <v>274.01</v>
      </c>
      <c r="Q10" s="1">
        <v>934.56</v>
      </c>
      <c r="R10" s="8">
        <f t="shared" si="0"/>
        <v>1204.01</v>
      </c>
      <c r="S10" s="8">
        <f t="shared" si="1"/>
        <v>934.56</v>
      </c>
      <c r="T10" s="8">
        <f t="shared" si="2"/>
        <v>4.5599999999999454</v>
      </c>
      <c r="U10" s="8"/>
      <c r="V10" s="8"/>
      <c r="W10" s="8"/>
      <c r="X10" s="8"/>
    </row>
    <row r="11" spans="1:24">
      <c r="A11" s="21" t="s">
        <v>24</v>
      </c>
      <c r="B11" s="1" t="s">
        <v>86</v>
      </c>
      <c r="C11" s="1" t="s">
        <v>82</v>
      </c>
      <c r="D11" s="21">
        <v>0.89</v>
      </c>
      <c r="E11" s="21">
        <v>60</v>
      </c>
      <c r="F11" s="21">
        <v>2.2200000000000002</v>
      </c>
      <c r="G11" s="21">
        <v>6</v>
      </c>
      <c r="H11" s="21">
        <v>22</v>
      </c>
      <c r="I11" s="21">
        <v>1.4</v>
      </c>
      <c r="J11" s="21">
        <v>0.63</v>
      </c>
      <c r="K11" s="21">
        <v>0.66</v>
      </c>
      <c r="L11" s="21">
        <v>259</v>
      </c>
      <c r="M11" s="21">
        <v>17</v>
      </c>
      <c r="N11" s="21">
        <v>2080</v>
      </c>
      <c r="O11" s="21">
        <v>7</v>
      </c>
      <c r="P11" s="8">
        <v>375.51</v>
      </c>
      <c r="Q11" s="1">
        <v>2084.4</v>
      </c>
      <c r="R11" s="8">
        <f t="shared" si="0"/>
        <v>2455.5100000000002</v>
      </c>
      <c r="S11" s="8">
        <f t="shared" si="1"/>
        <v>2084.4</v>
      </c>
      <c r="T11" s="8">
        <f t="shared" si="2"/>
        <v>4.4000000000000909</v>
      </c>
      <c r="U11" s="8"/>
      <c r="V11" s="8"/>
      <c r="W11" s="8"/>
      <c r="X11" s="8"/>
    </row>
    <row r="12" spans="1:24">
      <c r="A12" s="21" t="s">
        <v>25</v>
      </c>
      <c r="B12" s="1" t="s">
        <v>86</v>
      </c>
      <c r="C12" s="1" t="s">
        <v>85</v>
      </c>
      <c r="D12" s="21">
        <v>0.34</v>
      </c>
      <c r="E12" s="21">
        <v>30</v>
      </c>
      <c r="F12" s="21">
        <v>2.04</v>
      </c>
      <c r="G12" s="21">
        <v>3</v>
      </c>
      <c r="H12" s="21">
        <v>12</v>
      </c>
      <c r="I12" s="21">
        <v>0.85</v>
      </c>
      <c r="J12" s="21">
        <v>0.15</v>
      </c>
      <c r="K12" s="21">
        <v>0.22</v>
      </c>
      <c r="L12" s="21">
        <v>122</v>
      </c>
      <c r="M12" s="21">
        <v>8</v>
      </c>
      <c r="N12" s="21">
        <v>670</v>
      </c>
      <c r="O12" s="21">
        <v>3</v>
      </c>
      <c r="P12" s="8">
        <v>181.23</v>
      </c>
      <c r="Q12" s="1">
        <v>672.75</v>
      </c>
      <c r="R12" s="8">
        <f t="shared" si="0"/>
        <v>851.23</v>
      </c>
      <c r="S12" s="8">
        <f t="shared" si="1"/>
        <v>672.75</v>
      </c>
      <c r="T12" s="8">
        <f t="shared" si="2"/>
        <v>2.75</v>
      </c>
      <c r="U12" s="8"/>
      <c r="V12" s="8"/>
      <c r="W12" s="8"/>
      <c r="X12" s="8"/>
    </row>
    <row r="13" spans="1:24">
      <c r="A13" s="21" t="s">
        <v>26</v>
      </c>
      <c r="B13" s="1" t="s">
        <v>81</v>
      </c>
      <c r="C13" s="1" t="s">
        <v>87</v>
      </c>
      <c r="D13" s="21">
        <v>0.53</v>
      </c>
      <c r="E13" s="21">
        <v>40</v>
      </c>
      <c r="F13" s="21">
        <v>1.82</v>
      </c>
      <c r="G13" s="21">
        <v>4</v>
      </c>
      <c r="H13" s="21">
        <v>16</v>
      </c>
      <c r="I13" s="21">
        <v>0.98</v>
      </c>
      <c r="J13" s="21">
        <v>0.34</v>
      </c>
      <c r="K13" s="21">
        <v>0.36</v>
      </c>
      <c r="L13" s="21">
        <v>179</v>
      </c>
      <c r="M13" s="21">
        <v>12</v>
      </c>
      <c r="N13" s="21">
        <v>620</v>
      </c>
      <c r="O13" s="21">
        <v>4</v>
      </c>
      <c r="P13" s="8">
        <v>258.33</v>
      </c>
      <c r="Q13" s="1">
        <v>623.04999999999995</v>
      </c>
      <c r="R13" s="8">
        <f t="shared" si="0"/>
        <v>878.32999999999993</v>
      </c>
      <c r="S13" s="8">
        <f t="shared" si="1"/>
        <v>623.04999999999995</v>
      </c>
      <c r="T13" s="8">
        <f t="shared" si="2"/>
        <v>3.0499999999999545</v>
      </c>
      <c r="U13" s="8"/>
      <c r="V13" s="8"/>
      <c r="W13" s="8"/>
      <c r="X13" s="8"/>
    </row>
    <row r="14" spans="1:24">
      <c r="A14" s="21" t="s">
        <v>27</v>
      </c>
      <c r="B14" s="1" t="s">
        <v>88</v>
      </c>
      <c r="C14" s="1" t="s">
        <v>84</v>
      </c>
      <c r="D14" s="21">
        <v>0.79</v>
      </c>
      <c r="E14" s="21">
        <v>50</v>
      </c>
      <c r="F14" s="21">
        <v>3.25</v>
      </c>
      <c r="G14" s="21">
        <v>5</v>
      </c>
      <c r="H14" s="21">
        <v>21</v>
      </c>
      <c r="I14" s="21">
        <v>1.33</v>
      </c>
      <c r="J14" s="21">
        <v>0.28000000000000003</v>
      </c>
      <c r="K14" s="21">
        <v>0.51</v>
      </c>
      <c r="L14" s="21">
        <v>214</v>
      </c>
      <c r="M14" s="21">
        <v>18</v>
      </c>
      <c r="N14" s="21">
        <v>820</v>
      </c>
      <c r="O14" s="21">
        <v>6</v>
      </c>
      <c r="P14" s="8">
        <v>319.37</v>
      </c>
      <c r="Q14" s="1">
        <v>824.83</v>
      </c>
      <c r="R14" s="8">
        <f t="shared" si="0"/>
        <v>1139.3699999999999</v>
      </c>
      <c r="S14" s="8">
        <f t="shared" si="1"/>
        <v>824.83</v>
      </c>
      <c r="T14" s="8">
        <f t="shared" si="2"/>
        <v>4.8300000000000409</v>
      </c>
      <c r="U14" s="8"/>
      <c r="V14" s="8"/>
      <c r="W14" s="8"/>
      <c r="X14" s="8"/>
    </row>
    <row r="15" spans="1:24">
      <c r="A15" s="21" t="s">
        <v>28</v>
      </c>
      <c r="B15" s="1" t="s">
        <v>88</v>
      </c>
      <c r="C15" s="1" t="s">
        <v>84</v>
      </c>
      <c r="D15" s="21">
        <v>0.53</v>
      </c>
      <c r="E15" s="21">
        <v>40</v>
      </c>
      <c r="F15" s="21">
        <v>2.59</v>
      </c>
      <c r="G15" s="21">
        <v>4</v>
      </c>
      <c r="H15" s="21">
        <v>17</v>
      </c>
      <c r="I15" s="21">
        <v>0.97</v>
      </c>
      <c r="J15" s="21">
        <v>0.3</v>
      </c>
      <c r="K15" s="21">
        <v>0.45</v>
      </c>
      <c r="L15" s="21">
        <v>183</v>
      </c>
      <c r="M15" s="21">
        <v>12</v>
      </c>
      <c r="N15" s="21">
        <v>910</v>
      </c>
      <c r="O15" s="21">
        <v>4</v>
      </c>
      <c r="P15" s="8">
        <v>264.09000000000003</v>
      </c>
      <c r="Q15" s="1">
        <v>913.87</v>
      </c>
      <c r="R15" s="8">
        <f t="shared" si="0"/>
        <v>1174.0900000000001</v>
      </c>
      <c r="S15" s="8">
        <f t="shared" si="1"/>
        <v>913.87</v>
      </c>
      <c r="T15" s="8">
        <f t="shared" si="2"/>
        <v>3.8700000000000045</v>
      </c>
      <c r="U15" s="8"/>
      <c r="V15" s="8"/>
      <c r="W15" s="8"/>
      <c r="X15" s="8"/>
    </row>
    <row r="16" spans="1:24">
      <c r="A16" s="21" t="s">
        <v>29</v>
      </c>
      <c r="B16" s="1" t="s">
        <v>81</v>
      </c>
      <c r="C16" s="1" t="s">
        <v>87</v>
      </c>
      <c r="D16" s="21">
        <v>0.68</v>
      </c>
      <c r="E16" s="21">
        <v>40</v>
      </c>
      <c r="F16" s="21">
        <v>3.06</v>
      </c>
      <c r="G16" s="21">
        <v>5</v>
      </c>
      <c r="H16" s="21">
        <v>20</v>
      </c>
      <c r="I16" s="21">
        <v>1.18</v>
      </c>
      <c r="J16" s="21">
        <v>0.26</v>
      </c>
      <c r="K16" s="21">
        <v>0.51</v>
      </c>
      <c r="L16" s="21">
        <v>215</v>
      </c>
      <c r="M16" s="21">
        <v>18</v>
      </c>
      <c r="N16" s="21">
        <v>990</v>
      </c>
      <c r="O16" s="21">
        <v>7</v>
      </c>
      <c r="P16" s="8">
        <v>309.92</v>
      </c>
      <c r="Q16" s="1">
        <v>994.51</v>
      </c>
      <c r="R16" s="8">
        <f t="shared" si="0"/>
        <v>1299.92</v>
      </c>
      <c r="S16" s="8">
        <f t="shared" si="1"/>
        <v>994.51</v>
      </c>
      <c r="T16" s="8">
        <f t="shared" si="2"/>
        <v>4.5099999999999909</v>
      </c>
      <c r="U16" s="8"/>
      <c r="V16" s="8"/>
      <c r="W16" s="8"/>
      <c r="X16" s="8"/>
    </row>
    <row r="17" spans="1:24">
      <c r="A17" s="21" t="s">
        <v>30</v>
      </c>
      <c r="B17" s="1" t="s">
        <v>81</v>
      </c>
      <c r="C17" s="1" t="s">
        <v>82</v>
      </c>
      <c r="D17" s="21">
        <v>0.63</v>
      </c>
      <c r="E17" s="21">
        <v>40</v>
      </c>
      <c r="F17" s="21">
        <v>2.56</v>
      </c>
      <c r="G17" s="21">
        <v>5</v>
      </c>
      <c r="H17" s="21">
        <v>21</v>
      </c>
      <c r="I17" s="21">
        <v>1.1200000000000001</v>
      </c>
      <c r="J17" s="21">
        <v>0.28999999999999998</v>
      </c>
      <c r="K17" s="21">
        <v>0.46</v>
      </c>
      <c r="L17" s="21">
        <v>211</v>
      </c>
      <c r="M17" s="21">
        <v>16</v>
      </c>
      <c r="N17" s="21">
        <v>920</v>
      </c>
      <c r="O17" s="21">
        <v>6</v>
      </c>
      <c r="P17" s="8">
        <v>303.31</v>
      </c>
      <c r="Q17" s="1">
        <v>923.94</v>
      </c>
      <c r="R17" s="8">
        <f t="shared" si="0"/>
        <v>1223.31</v>
      </c>
      <c r="S17" s="8">
        <f t="shared" si="1"/>
        <v>923.94</v>
      </c>
      <c r="T17" s="8">
        <f t="shared" si="2"/>
        <v>3.9400000000000546</v>
      </c>
      <c r="U17" s="8"/>
      <c r="V17" s="8"/>
      <c r="W17" s="8"/>
      <c r="X17" s="8"/>
    </row>
    <row r="18" spans="1:24">
      <c r="A18" s="21" t="s">
        <v>31</v>
      </c>
      <c r="B18" s="1" t="s">
        <v>81</v>
      </c>
      <c r="C18" s="1" t="s">
        <v>87</v>
      </c>
      <c r="D18" s="21">
        <v>0.71</v>
      </c>
      <c r="E18" s="21">
        <v>30</v>
      </c>
      <c r="F18" s="21">
        <v>2.4900000000000002</v>
      </c>
      <c r="G18" s="21">
        <v>6</v>
      </c>
      <c r="H18" s="21">
        <v>23</v>
      </c>
      <c r="I18" s="21">
        <v>1.25</v>
      </c>
      <c r="J18" s="21">
        <v>0.32</v>
      </c>
      <c r="K18" s="21">
        <v>0.49</v>
      </c>
      <c r="L18" s="21">
        <v>230</v>
      </c>
      <c r="M18" s="21">
        <v>18</v>
      </c>
      <c r="N18" s="21">
        <v>880</v>
      </c>
      <c r="O18" s="21">
        <v>5</v>
      </c>
      <c r="P18" s="8">
        <v>316.45</v>
      </c>
      <c r="Q18" s="1">
        <v>884.01</v>
      </c>
      <c r="R18" s="8">
        <f t="shared" si="0"/>
        <v>1196.45</v>
      </c>
      <c r="S18" s="8">
        <f t="shared" si="1"/>
        <v>884.01</v>
      </c>
      <c r="T18" s="8">
        <f t="shared" si="2"/>
        <v>4.0099999999999909</v>
      </c>
      <c r="U18" s="8"/>
      <c r="V18" s="8"/>
      <c r="W18" s="8"/>
      <c r="X18" s="8"/>
    </row>
    <row r="19" spans="1:24">
      <c r="A19" s="21" t="s">
        <v>32</v>
      </c>
      <c r="B19" s="1" t="s">
        <v>83</v>
      </c>
      <c r="C19" s="1" t="s">
        <v>85</v>
      </c>
      <c r="D19" s="21">
        <v>0.74</v>
      </c>
      <c r="E19" s="21">
        <v>40</v>
      </c>
      <c r="F19" s="21">
        <v>3.3</v>
      </c>
      <c r="G19" s="21">
        <v>6</v>
      </c>
      <c r="H19" s="21">
        <v>19</v>
      </c>
      <c r="I19" s="21">
        <v>1.23</v>
      </c>
      <c r="J19" s="21">
        <v>0.18</v>
      </c>
      <c r="K19" s="21">
        <v>0.49</v>
      </c>
      <c r="L19" s="21">
        <v>224</v>
      </c>
      <c r="M19" s="21">
        <v>16</v>
      </c>
      <c r="N19" s="21">
        <v>750</v>
      </c>
      <c r="O19" s="21">
        <v>6</v>
      </c>
      <c r="P19" s="8">
        <v>316.27</v>
      </c>
      <c r="Q19" s="1">
        <v>754.71</v>
      </c>
      <c r="R19" s="8">
        <f t="shared" si="0"/>
        <v>1066.27</v>
      </c>
      <c r="S19" s="8">
        <f t="shared" si="1"/>
        <v>754.71</v>
      </c>
      <c r="T19" s="8">
        <f t="shared" si="2"/>
        <v>4.7100000000000364</v>
      </c>
      <c r="U19" s="8"/>
      <c r="V19" s="8"/>
      <c r="W19" s="8"/>
      <c r="X19" s="8"/>
    </row>
    <row r="20" spans="1:24">
      <c r="A20" s="21" t="s">
        <v>33</v>
      </c>
      <c r="B20" s="1" t="s">
        <v>83</v>
      </c>
      <c r="C20" s="1" t="s">
        <v>85</v>
      </c>
      <c r="D20" s="21">
        <v>0.93</v>
      </c>
      <c r="E20" s="21">
        <v>50</v>
      </c>
      <c r="F20" s="21">
        <v>3.2</v>
      </c>
      <c r="G20" s="21">
        <v>7</v>
      </c>
      <c r="H20" s="21">
        <v>22</v>
      </c>
      <c r="I20" s="21">
        <v>1.43</v>
      </c>
      <c r="J20" s="21">
        <v>0.33</v>
      </c>
      <c r="K20" s="21">
        <v>0.56000000000000005</v>
      </c>
      <c r="L20" s="21">
        <v>262</v>
      </c>
      <c r="M20" s="21">
        <v>19</v>
      </c>
      <c r="N20" s="21">
        <v>890</v>
      </c>
      <c r="O20" s="21">
        <v>6</v>
      </c>
      <c r="P20" s="8">
        <v>371.56</v>
      </c>
      <c r="Q20" s="1">
        <v>895.02</v>
      </c>
      <c r="R20" s="8">
        <f t="shared" si="0"/>
        <v>1261.56</v>
      </c>
      <c r="S20" s="8">
        <f t="shared" si="1"/>
        <v>895.02</v>
      </c>
      <c r="T20" s="8">
        <f t="shared" si="2"/>
        <v>5.0199999999999818</v>
      </c>
      <c r="U20" s="8"/>
      <c r="V20" s="8"/>
      <c r="W20" s="8"/>
      <c r="X20" s="8"/>
    </row>
    <row r="21" spans="1:24">
      <c r="A21" s="21" t="s">
        <v>34</v>
      </c>
      <c r="B21" s="1" t="s">
        <v>83</v>
      </c>
      <c r="C21" s="1" t="s">
        <v>82</v>
      </c>
      <c r="D21" s="21">
        <v>0.73</v>
      </c>
      <c r="E21" s="21">
        <v>30</v>
      </c>
      <c r="F21" s="21">
        <v>1.02</v>
      </c>
      <c r="G21" s="21">
        <v>6</v>
      </c>
      <c r="H21" s="21">
        <v>18</v>
      </c>
      <c r="I21" s="21">
        <v>1.26</v>
      </c>
      <c r="J21" s="21">
        <v>0.22</v>
      </c>
      <c r="K21" s="21">
        <v>0.36</v>
      </c>
      <c r="L21" s="21">
        <v>216</v>
      </c>
      <c r="M21" s="21">
        <v>16</v>
      </c>
      <c r="N21" s="21">
        <v>510</v>
      </c>
      <c r="O21" s="21">
        <v>5</v>
      </c>
      <c r="P21" s="8">
        <v>294.01</v>
      </c>
      <c r="Q21" s="1">
        <v>512.33000000000004</v>
      </c>
      <c r="R21" s="8">
        <f t="shared" si="0"/>
        <v>804.01</v>
      </c>
      <c r="S21" s="8">
        <f t="shared" si="1"/>
        <v>512.33000000000004</v>
      </c>
      <c r="T21" s="8">
        <f t="shared" si="2"/>
        <v>2.3300000000000409</v>
      </c>
      <c r="U21" s="8"/>
      <c r="V21" s="8"/>
      <c r="W21" s="8"/>
      <c r="X21" s="8"/>
    </row>
    <row r="22" spans="1:24">
      <c r="A22" s="21" t="s">
        <v>35</v>
      </c>
      <c r="B22" s="1" t="s">
        <v>83</v>
      </c>
      <c r="C22" s="1" t="s">
        <v>85</v>
      </c>
      <c r="D22" s="21">
        <v>0.67</v>
      </c>
      <c r="E22" s="21">
        <v>40</v>
      </c>
      <c r="F22" s="21">
        <v>2.89</v>
      </c>
      <c r="G22" s="21">
        <v>6</v>
      </c>
      <c r="H22" s="21">
        <v>17</v>
      </c>
      <c r="I22" s="21">
        <v>1.0900000000000001</v>
      </c>
      <c r="J22" s="21">
        <v>0.24</v>
      </c>
      <c r="K22" s="21">
        <v>0.47</v>
      </c>
      <c r="L22" s="21">
        <v>216</v>
      </c>
      <c r="M22" s="21">
        <v>14</v>
      </c>
      <c r="N22" s="21">
        <v>780</v>
      </c>
      <c r="O22" s="21">
        <v>5</v>
      </c>
      <c r="P22" s="8">
        <v>302.64999999999998</v>
      </c>
      <c r="Q22" s="1">
        <v>784.27</v>
      </c>
      <c r="R22" s="8">
        <f t="shared" si="0"/>
        <v>1082.6500000000001</v>
      </c>
      <c r="S22" s="8">
        <f t="shared" si="1"/>
        <v>784.27</v>
      </c>
      <c r="T22" s="8">
        <f t="shared" si="2"/>
        <v>4.2699999999999818</v>
      </c>
      <c r="U22" s="8"/>
      <c r="V22" s="8"/>
      <c r="W22" s="8"/>
      <c r="X22" s="8"/>
    </row>
    <row r="23" spans="1:24">
      <c r="A23" s="21" t="s">
        <v>36</v>
      </c>
      <c r="B23" s="1" t="s">
        <v>81</v>
      </c>
      <c r="C23" s="1" t="s">
        <v>87</v>
      </c>
      <c r="D23" s="21">
        <v>0.65</v>
      </c>
      <c r="E23" s="21">
        <v>40</v>
      </c>
      <c r="F23" s="21">
        <v>3.4</v>
      </c>
      <c r="G23" s="21">
        <v>5</v>
      </c>
      <c r="H23" s="21">
        <v>17</v>
      </c>
      <c r="I23" s="21">
        <v>1.07</v>
      </c>
      <c r="J23" s="21">
        <v>0.22</v>
      </c>
      <c r="K23" s="21">
        <v>0.46</v>
      </c>
      <c r="L23" s="21">
        <v>189</v>
      </c>
      <c r="M23" s="21">
        <v>13</v>
      </c>
      <c r="N23" s="21">
        <v>830</v>
      </c>
      <c r="O23" s="21">
        <v>5</v>
      </c>
      <c r="P23" s="8">
        <v>274.12</v>
      </c>
      <c r="Q23" s="1">
        <v>834.73</v>
      </c>
      <c r="R23" s="8">
        <f t="shared" si="0"/>
        <v>1104.1199999999999</v>
      </c>
      <c r="S23" s="8">
        <f t="shared" si="1"/>
        <v>834.73</v>
      </c>
      <c r="T23" s="8">
        <f t="shared" si="2"/>
        <v>4.7300000000000182</v>
      </c>
      <c r="U23" s="8"/>
      <c r="V23" s="8"/>
      <c r="W23" s="8"/>
      <c r="X23" s="8"/>
    </row>
    <row r="24" spans="1:24">
      <c r="A24" s="21" t="s">
        <v>37</v>
      </c>
      <c r="B24" s="1" t="s">
        <v>89</v>
      </c>
      <c r="C24" s="1" t="s">
        <v>87</v>
      </c>
      <c r="D24" s="21">
        <v>0.62</v>
      </c>
      <c r="E24" s="21">
        <v>60</v>
      </c>
      <c r="F24" s="21">
        <v>0.66</v>
      </c>
      <c r="G24" s="21">
        <v>6</v>
      </c>
      <c r="H24" s="21">
        <v>20</v>
      </c>
      <c r="I24" s="21">
        <v>1.33</v>
      </c>
      <c r="J24" s="21">
        <v>0.19</v>
      </c>
      <c r="K24" s="21">
        <v>0.31</v>
      </c>
      <c r="L24" s="21">
        <v>298</v>
      </c>
      <c r="M24" s="21">
        <v>16</v>
      </c>
      <c r="N24" s="21">
        <v>340</v>
      </c>
      <c r="O24" s="21">
        <v>9</v>
      </c>
      <c r="P24" s="8">
        <v>411.61</v>
      </c>
      <c r="Q24" s="1">
        <v>341.78</v>
      </c>
      <c r="R24" s="8">
        <f t="shared" si="0"/>
        <v>751.61</v>
      </c>
      <c r="S24" s="8">
        <f t="shared" si="1"/>
        <v>341.78</v>
      </c>
      <c r="T24" s="8">
        <f t="shared" si="2"/>
        <v>1.7799999999999727</v>
      </c>
      <c r="U24" s="8"/>
      <c r="V24" s="8"/>
      <c r="W24" s="8"/>
      <c r="X24" s="8"/>
    </row>
    <row r="25" spans="1:24">
      <c r="A25" s="21" t="s">
        <v>38</v>
      </c>
      <c r="B25" s="1" t="s">
        <v>89</v>
      </c>
      <c r="C25" s="1" t="s">
        <v>82</v>
      </c>
      <c r="D25" s="21">
        <v>0.73</v>
      </c>
      <c r="E25" s="21">
        <v>50</v>
      </c>
      <c r="F25" s="21">
        <v>2.5</v>
      </c>
      <c r="G25" s="21">
        <v>6</v>
      </c>
      <c r="H25" s="21">
        <v>23</v>
      </c>
      <c r="I25" s="21">
        <v>1.4</v>
      </c>
      <c r="J25" s="21">
        <v>0.34</v>
      </c>
      <c r="K25" s="21">
        <v>0.46</v>
      </c>
      <c r="L25" s="21">
        <v>227</v>
      </c>
      <c r="M25" s="21">
        <v>18</v>
      </c>
      <c r="N25" s="21">
        <v>1070</v>
      </c>
      <c r="O25" s="21">
        <v>7</v>
      </c>
      <c r="P25" s="8">
        <v>335.63</v>
      </c>
      <c r="Q25" s="1">
        <v>1074.03</v>
      </c>
      <c r="R25" s="8">
        <f t="shared" si="0"/>
        <v>1405.63</v>
      </c>
      <c r="S25" s="8">
        <f t="shared" si="1"/>
        <v>1074.03</v>
      </c>
      <c r="T25" s="8">
        <f t="shared" si="2"/>
        <v>4.0299999999999727</v>
      </c>
      <c r="U25" s="8"/>
      <c r="V25" s="8"/>
      <c r="W25" s="8"/>
      <c r="X25" s="8"/>
    </row>
    <row r="26" spans="1:24">
      <c r="A26" s="21" t="s">
        <v>39</v>
      </c>
      <c r="B26" s="1" t="s">
        <v>89</v>
      </c>
      <c r="C26" s="1" t="s">
        <v>87</v>
      </c>
      <c r="D26" s="21">
        <v>0.48</v>
      </c>
      <c r="E26" s="21">
        <v>40</v>
      </c>
      <c r="F26" s="21">
        <v>2.88</v>
      </c>
      <c r="G26" s="21">
        <v>4</v>
      </c>
      <c r="H26" s="21">
        <v>16</v>
      </c>
      <c r="I26" s="21">
        <v>0.92</v>
      </c>
      <c r="J26" s="21">
        <v>0.32</v>
      </c>
      <c r="K26" s="21">
        <v>0.38</v>
      </c>
      <c r="L26" s="21">
        <v>211</v>
      </c>
      <c r="M26" s="21">
        <v>12</v>
      </c>
      <c r="N26" s="21">
        <v>1090</v>
      </c>
      <c r="O26" s="21">
        <v>6</v>
      </c>
      <c r="P26" s="8">
        <v>293.27999999999997</v>
      </c>
      <c r="Q26" s="1">
        <v>1094.06</v>
      </c>
      <c r="R26" s="8">
        <f t="shared" si="0"/>
        <v>1383.28</v>
      </c>
      <c r="S26" s="8">
        <f t="shared" si="1"/>
        <v>1094.06</v>
      </c>
      <c r="T26" s="8">
        <f t="shared" si="2"/>
        <v>4.0599999999999454</v>
      </c>
      <c r="U26" s="8"/>
      <c r="V26" s="8"/>
      <c r="W26" s="8"/>
      <c r="X26" s="8"/>
    </row>
    <row r="27" spans="1:24">
      <c r="A27" s="21" t="s">
        <v>40</v>
      </c>
      <c r="B27" s="1" t="s">
        <v>89</v>
      </c>
      <c r="C27" s="1" t="s">
        <v>87</v>
      </c>
      <c r="D27" s="21">
        <v>0.77</v>
      </c>
      <c r="E27" s="21">
        <v>50</v>
      </c>
      <c r="F27" s="21">
        <v>3.96</v>
      </c>
      <c r="G27" s="21">
        <v>5</v>
      </c>
      <c r="H27" s="21">
        <v>24</v>
      </c>
      <c r="I27" s="21">
        <v>1.3</v>
      </c>
      <c r="J27" s="21">
        <v>0.18</v>
      </c>
      <c r="K27" s="21">
        <v>0.38</v>
      </c>
      <c r="L27" s="21">
        <v>203</v>
      </c>
      <c r="M27" s="21">
        <v>17</v>
      </c>
      <c r="N27" s="21">
        <v>320</v>
      </c>
      <c r="O27" s="21">
        <v>6</v>
      </c>
      <c r="P27" s="8">
        <v>311.02999999999997</v>
      </c>
      <c r="Q27" s="1">
        <v>325.29000000000002</v>
      </c>
      <c r="R27" s="8">
        <f t="shared" si="0"/>
        <v>631.03</v>
      </c>
      <c r="S27" s="8">
        <f t="shared" si="1"/>
        <v>325.29000000000002</v>
      </c>
      <c r="T27" s="8">
        <f t="shared" si="2"/>
        <v>5.2900000000000205</v>
      </c>
      <c r="U27" s="8"/>
      <c r="V27" s="8"/>
      <c r="W27" s="8"/>
      <c r="X27" s="8"/>
    </row>
    <row r="28" spans="1:24">
      <c r="A28" s="21" t="s">
        <v>41</v>
      </c>
      <c r="B28" s="1" t="s">
        <v>89</v>
      </c>
      <c r="C28" s="1" t="s">
        <v>87</v>
      </c>
      <c r="D28" s="21">
        <v>0.56000000000000005</v>
      </c>
      <c r="E28" s="21">
        <v>40</v>
      </c>
      <c r="F28" s="21">
        <v>2.72</v>
      </c>
      <c r="G28" s="21">
        <v>5</v>
      </c>
      <c r="H28" s="21">
        <v>18</v>
      </c>
      <c r="I28" s="21">
        <v>1.05</v>
      </c>
      <c r="J28" s="21">
        <v>0.31</v>
      </c>
      <c r="K28" s="21">
        <v>0.41</v>
      </c>
      <c r="L28" s="21">
        <v>204</v>
      </c>
      <c r="M28" s="21">
        <v>14</v>
      </c>
      <c r="N28" s="21">
        <v>1340</v>
      </c>
      <c r="O28" s="21">
        <v>4</v>
      </c>
      <c r="P28" s="8">
        <v>289.33</v>
      </c>
      <c r="Q28" s="1">
        <v>1344</v>
      </c>
      <c r="R28" s="8">
        <f t="shared" si="0"/>
        <v>1629.33</v>
      </c>
      <c r="S28" s="8">
        <f t="shared" si="1"/>
        <v>1344</v>
      </c>
      <c r="T28" s="8">
        <f t="shared" si="2"/>
        <v>4</v>
      </c>
      <c r="U28" s="8"/>
      <c r="V28" s="8"/>
      <c r="W28" s="8"/>
      <c r="X28" s="8"/>
    </row>
    <row r="29" spans="1:24">
      <c r="A29" s="21" t="s">
        <v>42</v>
      </c>
      <c r="B29" s="1" t="s">
        <v>89</v>
      </c>
      <c r="C29" s="1" t="s">
        <v>82</v>
      </c>
      <c r="D29" s="21">
        <v>0.55000000000000004</v>
      </c>
      <c r="E29" s="21">
        <v>50</v>
      </c>
      <c r="F29" s="21">
        <v>3.42</v>
      </c>
      <c r="G29" s="21">
        <v>5</v>
      </c>
      <c r="H29" s="21">
        <v>19</v>
      </c>
      <c r="I29" s="21">
        <v>1.2</v>
      </c>
      <c r="J29" s="21">
        <v>0.3</v>
      </c>
      <c r="K29" s="21">
        <v>0.39</v>
      </c>
      <c r="L29" s="21">
        <v>202</v>
      </c>
      <c r="M29" s="21">
        <v>14</v>
      </c>
      <c r="N29" s="21">
        <v>1170</v>
      </c>
      <c r="O29" s="21">
        <v>5</v>
      </c>
      <c r="P29" s="8">
        <v>300.17</v>
      </c>
      <c r="Q29" s="1">
        <v>1174.6600000000001</v>
      </c>
      <c r="R29" s="8">
        <f t="shared" si="0"/>
        <v>1470.17</v>
      </c>
      <c r="S29" s="8">
        <f t="shared" si="1"/>
        <v>1174.6600000000001</v>
      </c>
      <c r="T29" s="8">
        <f t="shared" si="2"/>
        <v>4.6600000000000819</v>
      </c>
      <c r="U29" s="8"/>
      <c r="V29" s="8"/>
      <c r="W29" s="8"/>
      <c r="X29" s="8"/>
    </row>
    <row r="30" spans="1:24">
      <c r="A30" s="21" t="s">
        <v>43</v>
      </c>
      <c r="B30" s="1" t="s">
        <v>89</v>
      </c>
      <c r="C30" s="1" t="s">
        <v>87</v>
      </c>
      <c r="D30" s="21">
        <v>0.57999999999999996</v>
      </c>
      <c r="E30" s="21">
        <v>40</v>
      </c>
      <c r="F30" s="21">
        <v>2.31</v>
      </c>
      <c r="G30" s="21">
        <v>4</v>
      </c>
      <c r="H30" s="21">
        <v>23</v>
      </c>
      <c r="I30" s="21">
        <v>1.34</v>
      </c>
      <c r="J30" s="21">
        <v>0.22</v>
      </c>
      <c r="K30" s="21">
        <v>0.4</v>
      </c>
      <c r="L30" s="21">
        <v>205</v>
      </c>
      <c r="M30" s="21">
        <v>15</v>
      </c>
      <c r="N30" s="21">
        <v>1190</v>
      </c>
      <c r="O30" s="21">
        <v>6</v>
      </c>
      <c r="P30" s="8">
        <v>297.23</v>
      </c>
      <c r="Q30" s="1">
        <v>1193.51</v>
      </c>
      <c r="R30" s="8">
        <f t="shared" si="0"/>
        <v>1487.23</v>
      </c>
      <c r="S30" s="8">
        <f t="shared" si="1"/>
        <v>1193.51</v>
      </c>
      <c r="T30" s="8">
        <f t="shared" si="2"/>
        <v>3.5099999999999909</v>
      </c>
      <c r="U30" s="8"/>
      <c r="V30" s="8"/>
      <c r="W30" s="8"/>
      <c r="X30" s="8"/>
    </row>
    <row r="31" spans="1:24">
      <c r="A31" s="21" t="s">
        <v>44</v>
      </c>
      <c r="B31" s="1" t="s">
        <v>81</v>
      </c>
      <c r="C31" s="1" t="s">
        <v>87</v>
      </c>
      <c r="D31" s="21">
        <v>0.95</v>
      </c>
      <c r="E31" s="21">
        <v>50</v>
      </c>
      <c r="F31" s="21">
        <v>3.12</v>
      </c>
      <c r="G31" s="21">
        <v>6</v>
      </c>
      <c r="H31" s="21">
        <v>24</v>
      </c>
      <c r="I31" s="21">
        <v>1.5</v>
      </c>
      <c r="J31" s="21">
        <v>0.27</v>
      </c>
      <c r="K31" s="21">
        <v>0.54</v>
      </c>
      <c r="L31" s="21">
        <v>242</v>
      </c>
      <c r="M31" s="21">
        <v>18</v>
      </c>
      <c r="N31" s="21">
        <v>820</v>
      </c>
      <c r="O31" s="21">
        <v>7</v>
      </c>
      <c r="P31" s="8">
        <v>352.57</v>
      </c>
      <c r="Q31" s="1">
        <v>824.88</v>
      </c>
      <c r="R31" s="8">
        <f t="shared" si="0"/>
        <v>1172.57</v>
      </c>
      <c r="S31" s="8">
        <f t="shared" si="1"/>
        <v>824.88</v>
      </c>
      <c r="T31" s="8">
        <f t="shared" si="2"/>
        <v>4.8799999999999955</v>
      </c>
      <c r="U31" s="8"/>
      <c r="V31" s="8"/>
      <c r="W31" s="8"/>
      <c r="X31" s="8"/>
    </row>
    <row r="32" spans="1:24">
      <c r="A32" s="21" t="s">
        <v>45</v>
      </c>
      <c r="B32" s="1" t="s">
        <v>81</v>
      </c>
      <c r="C32" s="1" t="s">
        <v>82</v>
      </c>
      <c r="D32" s="21">
        <v>0.76</v>
      </c>
      <c r="E32" s="21">
        <v>50</v>
      </c>
      <c r="F32" s="21">
        <v>4.25</v>
      </c>
      <c r="G32" s="21">
        <v>5</v>
      </c>
      <c r="H32" s="21">
        <v>21</v>
      </c>
      <c r="I32" s="21">
        <v>1.26</v>
      </c>
      <c r="J32" s="21">
        <v>0.24</v>
      </c>
      <c r="K32" s="21">
        <v>0.53</v>
      </c>
      <c r="L32" s="21">
        <v>210</v>
      </c>
      <c r="M32" s="21">
        <v>16</v>
      </c>
      <c r="N32" s="21">
        <v>880</v>
      </c>
      <c r="O32" s="21">
        <v>6</v>
      </c>
      <c r="P32" s="8">
        <v>314.27</v>
      </c>
      <c r="Q32" s="1">
        <v>885.78</v>
      </c>
      <c r="R32" s="8">
        <f t="shared" si="0"/>
        <v>1194.27</v>
      </c>
      <c r="S32" s="8">
        <f t="shared" si="1"/>
        <v>885.78</v>
      </c>
      <c r="T32" s="8">
        <f t="shared" si="2"/>
        <v>5.7799999999999727</v>
      </c>
      <c r="U32" s="8"/>
      <c r="V32" s="8"/>
      <c r="W32" s="8"/>
      <c r="X32" s="8"/>
    </row>
    <row r="33" spans="1:24">
      <c r="A33" s="21" t="s">
        <v>46</v>
      </c>
      <c r="B33" s="1" t="s">
        <v>81</v>
      </c>
      <c r="C33" s="1" t="s">
        <v>87</v>
      </c>
      <c r="D33" s="21">
        <v>0.83</v>
      </c>
      <c r="E33" s="21">
        <v>50</v>
      </c>
      <c r="F33" s="21">
        <v>3.63</v>
      </c>
      <c r="G33" s="21">
        <v>6</v>
      </c>
      <c r="H33" s="21">
        <v>25</v>
      </c>
      <c r="I33" s="21">
        <v>1.39</v>
      </c>
      <c r="J33" s="21">
        <v>0.23</v>
      </c>
      <c r="K33" s="21">
        <v>0.52</v>
      </c>
      <c r="L33" s="21">
        <v>230</v>
      </c>
      <c r="M33" s="21">
        <v>18</v>
      </c>
      <c r="N33" s="21">
        <v>710</v>
      </c>
      <c r="O33" s="21">
        <v>6</v>
      </c>
      <c r="P33" s="8">
        <v>340.85</v>
      </c>
      <c r="Q33" s="1">
        <v>715.21</v>
      </c>
      <c r="R33" s="8">
        <f t="shared" si="0"/>
        <v>1050.8499999999999</v>
      </c>
      <c r="S33" s="8">
        <f t="shared" si="1"/>
        <v>715.21</v>
      </c>
      <c r="T33" s="8">
        <f t="shared" si="2"/>
        <v>5.2100000000000364</v>
      </c>
      <c r="U33" s="8"/>
      <c r="V33" s="8"/>
      <c r="W33" s="8"/>
      <c r="X33" s="8"/>
    </row>
    <row r="34" spans="1:24">
      <c r="A34" s="21" t="s">
        <v>47</v>
      </c>
      <c r="B34" s="1" t="s">
        <v>81</v>
      </c>
      <c r="C34" s="1" t="s">
        <v>82</v>
      </c>
      <c r="D34" s="21">
        <v>0.77</v>
      </c>
      <c r="E34" s="21">
        <v>50</v>
      </c>
      <c r="F34" s="21">
        <v>4.07</v>
      </c>
      <c r="G34" s="21">
        <v>6</v>
      </c>
      <c r="H34" s="21">
        <v>25</v>
      </c>
      <c r="I34" s="21">
        <v>1.42</v>
      </c>
      <c r="J34" s="21">
        <v>0.23</v>
      </c>
      <c r="K34" s="21">
        <v>0.52</v>
      </c>
      <c r="L34" s="21">
        <v>217</v>
      </c>
      <c r="M34" s="21">
        <v>18</v>
      </c>
      <c r="N34" s="21">
        <v>840</v>
      </c>
      <c r="O34" s="21">
        <v>6</v>
      </c>
      <c r="P34" s="8">
        <v>328.26</v>
      </c>
      <c r="Q34" s="1">
        <v>845.59</v>
      </c>
      <c r="R34" s="8">
        <f t="shared" si="0"/>
        <v>1168.26</v>
      </c>
      <c r="S34" s="8">
        <f t="shared" si="1"/>
        <v>845.59</v>
      </c>
      <c r="T34" s="8">
        <f t="shared" si="2"/>
        <v>5.5900000000000318</v>
      </c>
      <c r="U34" s="8"/>
      <c r="V34" s="8"/>
      <c r="W34" s="8"/>
      <c r="X34" s="8"/>
    </row>
    <row r="35" spans="1:24">
      <c r="A35" s="21" t="s">
        <v>48</v>
      </c>
      <c r="B35" s="1" t="s">
        <v>88</v>
      </c>
      <c r="C35" s="1" t="s">
        <v>85</v>
      </c>
      <c r="D35" s="21">
        <v>0.79</v>
      </c>
      <c r="E35" s="21">
        <v>50</v>
      </c>
      <c r="F35" s="21">
        <v>3.12</v>
      </c>
      <c r="G35" s="21">
        <v>6</v>
      </c>
      <c r="H35" s="21">
        <v>22</v>
      </c>
      <c r="I35" s="21">
        <v>1.37</v>
      </c>
      <c r="J35" s="21">
        <v>0.32</v>
      </c>
      <c r="K35" s="21">
        <v>0.54</v>
      </c>
      <c r="L35" s="21">
        <v>265</v>
      </c>
      <c r="M35" s="21">
        <v>17</v>
      </c>
      <c r="N35" s="21">
        <v>960</v>
      </c>
      <c r="O35" s="21">
        <v>7</v>
      </c>
      <c r="P35" s="8">
        <v>372.28</v>
      </c>
      <c r="Q35" s="1">
        <v>964.77</v>
      </c>
      <c r="R35" s="8">
        <f t="shared" si="0"/>
        <v>1332.28</v>
      </c>
      <c r="S35" s="8">
        <f t="shared" si="1"/>
        <v>964.77</v>
      </c>
      <c r="T35" s="8">
        <f t="shared" si="2"/>
        <v>4.7699999999999818</v>
      </c>
      <c r="U35" s="8"/>
      <c r="V35" s="8"/>
      <c r="W35" s="8"/>
      <c r="X35" s="8"/>
    </row>
    <row r="36" spans="1:24">
      <c r="A36" s="21" t="s">
        <v>49</v>
      </c>
      <c r="B36" s="1" t="s">
        <v>88</v>
      </c>
      <c r="C36" s="1" t="s">
        <v>85</v>
      </c>
      <c r="D36" s="21">
        <v>0.64</v>
      </c>
      <c r="E36" s="21">
        <v>50</v>
      </c>
      <c r="F36" s="21">
        <v>2.94</v>
      </c>
      <c r="G36" s="21">
        <v>5</v>
      </c>
      <c r="H36" s="21">
        <v>21</v>
      </c>
      <c r="I36" s="21">
        <v>1.19</v>
      </c>
      <c r="J36" s="21">
        <v>0.28999999999999998</v>
      </c>
      <c r="K36" s="21">
        <v>0.45</v>
      </c>
      <c r="L36" s="21">
        <v>202</v>
      </c>
      <c r="M36" s="21">
        <v>15</v>
      </c>
      <c r="N36" s="21">
        <v>810</v>
      </c>
      <c r="O36" s="21">
        <v>6</v>
      </c>
      <c r="P36" s="8">
        <v>303.77</v>
      </c>
      <c r="Q36" s="1">
        <v>814.32</v>
      </c>
      <c r="R36" s="8">
        <f t="shared" si="0"/>
        <v>1113.77</v>
      </c>
      <c r="S36" s="8">
        <f t="shared" si="1"/>
        <v>814.32</v>
      </c>
      <c r="T36" s="8">
        <f t="shared" si="2"/>
        <v>4.32000000000005</v>
      </c>
      <c r="U36" s="8"/>
      <c r="V36" s="8"/>
      <c r="W36" s="8"/>
      <c r="X36" s="8"/>
    </row>
    <row r="37" spans="1:24">
      <c r="A37" s="21" t="s">
        <v>50</v>
      </c>
      <c r="B37" s="1" t="s">
        <v>88</v>
      </c>
      <c r="C37" s="1" t="s">
        <v>82</v>
      </c>
      <c r="D37" s="21">
        <v>0.51</v>
      </c>
      <c r="E37" s="21">
        <v>30</v>
      </c>
      <c r="F37" s="21">
        <v>1.03</v>
      </c>
      <c r="G37" s="21">
        <v>4</v>
      </c>
      <c r="H37" s="21">
        <v>16</v>
      </c>
      <c r="I37" s="21">
        <v>1.05</v>
      </c>
      <c r="J37" s="21">
        <v>0.23</v>
      </c>
      <c r="K37" s="21">
        <v>0.3</v>
      </c>
      <c r="L37" s="21">
        <v>177</v>
      </c>
      <c r="M37" s="21">
        <v>12</v>
      </c>
      <c r="N37" s="21">
        <v>470</v>
      </c>
      <c r="O37" s="21">
        <v>5</v>
      </c>
      <c r="P37" s="8">
        <v>246.59</v>
      </c>
      <c r="Q37" s="1">
        <v>472.07</v>
      </c>
      <c r="R37" s="8">
        <f t="shared" si="0"/>
        <v>716.59</v>
      </c>
      <c r="S37" s="8">
        <f t="shared" si="1"/>
        <v>472.07</v>
      </c>
      <c r="T37" s="8">
        <f t="shared" si="2"/>
        <v>2.0699999999999932</v>
      </c>
      <c r="U37" s="8"/>
      <c r="V37" s="8"/>
      <c r="W37" s="8"/>
      <c r="X37" s="8"/>
    </row>
    <row r="38" spans="1:24">
      <c r="A38" s="21" t="s">
        <v>51</v>
      </c>
      <c r="B38" s="1" t="s">
        <v>88</v>
      </c>
      <c r="C38" s="1" t="s">
        <v>85</v>
      </c>
      <c r="D38" s="21">
        <v>0.66</v>
      </c>
      <c r="E38" s="21">
        <v>50</v>
      </c>
      <c r="F38" s="21">
        <v>2.5</v>
      </c>
      <c r="G38" s="21">
        <v>5</v>
      </c>
      <c r="H38" s="21">
        <v>21</v>
      </c>
      <c r="I38" s="21">
        <v>1.24</v>
      </c>
      <c r="J38" s="21">
        <v>0.28999999999999998</v>
      </c>
      <c r="K38" s="21">
        <v>0.5</v>
      </c>
      <c r="L38" s="21">
        <v>224</v>
      </c>
      <c r="M38" s="21">
        <v>16</v>
      </c>
      <c r="N38" s="21">
        <v>1200</v>
      </c>
      <c r="O38" s="21">
        <v>5</v>
      </c>
      <c r="P38" s="8">
        <v>325.39999999999998</v>
      </c>
      <c r="Q38" s="1">
        <v>1203.95</v>
      </c>
      <c r="R38" s="8">
        <f t="shared" si="0"/>
        <v>1525.4</v>
      </c>
      <c r="S38" s="8">
        <f t="shared" si="1"/>
        <v>1203.95</v>
      </c>
      <c r="T38" s="8">
        <f t="shared" si="2"/>
        <v>3.9500000000000455</v>
      </c>
      <c r="U38" s="8"/>
      <c r="V38" s="8"/>
      <c r="W38" s="8"/>
      <c r="X38" s="8"/>
    </row>
    <row r="39" spans="1:24">
      <c r="A39" s="21" t="s">
        <v>52</v>
      </c>
      <c r="B39" s="1" t="s">
        <v>81</v>
      </c>
      <c r="C39" s="1" t="s">
        <v>87</v>
      </c>
      <c r="D39" s="21">
        <v>0.74</v>
      </c>
      <c r="E39" s="21">
        <v>50</v>
      </c>
      <c r="F39" s="21">
        <v>4.3</v>
      </c>
      <c r="G39" s="21">
        <v>6</v>
      </c>
      <c r="H39" s="21">
        <v>21</v>
      </c>
      <c r="I39" s="21">
        <v>1.3</v>
      </c>
      <c r="J39" s="21">
        <v>0.31</v>
      </c>
      <c r="K39" s="21">
        <v>0.56999999999999995</v>
      </c>
      <c r="L39" s="21">
        <v>235</v>
      </c>
      <c r="M39" s="21">
        <v>16</v>
      </c>
      <c r="N39" s="21">
        <v>1090</v>
      </c>
      <c r="O39" s="21">
        <v>6</v>
      </c>
      <c r="P39" s="8">
        <v>340.34</v>
      </c>
      <c r="Q39" s="1">
        <v>1095.92</v>
      </c>
      <c r="R39" s="8">
        <f t="shared" si="0"/>
        <v>1430.34</v>
      </c>
      <c r="S39" s="8">
        <f t="shared" si="1"/>
        <v>1095.92</v>
      </c>
      <c r="T39" s="8">
        <f t="shared" si="2"/>
        <v>5.9200000000000728</v>
      </c>
      <c r="U39" s="8"/>
      <c r="V39" s="8"/>
      <c r="W39" s="8"/>
      <c r="X39" s="8"/>
    </row>
    <row r="40" spans="1:24">
      <c r="A40" s="21" t="s">
        <v>53</v>
      </c>
      <c r="B40" s="1" t="s">
        <v>88</v>
      </c>
      <c r="C40" s="1" t="s">
        <v>85</v>
      </c>
      <c r="D40" s="21">
        <v>0.85</v>
      </c>
      <c r="E40" s="21">
        <v>50</v>
      </c>
      <c r="F40" s="21">
        <v>4.6900000000000004</v>
      </c>
      <c r="G40" s="21">
        <v>6</v>
      </c>
      <c r="H40" s="21">
        <v>23</v>
      </c>
      <c r="I40" s="21">
        <v>1.41</v>
      </c>
      <c r="J40" s="21">
        <v>0.25</v>
      </c>
      <c r="K40" s="21">
        <v>0.56000000000000005</v>
      </c>
      <c r="L40" s="21">
        <v>225</v>
      </c>
      <c r="M40" s="21">
        <v>17</v>
      </c>
      <c r="N40" s="21">
        <v>860</v>
      </c>
      <c r="O40" s="21">
        <v>7</v>
      </c>
      <c r="P40" s="8">
        <v>334.95</v>
      </c>
      <c r="Q40" s="1">
        <v>866.35</v>
      </c>
      <c r="R40" s="8">
        <f t="shared" si="0"/>
        <v>1194.95</v>
      </c>
      <c r="S40" s="8">
        <f t="shared" si="1"/>
        <v>866.35</v>
      </c>
      <c r="T40" s="8">
        <f t="shared" si="2"/>
        <v>6.3500000000000227</v>
      </c>
      <c r="U40" s="8"/>
      <c r="V40" s="8"/>
      <c r="W40" s="8"/>
      <c r="X40" s="8"/>
    </row>
    <row r="41" spans="1:24">
      <c r="A41" s="21" t="s">
        <v>54</v>
      </c>
      <c r="B41" s="1" t="s">
        <v>81</v>
      </c>
      <c r="C41" s="1" t="s">
        <v>87</v>
      </c>
      <c r="D41" s="21">
        <v>0.88</v>
      </c>
      <c r="E41" s="21">
        <v>60</v>
      </c>
      <c r="F41" s="21">
        <v>4</v>
      </c>
      <c r="G41" s="21">
        <v>6</v>
      </c>
      <c r="H41" s="21">
        <v>25</v>
      </c>
      <c r="I41" s="21">
        <v>1.46</v>
      </c>
      <c r="J41" s="21">
        <v>0.25</v>
      </c>
      <c r="K41" s="21">
        <v>0.56000000000000005</v>
      </c>
      <c r="L41" s="21">
        <v>265</v>
      </c>
      <c r="M41" s="21">
        <v>19</v>
      </c>
      <c r="N41" s="21">
        <v>860</v>
      </c>
      <c r="O41" s="21">
        <v>7</v>
      </c>
      <c r="P41" s="1">
        <v>388.34</v>
      </c>
      <c r="Q41" s="1">
        <v>865.69</v>
      </c>
      <c r="R41" s="8">
        <f>D41+E41+F41+G41+H41+I41+L41+M41+N41+O41</f>
        <v>1248.3399999999999</v>
      </c>
      <c r="S41" s="8">
        <f>F41+J41+K41+D41+N41</f>
        <v>865.69</v>
      </c>
      <c r="T41" s="8">
        <f t="shared" si="2"/>
        <v>5.6900000000000546</v>
      </c>
      <c r="U41" s="8"/>
      <c r="V41" s="8"/>
      <c r="W41" s="8"/>
      <c r="X41" s="8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N36" sqref="N36"/>
    </sheetView>
  </sheetViews>
  <sheetFormatPr baseColWidth="10" defaultRowHeight="12" x14ac:dyDescent="0"/>
  <cols>
    <col min="3" max="8" width="9" style="1" customWidth="1"/>
    <col min="9" max="14" width="7.1640625" style="1" customWidth="1"/>
    <col min="15" max="15" width="11" style="1" customWidth="1"/>
  </cols>
  <sheetData>
    <row r="1" spans="1:17">
      <c r="A1" s="26" t="s">
        <v>0</v>
      </c>
      <c r="B1" s="26" t="s">
        <v>157</v>
      </c>
      <c r="C1" s="26" t="s">
        <v>133</v>
      </c>
      <c r="D1" s="26" t="s">
        <v>135</v>
      </c>
      <c r="E1" s="26" t="s">
        <v>137</v>
      </c>
      <c r="F1" s="26" t="s">
        <v>138</v>
      </c>
      <c r="G1" s="26" t="s">
        <v>139</v>
      </c>
      <c r="H1" s="26" t="s">
        <v>141</v>
      </c>
      <c r="I1" s="26" t="s">
        <v>142</v>
      </c>
      <c r="J1" s="26" t="s">
        <v>143</v>
      </c>
      <c r="K1" s="26" t="s">
        <v>144</v>
      </c>
      <c r="L1" s="26" t="s">
        <v>158</v>
      </c>
      <c r="M1" s="26" t="s">
        <v>146</v>
      </c>
      <c r="N1" s="26" t="s">
        <v>147</v>
      </c>
      <c r="O1" s="26" t="s">
        <v>148</v>
      </c>
      <c r="P1" s="26" t="s">
        <v>121</v>
      </c>
      <c r="Q1" s="26" t="s">
        <v>156</v>
      </c>
    </row>
    <row r="2" spans="1:17">
      <c r="A2" s="18" t="s">
        <v>123</v>
      </c>
      <c r="B2" s="1" t="s">
        <v>159</v>
      </c>
      <c r="C2" s="8">
        <v>9.5200000000000014</v>
      </c>
      <c r="D2" s="8">
        <v>28.57</v>
      </c>
      <c r="E2" s="8">
        <v>42.86</v>
      </c>
      <c r="F2" s="8">
        <v>0</v>
      </c>
      <c r="G2" s="8">
        <v>9.5200000000000014</v>
      </c>
      <c r="H2" s="8">
        <v>4.7600000000000007</v>
      </c>
      <c r="I2" s="8">
        <v>4.7600000000000007</v>
      </c>
      <c r="J2" s="8">
        <v>38.1</v>
      </c>
      <c r="K2" s="8">
        <v>42.86</v>
      </c>
      <c r="L2" s="8">
        <v>33.33</v>
      </c>
      <c r="M2" s="8">
        <v>4.7600000000000007</v>
      </c>
      <c r="N2" s="8">
        <v>19.05</v>
      </c>
      <c r="O2" s="8">
        <v>14.29</v>
      </c>
      <c r="P2" s="23">
        <v>190.47</v>
      </c>
      <c r="Q2" s="23">
        <v>114.29</v>
      </c>
    </row>
    <row r="3" spans="1:17">
      <c r="A3" s="18" t="s">
        <v>124</v>
      </c>
      <c r="B3" s="1" t="s">
        <v>159</v>
      </c>
      <c r="C3" s="8">
        <v>28.57</v>
      </c>
      <c r="D3" s="8">
        <v>4.7600000000000007</v>
      </c>
      <c r="E3" s="8">
        <v>38.1</v>
      </c>
      <c r="F3" s="8">
        <v>33.33</v>
      </c>
      <c r="G3" s="8">
        <v>23.81</v>
      </c>
      <c r="H3" s="8">
        <v>33.33</v>
      </c>
      <c r="I3" s="8">
        <v>14.29</v>
      </c>
      <c r="J3" s="8">
        <v>28.57</v>
      </c>
      <c r="K3" s="8">
        <v>14.29</v>
      </c>
      <c r="L3" s="8">
        <v>4.7600000000000007</v>
      </c>
      <c r="M3" s="8">
        <v>4.7600000000000007</v>
      </c>
      <c r="N3" s="8">
        <v>4.7600000000000007</v>
      </c>
      <c r="O3" s="8">
        <v>38.1</v>
      </c>
      <c r="P3" s="23">
        <v>223.80999999999995</v>
      </c>
      <c r="Q3" s="23">
        <v>114.29</v>
      </c>
    </row>
    <row r="4" spans="1:17">
      <c r="A4" s="18" t="s">
        <v>125</v>
      </c>
      <c r="B4" s="1" t="s">
        <v>159</v>
      </c>
      <c r="C4" s="8">
        <v>9.5200000000000014</v>
      </c>
      <c r="D4" s="8">
        <v>19.05</v>
      </c>
      <c r="E4" s="8">
        <v>47.62</v>
      </c>
      <c r="F4" s="8">
        <v>9.5200000000000014</v>
      </c>
      <c r="G4" s="8">
        <v>9.5200000000000014</v>
      </c>
      <c r="H4" s="8">
        <v>19.05</v>
      </c>
      <c r="I4" s="8">
        <v>0</v>
      </c>
      <c r="J4" s="8">
        <v>52.38</v>
      </c>
      <c r="K4" s="8">
        <v>19.05</v>
      </c>
      <c r="L4" s="8">
        <v>47.62</v>
      </c>
      <c r="M4" s="8">
        <v>28.57</v>
      </c>
      <c r="N4" s="8">
        <v>28.57</v>
      </c>
      <c r="O4" s="8">
        <v>0</v>
      </c>
      <c r="P4" s="23">
        <v>209.52</v>
      </c>
      <c r="Q4" s="23">
        <v>138.09</v>
      </c>
    </row>
    <row r="5" spans="1:17">
      <c r="A5" s="18" t="s">
        <v>126</v>
      </c>
      <c r="B5" s="1" t="s">
        <v>159</v>
      </c>
      <c r="C5" s="8">
        <v>19.05</v>
      </c>
      <c r="D5" s="8">
        <v>4.7600000000000007</v>
      </c>
      <c r="E5" s="8">
        <v>19.05</v>
      </c>
      <c r="F5" s="8">
        <v>9.5200000000000014</v>
      </c>
      <c r="G5" s="8">
        <v>19.05</v>
      </c>
      <c r="H5" s="8">
        <v>14.29</v>
      </c>
      <c r="I5" s="8">
        <v>28.57</v>
      </c>
      <c r="J5" s="8">
        <v>9.5200000000000014</v>
      </c>
      <c r="K5" s="8">
        <v>9.5200000000000014</v>
      </c>
      <c r="L5" s="8">
        <v>4.7600000000000007</v>
      </c>
      <c r="M5" s="8">
        <v>4.7600000000000007</v>
      </c>
      <c r="N5" s="8">
        <v>38.1</v>
      </c>
      <c r="O5" s="8">
        <v>28.57</v>
      </c>
      <c r="P5" s="23">
        <v>133.33000000000001</v>
      </c>
      <c r="Q5" s="23">
        <v>114.29000000000002</v>
      </c>
    </row>
    <row r="6" spans="1:17">
      <c r="A6" s="18" t="s">
        <v>127</v>
      </c>
      <c r="B6" s="1" t="s">
        <v>159</v>
      </c>
      <c r="C6" s="8">
        <v>38.1</v>
      </c>
      <c r="D6" s="8">
        <v>4.7600000000000007</v>
      </c>
      <c r="E6" s="8">
        <v>9.5200000000000014</v>
      </c>
      <c r="F6" s="8">
        <v>9.5200000000000014</v>
      </c>
      <c r="G6" s="8">
        <v>28.57</v>
      </c>
      <c r="H6" s="8">
        <v>42.86</v>
      </c>
      <c r="I6" s="8">
        <v>61.9</v>
      </c>
      <c r="J6" s="8">
        <v>0</v>
      </c>
      <c r="K6" s="8">
        <v>0</v>
      </c>
      <c r="L6" s="8">
        <v>0</v>
      </c>
      <c r="M6" s="8">
        <v>4.7600000000000007</v>
      </c>
      <c r="N6" s="8">
        <v>9.5200000000000014</v>
      </c>
      <c r="O6" s="8">
        <v>38.1</v>
      </c>
      <c r="P6" s="23">
        <v>176.18999999999997</v>
      </c>
      <c r="Q6" s="23">
        <v>119.04</v>
      </c>
    </row>
    <row r="7" spans="1:17">
      <c r="A7" s="18" t="s">
        <v>128</v>
      </c>
      <c r="B7" s="1" t="s">
        <v>159</v>
      </c>
      <c r="C7" s="8">
        <v>0</v>
      </c>
      <c r="D7" s="8">
        <v>0</v>
      </c>
      <c r="E7" s="8">
        <v>23.81</v>
      </c>
      <c r="F7" s="8">
        <v>0</v>
      </c>
      <c r="G7" s="8">
        <v>0</v>
      </c>
      <c r="H7" s="8">
        <v>0</v>
      </c>
      <c r="I7" s="8">
        <v>23.81</v>
      </c>
      <c r="J7" s="8">
        <v>14.29</v>
      </c>
      <c r="K7" s="8">
        <v>4.7600000000000007</v>
      </c>
      <c r="L7" s="8">
        <v>33.33</v>
      </c>
      <c r="M7" s="8">
        <v>0</v>
      </c>
      <c r="N7" s="8">
        <v>47.62</v>
      </c>
      <c r="O7" s="8">
        <v>0</v>
      </c>
      <c r="P7" s="23">
        <v>61.900000000000006</v>
      </c>
      <c r="Q7" s="23">
        <v>109.53</v>
      </c>
    </row>
    <row r="8" spans="1:17">
      <c r="A8" s="18" t="s">
        <v>129</v>
      </c>
      <c r="B8" s="1" t="s">
        <v>159</v>
      </c>
      <c r="C8" s="8">
        <v>4.7600000000000007</v>
      </c>
      <c r="D8" s="8">
        <v>19.05</v>
      </c>
      <c r="E8" s="8">
        <v>52.38</v>
      </c>
      <c r="F8" s="8">
        <v>9.5200000000000014</v>
      </c>
      <c r="G8" s="8">
        <v>0</v>
      </c>
      <c r="H8" s="8">
        <v>23.81</v>
      </c>
      <c r="I8" s="8">
        <v>9.5200000000000014</v>
      </c>
      <c r="J8" s="8">
        <v>42.86</v>
      </c>
      <c r="K8" s="8">
        <v>23.81</v>
      </c>
      <c r="L8" s="8">
        <v>47.62</v>
      </c>
      <c r="M8" s="8">
        <v>4.7600000000000007</v>
      </c>
      <c r="N8" s="8">
        <v>33.33</v>
      </c>
      <c r="O8" s="8">
        <v>0</v>
      </c>
      <c r="P8" s="23">
        <v>185.70999999999998</v>
      </c>
      <c r="Q8" s="23">
        <v>142.85000000000002</v>
      </c>
    </row>
    <row r="9" spans="1:17">
      <c r="A9" s="18" t="s">
        <v>130</v>
      </c>
      <c r="B9" s="1" t="s">
        <v>159</v>
      </c>
      <c r="C9" s="8">
        <v>42.86</v>
      </c>
      <c r="D9" s="8">
        <v>28.57</v>
      </c>
      <c r="E9" s="8">
        <v>28.57</v>
      </c>
      <c r="F9" s="8">
        <v>33.33</v>
      </c>
      <c r="G9" s="8">
        <v>28.57</v>
      </c>
      <c r="H9" s="8">
        <v>38.1</v>
      </c>
      <c r="I9" s="8">
        <v>47.62</v>
      </c>
      <c r="J9" s="8">
        <v>19.05</v>
      </c>
      <c r="K9" s="8">
        <v>23.81</v>
      </c>
      <c r="L9" s="8">
        <v>4.7600000000000007</v>
      </c>
      <c r="M9" s="8">
        <v>28.57</v>
      </c>
      <c r="N9" s="8">
        <v>14.29</v>
      </c>
      <c r="O9" s="8">
        <v>38.1</v>
      </c>
      <c r="P9" s="23">
        <v>295.24</v>
      </c>
      <c r="Q9" s="23">
        <v>152.38999999999999</v>
      </c>
    </row>
    <row r="10" spans="1:17">
      <c r="A10" s="18" t="s">
        <v>120</v>
      </c>
      <c r="B10" s="1" t="s">
        <v>159</v>
      </c>
      <c r="C10" s="8">
        <v>52.38</v>
      </c>
      <c r="D10" s="8">
        <v>28.57</v>
      </c>
      <c r="E10" s="8">
        <v>0</v>
      </c>
      <c r="F10" s="8">
        <v>33.33</v>
      </c>
      <c r="G10" s="8">
        <v>47.62</v>
      </c>
      <c r="H10" s="8">
        <v>66.67</v>
      </c>
      <c r="I10" s="8">
        <v>42.86</v>
      </c>
      <c r="J10" s="8">
        <v>33.33</v>
      </c>
      <c r="K10" s="8">
        <v>38.1</v>
      </c>
      <c r="L10" s="8">
        <v>4.7600000000000007</v>
      </c>
      <c r="M10" s="8">
        <v>42.86</v>
      </c>
      <c r="N10" s="8">
        <v>23.81</v>
      </c>
      <c r="O10" s="8">
        <v>57.14</v>
      </c>
      <c r="P10" s="23">
        <v>371.43</v>
      </c>
      <c r="Q10" s="23">
        <v>152.38</v>
      </c>
    </row>
    <row r="11" spans="1:17">
      <c r="A11" s="18" t="s">
        <v>122</v>
      </c>
      <c r="B11" s="1" t="s">
        <v>159</v>
      </c>
      <c r="C11" s="8">
        <v>23.81</v>
      </c>
      <c r="D11" s="8">
        <v>42.86</v>
      </c>
      <c r="E11" s="8">
        <v>14.29</v>
      </c>
      <c r="F11" s="8">
        <v>9.5200000000000014</v>
      </c>
      <c r="G11" s="8">
        <v>38.1</v>
      </c>
      <c r="H11" s="8">
        <v>9.5200000000000014</v>
      </c>
      <c r="I11" s="8">
        <v>71.430000000000007</v>
      </c>
      <c r="J11" s="8">
        <v>23.81</v>
      </c>
      <c r="K11" s="8">
        <v>33.33</v>
      </c>
      <c r="L11" s="8">
        <v>23.81</v>
      </c>
      <c r="M11" s="8">
        <v>28.57</v>
      </c>
      <c r="N11" s="8">
        <v>42.86</v>
      </c>
      <c r="O11" s="8">
        <v>28.57</v>
      </c>
      <c r="P11" s="23">
        <v>252.38</v>
      </c>
      <c r="Q11" s="23">
        <v>176.2</v>
      </c>
    </row>
    <row r="12" spans="1:17">
      <c r="A12" s="18" t="s">
        <v>131</v>
      </c>
      <c r="B12" s="1" t="s">
        <v>159</v>
      </c>
      <c r="C12" s="8">
        <v>28.57</v>
      </c>
      <c r="D12" s="8">
        <v>42.86</v>
      </c>
      <c r="E12" s="8">
        <v>4.7600000000000007</v>
      </c>
      <c r="F12" s="8">
        <v>33.33</v>
      </c>
      <c r="G12" s="8">
        <v>66.67</v>
      </c>
      <c r="H12" s="8">
        <v>28.57</v>
      </c>
      <c r="I12" s="8">
        <v>19.05</v>
      </c>
      <c r="J12" s="8">
        <v>4.7600000000000007</v>
      </c>
      <c r="K12" s="8">
        <v>95.24</v>
      </c>
      <c r="L12" s="8">
        <v>23.81</v>
      </c>
      <c r="M12" s="8">
        <v>42.86</v>
      </c>
      <c r="N12" s="8">
        <v>0</v>
      </c>
      <c r="O12" s="8">
        <v>14.29</v>
      </c>
      <c r="P12" s="23">
        <v>380.96</v>
      </c>
      <c r="Q12" s="23">
        <v>57.14</v>
      </c>
    </row>
    <row r="13" spans="1:17">
      <c r="A13" s="18" t="s">
        <v>123</v>
      </c>
      <c r="B13" s="1" t="s">
        <v>160</v>
      </c>
      <c r="C13" s="8">
        <v>66.67</v>
      </c>
      <c r="D13" s="8">
        <v>52.38</v>
      </c>
      <c r="E13" s="8">
        <v>90.48</v>
      </c>
      <c r="F13" s="8">
        <v>33.33</v>
      </c>
      <c r="G13" s="8">
        <v>61.9</v>
      </c>
      <c r="H13" s="8">
        <v>52.38</v>
      </c>
      <c r="I13" s="8">
        <v>38.1</v>
      </c>
      <c r="J13" s="8">
        <v>85.71</v>
      </c>
      <c r="K13" s="8">
        <v>57.14</v>
      </c>
      <c r="L13" s="8">
        <v>61.9</v>
      </c>
      <c r="M13" s="8">
        <v>42.86</v>
      </c>
      <c r="N13" s="8">
        <v>57.14</v>
      </c>
      <c r="O13" s="8">
        <v>66.67</v>
      </c>
      <c r="P13" s="23">
        <v>585.70999999999992</v>
      </c>
      <c r="Q13" s="23">
        <v>338.1</v>
      </c>
    </row>
    <row r="14" spans="1:17">
      <c r="A14" s="18" t="s">
        <v>124</v>
      </c>
      <c r="B14" s="1" t="s">
        <v>160</v>
      </c>
      <c r="C14" s="8">
        <v>71.430000000000007</v>
      </c>
      <c r="D14" s="8">
        <v>80.95</v>
      </c>
      <c r="E14" s="8">
        <v>85.71</v>
      </c>
      <c r="F14" s="8">
        <v>61.9</v>
      </c>
      <c r="G14" s="8">
        <v>80.95</v>
      </c>
      <c r="H14" s="8">
        <v>76.19</v>
      </c>
      <c r="I14" s="8">
        <v>76.19</v>
      </c>
      <c r="J14" s="8">
        <v>66.67</v>
      </c>
      <c r="K14" s="8">
        <v>71.430000000000007</v>
      </c>
      <c r="L14" s="8">
        <v>66.67</v>
      </c>
      <c r="M14" s="8">
        <v>66.67</v>
      </c>
      <c r="N14" s="8">
        <v>66.67</v>
      </c>
      <c r="O14" s="8">
        <v>100</v>
      </c>
      <c r="P14" s="23">
        <v>761.89999999999986</v>
      </c>
      <c r="Q14" s="23">
        <v>366.67</v>
      </c>
    </row>
    <row r="15" spans="1:17">
      <c r="A15" s="18" t="s">
        <v>125</v>
      </c>
      <c r="B15" s="1" t="s">
        <v>160</v>
      </c>
      <c r="C15" s="8">
        <v>85.71</v>
      </c>
      <c r="D15" s="8">
        <v>71.430000000000007</v>
      </c>
      <c r="E15" s="8">
        <v>80.95</v>
      </c>
      <c r="F15" s="8">
        <v>66.67</v>
      </c>
      <c r="G15" s="8">
        <v>100</v>
      </c>
      <c r="H15" s="8">
        <v>100</v>
      </c>
      <c r="I15" s="8">
        <v>33.33</v>
      </c>
      <c r="J15" s="8">
        <v>76.19</v>
      </c>
      <c r="K15" s="8">
        <v>52.38</v>
      </c>
      <c r="L15" s="8">
        <v>90.48</v>
      </c>
      <c r="M15" s="8">
        <v>90.48</v>
      </c>
      <c r="N15" s="8">
        <v>61.9</v>
      </c>
      <c r="O15" s="8">
        <v>66.67</v>
      </c>
      <c r="P15" s="23">
        <v>804.77</v>
      </c>
      <c r="Q15" s="23">
        <v>338.08</v>
      </c>
    </row>
    <row r="16" spans="1:17">
      <c r="A16" s="18" t="s">
        <v>126</v>
      </c>
      <c r="B16" s="1" t="s">
        <v>160</v>
      </c>
      <c r="C16" s="8">
        <v>100</v>
      </c>
      <c r="D16" s="8">
        <v>61.9</v>
      </c>
      <c r="E16" s="8">
        <v>71.430000000000007</v>
      </c>
      <c r="F16" s="8">
        <v>76.19</v>
      </c>
      <c r="G16" s="8">
        <v>85.71</v>
      </c>
      <c r="H16" s="8">
        <v>80.95</v>
      </c>
      <c r="I16" s="8">
        <v>90.48</v>
      </c>
      <c r="J16" s="8">
        <v>61.9</v>
      </c>
      <c r="K16" s="8">
        <v>80.95</v>
      </c>
      <c r="L16" s="8">
        <v>66.67</v>
      </c>
      <c r="M16" s="8">
        <v>76.19</v>
      </c>
      <c r="N16" s="8">
        <v>66.67</v>
      </c>
      <c r="O16" s="8">
        <v>66.67</v>
      </c>
      <c r="P16" s="23">
        <v>766.66</v>
      </c>
      <c r="Q16" s="23">
        <v>390.48000000000008</v>
      </c>
    </row>
    <row r="17" spans="1:17">
      <c r="A17" s="18" t="s">
        <v>127</v>
      </c>
      <c r="B17" s="1" t="s">
        <v>160</v>
      </c>
      <c r="C17" s="8">
        <v>80.95</v>
      </c>
      <c r="D17" s="8">
        <v>90.48</v>
      </c>
      <c r="E17" s="8">
        <v>76.19</v>
      </c>
      <c r="F17" s="8">
        <v>100</v>
      </c>
      <c r="G17" s="8">
        <v>76.19</v>
      </c>
      <c r="H17" s="8">
        <v>90.48</v>
      </c>
      <c r="I17" s="8">
        <v>85.71</v>
      </c>
      <c r="J17" s="8">
        <v>71.430000000000007</v>
      </c>
      <c r="K17" s="8">
        <v>85.71</v>
      </c>
      <c r="L17" s="8">
        <v>85.71</v>
      </c>
      <c r="M17" s="8">
        <v>85.71</v>
      </c>
      <c r="N17" s="8">
        <v>66.67</v>
      </c>
      <c r="O17" s="8">
        <v>90.48</v>
      </c>
      <c r="P17" s="23">
        <v>861.90000000000009</v>
      </c>
      <c r="Q17" s="23">
        <v>380.95</v>
      </c>
    </row>
    <row r="18" spans="1:17">
      <c r="A18" s="18" t="s">
        <v>128</v>
      </c>
      <c r="B18" s="1" t="s">
        <v>160</v>
      </c>
      <c r="C18" s="8">
        <v>76.19</v>
      </c>
      <c r="D18" s="8">
        <v>90.48</v>
      </c>
      <c r="E18" s="8">
        <v>95.24</v>
      </c>
      <c r="F18" s="8">
        <v>66.67</v>
      </c>
      <c r="G18" s="8">
        <v>66.67</v>
      </c>
      <c r="H18" s="8">
        <v>42.86</v>
      </c>
      <c r="I18" s="8">
        <v>66.67</v>
      </c>
      <c r="J18" s="8">
        <v>95.24</v>
      </c>
      <c r="K18" s="8">
        <v>76.19</v>
      </c>
      <c r="L18" s="8">
        <v>95.24</v>
      </c>
      <c r="M18" s="8">
        <v>71.430000000000007</v>
      </c>
      <c r="N18" s="8">
        <v>66.67</v>
      </c>
      <c r="O18" s="8">
        <v>66.67</v>
      </c>
      <c r="P18" s="23">
        <v>747.64</v>
      </c>
      <c r="Q18" s="23">
        <v>400.01000000000005</v>
      </c>
    </row>
    <row r="19" spans="1:17">
      <c r="A19" s="18" t="s">
        <v>129</v>
      </c>
      <c r="B19" s="1" t="s">
        <v>160</v>
      </c>
      <c r="C19" s="8">
        <v>61.9</v>
      </c>
      <c r="D19" s="8">
        <v>100</v>
      </c>
      <c r="E19" s="8">
        <v>100</v>
      </c>
      <c r="F19" s="8">
        <v>76.19</v>
      </c>
      <c r="G19" s="8">
        <v>57.14</v>
      </c>
      <c r="H19" s="8">
        <v>61.9</v>
      </c>
      <c r="I19" s="8">
        <v>57.14</v>
      </c>
      <c r="J19" s="8">
        <v>100</v>
      </c>
      <c r="K19" s="8">
        <v>90.48</v>
      </c>
      <c r="L19" s="8">
        <v>100</v>
      </c>
      <c r="M19" s="8">
        <v>100</v>
      </c>
      <c r="N19" s="8">
        <v>66.67</v>
      </c>
      <c r="O19" s="8">
        <v>57.14</v>
      </c>
      <c r="P19" s="23">
        <v>804.74999999999989</v>
      </c>
      <c r="Q19" s="23">
        <v>385.71</v>
      </c>
    </row>
    <row r="20" spans="1:17">
      <c r="A20" s="18" t="s">
        <v>130</v>
      </c>
      <c r="B20" s="1" t="s">
        <v>160</v>
      </c>
      <c r="C20" s="8">
        <v>95.24</v>
      </c>
      <c r="D20" s="8">
        <v>57.14</v>
      </c>
      <c r="E20" s="8">
        <v>66.67</v>
      </c>
      <c r="F20" s="8">
        <v>76.19</v>
      </c>
      <c r="G20" s="8">
        <v>90.48</v>
      </c>
      <c r="H20" s="8">
        <v>85.71</v>
      </c>
      <c r="I20" s="8">
        <v>80.95</v>
      </c>
      <c r="J20" s="8">
        <v>90.48</v>
      </c>
      <c r="K20" s="8">
        <v>66.67</v>
      </c>
      <c r="L20" s="8">
        <v>76.19</v>
      </c>
      <c r="M20" s="8">
        <v>76.19</v>
      </c>
      <c r="N20" s="8">
        <v>66.67</v>
      </c>
      <c r="O20" s="8">
        <v>66.67</v>
      </c>
      <c r="P20" s="23">
        <v>757.15</v>
      </c>
      <c r="Q20" s="23">
        <v>400.01000000000005</v>
      </c>
    </row>
    <row r="21" spans="1:17">
      <c r="A21" s="18" t="s">
        <v>120</v>
      </c>
      <c r="B21" s="1" t="s">
        <v>160</v>
      </c>
      <c r="C21" s="8">
        <v>90.48</v>
      </c>
      <c r="D21" s="8">
        <v>80.95</v>
      </c>
      <c r="E21" s="8">
        <v>57.14</v>
      </c>
      <c r="F21" s="8">
        <v>95.24</v>
      </c>
      <c r="G21" s="8">
        <v>90.48</v>
      </c>
      <c r="H21" s="8">
        <v>95.24</v>
      </c>
      <c r="I21" s="8">
        <v>95.24</v>
      </c>
      <c r="J21" s="8">
        <v>80.95</v>
      </c>
      <c r="K21" s="8">
        <v>61.9</v>
      </c>
      <c r="L21" s="8">
        <v>57.14</v>
      </c>
      <c r="M21" s="8">
        <v>90.48</v>
      </c>
      <c r="N21" s="8">
        <v>66.67</v>
      </c>
      <c r="O21" s="8">
        <v>95.24</v>
      </c>
      <c r="P21" s="23">
        <v>814.29000000000008</v>
      </c>
      <c r="Q21" s="23">
        <v>390.48</v>
      </c>
    </row>
    <row r="22" spans="1:17">
      <c r="A22" s="18" t="s">
        <v>122</v>
      </c>
      <c r="B22" s="1" t="s">
        <v>160</v>
      </c>
      <c r="C22" s="8">
        <v>57.14</v>
      </c>
      <c r="D22" s="8">
        <v>71.430000000000007</v>
      </c>
      <c r="E22" s="8">
        <v>61.9</v>
      </c>
      <c r="F22" s="8">
        <v>33.33</v>
      </c>
      <c r="G22" s="8">
        <v>47.62</v>
      </c>
      <c r="H22" s="8">
        <v>52.38</v>
      </c>
      <c r="I22" s="8">
        <v>100</v>
      </c>
      <c r="J22" s="8">
        <v>57.14</v>
      </c>
      <c r="K22" s="8">
        <v>47.62</v>
      </c>
      <c r="L22" s="8">
        <v>80.95</v>
      </c>
      <c r="M22" s="8">
        <v>42.86</v>
      </c>
      <c r="N22" s="8">
        <v>66.67</v>
      </c>
      <c r="O22" s="8">
        <v>52.38</v>
      </c>
      <c r="P22" s="23">
        <v>547.61</v>
      </c>
      <c r="Q22" s="23">
        <v>342.85</v>
      </c>
    </row>
    <row r="23" spans="1:17">
      <c r="A23" s="18" t="s">
        <v>131</v>
      </c>
      <c r="B23" s="1" t="s">
        <v>160</v>
      </c>
      <c r="C23" s="8">
        <v>47.62</v>
      </c>
      <c r="D23" s="8">
        <v>61.9</v>
      </c>
      <c r="E23" s="8">
        <v>33.33</v>
      </c>
      <c r="F23" s="8">
        <v>76.19</v>
      </c>
      <c r="G23" s="8">
        <v>38.1</v>
      </c>
      <c r="H23" s="8">
        <v>71.430000000000007</v>
      </c>
      <c r="I23" s="8">
        <v>52.38</v>
      </c>
      <c r="J23" s="8">
        <v>47.62</v>
      </c>
      <c r="K23" s="8">
        <v>100</v>
      </c>
      <c r="L23" s="8">
        <v>33.33</v>
      </c>
      <c r="M23" s="8">
        <v>42.86</v>
      </c>
      <c r="N23" s="8">
        <v>52.38</v>
      </c>
      <c r="O23" s="8">
        <v>14.29</v>
      </c>
      <c r="P23" s="23">
        <v>519.05000000000007</v>
      </c>
      <c r="Q23" s="23">
        <v>233.33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/>
  </sheetViews>
  <sheetFormatPr baseColWidth="10" defaultColWidth="11" defaultRowHeight="12" x14ac:dyDescent="0"/>
  <cols>
    <col min="1" max="8" width="11" style="1"/>
    <col min="9" max="9" width="12.5" style="1" customWidth="1"/>
    <col min="10" max="10" width="25.5" style="1" customWidth="1"/>
    <col min="11" max="11" width="35.83203125" style="1" customWidth="1"/>
    <col min="12" max="12" width="12.6640625" style="1" customWidth="1"/>
    <col min="13" max="16384" width="11" style="1"/>
  </cols>
  <sheetData>
    <row r="1" spans="1:12">
      <c r="A1" s="19" t="s">
        <v>0</v>
      </c>
      <c r="B1" s="11" t="s">
        <v>55</v>
      </c>
      <c r="C1" s="11" t="s">
        <v>56</v>
      </c>
      <c r="D1" s="19" t="s">
        <v>137</v>
      </c>
      <c r="E1" s="19" t="s">
        <v>142</v>
      </c>
      <c r="F1" s="19" t="s">
        <v>143</v>
      </c>
      <c r="G1" s="19" t="s">
        <v>147</v>
      </c>
      <c r="H1" s="19" t="s">
        <v>150</v>
      </c>
      <c r="I1" s="19" t="s">
        <v>87</v>
      </c>
      <c r="J1" s="19" t="s">
        <v>161</v>
      </c>
      <c r="K1" s="19" t="s">
        <v>162</v>
      </c>
      <c r="L1" s="19" t="s">
        <v>163</v>
      </c>
    </row>
    <row r="2" spans="1:12">
      <c r="A2" s="21" t="s">
        <v>15</v>
      </c>
      <c r="B2" s="1" t="s">
        <v>81</v>
      </c>
      <c r="C2" s="1" t="s">
        <v>82</v>
      </c>
      <c r="D2" s="21">
        <v>2.59</v>
      </c>
      <c r="E2" s="21">
        <v>0.28999999999999998</v>
      </c>
      <c r="F2" s="21">
        <v>0.43</v>
      </c>
      <c r="G2" s="21">
        <v>760</v>
      </c>
      <c r="H2" s="21">
        <v>118</v>
      </c>
      <c r="I2" s="1">
        <v>881.31</v>
      </c>
      <c r="J2" s="1">
        <v>760.71999999999991</v>
      </c>
      <c r="K2" s="1">
        <v>120.59</v>
      </c>
      <c r="L2" s="1">
        <v>760.29</v>
      </c>
    </row>
    <row r="3" spans="1:12">
      <c r="A3" s="21" t="s">
        <v>16</v>
      </c>
      <c r="B3" s="1" t="s">
        <v>83</v>
      </c>
      <c r="C3" s="1" t="s">
        <v>84</v>
      </c>
      <c r="D3" s="21">
        <v>2.4900000000000002</v>
      </c>
      <c r="E3" s="21">
        <v>0.26</v>
      </c>
      <c r="F3" s="21">
        <v>0.39</v>
      </c>
      <c r="G3" s="21">
        <v>840</v>
      </c>
      <c r="H3" s="21">
        <v>111</v>
      </c>
      <c r="I3" s="1">
        <v>954.14</v>
      </c>
      <c r="J3" s="1">
        <v>840.65</v>
      </c>
      <c r="K3" s="1">
        <v>113.49</v>
      </c>
      <c r="L3" s="1">
        <v>840.26</v>
      </c>
    </row>
    <row r="4" spans="1:12">
      <c r="A4" s="21" t="s">
        <v>17</v>
      </c>
      <c r="B4" s="1" t="s">
        <v>83</v>
      </c>
      <c r="C4" s="1" t="s">
        <v>84</v>
      </c>
      <c r="D4" s="21">
        <v>3.57</v>
      </c>
      <c r="E4" s="21">
        <v>0.25</v>
      </c>
      <c r="F4" s="21">
        <v>0.51</v>
      </c>
      <c r="G4" s="21">
        <v>860</v>
      </c>
      <c r="H4" s="21">
        <v>190</v>
      </c>
      <c r="I4" s="1">
        <v>1054.33</v>
      </c>
      <c r="J4" s="1">
        <v>860.76</v>
      </c>
      <c r="K4" s="1">
        <v>193.57</v>
      </c>
      <c r="L4" s="1">
        <v>860.25</v>
      </c>
    </row>
    <row r="5" spans="1:12">
      <c r="A5" s="21" t="s">
        <v>18</v>
      </c>
      <c r="B5" s="1" t="s">
        <v>83</v>
      </c>
      <c r="C5" s="1" t="s">
        <v>85</v>
      </c>
      <c r="D5" s="21">
        <v>3.47</v>
      </c>
      <c r="E5" s="21">
        <v>0.26</v>
      </c>
      <c r="F5" s="21">
        <v>0.47</v>
      </c>
      <c r="G5" s="21">
        <v>750</v>
      </c>
      <c r="H5" s="21">
        <v>128</v>
      </c>
      <c r="I5" s="1">
        <v>882.2</v>
      </c>
      <c r="J5" s="1">
        <v>750.73</v>
      </c>
      <c r="K5" s="1">
        <v>131.47</v>
      </c>
      <c r="L5" s="1">
        <v>750.26</v>
      </c>
    </row>
    <row r="6" spans="1:12">
      <c r="A6" s="21" t="s">
        <v>19</v>
      </c>
      <c r="B6" s="1" t="s">
        <v>86</v>
      </c>
      <c r="C6" s="1" t="s">
        <v>84</v>
      </c>
      <c r="D6" s="21">
        <v>2.35</v>
      </c>
      <c r="E6" s="21">
        <v>0.32</v>
      </c>
      <c r="F6" s="21">
        <v>0.34</v>
      </c>
      <c r="G6" s="21">
        <v>1040</v>
      </c>
      <c r="H6" s="21">
        <v>343</v>
      </c>
      <c r="I6" s="1">
        <v>1386.01</v>
      </c>
      <c r="J6" s="1">
        <v>1040.6599999999999</v>
      </c>
      <c r="K6" s="1">
        <v>345.35</v>
      </c>
      <c r="L6" s="1">
        <v>1040.32</v>
      </c>
    </row>
    <row r="7" spans="1:12">
      <c r="A7" s="21" t="s">
        <v>20</v>
      </c>
      <c r="B7" s="1" t="s">
        <v>86</v>
      </c>
      <c r="C7" s="1" t="s">
        <v>85</v>
      </c>
      <c r="D7" s="21">
        <v>2.4</v>
      </c>
      <c r="E7" s="21">
        <v>0.28000000000000003</v>
      </c>
      <c r="F7" s="21">
        <v>0.34</v>
      </c>
      <c r="G7" s="21">
        <v>990</v>
      </c>
      <c r="H7" s="21">
        <v>117</v>
      </c>
      <c r="I7" s="1">
        <v>1110.02</v>
      </c>
      <c r="J7" s="1">
        <v>990.62</v>
      </c>
      <c r="K7" s="1">
        <v>119.4</v>
      </c>
      <c r="L7" s="1">
        <v>990.28</v>
      </c>
    </row>
    <row r="8" spans="1:12">
      <c r="A8" s="21" t="s">
        <v>21</v>
      </c>
      <c r="B8" s="1" t="s">
        <v>86</v>
      </c>
      <c r="C8" s="1" t="s">
        <v>85</v>
      </c>
      <c r="D8" s="21">
        <v>2.16</v>
      </c>
      <c r="E8" s="21">
        <v>0.21</v>
      </c>
      <c r="F8" s="21">
        <v>0.31</v>
      </c>
      <c r="G8" s="21">
        <v>890</v>
      </c>
      <c r="H8" s="21">
        <v>97</v>
      </c>
      <c r="I8" s="1">
        <v>989.68</v>
      </c>
      <c r="J8" s="1">
        <v>890.52</v>
      </c>
      <c r="K8" s="1">
        <v>99.16</v>
      </c>
      <c r="L8" s="1">
        <v>890.21</v>
      </c>
    </row>
    <row r="9" spans="1:12">
      <c r="A9" s="21" t="s">
        <v>22</v>
      </c>
      <c r="B9" s="1" t="s">
        <v>86</v>
      </c>
      <c r="C9" s="1" t="s">
        <v>85</v>
      </c>
      <c r="D9" s="21">
        <v>2.76</v>
      </c>
      <c r="E9" s="21">
        <v>0.23</v>
      </c>
      <c r="F9" s="21">
        <v>0.28999999999999998</v>
      </c>
      <c r="G9" s="21">
        <v>980</v>
      </c>
      <c r="H9" s="21">
        <v>118</v>
      </c>
      <c r="I9" s="1">
        <v>1101.28</v>
      </c>
      <c r="J9" s="1">
        <v>980.52</v>
      </c>
      <c r="K9" s="1">
        <v>120.76</v>
      </c>
      <c r="L9" s="1">
        <v>980.23</v>
      </c>
    </row>
    <row r="10" spans="1:12">
      <c r="A10" s="21" t="s">
        <v>23</v>
      </c>
      <c r="B10" s="1" t="s">
        <v>86</v>
      </c>
      <c r="C10" s="1" t="s">
        <v>84</v>
      </c>
      <c r="D10" s="21">
        <v>3.34</v>
      </c>
      <c r="E10" s="21">
        <v>0.28000000000000003</v>
      </c>
      <c r="F10" s="21">
        <v>0.37</v>
      </c>
      <c r="G10" s="21">
        <v>930</v>
      </c>
      <c r="H10" s="21">
        <v>130</v>
      </c>
      <c r="I10" s="1">
        <v>1063.99</v>
      </c>
      <c r="J10" s="1">
        <v>930.65</v>
      </c>
      <c r="K10" s="1">
        <v>133.34</v>
      </c>
      <c r="L10" s="1">
        <v>930.28</v>
      </c>
    </row>
    <row r="11" spans="1:12">
      <c r="A11" s="21" t="s">
        <v>24</v>
      </c>
      <c r="B11" s="1" t="s">
        <v>86</v>
      </c>
      <c r="C11" s="1" t="s">
        <v>82</v>
      </c>
      <c r="D11" s="21">
        <v>2.2200000000000002</v>
      </c>
      <c r="E11" s="21">
        <v>0.63</v>
      </c>
      <c r="F11" s="21">
        <v>0.66</v>
      </c>
      <c r="G11" s="21">
        <v>2080</v>
      </c>
      <c r="H11" s="21">
        <v>321</v>
      </c>
      <c r="I11" s="1">
        <v>2404.5100000000002</v>
      </c>
      <c r="J11" s="1">
        <v>2081.29</v>
      </c>
      <c r="K11" s="1">
        <v>323.22000000000003</v>
      </c>
      <c r="L11" s="1">
        <v>2080.63</v>
      </c>
    </row>
    <row r="12" spans="1:12">
      <c r="A12" s="21" t="s">
        <v>25</v>
      </c>
      <c r="B12" s="1" t="s">
        <v>86</v>
      </c>
      <c r="C12" s="1" t="s">
        <v>85</v>
      </c>
      <c r="D12" s="21">
        <v>2.04</v>
      </c>
      <c r="E12" s="21">
        <v>0.15</v>
      </c>
      <c r="F12" s="21">
        <v>0.22</v>
      </c>
      <c r="G12" s="21">
        <v>670</v>
      </c>
      <c r="H12" s="21">
        <v>78</v>
      </c>
      <c r="I12" s="1">
        <v>750.41</v>
      </c>
      <c r="J12" s="1">
        <v>670.37</v>
      </c>
      <c r="K12" s="1">
        <v>80.040000000000006</v>
      </c>
      <c r="L12" s="1">
        <v>670.15</v>
      </c>
    </row>
    <row r="13" spans="1:12">
      <c r="A13" s="21" t="s">
        <v>26</v>
      </c>
      <c r="B13" s="1" t="s">
        <v>81</v>
      </c>
      <c r="C13" s="1" t="s">
        <v>87</v>
      </c>
      <c r="D13" s="21">
        <v>1.82</v>
      </c>
      <c r="E13" s="21">
        <v>0.34</v>
      </c>
      <c r="F13" s="21">
        <v>0.36</v>
      </c>
      <c r="G13" s="21">
        <v>620</v>
      </c>
      <c r="H13" s="21">
        <v>88</v>
      </c>
      <c r="I13" s="1">
        <v>710.52</v>
      </c>
      <c r="J13" s="1">
        <v>620.70000000000005</v>
      </c>
      <c r="K13" s="1">
        <v>89.82</v>
      </c>
      <c r="L13" s="1">
        <v>620.34</v>
      </c>
    </row>
    <row r="14" spans="1:12">
      <c r="A14" s="21" t="s">
        <v>27</v>
      </c>
      <c r="B14" s="1" t="s">
        <v>88</v>
      </c>
      <c r="C14" s="1" t="s">
        <v>84</v>
      </c>
      <c r="D14" s="21">
        <v>3.25</v>
      </c>
      <c r="E14" s="21">
        <v>0.28000000000000003</v>
      </c>
      <c r="F14" s="21">
        <v>0.51</v>
      </c>
      <c r="G14" s="21">
        <v>820</v>
      </c>
      <c r="H14" s="21">
        <v>256</v>
      </c>
      <c r="I14" s="1">
        <v>1080.04</v>
      </c>
      <c r="J14" s="1">
        <v>820.79</v>
      </c>
      <c r="K14" s="1">
        <v>259.25</v>
      </c>
      <c r="L14" s="1">
        <v>820.28</v>
      </c>
    </row>
    <row r="15" spans="1:12">
      <c r="A15" s="21" t="s">
        <v>28</v>
      </c>
      <c r="B15" s="1" t="s">
        <v>88</v>
      </c>
      <c r="C15" s="1" t="s">
        <v>84</v>
      </c>
      <c r="D15" s="21">
        <v>2.59</v>
      </c>
      <c r="E15" s="21">
        <v>0.3</v>
      </c>
      <c r="F15" s="21">
        <v>0.45</v>
      </c>
      <c r="G15" s="21">
        <v>910</v>
      </c>
      <c r="H15" s="21">
        <v>122</v>
      </c>
      <c r="I15" s="1">
        <v>1035.3400000000001</v>
      </c>
      <c r="J15" s="1">
        <v>910.75</v>
      </c>
      <c r="K15" s="1">
        <v>124.59</v>
      </c>
      <c r="L15" s="1">
        <v>910.3</v>
      </c>
    </row>
    <row r="16" spans="1:12">
      <c r="A16" s="21" t="s">
        <v>29</v>
      </c>
      <c r="B16" s="1" t="s">
        <v>81</v>
      </c>
      <c r="C16" s="1" t="s">
        <v>87</v>
      </c>
      <c r="D16" s="21">
        <v>3.06</v>
      </c>
      <c r="E16" s="21">
        <v>0.26</v>
      </c>
      <c r="F16" s="21">
        <v>0.51</v>
      </c>
      <c r="G16" s="21">
        <v>990</v>
      </c>
      <c r="H16" s="21">
        <v>153</v>
      </c>
      <c r="I16" s="1">
        <v>1146.83</v>
      </c>
      <c r="J16" s="1">
        <v>990.77</v>
      </c>
      <c r="K16" s="1">
        <v>156.06</v>
      </c>
      <c r="L16" s="1">
        <v>990.26</v>
      </c>
    </row>
    <row r="17" spans="1:12">
      <c r="A17" s="21" t="s">
        <v>30</v>
      </c>
      <c r="B17" s="1" t="s">
        <v>81</v>
      </c>
      <c r="C17" s="1" t="s">
        <v>82</v>
      </c>
      <c r="D17" s="21">
        <v>2.56</v>
      </c>
      <c r="E17" s="21">
        <v>0.28999999999999998</v>
      </c>
      <c r="F17" s="21">
        <v>0.46</v>
      </c>
      <c r="G17" s="21">
        <v>920</v>
      </c>
      <c r="H17" s="21">
        <v>121</v>
      </c>
      <c r="I17" s="1">
        <v>1044.31</v>
      </c>
      <c r="J17" s="1">
        <v>920.75</v>
      </c>
      <c r="K17" s="1">
        <v>123.56</v>
      </c>
      <c r="L17" s="1">
        <v>920.29</v>
      </c>
    </row>
    <row r="18" spans="1:12">
      <c r="A18" s="21" t="s">
        <v>31</v>
      </c>
      <c r="B18" s="1" t="s">
        <v>81</v>
      </c>
      <c r="C18" s="1" t="s">
        <v>87</v>
      </c>
      <c r="D18" s="21">
        <v>2.4900000000000002</v>
      </c>
      <c r="E18" s="21">
        <v>0.32</v>
      </c>
      <c r="F18" s="21">
        <v>0.49</v>
      </c>
      <c r="G18" s="21">
        <v>880</v>
      </c>
      <c r="H18" s="21">
        <v>114</v>
      </c>
      <c r="I18" s="1">
        <v>997.3</v>
      </c>
      <c r="J18" s="1">
        <v>880.81</v>
      </c>
      <c r="K18" s="1">
        <v>116.49</v>
      </c>
      <c r="L18" s="1">
        <v>880.32</v>
      </c>
    </row>
    <row r="19" spans="1:12">
      <c r="A19" s="21" t="s">
        <v>32</v>
      </c>
      <c r="B19" s="1" t="s">
        <v>83</v>
      </c>
      <c r="C19" s="1" t="s">
        <v>85</v>
      </c>
      <c r="D19" s="21">
        <v>3.3</v>
      </c>
      <c r="E19" s="21">
        <v>0.18</v>
      </c>
      <c r="F19" s="21">
        <v>0.49</v>
      </c>
      <c r="G19" s="21">
        <v>750</v>
      </c>
      <c r="H19" s="21">
        <v>211</v>
      </c>
      <c r="I19" s="1">
        <v>964.97</v>
      </c>
      <c r="J19" s="1">
        <v>750.67</v>
      </c>
      <c r="K19" s="1">
        <v>214.3</v>
      </c>
      <c r="L19" s="1">
        <v>750.18</v>
      </c>
    </row>
    <row r="20" spans="1:12">
      <c r="A20" s="21" t="s">
        <v>33</v>
      </c>
      <c r="B20" s="1" t="s">
        <v>83</v>
      </c>
      <c r="C20" s="1" t="s">
        <v>85</v>
      </c>
      <c r="D20" s="21">
        <v>3.2</v>
      </c>
      <c r="E20" s="21">
        <v>0.33</v>
      </c>
      <c r="F20" s="21">
        <v>0.56000000000000005</v>
      </c>
      <c r="G20" s="21">
        <v>890</v>
      </c>
      <c r="H20" s="21">
        <v>212</v>
      </c>
      <c r="I20" s="1">
        <v>1106.0900000000001</v>
      </c>
      <c r="J20" s="1">
        <v>890.89</v>
      </c>
      <c r="K20" s="1">
        <v>215.2</v>
      </c>
      <c r="L20" s="1">
        <v>890.33</v>
      </c>
    </row>
    <row r="21" spans="1:12">
      <c r="A21" s="21" t="s">
        <v>34</v>
      </c>
      <c r="B21" s="1" t="s">
        <v>83</v>
      </c>
      <c r="C21" s="1" t="s">
        <v>82</v>
      </c>
      <c r="D21" s="21">
        <v>1.02</v>
      </c>
      <c r="E21" s="21">
        <v>0.22</v>
      </c>
      <c r="F21" s="21">
        <v>0.36</v>
      </c>
      <c r="G21" s="21">
        <v>510</v>
      </c>
      <c r="H21" s="21">
        <v>79</v>
      </c>
      <c r="I21" s="1">
        <v>590.6</v>
      </c>
      <c r="J21" s="1">
        <v>510.58000000000004</v>
      </c>
      <c r="K21" s="1">
        <v>80.02</v>
      </c>
      <c r="L21" s="1">
        <v>510.22</v>
      </c>
    </row>
    <row r="22" spans="1:12">
      <c r="A22" s="21" t="s">
        <v>35</v>
      </c>
      <c r="B22" s="1" t="s">
        <v>83</v>
      </c>
      <c r="C22" s="1" t="s">
        <v>85</v>
      </c>
      <c r="D22" s="21">
        <v>2.89</v>
      </c>
      <c r="E22" s="21">
        <v>0.24</v>
      </c>
      <c r="F22" s="21">
        <v>0.47</v>
      </c>
      <c r="G22" s="21">
        <v>780</v>
      </c>
      <c r="H22" s="21">
        <v>223</v>
      </c>
      <c r="I22" s="1">
        <v>1006.6</v>
      </c>
      <c r="J22" s="1">
        <v>780.71</v>
      </c>
      <c r="K22" s="1">
        <v>225.89</v>
      </c>
      <c r="L22" s="1">
        <v>780.24</v>
      </c>
    </row>
    <row r="23" spans="1:12">
      <c r="A23" s="21" t="s">
        <v>36</v>
      </c>
      <c r="B23" s="1" t="s">
        <v>81</v>
      </c>
      <c r="C23" s="1" t="s">
        <v>87</v>
      </c>
      <c r="D23" s="21">
        <v>3.4</v>
      </c>
      <c r="E23" s="21">
        <v>0.22</v>
      </c>
      <c r="F23" s="21">
        <v>0.46</v>
      </c>
      <c r="G23" s="21">
        <v>830</v>
      </c>
      <c r="H23" s="21">
        <v>180</v>
      </c>
      <c r="I23" s="1">
        <v>1014.08</v>
      </c>
      <c r="J23" s="1">
        <v>830.68</v>
      </c>
      <c r="K23" s="1">
        <v>183.4</v>
      </c>
      <c r="L23" s="1">
        <v>830.22</v>
      </c>
    </row>
    <row r="24" spans="1:12">
      <c r="A24" s="21" t="s">
        <v>37</v>
      </c>
      <c r="B24" s="1" t="s">
        <v>89</v>
      </c>
      <c r="C24" s="1" t="s">
        <v>87</v>
      </c>
      <c r="D24" s="21">
        <v>0.66</v>
      </c>
      <c r="E24" s="21">
        <v>0.19</v>
      </c>
      <c r="F24" s="21">
        <v>0.31</v>
      </c>
      <c r="G24" s="21">
        <v>340</v>
      </c>
      <c r="H24" s="21">
        <v>40</v>
      </c>
      <c r="I24" s="1">
        <v>381.16</v>
      </c>
      <c r="J24" s="1">
        <v>340.5</v>
      </c>
      <c r="K24" s="1">
        <v>40.659999999999997</v>
      </c>
      <c r="L24" s="1">
        <v>340.19</v>
      </c>
    </row>
    <row r="25" spans="1:12">
      <c r="A25" s="21" t="s">
        <v>38</v>
      </c>
      <c r="B25" s="1" t="s">
        <v>89</v>
      </c>
      <c r="C25" s="1" t="s">
        <v>82</v>
      </c>
      <c r="D25" s="21">
        <v>2.5</v>
      </c>
      <c r="E25" s="21">
        <v>0.34</v>
      </c>
      <c r="F25" s="21">
        <v>0.46</v>
      </c>
      <c r="G25" s="21">
        <v>1070</v>
      </c>
      <c r="H25" s="21">
        <v>120</v>
      </c>
      <c r="I25" s="1">
        <v>1193.3</v>
      </c>
      <c r="J25" s="1">
        <v>1070.8</v>
      </c>
      <c r="K25" s="1">
        <v>122.5</v>
      </c>
      <c r="L25" s="1">
        <v>1070.3399999999999</v>
      </c>
    </row>
    <row r="26" spans="1:12">
      <c r="A26" s="21" t="s">
        <v>39</v>
      </c>
      <c r="B26" s="1" t="s">
        <v>89</v>
      </c>
      <c r="C26" s="1" t="s">
        <v>87</v>
      </c>
      <c r="D26" s="21">
        <v>2.88</v>
      </c>
      <c r="E26" s="21">
        <v>0.32</v>
      </c>
      <c r="F26" s="21">
        <v>0.38</v>
      </c>
      <c r="G26" s="21">
        <v>1090</v>
      </c>
      <c r="H26" s="21">
        <v>140</v>
      </c>
      <c r="I26" s="1">
        <v>1233.58</v>
      </c>
      <c r="J26" s="1">
        <v>1090.7</v>
      </c>
      <c r="K26" s="1">
        <v>142.88</v>
      </c>
      <c r="L26" s="1">
        <v>1090.32</v>
      </c>
    </row>
    <row r="27" spans="1:12">
      <c r="A27" s="21" t="s">
        <v>40</v>
      </c>
      <c r="B27" s="1" t="s">
        <v>89</v>
      </c>
      <c r="C27" s="1" t="s">
        <v>87</v>
      </c>
      <c r="D27" s="21">
        <v>3.96</v>
      </c>
      <c r="E27" s="21">
        <v>0.18</v>
      </c>
      <c r="F27" s="21">
        <v>0.38</v>
      </c>
      <c r="G27" s="21">
        <v>320</v>
      </c>
      <c r="H27" s="21">
        <v>122</v>
      </c>
      <c r="I27" s="1">
        <v>446.52</v>
      </c>
      <c r="J27" s="1">
        <v>320.56</v>
      </c>
      <c r="K27" s="1">
        <v>125.96</v>
      </c>
      <c r="L27" s="1">
        <v>320.18</v>
      </c>
    </row>
    <row r="28" spans="1:12">
      <c r="A28" s="21" t="s">
        <v>41</v>
      </c>
      <c r="B28" s="1" t="s">
        <v>89</v>
      </c>
      <c r="C28" s="1" t="s">
        <v>87</v>
      </c>
      <c r="D28" s="21">
        <v>2.72</v>
      </c>
      <c r="E28" s="21">
        <v>0.31</v>
      </c>
      <c r="F28" s="21">
        <v>0.41</v>
      </c>
      <c r="G28" s="21">
        <v>1340</v>
      </c>
      <c r="H28" s="21">
        <v>133</v>
      </c>
      <c r="I28" s="1">
        <v>1476.44</v>
      </c>
      <c r="J28" s="1">
        <v>1340.72</v>
      </c>
      <c r="K28" s="1">
        <v>135.72</v>
      </c>
      <c r="L28" s="1">
        <v>1340.31</v>
      </c>
    </row>
    <row r="29" spans="1:12">
      <c r="A29" s="21" t="s">
        <v>42</v>
      </c>
      <c r="B29" s="1" t="s">
        <v>89</v>
      </c>
      <c r="C29" s="1" t="s">
        <v>82</v>
      </c>
      <c r="D29" s="21">
        <v>3.42</v>
      </c>
      <c r="E29" s="21">
        <v>0.3</v>
      </c>
      <c r="F29" s="21">
        <v>0.39</v>
      </c>
      <c r="G29" s="21">
        <v>1170</v>
      </c>
      <c r="H29" s="21">
        <v>153</v>
      </c>
      <c r="I29" s="1">
        <v>1327.11</v>
      </c>
      <c r="J29" s="1">
        <v>1170.69</v>
      </c>
      <c r="K29" s="1">
        <v>156.41999999999999</v>
      </c>
      <c r="L29" s="1">
        <v>1170.3</v>
      </c>
    </row>
    <row r="30" spans="1:12">
      <c r="A30" s="21" t="s">
        <v>43</v>
      </c>
      <c r="B30" s="1" t="s">
        <v>89</v>
      </c>
      <c r="C30" s="1" t="s">
        <v>87</v>
      </c>
      <c r="D30" s="21">
        <v>2.31</v>
      </c>
      <c r="E30" s="21">
        <v>0.22</v>
      </c>
      <c r="F30" s="21">
        <v>0.4</v>
      </c>
      <c r="G30" s="21">
        <v>1190</v>
      </c>
      <c r="H30" s="21">
        <v>134</v>
      </c>
      <c r="I30" s="1">
        <v>1326.93</v>
      </c>
      <c r="J30" s="1">
        <v>1190.6200000000001</v>
      </c>
      <c r="K30" s="1">
        <v>136.31</v>
      </c>
      <c r="L30" s="1">
        <v>1190.22</v>
      </c>
    </row>
    <row r="31" spans="1:12">
      <c r="A31" s="21" t="s">
        <v>44</v>
      </c>
      <c r="B31" s="1" t="s">
        <v>81</v>
      </c>
      <c r="C31" s="1" t="s">
        <v>87</v>
      </c>
      <c r="D31" s="21">
        <v>3.12</v>
      </c>
      <c r="E31" s="21">
        <v>0.27</v>
      </c>
      <c r="F31" s="21">
        <v>0.54</v>
      </c>
      <c r="G31" s="21">
        <v>820</v>
      </c>
      <c r="H31" s="21">
        <v>164</v>
      </c>
      <c r="I31" s="1">
        <v>987.93</v>
      </c>
      <c r="J31" s="1">
        <v>820.81</v>
      </c>
      <c r="K31" s="1">
        <v>167.12</v>
      </c>
      <c r="L31" s="1">
        <v>820.27</v>
      </c>
    </row>
    <row r="32" spans="1:12">
      <c r="A32" s="21" t="s">
        <v>45</v>
      </c>
      <c r="B32" s="1" t="s">
        <v>81</v>
      </c>
      <c r="C32" s="1" t="s">
        <v>82</v>
      </c>
      <c r="D32" s="21">
        <v>4.25</v>
      </c>
      <c r="E32" s="21">
        <v>0.24</v>
      </c>
      <c r="F32" s="21">
        <v>0.53</v>
      </c>
      <c r="G32" s="21">
        <v>880</v>
      </c>
      <c r="H32" s="21">
        <v>184</v>
      </c>
      <c r="I32" s="1">
        <v>1069.02</v>
      </c>
      <c r="J32" s="1">
        <v>880.77</v>
      </c>
      <c r="K32" s="1">
        <v>188.25</v>
      </c>
      <c r="L32" s="1">
        <v>880.24</v>
      </c>
    </row>
    <row r="33" spans="1:12">
      <c r="A33" s="21" t="s">
        <v>46</v>
      </c>
      <c r="B33" s="1" t="s">
        <v>81</v>
      </c>
      <c r="C33" s="1" t="s">
        <v>87</v>
      </c>
      <c r="D33" s="21">
        <v>3.63</v>
      </c>
      <c r="E33" s="21">
        <v>0.23</v>
      </c>
      <c r="F33" s="21">
        <v>0.52</v>
      </c>
      <c r="G33" s="21">
        <v>710</v>
      </c>
      <c r="H33" s="21">
        <v>154</v>
      </c>
      <c r="I33" s="1">
        <v>868.38</v>
      </c>
      <c r="J33" s="1">
        <v>710.75</v>
      </c>
      <c r="K33" s="1">
        <v>157.63</v>
      </c>
      <c r="L33" s="1">
        <v>710.23</v>
      </c>
    </row>
    <row r="34" spans="1:12">
      <c r="A34" s="21" t="s">
        <v>47</v>
      </c>
      <c r="B34" s="1" t="s">
        <v>81</v>
      </c>
      <c r="C34" s="1" t="s">
        <v>82</v>
      </c>
      <c r="D34" s="21">
        <v>4.07</v>
      </c>
      <c r="E34" s="21">
        <v>0.23</v>
      </c>
      <c r="F34" s="21">
        <v>0.52</v>
      </c>
      <c r="G34" s="21">
        <v>840</v>
      </c>
      <c r="H34" s="21">
        <v>195</v>
      </c>
      <c r="I34" s="1">
        <v>1039.8200000000002</v>
      </c>
      <c r="J34" s="1">
        <v>840.75</v>
      </c>
      <c r="K34" s="1">
        <v>199.07</v>
      </c>
      <c r="L34" s="1">
        <v>840.23</v>
      </c>
    </row>
    <row r="35" spans="1:12">
      <c r="A35" s="21" t="s">
        <v>48</v>
      </c>
      <c r="B35" s="1" t="s">
        <v>88</v>
      </c>
      <c r="C35" s="1" t="s">
        <v>85</v>
      </c>
      <c r="D35" s="21">
        <v>3.12</v>
      </c>
      <c r="E35" s="21">
        <v>0.32</v>
      </c>
      <c r="F35" s="21">
        <v>0.54</v>
      </c>
      <c r="G35" s="21">
        <v>960</v>
      </c>
      <c r="H35" s="21">
        <v>174</v>
      </c>
      <c r="I35" s="1">
        <v>1137.98</v>
      </c>
      <c r="J35" s="1">
        <v>960.86</v>
      </c>
      <c r="K35" s="1">
        <v>177.12</v>
      </c>
      <c r="L35" s="1">
        <v>960.32</v>
      </c>
    </row>
    <row r="36" spans="1:12">
      <c r="A36" s="21" t="s">
        <v>49</v>
      </c>
      <c r="B36" s="1" t="s">
        <v>88</v>
      </c>
      <c r="C36" s="1" t="s">
        <v>85</v>
      </c>
      <c r="D36" s="21">
        <v>2.94</v>
      </c>
      <c r="E36" s="21">
        <v>0.28999999999999998</v>
      </c>
      <c r="F36" s="21">
        <v>0.45</v>
      </c>
      <c r="G36" s="21">
        <v>810</v>
      </c>
      <c r="H36" s="21">
        <v>134</v>
      </c>
      <c r="I36" s="1">
        <v>947.68</v>
      </c>
      <c r="J36" s="1">
        <v>810.74</v>
      </c>
      <c r="K36" s="1">
        <v>136.94</v>
      </c>
      <c r="L36" s="1">
        <v>810.29</v>
      </c>
    </row>
    <row r="37" spans="1:12">
      <c r="A37" s="21" t="s">
        <v>50</v>
      </c>
      <c r="B37" s="1" t="s">
        <v>88</v>
      </c>
      <c r="C37" s="1" t="s">
        <v>82</v>
      </c>
      <c r="D37" s="21">
        <v>1.03</v>
      </c>
      <c r="E37" s="21">
        <v>0.23</v>
      </c>
      <c r="F37" s="21">
        <v>0.3</v>
      </c>
      <c r="G37" s="21">
        <v>470</v>
      </c>
      <c r="H37" s="21">
        <v>113</v>
      </c>
      <c r="I37" s="1">
        <v>584.55999999999995</v>
      </c>
      <c r="J37" s="1">
        <v>470.53</v>
      </c>
      <c r="K37" s="1">
        <v>114.03</v>
      </c>
      <c r="L37" s="1">
        <v>470.23</v>
      </c>
    </row>
    <row r="38" spans="1:12">
      <c r="A38" s="21" t="s">
        <v>51</v>
      </c>
      <c r="B38" s="1" t="s">
        <v>88</v>
      </c>
      <c r="C38" s="1" t="s">
        <v>85</v>
      </c>
      <c r="D38" s="21">
        <v>2.5</v>
      </c>
      <c r="E38" s="21">
        <v>0.28999999999999998</v>
      </c>
      <c r="F38" s="21">
        <v>0.5</v>
      </c>
      <c r="G38" s="21">
        <v>1200</v>
      </c>
      <c r="H38" s="21">
        <v>145</v>
      </c>
      <c r="I38" s="1">
        <v>1348.29</v>
      </c>
      <c r="J38" s="1">
        <v>1200.79</v>
      </c>
      <c r="K38" s="1">
        <v>147.5</v>
      </c>
      <c r="L38" s="1">
        <v>1200.29</v>
      </c>
    </row>
    <row r="39" spans="1:12">
      <c r="A39" s="21" t="s">
        <v>52</v>
      </c>
      <c r="B39" s="1" t="s">
        <v>81</v>
      </c>
      <c r="C39" s="1" t="s">
        <v>87</v>
      </c>
      <c r="D39" s="21">
        <v>4.3</v>
      </c>
      <c r="E39" s="21">
        <v>0.31</v>
      </c>
      <c r="F39" s="21">
        <v>0.56999999999999995</v>
      </c>
      <c r="G39" s="21">
        <v>1090</v>
      </c>
      <c r="H39" s="21">
        <v>201</v>
      </c>
      <c r="I39" s="1">
        <v>1296.18</v>
      </c>
      <c r="J39" s="1">
        <v>1090.8799999999999</v>
      </c>
      <c r="K39" s="1">
        <v>205.3</v>
      </c>
      <c r="L39" s="1">
        <v>1090.31</v>
      </c>
    </row>
    <row r="40" spans="1:12">
      <c r="A40" s="21" t="s">
        <v>53</v>
      </c>
      <c r="B40" s="1" t="s">
        <v>88</v>
      </c>
      <c r="C40" s="1" t="s">
        <v>85</v>
      </c>
      <c r="D40" s="21">
        <v>4.6900000000000004</v>
      </c>
      <c r="E40" s="21">
        <v>0.25</v>
      </c>
      <c r="F40" s="21">
        <v>0.56000000000000005</v>
      </c>
      <c r="G40" s="21">
        <v>860</v>
      </c>
      <c r="H40" s="21">
        <v>235</v>
      </c>
      <c r="I40" s="1">
        <v>1100.5</v>
      </c>
      <c r="J40" s="1">
        <v>860.81</v>
      </c>
      <c r="K40" s="1">
        <v>239.69</v>
      </c>
      <c r="L40" s="1">
        <v>860.25</v>
      </c>
    </row>
    <row r="41" spans="1:12">
      <c r="A41" s="21" t="s">
        <v>54</v>
      </c>
      <c r="B41" s="1" t="s">
        <v>81</v>
      </c>
      <c r="C41" s="1" t="s">
        <v>87</v>
      </c>
      <c r="D41" s="21">
        <v>4</v>
      </c>
      <c r="E41" s="21">
        <v>0.25</v>
      </c>
      <c r="F41" s="21">
        <v>0.56000000000000005</v>
      </c>
      <c r="G41" s="21">
        <v>860</v>
      </c>
      <c r="H41" s="21">
        <v>194</v>
      </c>
      <c r="I41" s="1">
        <v>1058.81</v>
      </c>
      <c r="J41" s="1">
        <v>860.81</v>
      </c>
      <c r="K41" s="1">
        <v>198</v>
      </c>
      <c r="L41" s="1">
        <v>860.25</v>
      </c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/>
  </sheetViews>
  <sheetFormatPr baseColWidth="10" defaultRowHeight="12" x14ac:dyDescent="0"/>
  <sheetData>
    <row r="1" spans="1:6">
      <c r="A1" s="27" t="s">
        <v>0</v>
      </c>
      <c r="B1" s="27" t="s">
        <v>55</v>
      </c>
      <c r="C1" s="27" t="s">
        <v>56</v>
      </c>
      <c r="D1" s="20" t="s">
        <v>153</v>
      </c>
      <c r="E1" s="20" t="s">
        <v>154</v>
      </c>
      <c r="F1" s="20" t="s">
        <v>155</v>
      </c>
    </row>
    <row r="2" spans="1:6">
      <c r="A2" s="28" t="s">
        <v>15</v>
      </c>
      <c r="B2" s="28" t="s">
        <v>81</v>
      </c>
      <c r="C2" s="28" t="s">
        <v>82</v>
      </c>
      <c r="D2" s="22">
        <v>4</v>
      </c>
      <c r="E2" s="22">
        <v>2.5</v>
      </c>
      <c r="F2" s="22">
        <v>10</v>
      </c>
    </row>
    <row r="3" spans="1:6">
      <c r="A3" s="29" t="s">
        <v>16</v>
      </c>
      <c r="B3" s="29" t="s">
        <v>83</v>
      </c>
      <c r="C3" s="29" t="s">
        <v>84</v>
      </c>
      <c r="D3" s="22">
        <v>6</v>
      </c>
      <c r="E3" s="22">
        <v>3</v>
      </c>
      <c r="F3" s="22">
        <v>10.5</v>
      </c>
    </row>
    <row r="4" spans="1:6">
      <c r="A4" s="29" t="s">
        <v>17</v>
      </c>
      <c r="B4" s="29" t="s">
        <v>83</v>
      </c>
      <c r="C4" s="29" t="s">
        <v>84</v>
      </c>
      <c r="D4" s="22">
        <v>4.5</v>
      </c>
      <c r="E4" s="22">
        <v>3</v>
      </c>
      <c r="F4" s="22">
        <v>10</v>
      </c>
    </row>
    <row r="5" spans="1:6">
      <c r="A5" s="29" t="s">
        <v>18</v>
      </c>
      <c r="B5" s="29" t="s">
        <v>83</v>
      </c>
      <c r="C5" s="29" t="s">
        <v>85</v>
      </c>
      <c r="D5" s="22">
        <v>4.5</v>
      </c>
      <c r="E5" s="22">
        <v>2.5</v>
      </c>
      <c r="F5" s="22">
        <v>10</v>
      </c>
    </row>
    <row r="6" spans="1:6">
      <c r="A6" s="29" t="s">
        <v>19</v>
      </c>
      <c r="B6" s="29" t="s">
        <v>86</v>
      </c>
      <c r="C6" s="29" t="s">
        <v>84</v>
      </c>
      <c r="D6" s="22">
        <v>5</v>
      </c>
      <c r="E6" s="22">
        <v>2</v>
      </c>
      <c r="F6" s="22">
        <v>10.5</v>
      </c>
    </row>
    <row r="7" spans="1:6">
      <c r="A7" s="29" t="s">
        <v>20</v>
      </c>
      <c r="B7" s="29" t="s">
        <v>86</v>
      </c>
      <c r="C7" s="29" t="s">
        <v>85</v>
      </c>
      <c r="D7" s="22">
        <v>6</v>
      </c>
      <c r="E7" s="22">
        <v>2.5</v>
      </c>
      <c r="F7" s="22">
        <v>9.5</v>
      </c>
    </row>
    <row r="8" spans="1:6">
      <c r="A8" s="29" t="s">
        <v>21</v>
      </c>
      <c r="B8" s="29" t="s">
        <v>86</v>
      </c>
      <c r="C8" s="29" t="s">
        <v>85</v>
      </c>
      <c r="D8" s="22">
        <v>6</v>
      </c>
      <c r="E8" s="22">
        <v>2.5</v>
      </c>
      <c r="F8" s="22">
        <v>10</v>
      </c>
    </row>
    <row r="9" spans="1:6">
      <c r="A9" s="29" t="s">
        <v>22</v>
      </c>
      <c r="B9" s="29" t="s">
        <v>86</v>
      </c>
      <c r="C9" s="29" t="s">
        <v>85</v>
      </c>
      <c r="D9" s="22">
        <v>6</v>
      </c>
      <c r="E9" s="22">
        <v>3</v>
      </c>
      <c r="F9" s="22">
        <v>10</v>
      </c>
    </row>
    <row r="10" spans="1:6">
      <c r="A10" s="29" t="s">
        <v>23</v>
      </c>
      <c r="B10" s="29" t="s">
        <v>86</v>
      </c>
      <c r="C10" s="29" t="s">
        <v>84</v>
      </c>
      <c r="D10" s="22">
        <v>6</v>
      </c>
      <c r="E10" s="22">
        <v>2.5</v>
      </c>
      <c r="F10" s="22">
        <v>10.5</v>
      </c>
    </row>
    <row r="11" spans="1:6">
      <c r="A11" s="21" t="s">
        <v>24</v>
      </c>
      <c r="B11" s="1" t="s">
        <v>86</v>
      </c>
      <c r="C11" s="1" t="s">
        <v>82</v>
      </c>
      <c r="D11" s="22">
        <v>6.5</v>
      </c>
      <c r="E11" s="22">
        <v>0</v>
      </c>
      <c r="F11" s="22">
        <v>11</v>
      </c>
    </row>
    <row r="12" spans="1:6">
      <c r="A12" s="29" t="s">
        <v>25</v>
      </c>
      <c r="B12" s="29" t="s">
        <v>86</v>
      </c>
      <c r="C12" s="29" t="s">
        <v>85</v>
      </c>
      <c r="D12" s="22">
        <v>6</v>
      </c>
      <c r="E12" s="22">
        <v>2.5</v>
      </c>
      <c r="F12" s="22">
        <v>10</v>
      </c>
    </row>
    <row r="13" spans="1:6">
      <c r="A13" s="28" t="s">
        <v>26</v>
      </c>
      <c r="B13" s="28" t="s">
        <v>81</v>
      </c>
      <c r="C13" s="30" t="s">
        <v>87</v>
      </c>
      <c r="D13" s="22">
        <v>6</v>
      </c>
      <c r="E13" s="22">
        <v>2.5</v>
      </c>
      <c r="F13" s="22">
        <v>10</v>
      </c>
    </row>
    <row r="14" spans="1:6">
      <c r="A14" s="29" t="s">
        <v>27</v>
      </c>
      <c r="B14" s="29" t="s">
        <v>88</v>
      </c>
      <c r="C14" s="29" t="s">
        <v>84</v>
      </c>
      <c r="D14" s="22">
        <v>6</v>
      </c>
      <c r="E14" s="22">
        <v>2.5</v>
      </c>
      <c r="F14" s="22">
        <v>10</v>
      </c>
    </row>
    <row r="15" spans="1:6">
      <c r="A15" s="29" t="s">
        <v>28</v>
      </c>
      <c r="B15" s="29" t="s">
        <v>88</v>
      </c>
      <c r="C15" s="29" t="s">
        <v>84</v>
      </c>
      <c r="D15" s="22">
        <v>5.5</v>
      </c>
      <c r="E15" s="22">
        <v>2</v>
      </c>
      <c r="F15" s="22">
        <v>10</v>
      </c>
    </row>
    <row r="16" spans="1:6">
      <c r="A16" s="28" t="s">
        <v>29</v>
      </c>
      <c r="B16" s="28" t="s">
        <v>81</v>
      </c>
      <c r="C16" s="30" t="s">
        <v>87</v>
      </c>
      <c r="D16" s="22">
        <v>6</v>
      </c>
      <c r="E16" s="22">
        <v>1.5</v>
      </c>
      <c r="F16" s="22">
        <v>10</v>
      </c>
    </row>
    <row r="17" spans="1:6">
      <c r="A17" s="28" t="s">
        <v>30</v>
      </c>
      <c r="B17" s="28" t="s">
        <v>81</v>
      </c>
      <c r="C17" s="28" t="s">
        <v>82</v>
      </c>
      <c r="D17" s="22">
        <v>5</v>
      </c>
      <c r="E17" s="22">
        <v>1.5</v>
      </c>
      <c r="F17" s="22">
        <v>10</v>
      </c>
    </row>
    <row r="18" spans="1:6">
      <c r="A18" s="28" t="s">
        <v>31</v>
      </c>
      <c r="B18" s="28" t="s">
        <v>81</v>
      </c>
      <c r="C18" s="30" t="s">
        <v>87</v>
      </c>
      <c r="D18" s="22">
        <v>5</v>
      </c>
      <c r="E18" s="22">
        <v>2.5</v>
      </c>
      <c r="F18" s="22">
        <v>10</v>
      </c>
    </row>
    <row r="19" spans="1:6">
      <c r="A19" s="29" t="s">
        <v>32</v>
      </c>
      <c r="B19" s="29" t="s">
        <v>83</v>
      </c>
      <c r="C19" s="29" t="s">
        <v>85</v>
      </c>
      <c r="D19" s="22">
        <v>4</v>
      </c>
      <c r="E19" s="22">
        <v>1</v>
      </c>
      <c r="F19" s="22">
        <v>10</v>
      </c>
    </row>
    <row r="20" spans="1:6">
      <c r="A20" s="29" t="s">
        <v>33</v>
      </c>
      <c r="B20" s="29" t="s">
        <v>83</v>
      </c>
      <c r="C20" s="29" t="s">
        <v>85</v>
      </c>
      <c r="D20" s="22">
        <v>3.5</v>
      </c>
      <c r="E20" s="22">
        <v>3</v>
      </c>
      <c r="F20" s="22">
        <v>10.5</v>
      </c>
    </row>
    <row r="21" spans="1:6">
      <c r="A21" s="21" t="s">
        <v>34</v>
      </c>
      <c r="B21" s="1" t="s">
        <v>83</v>
      </c>
      <c r="C21" s="1" t="s">
        <v>82</v>
      </c>
      <c r="D21" s="22">
        <v>6</v>
      </c>
      <c r="E21" s="22">
        <v>1</v>
      </c>
      <c r="F21" s="22">
        <v>11</v>
      </c>
    </row>
    <row r="22" spans="1:6">
      <c r="A22" s="29" t="s">
        <v>35</v>
      </c>
      <c r="B22" s="29" t="s">
        <v>83</v>
      </c>
      <c r="C22" s="29" t="s">
        <v>85</v>
      </c>
      <c r="D22" s="22">
        <v>5.5</v>
      </c>
      <c r="E22" s="22">
        <v>1</v>
      </c>
      <c r="F22" s="22">
        <v>10</v>
      </c>
    </row>
    <row r="23" spans="1:6">
      <c r="A23" s="28" t="s">
        <v>36</v>
      </c>
      <c r="B23" s="28" t="s">
        <v>81</v>
      </c>
      <c r="C23" s="30" t="s">
        <v>87</v>
      </c>
      <c r="D23" s="22">
        <v>5</v>
      </c>
      <c r="E23" s="22">
        <v>1</v>
      </c>
      <c r="F23" s="22">
        <v>10.5</v>
      </c>
    </row>
    <row r="24" spans="1:6">
      <c r="A24" s="28" t="s">
        <v>37</v>
      </c>
      <c r="B24" s="29" t="s">
        <v>89</v>
      </c>
      <c r="C24" s="30" t="s">
        <v>87</v>
      </c>
      <c r="D24" s="22">
        <v>5.5</v>
      </c>
      <c r="E24" s="22">
        <v>0.5</v>
      </c>
      <c r="F24" s="22">
        <v>12</v>
      </c>
    </row>
    <row r="25" spans="1:6">
      <c r="A25" s="28" t="s">
        <v>38</v>
      </c>
      <c r="B25" s="29" t="s">
        <v>89</v>
      </c>
      <c r="C25" s="28" t="s">
        <v>82</v>
      </c>
      <c r="D25" s="22">
        <v>5.5</v>
      </c>
      <c r="E25" s="22">
        <v>1</v>
      </c>
      <c r="F25" s="22">
        <v>10</v>
      </c>
    </row>
    <row r="26" spans="1:6">
      <c r="A26" s="28" t="s">
        <v>39</v>
      </c>
      <c r="B26" s="29" t="s">
        <v>89</v>
      </c>
      <c r="C26" s="30" t="s">
        <v>87</v>
      </c>
      <c r="D26" s="22">
        <v>5.5</v>
      </c>
      <c r="E26" s="22">
        <v>2</v>
      </c>
      <c r="F26" s="22">
        <v>10</v>
      </c>
    </row>
    <row r="27" spans="1:6">
      <c r="A27" s="28" t="s">
        <v>40</v>
      </c>
      <c r="B27" s="30" t="s">
        <v>89</v>
      </c>
      <c r="C27" s="30" t="s">
        <v>87</v>
      </c>
      <c r="D27" s="22">
        <v>5</v>
      </c>
      <c r="E27" s="22">
        <v>0.5</v>
      </c>
      <c r="F27" s="22">
        <v>11</v>
      </c>
    </row>
    <row r="28" spans="1:6">
      <c r="A28" s="28" t="s">
        <v>41</v>
      </c>
      <c r="B28" s="30" t="s">
        <v>89</v>
      </c>
      <c r="C28" s="30" t="s">
        <v>87</v>
      </c>
      <c r="D28" s="22">
        <v>6</v>
      </c>
      <c r="E28" s="22">
        <v>2.5</v>
      </c>
      <c r="F28" s="22">
        <v>10</v>
      </c>
    </row>
    <row r="29" spans="1:6">
      <c r="A29" s="28" t="s">
        <v>42</v>
      </c>
      <c r="B29" s="30" t="s">
        <v>89</v>
      </c>
      <c r="C29" s="28" t="s">
        <v>82</v>
      </c>
      <c r="D29" s="22">
        <v>6</v>
      </c>
      <c r="E29" s="22">
        <v>2</v>
      </c>
      <c r="F29" s="22">
        <v>10</v>
      </c>
    </row>
    <row r="30" spans="1:6">
      <c r="A30" s="28" t="s">
        <v>43</v>
      </c>
      <c r="B30" s="30" t="s">
        <v>89</v>
      </c>
      <c r="C30" s="30" t="s">
        <v>87</v>
      </c>
      <c r="D30" s="22">
        <v>6</v>
      </c>
      <c r="E30" s="22">
        <v>2.5</v>
      </c>
      <c r="F30" s="22">
        <v>10</v>
      </c>
    </row>
    <row r="31" spans="1:6">
      <c r="A31" s="28" t="s">
        <v>44</v>
      </c>
      <c r="B31" s="28" t="s">
        <v>81</v>
      </c>
      <c r="C31" s="30" t="s">
        <v>87</v>
      </c>
      <c r="D31" s="22">
        <v>6</v>
      </c>
      <c r="E31" s="22">
        <v>0.5</v>
      </c>
      <c r="F31" s="22">
        <v>12</v>
      </c>
    </row>
    <row r="32" spans="1:6">
      <c r="A32" s="28" t="s">
        <v>45</v>
      </c>
      <c r="B32" s="28" t="s">
        <v>81</v>
      </c>
      <c r="C32" s="28" t="s">
        <v>82</v>
      </c>
      <c r="D32" s="22">
        <v>5</v>
      </c>
      <c r="E32" s="22">
        <v>0.5</v>
      </c>
      <c r="F32" s="22">
        <v>10</v>
      </c>
    </row>
    <row r="33" spans="1:6">
      <c r="A33" s="28" t="s">
        <v>46</v>
      </c>
      <c r="B33" s="28" t="s">
        <v>81</v>
      </c>
      <c r="C33" s="30" t="s">
        <v>87</v>
      </c>
      <c r="D33" s="22">
        <v>5.5</v>
      </c>
      <c r="E33" s="22">
        <v>2.5</v>
      </c>
      <c r="F33" s="22">
        <v>10.5</v>
      </c>
    </row>
    <row r="34" spans="1:6">
      <c r="A34" s="28" t="s">
        <v>47</v>
      </c>
      <c r="B34" s="28" t="s">
        <v>81</v>
      </c>
      <c r="C34" s="28" t="s">
        <v>82</v>
      </c>
      <c r="D34" s="22">
        <v>5</v>
      </c>
      <c r="E34" s="22">
        <v>2.5</v>
      </c>
      <c r="F34" s="22">
        <v>10.5</v>
      </c>
    </row>
    <row r="35" spans="1:6">
      <c r="A35" s="29" t="s">
        <v>48</v>
      </c>
      <c r="B35" s="29" t="s">
        <v>88</v>
      </c>
      <c r="C35" s="29" t="s">
        <v>85</v>
      </c>
      <c r="D35" s="22">
        <v>6</v>
      </c>
      <c r="E35" s="22">
        <v>2</v>
      </c>
      <c r="F35" s="22">
        <v>10</v>
      </c>
    </row>
    <row r="36" spans="1:6">
      <c r="A36" s="29" t="s">
        <v>49</v>
      </c>
      <c r="B36" s="29" t="s">
        <v>88</v>
      </c>
      <c r="C36" s="29" t="s">
        <v>85</v>
      </c>
      <c r="D36" s="22">
        <v>5.5</v>
      </c>
      <c r="E36" s="22">
        <v>2.5</v>
      </c>
      <c r="F36" s="22">
        <v>10</v>
      </c>
    </row>
    <row r="37" spans="1:6">
      <c r="A37" s="21" t="s">
        <v>50</v>
      </c>
      <c r="B37" s="1" t="s">
        <v>88</v>
      </c>
      <c r="C37" s="1" t="s">
        <v>82</v>
      </c>
      <c r="D37" s="22">
        <v>6</v>
      </c>
      <c r="E37" s="22">
        <v>1</v>
      </c>
      <c r="F37" s="22">
        <v>10</v>
      </c>
    </row>
    <row r="38" spans="1:6">
      <c r="A38" s="29" t="s">
        <v>51</v>
      </c>
      <c r="B38" s="29" t="s">
        <v>88</v>
      </c>
      <c r="C38" s="29" t="s">
        <v>85</v>
      </c>
      <c r="D38" s="22">
        <v>6</v>
      </c>
      <c r="E38" s="22">
        <v>3</v>
      </c>
      <c r="F38" s="22">
        <v>12</v>
      </c>
    </row>
    <row r="39" spans="1:6">
      <c r="A39" s="28" t="s">
        <v>52</v>
      </c>
      <c r="B39" s="28" t="s">
        <v>81</v>
      </c>
      <c r="C39" s="30" t="s">
        <v>87</v>
      </c>
      <c r="D39" s="22">
        <v>6</v>
      </c>
      <c r="E39" s="22">
        <v>2.5</v>
      </c>
      <c r="F39" s="22">
        <v>12</v>
      </c>
    </row>
    <row r="40" spans="1:6">
      <c r="A40" s="29" t="s">
        <v>53</v>
      </c>
      <c r="B40" s="29" t="s">
        <v>88</v>
      </c>
      <c r="C40" s="29" t="s">
        <v>85</v>
      </c>
      <c r="D40" s="22">
        <v>6</v>
      </c>
      <c r="E40" s="22">
        <v>2.5</v>
      </c>
      <c r="F40" s="22">
        <v>11</v>
      </c>
    </row>
    <row r="41" spans="1:6">
      <c r="A41" s="28" t="s">
        <v>54</v>
      </c>
      <c r="B41" s="28" t="s">
        <v>81</v>
      </c>
      <c r="C41" s="30" t="s">
        <v>87</v>
      </c>
      <c r="D41" s="22">
        <v>4.5</v>
      </c>
      <c r="E41" s="22">
        <v>2.5</v>
      </c>
      <c r="F41" s="22">
        <v>10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7"/>
  <sheetViews>
    <sheetView workbookViewId="0">
      <pane xSplit="3" topLeftCell="AU1" activePane="topRight" state="frozen"/>
      <selection pane="topRight" activeCell="AX40" sqref="AX40:AY40"/>
    </sheetView>
  </sheetViews>
  <sheetFormatPr baseColWidth="10" defaultRowHeight="12" x14ac:dyDescent="0"/>
  <cols>
    <col min="1" max="3" width="11" style="1" customWidth="1"/>
  </cols>
  <sheetData>
    <row r="1" spans="1:51">
      <c r="A1" s="2" t="s">
        <v>0</v>
      </c>
      <c r="B1" s="2" t="s">
        <v>157</v>
      </c>
      <c r="C1" s="2" t="s">
        <v>55</v>
      </c>
      <c r="D1" t="s">
        <v>11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164</v>
      </c>
      <c r="AD1" s="2" t="s">
        <v>90</v>
      </c>
      <c r="AE1" s="2" t="s">
        <v>91</v>
      </c>
      <c r="AF1" s="2" t="s">
        <v>92</v>
      </c>
      <c r="AG1" s="2" t="s">
        <v>93</v>
      </c>
      <c r="AH1" s="2" t="s">
        <v>94</v>
      </c>
      <c r="AI1" s="24" t="s">
        <v>133</v>
      </c>
      <c r="AJ1" s="24" t="s">
        <v>135</v>
      </c>
      <c r="AK1" s="24" t="s">
        <v>137</v>
      </c>
      <c r="AL1" s="24" t="s">
        <v>138</v>
      </c>
      <c r="AM1" s="24" t="s">
        <v>139</v>
      </c>
      <c r="AN1" s="24" t="s">
        <v>141</v>
      </c>
      <c r="AO1" s="24" t="s">
        <v>142</v>
      </c>
      <c r="AP1" s="24" t="s">
        <v>143</v>
      </c>
      <c r="AQ1" s="24" t="s">
        <v>144</v>
      </c>
      <c r="AR1" s="24" t="s">
        <v>146</v>
      </c>
      <c r="AS1" s="24" t="s">
        <v>147</v>
      </c>
      <c r="AT1" s="24" t="s">
        <v>148</v>
      </c>
      <c r="AU1" s="19" t="s">
        <v>121</v>
      </c>
      <c r="AV1" s="19" t="s">
        <v>156</v>
      </c>
    </row>
    <row r="2" spans="1:51">
      <c r="A2" s="1" t="s">
        <v>50</v>
      </c>
      <c r="B2" s="29" t="s">
        <v>82</v>
      </c>
      <c r="C2" s="1" t="s">
        <v>88</v>
      </c>
      <c r="D2">
        <v>119056.57266590041</v>
      </c>
      <c r="E2">
        <v>57</v>
      </c>
      <c r="F2">
        <v>0</v>
      </c>
      <c r="G2">
        <v>10</v>
      </c>
      <c r="H2">
        <v>0</v>
      </c>
      <c r="I2">
        <v>0</v>
      </c>
      <c r="J2">
        <v>0</v>
      </c>
      <c r="K2">
        <v>11</v>
      </c>
      <c r="L2">
        <v>67</v>
      </c>
      <c r="M2">
        <v>6</v>
      </c>
      <c r="N2">
        <v>0</v>
      </c>
      <c r="O2">
        <v>4</v>
      </c>
      <c r="P2">
        <v>23</v>
      </c>
      <c r="Q2">
        <v>79</v>
      </c>
      <c r="R2">
        <v>53</v>
      </c>
      <c r="S2">
        <v>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17</v>
      </c>
      <c r="AA2">
        <v>0</v>
      </c>
      <c r="AB2">
        <v>18</v>
      </c>
      <c r="AC2">
        <v>329</v>
      </c>
      <c r="AD2" s="1">
        <v>63</v>
      </c>
      <c r="AE2" s="1">
        <v>12</v>
      </c>
      <c r="AF2" s="1">
        <v>233</v>
      </c>
      <c r="AG2" s="1">
        <v>0</v>
      </c>
      <c r="AH2" s="1">
        <v>21</v>
      </c>
      <c r="AI2" s="21">
        <v>0.51</v>
      </c>
      <c r="AJ2" s="21">
        <v>30</v>
      </c>
      <c r="AK2" s="21">
        <v>1.03</v>
      </c>
      <c r="AL2" s="21">
        <v>4</v>
      </c>
      <c r="AM2" s="21">
        <v>16</v>
      </c>
      <c r="AN2" s="21">
        <v>1.05</v>
      </c>
      <c r="AO2" s="21">
        <v>0.23</v>
      </c>
      <c r="AP2" s="21">
        <v>0.3</v>
      </c>
      <c r="AQ2" s="21">
        <v>177</v>
      </c>
      <c r="AR2" s="21">
        <v>12</v>
      </c>
      <c r="AS2" s="21">
        <v>470</v>
      </c>
      <c r="AT2" s="21">
        <v>5</v>
      </c>
      <c r="AU2" s="23">
        <v>716.59</v>
      </c>
      <c r="AV2" s="23">
        <v>472.07</v>
      </c>
      <c r="AY2" s="23"/>
    </row>
    <row r="3" spans="1:51">
      <c r="A3" s="1" t="s">
        <v>34</v>
      </c>
      <c r="B3" s="29" t="s">
        <v>82</v>
      </c>
      <c r="C3" s="1" t="s">
        <v>83</v>
      </c>
      <c r="D3">
        <v>213991.26946089594</v>
      </c>
      <c r="E3">
        <v>29</v>
      </c>
      <c r="F3">
        <v>1</v>
      </c>
      <c r="G3">
        <v>5</v>
      </c>
      <c r="H3">
        <v>4</v>
      </c>
      <c r="I3">
        <v>0</v>
      </c>
      <c r="J3">
        <v>0</v>
      </c>
      <c r="K3">
        <v>8</v>
      </c>
      <c r="L3">
        <v>69</v>
      </c>
      <c r="M3">
        <v>1</v>
      </c>
      <c r="N3">
        <v>0</v>
      </c>
      <c r="O3">
        <v>5</v>
      </c>
      <c r="P3">
        <v>23</v>
      </c>
      <c r="Q3">
        <v>78</v>
      </c>
      <c r="R3">
        <v>59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26</v>
      </c>
      <c r="AA3">
        <v>1</v>
      </c>
      <c r="AB3">
        <v>14</v>
      </c>
      <c r="AC3">
        <v>309</v>
      </c>
      <c r="AD3" s="1">
        <v>30</v>
      </c>
      <c r="AE3" s="1">
        <v>9</v>
      </c>
      <c r="AF3" s="1">
        <v>239</v>
      </c>
      <c r="AG3" s="1">
        <v>1</v>
      </c>
      <c r="AH3" s="1">
        <v>33</v>
      </c>
      <c r="AI3" s="21">
        <v>0.73</v>
      </c>
      <c r="AJ3" s="21">
        <v>30</v>
      </c>
      <c r="AK3" s="21">
        <v>1.02</v>
      </c>
      <c r="AL3" s="21">
        <v>6</v>
      </c>
      <c r="AM3" s="21">
        <v>18</v>
      </c>
      <c r="AN3" s="21">
        <v>1.26</v>
      </c>
      <c r="AO3" s="21">
        <v>0.22</v>
      </c>
      <c r="AP3" s="21">
        <v>0.36</v>
      </c>
      <c r="AQ3" s="21">
        <v>216</v>
      </c>
      <c r="AR3" s="21">
        <v>16</v>
      </c>
      <c r="AS3" s="21">
        <v>510</v>
      </c>
      <c r="AT3" s="21">
        <v>5</v>
      </c>
      <c r="AU3" s="23">
        <v>804.01</v>
      </c>
      <c r="AV3" s="23">
        <v>512.33000000000004</v>
      </c>
      <c r="AY3" s="23"/>
    </row>
    <row r="4" spans="1:51">
      <c r="A4" s="1" t="s">
        <v>24</v>
      </c>
      <c r="B4" s="29" t="s">
        <v>194</v>
      </c>
      <c r="C4" s="29" t="s">
        <v>89</v>
      </c>
      <c r="D4">
        <v>966850.11022227607</v>
      </c>
      <c r="E4">
        <v>31</v>
      </c>
      <c r="F4">
        <v>4</v>
      </c>
      <c r="G4">
        <v>9</v>
      </c>
      <c r="H4">
        <v>0</v>
      </c>
      <c r="I4">
        <v>3</v>
      </c>
      <c r="J4">
        <v>0</v>
      </c>
      <c r="K4">
        <v>0</v>
      </c>
      <c r="L4">
        <v>121</v>
      </c>
      <c r="M4">
        <v>8</v>
      </c>
      <c r="N4">
        <v>0</v>
      </c>
      <c r="O4">
        <v>7</v>
      </c>
      <c r="P4">
        <v>16</v>
      </c>
      <c r="Q4">
        <v>54</v>
      </c>
      <c r="R4">
        <v>44</v>
      </c>
      <c r="S4">
        <v>3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17</v>
      </c>
      <c r="AA4">
        <v>4</v>
      </c>
      <c r="AB4">
        <v>21</v>
      </c>
      <c r="AC4">
        <v>321</v>
      </c>
      <c r="AD4" s="1">
        <v>35</v>
      </c>
      <c r="AE4" s="1">
        <v>15</v>
      </c>
      <c r="AF4" s="1">
        <v>250</v>
      </c>
      <c r="AG4" s="1">
        <v>4</v>
      </c>
      <c r="AH4" s="1">
        <v>17</v>
      </c>
      <c r="AI4" s="21">
        <v>0.89</v>
      </c>
      <c r="AJ4" s="21">
        <v>60</v>
      </c>
      <c r="AK4" s="21">
        <v>2.2200000000000002</v>
      </c>
      <c r="AL4" s="21">
        <v>6</v>
      </c>
      <c r="AM4" s="21">
        <v>22</v>
      </c>
      <c r="AN4" s="21">
        <v>1.4</v>
      </c>
      <c r="AO4" s="21">
        <v>0.63</v>
      </c>
      <c r="AP4" s="21">
        <v>0.66</v>
      </c>
      <c r="AQ4" s="21">
        <v>259</v>
      </c>
      <c r="AR4" s="21">
        <v>17</v>
      </c>
      <c r="AS4" s="21">
        <v>2080</v>
      </c>
      <c r="AT4" s="21">
        <v>7</v>
      </c>
      <c r="AU4" s="23">
        <v>2455.5100000000002</v>
      </c>
      <c r="AV4" s="23">
        <v>2084.4</v>
      </c>
      <c r="AX4" s="23">
        <f>AVERAGE(AU5:AU16)</f>
        <v>1166.1616666666666</v>
      </c>
      <c r="AY4" s="23">
        <f>AVERAGE(AV5:AV16)</f>
        <v>854.76416666666671</v>
      </c>
    </row>
    <row r="5" spans="1:51">
      <c r="A5" s="7" t="s">
        <v>15</v>
      </c>
      <c r="B5" s="28" t="s">
        <v>195</v>
      </c>
      <c r="C5" s="7" t="s">
        <v>81</v>
      </c>
      <c r="D5">
        <v>845885.49997687165</v>
      </c>
      <c r="E5">
        <v>13</v>
      </c>
      <c r="F5">
        <v>3</v>
      </c>
      <c r="G5">
        <v>5</v>
      </c>
      <c r="H5">
        <v>3</v>
      </c>
      <c r="I5">
        <v>0</v>
      </c>
      <c r="J5">
        <v>1</v>
      </c>
      <c r="K5">
        <v>5</v>
      </c>
      <c r="L5">
        <v>52</v>
      </c>
      <c r="M5">
        <v>3</v>
      </c>
      <c r="N5">
        <v>0</v>
      </c>
      <c r="O5">
        <v>5</v>
      </c>
      <c r="P5">
        <v>27</v>
      </c>
      <c r="Q5">
        <v>88</v>
      </c>
      <c r="R5">
        <v>70</v>
      </c>
      <c r="S5">
        <v>0</v>
      </c>
      <c r="T5">
        <v>0</v>
      </c>
      <c r="U5">
        <v>0</v>
      </c>
      <c r="V5">
        <v>3</v>
      </c>
      <c r="W5">
        <v>1</v>
      </c>
      <c r="X5">
        <v>0</v>
      </c>
      <c r="Y5">
        <v>1</v>
      </c>
      <c r="Z5">
        <v>16</v>
      </c>
      <c r="AA5">
        <v>12</v>
      </c>
      <c r="AB5">
        <v>13</v>
      </c>
      <c r="AC5">
        <v>308</v>
      </c>
      <c r="AD5" s="1">
        <v>19</v>
      </c>
      <c r="AE5" s="1">
        <v>9</v>
      </c>
      <c r="AF5" s="1">
        <v>250</v>
      </c>
      <c r="AG5" s="1">
        <v>13</v>
      </c>
      <c r="AH5" s="1">
        <v>17</v>
      </c>
      <c r="AI5" s="25">
        <v>0.55000000000000004</v>
      </c>
      <c r="AJ5" s="25">
        <v>40</v>
      </c>
      <c r="AK5" s="25">
        <v>2.59</v>
      </c>
      <c r="AL5" s="25">
        <v>4</v>
      </c>
      <c r="AM5" s="25">
        <v>17</v>
      </c>
      <c r="AN5" s="25">
        <v>1.04</v>
      </c>
      <c r="AO5" s="25">
        <v>0.28999999999999998</v>
      </c>
      <c r="AP5" s="25">
        <v>0.43</v>
      </c>
      <c r="AQ5" s="25">
        <v>185</v>
      </c>
      <c r="AR5" s="25">
        <v>12</v>
      </c>
      <c r="AS5" s="25">
        <v>760</v>
      </c>
      <c r="AT5" s="25">
        <v>5</v>
      </c>
      <c r="AU5" s="23">
        <v>1027.18</v>
      </c>
      <c r="AV5" s="23">
        <v>763.86</v>
      </c>
    </row>
    <row r="6" spans="1:51">
      <c r="A6" s="7" t="s">
        <v>26</v>
      </c>
      <c r="B6" s="28" t="s">
        <v>195</v>
      </c>
      <c r="C6" s="7" t="s">
        <v>81</v>
      </c>
      <c r="D6">
        <v>2738847.2837614529</v>
      </c>
      <c r="E6">
        <v>29</v>
      </c>
      <c r="F6">
        <v>5</v>
      </c>
      <c r="G6">
        <v>6</v>
      </c>
      <c r="H6">
        <v>0</v>
      </c>
      <c r="I6">
        <v>0</v>
      </c>
      <c r="J6">
        <v>0</v>
      </c>
      <c r="K6">
        <v>1</v>
      </c>
      <c r="L6">
        <v>55</v>
      </c>
      <c r="M6">
        <v>1</v>
      </c>
      <c r="N6">
        <v>1</v>
      </c>
      <c r="O6">
        <v>6</v>
      </c>
      <c r="P6">
        <v>33</v>
      </c>
      <c r="Q6">
        <v>98</v>
      </c>
      <c r="R6">
        <v>63</v>
      </c>
      <c r="S6">
        <v>0</v>
      </c>
      <c r="T6">
        <v>0</v>
      </c>
      <c r="U6">
        <v>0</v>
      </c>
      <c r="V6">
        <v>1</v>
      </c>
      <c r="W6">
        <v>2</v>
      </c>
      <c r="X6">
        <v>0</v>
      </c>
      <c r="Y6">
        <v>0</v>
      </c>
      <c r="Z6">
        <v>12</v>
      </c>
      <c r="AA6">
        <v>2</v>
      </c>
      <c r="AB6">
        <v>11</v>
      </c>
      <c r="AC6">
        <v>315</v>
      </c>
      <c r="AD6" s="1">
        <v>35</v>
      </c>
      <c r="AE6" s="1">
        <v>6</v>
      </c>
      <c r="AF6" s="1">
        <v>258</v>
      </c>
      <c r="AG6" s="1">
        <v>2</v>
      </c>
      <c r="AH6" s="1">
        <v>14</v>
      </c>
      <c r="AI6" s="21">
        <v>0.53</v>
      </c>
      <c r="AJ6" s="21">
        <v>40</v>
      </c>
      <c r="AK6" s="21">
        <v>1.82</v>
      </c>
      <c r="AL6" s="21">
        <v>4</v>
      </c>
      <c r="AM6" s="21">
        <v>16</v>
      </c>
      <c r="AN6" s="21">
        <v>0.98</v>
      </c>
      <c r="AO6" s="21">
        <v>0.34</v>
      </c>
      <c r="AP6" s="21">
        <v>0.36</v>
      </c>
      <c r="AQ6" s="21">
        <v>179</v>
      </c>
      <c r="AR6" s="21">
        <v>12</v>
      </c>
      <c r="AS6" s="21">
        <v>620</v>
      </c>
      <c r="AT6" s="21">
        <v>4</v>
      </c>
      <c r="AU6" s="23">
        <v>878.33</v>
      </c>
      <c r="AV6" s="23">
        <v>623.04999999999995</v>
      </c>
    </row>
    <row r="7" spans="1:51">
      <c r="A7" s="7" t="s">
        <v>29</v>
      </c>
      <c r="B7" s="28" t="s">
        <v>195</v>
      </c>
      <c r="C7" s="7" t="s">
        <v>81</v>
      </c>
      <c r="D7">
        <v>1802843.0629266473</v>
      </c>
      <c r="E7">
        <v>21</v>
      </c>
      <c r="F7">
        <v>8</v>
      </c>
      <c r="G7">
        <v>7</v>
      </c>
      <c r="H7">
        <v>0</v>
      </c>
      <c r="I7">
        <v>0</v>
      </c>
      <c r="J7">
        <v>0</v>
      </c>
      <c r="K7">
        <v>6</v>
      </c>
      <c r="L7">
        <v>79</v>
      </c>
      <c r="M7">
        <v>1</v>
      </c>
      <c r="N7">
        <v>0</v>
      </c>
      <c r="O7">
        <v>8</v>
      </c>
      <c r="P7">
        <v>25</v>
      </c>
      <c r="Q7">
        <v>79</v>
      </c>
      <c r="R7">
        <v>61</v>
      </c>
      <c r="S7">
        <v>1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11</v>
      </c>
      <c r="AA7">
        <v>8</v>
      </c>
      <c r="AB7">
        <v>16</v>
      </c>
      <c r="AC7">
        <v>316</v>
      </c>
      <c r="AD7" s="1">
        <v>33</v>
      </c>
      <c r="AE7" s="1">
        <v>8</v>
      </c>
      <c r="AF7" s="1">
        <v>256</v>
      </c>
      <c r="AG7" s="1">
        <v>8</v>
      </c>
      <c r="AH7" s="1">
        <v>11</v>
      </c>
      <c r="AI7" s="21">
        <v>0.68</v>
      </c>
      <c r="AJ7" s="21">
        <v>40</v>
      </c>
      <c r="AK7" s="21">
        <v>3.06</v>
      </c>
      <c r="AL7" s="21">
        <v>5</v>
      </c>
      <c r="AM7" s="21">
        <v>20</v>
      </c>
      <c r="AN7" s="21">
        <v>1.18</v>
      </c>
      <c r="AO7" s="21">
        <v>0.26</v>
      </c>
      <c r="AP7" s="21">
        <v>0.51</v>
      </c>
      <c r="AQ7" s="21">
        <v>215</v>
      </c>
      <c r="AR7" s="21">
        <v>18</v>
      </c>
      <c r="AS7" s="21">
        <v>990</v>
      </c>
      <c r="AT7" s="21">
        <v>7</v>
      </c>
      <c r="AU7" s="23">
        <v>1299.92</v>
      </c>
      <c r="AV7" s="23">
        <v>994.51</v>
      </c>
    </row>
    <row r="8" spans="1:51">
      <c r="A8" s="7" t="s">
        <v>30</v>
      </c>
      <c r="B8" s="28" t="s">
        <v>195</v>
      </c>
      <c r="C8" s="7" t="s">
        <v>81</v>
      </c>
      <c r="D8">
        <v>3324534.6534583103</v>
      </c>
      <c r="E8">
        <v>18</v>
      </c>
      <c r="F8">
        <v>1</v>
      </c>
      <c r="G8">
        <v>5</v>
      </c>
      <c r="H8">
        <v>0</v>
      </c>
      <c r="I8">
        <v>0</v>
      </c>
      <c r="J8">
        <v>0</v>
      </c>
      <c r="K8">
        <v>6</v>
      </c>
      <c r="L8">
        <v>62</v>
      </c>
      <c r="M8">
        <v>5</v>
      </c>
      <c r="N8">
        <v>1</v>
      </c>
      <c r="O8">
        <v>6</v>
      </c>
      <c r="P8">
        <v>21</v>
      </c>
      <c r="Q8">
        <v>87</v>
      </c>
      <c r="R8">
        <v>69</v>
      </c>
      <c r="S8">
        <v>0</v>
      </c>
      <c r="T8">
        <v>0</v>
      </c>
      <c r="U8">
        <v>0</v>
      </c>
      <c r="V8">
        <v>2</v>
      </c>
      <c r="W8">
        <v>1</v>
      </c>
      <c r="X8">
        <v>0</v>
      </c>
      <c r="Y8">
        <v>0</v>
      </c>
      <c r="Z8">
        <v>17</v>
      </c>
      <c r="AA8">
        <v>3</v>
      </c>
      <c r="AB8">
        <v>5</v>
      </c>
      <c r="AC8">
        <v>304</v>
      </c>
      <c r="AD8" s="1">
        <v>21</v>
      </c>
      <c r="AE8" s="1">
        <v>5</v>
      </c>
      <c r="AF8" s="1">
        <v>257</v>
      </c>
      <c r="AG8" s="1">
        <v>3</v>
      </c>
      <c r="AH8" s="1">
        <v>18</v>
      </c>
      <c r="AI8" s="21">
        <v>0.63</v>
      </c>
      <c r="AJ8" s="21">
        <v>40</v>
      </c>
      <c r="AK8" s="21">
        <v>2.56</v>
      </c>
      <c r="AL8" s="21">
        <v>5</v>
      </c>
      <c r="AM8" s="21">
        <v>21</v>
      </c>
      <c r="AN8" s="21">
        <v>1.1200000000000001</v>
      </c>
      <c r="AO8" s="21">
        <v>0.28999999999999998</v>
      </c>
      <c r="AP8" s="21">
        <v>0.46</v>
      </c>
      <c r="AQ8" s="21">
        <v>211</v>
      </c>
      <c r="AR8" s="21">
        <v>16</v>
      </c>
      <c r="AS8" s="21">
        <v>920</v>
      </c>
      <c r="AT8" s="21">
        <v>6</v>
      </c>
      <c r="AU8" s="23">
        <v>1223.31</v>
      </c>
      <c r="AV8" s="23">
        <v>923.94</v>
      </c>
    </row>
    <row r="9" spans="1:51">
      <c r="A9" s="7" t="s">
        <v>31</v>
      </c>
      <c r="B9" s="28" t="s">
        <v>195</v>
      </c>
      <c r="C9" s="7" t="s">
        <v>81</v>
      </c>
      <c r="D9">
        <v>7691344.4593419237</v>
      </c>
      <c r="E9">
        <v>27</v>
      </c>
      <c r="F9">
        <v>9</v>
      </c>
      <c r="G9">
        <v>11</v>
      </c>
      <c r="H9">
        <v>0</v>
      </c>
      <c r="I9">
        <v>4</v>
      </c>
      <c r="J9">
        <v>0</v>
      </c>
      <c r="K9">
        <v>4</v>
      </c>
      <c r="L9">
        <v>66</v>
      </c>
      <c r="M9">
        <v>3</v>
      </c>
      <c r="N9">
        <v>1</v>
      </c>
      <c r="O9">
        <v>6</v>
      </c>
      <c r="P9">
        <v>23</v>
      </c>
      <c r="Q9">
        <v>83</v>
      </c>
      <c r="R9">
        <v>65</v>
      </c>
      <c r="S9">
        <v>3</v>
      </c>
      <c r="T9">
        <v>0</v>
      </c>
      <c r="U9">
        <v>0</v>
      </c>
      <c r="V9">
        <v>4</v>
      </c>
      <c r="W9">
        <v>2</v>
      </c>
      <c r="X9">
        <v>0</v>
      </c>
      <c r="Y9">
        <v>0</v>
      </c>
      <c r="Z9">
        <v>12</v>
      </c>
      <c r="AA9">
        <v>7</v>
      </c>
      <c r="AB9">
        <v>8</v>
      </c>
      <c r="AC9">
        <v>330</v>
      </c>
      <c r="AD9" s="1">
        <v>44</v>
      </c>
      <c r="AE9" s="1">
        <v>19</v>
      </c>
      <c r="AF9" s="1">
        <v>249</v>
      </c>
      <c r="AG9" s="1">
        <v>7</v>
      </c>
      <c r="AH9" s="1">
        <v>11</v>
      </c>
      <c r="AI9" s="21">
        <v>0.71</v>
      </c>
      <c r="AJ9" s="21">
        <v>30</v>
      </c>
      <c r="AK9" s="21">
        <v>2.4900000000000002</v>
      </c>
      <c r="AL9" s="21">
        <v>6</v>
      </c>
      <c r="AM9" s="21">
        <v>23</v>
      </c>
      <c r="AN9" s="21">
        <v>1.25</v>
      </c>
      <c r="AO9" s="21">
        <v>0.32</v>
      </c>
      <c r="AP9" s="21">
        <v>0.49</v>
      </c>
      <c r="AQ9" s="21">
        <v>230</v>
      </c>
      <c r="AR9" s="21">
        <v>18</v>
      </c>
      <c r="AS9" s="21">
        <v>880</v>
      </c>
      <c r="AT9" s="21">
        <v>5</v>
      </c>
      <c r="AU9" s="23">
        <v>1196.45</v>
      </c>
      <c r="AV9" s="23">
        <v>884.01</v>
      </c>
    </row>
    <row r="10" spans="1:51">
      <c r="A10" s="7" t="s">
        <v>36</v>
      </c>
      <c r="B10" s="28" t="s">
        <v>195</v>
      </c>
      <c r="C10" s="7" t="s">
        <v>81</v>
      </c>
      <c r="D10">
        <v>11482243.259986261</v>
      </c>
      <c r="E10">
        <v>37</v>
      </c>
      <c r="F10">
        <v>2</v>
      </c>
      <c r="G10">
        <v>8</v>
      </c>
      <c r="H10">
        <v>0</v>
      </c>
      <c r="I10">
        <v>0</v>
      </c>
      <c r="J10">
        <v>0</v>
      </c>
      <c r="K10">
        <v>3</v>
      </c>
      <c r="L10">
        <v>59</v>
      </c>
      <c r="M10">
        <v>5</v>
      </c>
      <c r="N10">
        <v>0</v>
      </c>
      <c r="O10">
        <v>4</v>
      </c>
      <c r="P10">
        <v>29</v>
      </c>
      <c r="Q10">
        <v>84</v>
      </c>
      <c r="R10">
        <v>71</v>
      </c>
      <c r="S10">
        <v>0</v>
      </c>
      <c r="T10">
        <v>0</v>
      </c>
      <c r="U10">
        <v>0</v>
      </c>
      <c r="V10">
        <v>2</v>
      </c>
      <c r="W10">
        <v>0</v>
      </c>
      <c r="X10">
        <v>0</v>
      </c>
      <c r="Y10">
        <v>0</v>
      </c>
      <c r="Z10">
        <v>4</v>
      </c>
      <c r="AA10">
        <v>2</v>
      </c>
      <c r="AB10">
        <v>16</v>
      </c>
      <c r="AC10">
        <v>310</v>
      </c>
      <c r="AD10" s="1">
        <v>41</v>
      </c>
      <c r="AE10" s="1">
        <v>8</v>
      </c>
      <c r="AF10" s="1">
        <v>255</v>
      </c>
      <c r="AG10" s="1">
        <v>2</v>
      </c>
      <c r="AH10" s="1">
        <v>4</v>
      </c>
      <c r="AI10" s="21">
        <v>0.65</v>
      </c>
      <c r="AJ10" s="21">
        <v>40</v>
      </c>
      <c r="AK10" s="21">
        <v>3.4</v>
      </c>
      <c r="AL10" s="21">
        <v>5</v>
      </c>
      <c r="AM10" s="21">
        <v>17</v>
      </c>
      <c r="AN10" s="21">
        <v>1.07</v>
      </c>
      <c r="AO10" s="21">
        <v>0.22</v>
      </c>
      <c r="AP10" s="21">
        <v>0.46</v>
      </c>
      <c r="AQ10" s="21">
        <v>189</v>
      </c>
      <c r="AR10" s="21">
        <v>13</v>
      </c>
      <c r="AS10" s="21">
        <v>830</v>
      </c>
      <c r="AT10" s="21">
        <v>5</v>
      </c>
      <c r="AU10" s="23">
        <v>1104.1199999999999</v>
      </c>
      <c r="AV10" s="23">
        <v>834.73</v>
      </c>
    </row>
    <row r="11" spans="1:51">
      <c r="A11" s="7" t="s">
        <v>44</v>
      </c>
      <c r="B11" s="28" t="s">
        <v>195</v>
      </c>
      <c r="C11" s="7" t="s">
        <v>81</v>
      </c>
      <c r="D11">
        <v>3519282.4521574001</v>
      </c>
      <c r="E11">
        <v>32</v>
      </c>
      <c r="F11">
        <v>1</v>
      </c>
      <c r="G11">
        <v>8</v>
      </c>
      <c r="H11">
        <v>0</v>
      </c>
      <c r="I11">
        <v>2</v>
      </c>
      <c r="J11">
        <v>0</v>
      </c>
      <c r="K11">
        <v>2</v>
      </c>
      <c r="L11">
        <v>57</v>
      </c>
      <c r="M11">
        <v>3</v>
      </c>
      <c r="N11">
        <v>1</v>
      </c>
      <c r="O11">
        <v>5</v>
      </c>
      <c r="P11">
        <v>23</v>
      </c>
      <c r="Q11">
        <v>105</v>
      </c>
      <c r="R11">
        <v>50</v>
      </c>
      <c r="S11">
        <v>1</v>
      </c>
      <c r="T11">
        <v>0</v>
      </c>
      <c r="U11">
        <v>0</v>
      </c>
      <c r="V11">
        <v>2</v>
      </c>
      <c r="W11">
        <v>0</v>
      </c>
      <c r="X11">
        <v>2</v>
      </c>
      <c r="Y11">
        <v>1</v>
      </c>
      <c r="Z11">
        <v>14</v>
      </c>
      <c r="AA11">
        <v>3</v>
      </c>
      <c r="AB11">
        <v>17</v>
      </c>
      <c r="AC11">
        <v>312</v>
      </c>
      <c r="AD11" s="1">
        <v>35</v>
      </c>
      <c r="AE11" s="1">
        <v>11</v>
      </c>
      <c r="AF11" s="1">
        <v>246</v>
      </c>
      <c r="AG11" s="1">
        <v>4</v>
      </c>
      <c r="AH11" s="1">
        <v>16</v>
      </c>
      <c r="AI11" s="21">
        <v>0.95</v>
      </c>
      <c r="AJ11" s="21">
        <v>50</v>
      </c>
      <c r="AK11" s="21">
        <v>3.12</v>
      </c>
      <c r="AL11" s="21">
        <v>6</v>
      </c>
      <c r="AM11" s="21">
        <v>24</v>
      </c>
      <c r="AN11" s="21">
        <v>1.5</v>
      </c>
      <c r="AO11" s="21">
        <v>0.27</v>
      </c>
      <c r="AP11" s="21">
        <v>0.54</v>
      </c>
      <c r="AQ11" s="21">
        <v>242</v>
      </c>
      <c r="AR11" s="21">
        <v>18</v>
      </c>
      <c r="AS11" s="21">
        <v>820</v>
      </c>
      <c r="AT11" s="21">
        <v>7</v>
      </c>
      <c r="AU11" s="23">
        <v>1172.57</v>
      </c>
      <c r="AV11" s="23">
        <v>824.88</v>
      </c>
    </row>
    <row r="12" spans="1:51">
      <c r="A12" s="7" t="s">
        <v>45</v>
      </c>
      <c r="B12" s="28" t="s">
        <v>195</v>
      </c>
      <c r="C12" s="7" t="s">
        <v>81</v>
      </c>
      <c r="D12">
        <v>1136732.285011919</v>
      </c>
      <c r="E12">
        <v>33</v>
      </c>
      <c r="F12">
        <v>2</v>
      </c>
      <c r="G12">
        <v>2</v>
      </c>
      <c r="H12">
        <v>2</v>
      </c>
      <c r="I12">
        <v>0</v>
      </c>
      <c r="J12">
        <v>7</v>
      </c>
      <c r="K12">
        <v>4</v>
      </c>
      <c r="L12">
        <v>43</v>
      </c>
      <c r="M12">
        <v>2</v>
      </c>
      <c r="N12">
        <v>1</v>
      </c>
      <c r="O12">
        <v>2</v>
      </c>
      <c r="P12">
        <v>23</v>
      </c>
      <c r="Q12">
        <v>113</v>
      </c>
      <c r="R12">
        <v>53</v>
      </c>
      <c r="S12">
        <v>0</v>
      </c>
      <c r="T12">
        <v>0</v>
      </c>
      <c r="U12">
        <v>0</v>
      </c>
      <c r="V12">
        <v>3</v>
      </c>
      <c r="W12">
        <v>0</v>
      </c>
      <c r="X12">
        <v>0</v>
      </c>
      <c r="Y12">
        <v>0</v>
      </c>
      <c r="Z12">
        <v>17</v>
      </c>
      <c r="AA12">
        <v>5</v>
      </c>
      <c r="AB12">
        <v>9</v>
      </c>
      <c r="AC12">
        <v>312</v>
      </c>
      <c r="AD12" s="1">
        <v>38</v>
      </c>
      <c r="AE12" s="1">
        <v>11</v>
      </c>
      <c r="AF12" s="1">
        <v>241</v>
      </c>
      <c r="AG12" s="1">
        <v>5</v>
      </c>
      <c r="AH12" s="1">
        <v>17</v>
      </c>
      <c r="AI12" s="21">
        <v>0.76</v>
      </c>
      <c r="AJ12" s="21">
        <v>50</v>
      </c>
      <c r="AK12" s="21">
        <v>4.25</v>
      </c>
      <c r="AL12" s="21">
        <v>5</v>
      </c>
      <c r="AM12" s="21">
        <v>21</v>
      </c>
      <c r="AN12" s="21">
        <v>1.26</v>
      </c>
      <c r="AO12" s="21">
        <v>0.24</v>
      </c>
      <c r="AP12" s="21">
        <v>0.53</v>
      </c>
      <c r="AQ12" s="21">
        <v>210</v>
      </c>
      <c r="AR12" s="21">
        <v>16</v>
      </c>
      <c r="AS12" s="21">
        <v>880</v>
      </c>
      <c r="AT12" s="21">
        <v>6</v>
      </c>
      <c r="AU12" s="23">
        <v>1194.27</v>
      </c>
      <c r="AV12" s="23">
        <v>885.78</v>
      </c>
    </row>
    <row r="13" spans="1:51">
      <c r="A13" s="7" t="s">
        <v>46</v>
      </c>
      <c r="B13" s="28" t="s">
        <v>195</v>
      </c>
      <c r="C13" s="7" t="s">
        <v>81</v>
      </c>
      <c r="D13">
        <v>1502522.348993046</v>
      </c>
      <c r="E13">
        <v>18</v>
      </c>
      <c r="F13">
        <v>5</v>
      </c>
      <c r="G13">
        <v>4</v>
      </c>
      <c r="H13">
        <v>2</v>
      </c>
      <c r="I13">
        <v>0</v>
      </c>
      <c r="J13">
        <v>0</v>
      </c>
      <c r="K13">
        <v>4</v>
      </c>
      <c r="L13">
        <v>67</v>
      </c>
      <c r="M13">
        <v>2</v>
      </c>
      <c r="N13">
        <v>0</v>
      </c>
      <c r="O13">
        <v>2</v>
      </c>
      <c r="P13">
        <v>22</v>
      </c>
      <c r="Q13">
        <v>113</v>
      </c>
      <c r="R13">
        <v>45</v>
      </c>
      <c r="S13">
        <v>0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>
        <v>21</v>
      </c>
      <c r="AA13">
        <v>5</v>
      </c>
      <c r="AB13">
        <v>5</v>
      </c>
      <c r="AC13">
        <v>312</v>
      </c>
      <c r="AD13" s="1">
        <v>25</v>
      </c>
      <c r="AE13" s="1">
        <v>6</v>
      </c>
      <c r="AF13" s="1">
        <v>253</v>
      </c>
      <c r="AG13" s="1">
        <v>5</v>
      </c>
      <c r="AH13" s="1">
        <v>23</v>
      </c>
      <c r="AI13" s="21">
        <v>0.83</v>
      </c>
      <c r="AJ13" s="21">
        <v>50</v>
      </c>
      <c r="AK13" s="21">
        <v>3.63</v>
      </c>
      <c r="AL13" s="21">
        <v>6</v>
      </c>
      <c r="AM13" s="21">
        <v>25</v>
      </c>
      <c r="AN13" s="21">
        <v>1.39</v>
      </c>
      <c r="AO13" s="21">
        <v>0.23</v>
      </c>
      <c r="AP13" s="21">
        <v>0.52</v>
      </c>
      <c r="AQ13" s="21">
        <v>230</v>
      </c>
      <c r="AR13" s="21">
        <v>18</v>
      </c>
      <c r="AS13" s="21">
        <v>710</v>
      </c>
      <c r="AT13" s="21">
        <v>6</v>
      </c>
      <c r="AU13" s="23">
        <v>1050.8499999999999</v>
      </c>
      <c r="AV13" s="23">
        <v>715.21</v>
      </c>
    </row>
    <row r="14" spans="1:51">
      <c r="A14" s="7" t="s">
        <v>47</v>
      </c>
      <c r="B14" s="28" t="s">
        <v>195</v>
      </c>
      <c r="C14" s="7" t="s">
        <v>81</v>
      </c>
      <c r="D14">
        <v>1777802.6417639588</v>
      </c>
      <c r="E14">
        <v>18</v>
      </c>
      <c r="F14">
        <v>1</v>
      </c>
      <c r="G14">
        <v>6</v>
      </c>
      <c r="H14">
        <v>0</v>
      </c>
      <c r="I14">
        <v>0</v>
      </c>
      <c r="J14">
        <v>1</v>
      </c>
      <c r="K14">
        <v>8</v>
      </c>
      <c r="L14">
        <v>61</v>
      </c>
      <c r="M14">
        <v>1</v>
      </c>
      <c r="N14">
        <v>0</v>
      </c>
      <c r="O14">
        <v>3</v>
      </c>
      <c r="P14">
        <v>35</v>
      </c>
      <c r="Q14">
        <v>103</v>
      </c>
      <c r="R14">
        <v>48</v>
      </c>
      <c r="S14">
        <v>2</v>
      </c>
      <c r="T14">
        <v>0</v>
      </c>
      <c r="U14">
        <v>0</v>
      </c>
      <c r="V14">
        <v>4</v>
      </c>
      <c r="W14">
        <v>0</v>
      </c>
      <c r="X14">
        <v>0</v>
      </c>
      <c r="Y14">
        <v>1</v>
      </c>
      <c r="Z14">
        <v>9</v>
      </c>
      <c r="AA14">
        <v>6</v>
      </c>
      <c r="AB14">
        <v>8</v>
      </c>
      <c r="AC14">
        <v>307</v>
      </c>
      <c r="AD14" s="1">
        <v>23</v>
      </c>
      <c r="AE14" s="1">
        <v>9</v>
      </c>
      <c r="AF14" s="1">
        <v>259</v>
      </c>
      <c r="AG14" s="1">
        <v>7</v>
      </c>
      <c r="AH14" s="1">
        <v>9</v>
      </c>
      <c r="AI14" s="21">
        <v>0.77</v>
      </c>
      <c r="AJ14" s="21">
        <v>50</v>
      </c>
      <c r="AK14" s="21">
        <v>4.07</v>
      </c>
      <c r="AL14" s="21">
        <v>6</v>
      </c>
      <c r="AM14" s="21">
        <v>25</v>
      </c>
      <c r="AN14" s="21">
        <v>1.42</v>
      </c>
      <c r="AO14" s="21">
        <v>0.23</v>
      </c>
      <c r="AP14" s="21">
        <v>0.52</v>
      </c>
      <c r="AQ14" s="21">
        <v>217</v>
      </c>
      <c r="AR14" s="21">
        <v>18</v>
      </c>
      <c r="AS14" s="21">
        <v>840</v>
      </c>
      <c r="AT14" s="21">
        <v>6</v>
      </c>
      <c r="AU14" s="23">
        <v>1168.26</v>
      </c>
      <c r="AV14" s="23">
        <v>845.59</v>
      </c>
    </row>
    <row r="15" spans="1:51">
      <c r="A15" s="7" t="s">
        <v>52</v>
      </c>
      <c r="B15" t="s">
        <v>195</v>
      </c>
      <c r="C15" s="7" t="s">
        <v>81</v>
      </c>
      <c r="D15">
        <v>7067415.825500221</v>
      </c>
      <c r="E15">
        <v>25</v>
      </c>
      <c r="F15">
        <v>0</v>
      </c>
      <c r="G15">
        <v>7</v>
      </c>
      <c r="H15">
        <v>0</v>
      </c>
      <c r="I15">
        <v>0</v>
      </c>
      <c r="J15">
        <v>0</v>
      </c>
      <c r="K15">
        <v>3</v>
      </c>
      <c r="L15">
        <v>51</v>
      </c>
      <c r="M15">
        <v>2</v>
      </c>
      <c r="N15">
        <v>0</v>
      </c>
      <c r="O15">
        <v>5</v>
      </c>
      <c r="P15">
        <v>21</v>
      </c>
      <c r="Q15">
        <v>90</v>
      </c>
      <c r="R15">
        <v>85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10</v>
      </c>
      <c r="AA15">
        <v>4</v>
      </c>
      <c r="AB15">
        <v>18</v>
      </c>
      <c r="AC15">
        <v>304</v>
      </c>
      <c r="AD15" s="1">
        <v>26</v>
      </c>
      <c r="AE15" s="1">
        <v>7</v>
      </c>
      <c r="AF15" s="1">
        <v>257</v>
      </c>
      <c r="AG15" s="1">
        <v>4</v>
      </c>
      <c r="AH15" s="1">
        <v>10</v>
      </c>
      <c r="AI15" s="21">
        <v>0.74</v>
      </c>
      <c r="AJ15" s="21">
        <v>50</v>
      </c>
      <c r="AK15" s="21">
        <v>4.3</v>
      </c>
      <c r="AL15" s="21">
        <v>6</v>
      </c>
      <c r="AM15" s="21">
        <v>21</v>
      </c>
      <c r="AN15" s="21">
        <v>1.3</v>
      </c>
      <c r="AO15" s="21">
        <v>0.31</v>
      </c>
      <c r="AP15" s="21">
        <v>0.56999999999999995</v>
      </c>
      <c r="AQ15" s="21">
        <v>235</v>
      </c>
      <c r="AR15" s="21">
        <v>16</v>
      </c>
      <c r="AS15" s="21">
        <v>1090</v>
      </c>
      <c r="AT15" s="21">
        <v>6</v>
      </c>
      <c r="AU15" s="23">
        <v>1430.34</v>
      </c>
      <c r="AV15" s="23">
        <v>1095.92</v>
      </c>
    </row>
    <row r="16" spans="1:51">
      <c r="A16" s="7" t="s">
        <v>54</v>
      </c>
      <c r="B16" t="s">
        <v>195</v>
      </c>
      <c r="C16" s="7" t="s">
        <v>81</v>
      </c>
      <c r="D16">
        <v>805714.36996167409</v>
      </c>
      <c r="E16">
        <v>16</v>
      </c>
      <c r="F16">
        <v>10</v>
      </c>
      <c r="G16">
        <v>12</v>
      </c>
      <c r="H16">
        <v>0</v>
      </c>
      <c r="I16">
        <v>0</v>
      </c>
      <c r="J16">
        <v>2</v>
      </c>
      <c r="K16">
        <v>2</v>
      </c>
      <c r="L16">
        <v>48</v>
      </c>
      <c r="M16">
        <v>3</v>
      </c>
      <c r="N16">
        <v>0</v>
      </c>
      <c r="O16">
        <v>3</v>
      </c>
      <c r="P16">
        <v>31</v>
      </c>
      <c r="Q16">
        <v>106</v>
      </c>
      <c r="R16">
        <v>78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22</v>
      </c>
      <c r="AA16">
        <v>5</v>
      </c>
      <c r="AB16">
        <v>7</v>
      </c>
      <c r="AC16">
        <v>338</v>
      </c>
      <c r="AD16" s="1">
        <v>31</v>
      </c>
      <c r="AE16" s="1">
        <v>16</v>
      </c>
      <c r="AF16" s="1">
        <v>265</v>
      </c>
      <c r="AG16" s="1">
        <v>5</v>
      </c>
      <c r="AH16" s="1">
        <v>21</v>
      </c>
      <c r="AI16" s="21">
        <v>0.88</v>
      </c>
      <c r="AJ16" s="21">
        <v>60</v>
      </c>
      <c r="AK16" s="21">
        <v>4</v>
      </c>
      <c r="AL16" s="21">
        <v>6</v>
      </c>
      <c r="AM16" s="21">
        <v>25</v>
      </c>
      <c r="AN16" s="21">
        <v>1.46</v>
      </c>
      <c r="AO16" s="21">
        <v>0.25</v>
      </c>
      <c r="AP16" s="21">
        <v>0.56000000000000005</v>
      </c>
      <c r="AQ16" s="21">
        <v>265</v>
      </c>
      <c r="AR16" s="21">
        <v>19</v>
      </c>
      <c r="AS16" s="21">
        <v>860</v>
      </c>
      <c r="AT16" s="21">
        <v>7</v>
      </c>
      <c r="AU16" s="23">
        <v>1248.3399999999999</v>
      </c>
      <c r="AV16" s="23">
        <v>865.69</v>
      </c>
    </row>
    <row r="17" spans="1:51">
      <c r="A17" s="7" t="s">
        <v>37</v>
      </c>
      <c r="B17" s="28" t="s">
        <v>195</v>
      </c>
      <c r="C17" s="1" t="s">
        <v>89</v>
      </c>
      <c r="D17">
        <v>49879.141961183952</v>
      </c>
      <c r="E17">
        <v>56</v>
      </c>
      <c r="F17">
        <v>0</v>
      </c>
      <c r="G17">
        <v>10</v>
      </c>
      <c r="H17">
        <v>1</v>
      </c>
      <c r="I17">
        <v>0</v>
      </c>
      <c r="J17">
        <v>0</v>
      </c>
      <c r="K17">
        <v>8</v>
      </c>
      <c r="L17">
        <v>43</v>
      </c>
      <c r="M17">
        <v>1</v>
      </c>
      <c r="N17">
        <v>0</v>
      </c>
      <c r="O17">
        <v>1</v>
      </c>
      <c r="P17">
        <v>13</v>
      </c>
      <c r="Q17">
        <v>75</v>
      </c>
      <c r="R17">
        <v>58</v>
      </c>
      <c r="S17">
        <v>0</v>
      </c>
      <c r="T17">
        <v>0</v>
      </c>
      <c r="U17">
        <v>0</v>
      </c>
      <c r="V17">
        <v>7</v>
      </c>
      <c r="W17">
        <v>1</v>
      </c>
      <c r="X17">
        <v>0</v>
      </c>
      <c r="Y17">
        <v>0</v>
      </c>
      <c r="Z17">
        <v>21</v>
      </c>
      <c r="AA17">
        <v>12</v>
      </c>
      <c r="AB17">
        <v>34</v>
      </c>
      <c r="AC17">
        <v>307</v>
      </c>
      <c r="AD17" s="1">
        <v>63</v>
      </c>
      <c r="AE17" s="1">
        <v>11</v>
      </c>
      <c r="AF17" s="1">
        <v>199</v>
      </c>
      <c r="AG17" s="1">
        <v>12</v>
      </c>
      <c r="AH17" s="1">
        <v>22</v>
      </c>
      <c r="AI17" s="21">
        <v>0.62</v>
      </c>
      <c r="AJ17" s="21">
        <v>60</v>
      </c>
      <c r="AK17" s="21">
        <v>0.66</v>
      </c>
      <c r="AL17" s="21">
        <v>6</v>
      </c>
      <c r="AM17" s="21">
        <v>20</v>
      </c>
      <c r="AN17" s="21">
        <v>1.33</v>
      </c>
      <c r="AO17" s="21">
        <v>0.19</v>
      </c>
      <c r="AP17" s="21">
        <v>0.31</v>
      </c>
      <c r="AQ17" s="21">
        <v>298</v>
      </c>
      <c r="AR17" s="21">
        <v>16</v>
      </c>
      <c r="AS17" s="21">
        <v>340</v>
      </c>
      <c r="AT17" s="21">
        <v>9</v>
      </c>
      <c r="AU17" s="23">
        <v>751.61</v>
      </c>
      <c r="AV17" s="23">
        <v>341.78</v>
      </c>
      <c r="AX17" s="23">
        <f>AVERAGE(AU17:AU23)</f>
        <v>1251.1828571428573</v>
      </c>
      <c r="AY17" s="23">
        <f>AVERAGE(AV17:AV23)</f>
        <v>935.33285714285716</v>
      </c>
    </row>
    <row r="18" spans="1:51">
      <c r="A18" s="7" t="s">
        <v>38</v>
      </c>
      <c r="B18" s="28" t="s">
        <v>195</v>
      </c>
      <c r="C18" s="1" t="s">
        <v>89</v>
      </c>
      <c r="D18">
        <v>1678693.9274461432</v>
      </c>
      <c r="E18">
        <v>41</v>
      </c>
      <c r="F18">
        <v>5</v>
      </c>
      <c r="G18">
        <v>10</v>
      </c>
      <c r="H18">
        <v>0</v>
      </c>
      <c r="I18">
        <v>0</v>
      </c>
      <c r="J18">
        <v>0</v>
      </c>
      <c r="K18">
        <v>7</v>
      </c>
      <c r="L18">
        <v>58</v>
      </c>
      <c r="M18">
        <v>5</v>
      </c>
      <c r="N18">
        <v>0</v>
      </c>
      <c r="O18">
        <v>4</v>
      </c>
      <c r="P18">
        <v>37</v>
      </c>
      <c r="Q18">
        <v>70</v>
      </c>
      <c r="R18">
        <v>66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25</v>
      </c>
      <c r="AA18">
        <v>3</v>
      </c>
      <c r="AB18">
        <v>10</v>
      </c>
      <c r="AC18">
        <v>332</v>
      </c>
      <c r="AD18" s="1">
        <v>46</v>
      </c>
      <c r="AE18" s="1">
        <v>11</v>
      </c>
      <c r="AF18" s="1">
        <v>246</v>
      </c>
      <c r="AG18" s="1">
        <v>3</v>
      </c>
      <c r="AH18" s="1">
        <v>26</v>
      </c>
      <c r="AI18" s="21">
        <v>0.73</v>
      </c>
      <c r="AJ18" s="21">
        <v>50</v>
      </c>
      <c r="AK18" s="21">
        <v>2.5</v>
      </c>
      <c r="AL18" s="21">
        <v>6</v>
      </c>
      <c r="AM18" s="21">
        <v>23</v>
      </c>
      <c r="AN18" s="21">
        <v>1.4</v>
      </c>
      <c r="AO18" s="21">
        <v>0.34</v>
      </c>
      <c r="AP18" s="21">
        <v>0.46</v>
      </c>
      <c r="AQ18" s="21">
        <v>227</v>
      </c>
      <c r="AR18" s="21">
        <v>18</v>
      </c>
      <c r="AS18" s="21">
        <v>1070</v>
      </c>
      <c r="AT18" s="21">
        <v>7</v>
      </c>
      <c r="AU18" s="23">
        <v>1405.63</v>
      </c>
      <c r="AV18" s="23">
        <v>1074.03</v>
      </c>
    </row>
    <row r="19" spans="1:51">
      <c r="A19" s="7" t="s">
        <v>39</v>
      </c>
      <c r="B19" s="28" t="s">
        <v>195</v>
      </c>
      <c r="C19" s="1" t="s">
        <v>89</v>
      </c>
      <c r="D19">
        <v>3116894.7247250532</v>
      </c>
      <c r="E19">
        <v>45</v>
      </c>
      <c r="F19">
        <v>0</v>
      </c>
      <c r="G19">
        <v>7</v>
      </c>
      <c r="H19">
        <v>0</v>
      </c>
      <c r="I19">
        <v>0</v>
      </c>
      <c r="J19">
        <v>0</v>
      </c>
      <c r="K19">
        <v>9</v>
      </c>
      <c r="L19">
        <v>49</v>
      </c>
      <c r="M19">
        <v>3</v>
      </c>
      <c r="N19">
        <v>2</v>
      </c>
      <c r="O19">
        <v>1</v>
      </c>
      <c r="P19">
        <v>32</v>
      </c>
      <c r="Q19">
        <v>90</v>
      </c>
      <c r="R19">
        <v>56</v>
      </c>
      <c r="S19">
        <v>0</v>
      </c>
      <c r="T19">
        <v>0</v>
      </c>
      <c r="U19">
        <v>0</v>
      </c>
      <c r="V19">
        <v>4</v>
      </c>
      <c r="W19">
        <v>1</v>
      </c>
      <c r="X19">
        <v>0</v>
      </c>
      <c r="Y19">
        <v>0</v>
      </c>
      <c r="Z19">
        <v>12</v>
      </c>
      <c r="AA19">
        <v>1</v>
      </c>
      <c r="AB19">
        <v>10</v>
      </c>
      <c r="AC19">
        <v>312</v>
      </c>
      <c r="AD19" s="1">
        <v>49</v>
      </c>
      <c r="AE19" s="1">
        <v>7</v>
      </c>
      <c r="AF19" s="1">
        <v>242</v>
      </c>
      <c r="AG19" s="1">
        <v>1</v>
      </c>
      <c r="AH19" s="1">
        <v>13</v>
      </c>
      <c r="AI19" s="21">
        <v>0.48</v>
      </c>
      <c r="AJ19" s="21">
        <v>40</v>
      </c>
      <c r="AK19" s="21">
        <v>2.88</v>
      </c>
      <c r="AL19" s="21">
        <v>4</v>
      </c>
      <c r="AM19" s="21">
        <v>16</v>
      </c>
      <c r="AN19" s="21">
        <v>0.92</v>
      </c>
      <c r="AO19" s="21">
        <v>0.32</v>
      </c>
      <c r="AP19" s="21">
        <v>0.38</v>
      </c>
      <c r="AQ19" s="21">
        <v>211</v>
      </c>
      <c r="AR19" s="21">
        <v>12</v>
      </c>
      <c r="AS19" s="21">
        <v>1090</v>
      </c>
      <c r="AT19" s="21">
        <v>6</v>
      </c>
      <c r="AU19" s="23">
        <v>1383.28</v>
      </c>
      <c r="AV19" s="23">
        <v>1094.06</v>
      </c>
    </row>
    <row r="20" spans="1:51">
      <c r="A20" s="7" t="s">
        <v>40</v>
      </c>
      <c r="B20" s="28" t="s">
        <v>195</v>
      </c>
      <c r="C20" s="9" t="s">
        <v>89</v>
      </c>
      <c r="D20">
        <v>89419.086955507897</v>
      </c>
      <c r="E20">
        <v>70</v>
      </c>
      <c r="F20">
        <v>5</v>
      </c>
      <c r="G20">
        <v>18</v>
      </c>
      <c r="H20">
        <v>0</v>
      </c>
      <c r="I20">
        <v>0</v>
      </c>
      <c r="J20">
        <v>0</v>
      </c>
      <c r="K20">
        <v>21</v>
      </c>
      <c r="L20">
        <v>46</v>
      </c>
      <c r="M20">
        <v>2</v>
      </c>
      <c r="N20">
        <v>0</v>
      </c>
      <c r="O20">
        <v>2</v>
      </c>
      <c r="P20">
        <v>24</v>
      </c>
      <c r="Q20">
        <v>37</v>
      </c>
      <c r="R20">
        <v>45</v>
      </c>
      <c r="S20">
        <v>0</v>
      </c>
      <c r="T20">
        <v>0</v>
      </c>
      <c r="U20">
        <v>1</v>
      </c>
      <c r="V20">
        <v>9</v>
      </c>
      <c r="W20">
        <v>1</v>
      </c>
      <c r="X20">
        <v>0</v>
      </c>
      <c r="Y20">
        <v>0</v>
      </c>
      <c r="Z20">
        <v>24</v>
      </c>
      <c r="AA20">
        <v>11</v>
      </c>
      <c r="AB20">
        <v>48</v>
      </c>
      <c r="AC20">
        <v>316</v>
      </c>
      <c r="AD20" s="1">
        <v>84</v>
      </c>
      <c r="AE20" s="1">
        <v>18</v>
      </c>
      <c r="AF20" s="1">
        <v>177</v>
      </c>
      <c r="AG20" s="1">
        <v>11</v>
      </c>
      <c r="AH20" s="1">
        <v>26</v>
      </c>
      <c r="AI20" s="21">
        <v>0.77</v>
      </c>
      <c r="AJ20" s="21">
        <v>50</v>
      </c>
      <c r="AK20" s="21">
        <v>3.96</v>
      </c>
      <c r="AL20" s="21">
        <v>5</v>
      </c>
      <c r="AM20" s="21">
        <v>24</v>
      </c>
      <c r="AN20" s="21">
        <v>1.3</v>
      </c>
      <c r="AO20" s="21">
        <v>0.18</v>
      </c>
      <c r="AP20" s="21">
        <v>0.38</v>
      </c>
      <c r="AQ20" s="21">
        <v>203</v>
      </c>
      <c r="AR20" s="21">
        <v>17</v>
      </c>
      <c r="AS20" s="21">
        <v>320</v>
      </c>
      <c r="AT20" s="21">
        <v>6</v>
      </c>
      <c r="AU20" s="23">
        <v>631.03</v>
      </c>
      <c r="AV20" s="23">
        <v>325.29000000000002</v>
      </c>
    </row>
    <row r="21" spans="1:51">
      <c r="A21" s="7" t="s">
        <v>41</v>
      </c>
      <c r="B21" s="28" t="s">
        <v>195</v>
      </c>
      <c r="C21" s="9" t="s">
        <v>89</v>
      </c>
      <c r="D21">
        <v>5171641.1615490308</v>
      </c>
      <c r="E21">
        <v>29</v>
      </c>
      <c r="F21">
        <v>2</v>
      </c>
      <c r="G21">
        <v>11</v>
      </c>
      <c r="H21">
        <v>0</v>
      </c>
      <c r="I21">
        <v>0</v>
      </c>
      <c r="J21">
        <v>0</v>
      </c>
      <c r="K21">
        <v>2</v>
      </c>
      <c r="L21">
        <v>35</v>
      </c>
      <c r="M21">
        <v>3</v>
      </c>
      <c r="N21">
        <v>0</v>
      </c>
      <c r="O21">
        <v>2</v>
      </c>
      <c r="P21">
        <v>18</v>
      </c>
      <c r="Q21">
        <v>111</v>
      </c>
      <c r="R21">
        <v>69</v>
      </c>
      <c r="S21">
        <v>0</v>
      </c>
      <c r="T21">
        <v>1</v>
      </c>
      <c r="U21">
        <v>1</v>
      </c>
      <c r="V21">
        <v>0</v>
      </c>
      <c r="W21">
        <v>1</v>
      </c>
      <c r="X21">
        <v>0</v>
      </c>
      <c r="Y21">
        <v>0</v>
      </c>
      <c r="Z21">
        <v>16</v>
      </c>
      <c r="AA21">
        <v>5</v>
      </c>
      <c r="AB21">
        <v>15</v>
      </c>
      <c r="AC21">
        <v>306</v>
      </c>
      <c r="AD21" s="1">
        <v>31</v>
      </c>
      <c r="AE21" s="1">
        <v>12</v>
      </c>
      <c r="AF21" s="1">
        <v>239</v>
      </c>
      <c r="AG21" s="1">
        <v>6</v>
      </c>
      <c r="AH21" s="1">
        <v>18</v>
      </c>
      <c r="AI21" s="21">
        <v>0.56000000000000005</v>
      </c>
      <c r="AJ21" s="21">
        <v>40</v>
      </c>
      <c r="AK21" s="21">
        <v>2.72</v>
      </c>
      <c r="AL21" s="21">
        <v>5</v>
      </c>
      <c r="AM21" s="21">
        <v>18</v>
      </c>
      <c r="AN21" s="21">
        <v>1.05</v>
      </c>
      <c r="AO21" s="21">
        <v>0.31</v>
      </c>
      <c r="AP21" s="21">
        <v>0.41</v>
      </c>
      <c r="AQ21" s="21">
        <v>204</v>
      </c>
      <c r="AR21" s="21">
        <v>14</v>
      </c>
      <c r="AS21" s="21">
        <v>1340</v>
      </c>
      <c r="AT21" s="21">
        <v>4</v>
      </c>
      <c r="AU21" s="23">
        <v>1629.33</v>
      </c>
      <c r="AV21" s="23">
        <v>1344</v>
      </c>
    </row>
    <row r="22" spans="1:51">
      <c r="A22" s="7" t="s">
        <v>42</v>
      </c>
      <c r="B22" s="28" t="s">
        <v>195</v>
      </c>
      <c r="C22" s="9" t="s">
        <v>89</v>
      </c>
      <c r="D22">
        <v>1972604.0807021214</v>
      </c>
      <c r="E22">
        <v>28</v>
      </c>
      <c r="F22">
        <v>0</v>
      </c>
      <c r="G22">
        <v>4</v>
      </c>
      <c r="H22">
        <v>0</v>
      </c>
      <c r="I22">
        <v>0</v>
      </c>
      <c r="J22">
        <v>0</v>
      </c>
      <c r="K22">
        <v>5</v>
      </c>
      <c r="L22">
        <v>80</v>
      </c>
      <c r="M22">
        <v>0</v>
      </c>
      <c r="N22">
        <v>0</v>
      </c>
      <c r="O22">
        <v>3</v>
      </c>
      <c r="P22">
        <v>33</v>
      </c>
      <c r="Q22">
        <v>82</v>
      </c>
      <c r="R22">
        <v>53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15</v>
      </c>
      <c r="AA22">
        <v>6</v>
      </c>
      <c r="AB22">
        <v>16</v>
      </c>
      <c r="AC22">
        <v>310</v>
      </c>
      <c r="AD22" s="1">
        <v>29</v>
      </c>
      <c r="AE22" s="1">
        <v>4</v>
      </c>
      <c r="AF22" s="1">
        <v>256</v>
      </c>
      <c r="AG22" s="1">
        <v>6</v>
      </c>
      <c r="AH22" s="1">
        <v>15</v>
      </c>
      <c r="AI22" s="21">
        <v>0.55000000000000004</v>
      </c>
      <c r="AJ22" s="21">
        <v>50</v>
      </c>
      <c r="AK22" s="21">
        <v>3.42</v>
      </c>
      <c r="AL22" s="21">
        <v>5</v>
      </c>
      <c r="AM22" s="21">
        <v>19</v>
      </c>
      <c r="AN22" s="21">
        <v>1.2</v>
      </c>
      <c r="AO22" s="21">
        <v>0.3</v>
      </c>
      <c r="AP22" s="21">
        <v>0.39</v>
      </c>
      <c r="AQ22" s="21">
        <v>202</v>
      </c>
      <c r="AR22" s="21">
        <v>14</v>
      </c>
      <c r="AS22" s="21">
        <v>1170</v>
      </c>
      <c r="AT22" s="21">
        <v>5</v>
      </c>
      <c r="AU22" s="23">
        <v>1470.17</v>
      </c>
      <c r="AV22" s="23">
        <v>1174.6600000000001</v>
      </c>
    </row>
    <row r="23" spans="1:51">
      <c r="A23" s="7" t="s">
        <v>43</v>
      </c>
      <c r="B23" s="28" t="s">
        <v>195</v>
      </c>
      <c r="C23" s="9" t="s">
        <v>89</v>
      </c>
      <c r="D23">
        <v>4169583.456058159</v>
      </c>
      <c r="E23">
        <v>38</v>
      </c>
      <c r="F23">
        <v>6</v>
      </c>
      <c r="G23">
        <v>8</v>
      </c>
      <c r="H23">
        <v>0</v>
      </c>
      <c r="I23">
        <v>0</v>
      </c>
      <c r="J23">
        <v>0</v>
      </c>
      <c r="K23">
        <v>1</v>
      </c>
      <c r="L23">
        <v>51</v>
      </c>
      <c r="M23">
        <v>3</v>
      </c>
      <c r="N23">
        <v>0</v>
      </c>
      <c r="O23">
        <v>5</v>
      </c>
      <c r="P23">
        <v>24</v>
      </c>
      <c r="Q23">
        <v>87</v>
      </c>
      <c r="R23">
        <v>64</v>
      </c>
      <c r="S23">
        <v>0</v>
      </c>
      <c r="T23">
        <v>0</v>
      </c>
      <c r="U23">
        <v>0</v>
      </c>
      <c r="V23">
        <v>3</v>
      </c>
      <c r="W23">
        <v>1</v>
      </c>
      <c r="X23">
        <v>1</v>
      </c>
      <c r="Y23">
        <v>0</v>
      </c>
      <c r="Z23">
        <v>15</v>
      </c>
      <c r="AA23">
        <v>5</v>
      </c>
      <c r="AB23">
        <v>20</v>
      </c>
      <c r="AC23">
        <v>312</v>
      </c>
      <c r="AD23" s="1">
        <v>47</v>
      </c>
      <c r="AE23" s="1">
        <v>8</v>
      </c>
      <c r="AF23" s="1">
        <v>235</v>
      </c>
      <c r="AG23" s="1">
        <v>5</v>
      </c>
      <c r="AH23" s="1">
        <v>17</v>
      </c>
      <c r="AI23" s="21">
        <v>0.57999999999999996</v>
      </c>
      <c r="AJ23" s="21">
        <v>40</v>
      </c>
      <c r="AK23" s="21">
        <v>2.31</v>
      </c>
      <c r="AL23" s="21">
        <v>4</v>
      </c>
      <c r="AM23" s="21">
        <v>23</v>
      </c>
      <c r="AN23" s="21">
        <v>1.34</v>
      </c>
      <c r="AO23" s="21">
        <v>0.22</v>
      </c>
      <c r="AP23" s="21">
        <v>0.4</v>
      </c>
      <c r="AQ23" s="21">
        <v>205</v>
      </c>
      <c r="AR23" s="21">
        <v>15</v>
      </c>
      <c r="AS23" s="21">
        <v>1190</v>
      </c>
      <c r="AT23" s="21">
        <v>6</v>
      </c>
      <c r="AU23" s="23">
        <v>1487.23</v>
      </c>
      <c r="AV23" s="23">
        <v>1193.51</v>
      </c>
    </row>
    <row r="24" spans="1:51">
      <c r="A24" s="1" t="s">
        <v>48</v>
      </c>
      <c r="B24" s="29" t="s">
        <v>85</v>
      </c>
      <c r="C24" s="1" t="s">
        <v>88</v>
      </c>
      <c r="D24">
        <v>2170420.0746497</v>
      </c>
      <c r="E24">
        <v>35</v>
      </c>
      <c r="F24">
        <v>3</v>
      </c>
      <c r="G24">
        <v>13</v>
      </c>
      <c r="H24">
        <v>0</v>
      </c>
      <c r="I24">
        <v>0</v>
      </c>
      <c r="J24">
        <v>0</v>
      </c>
      <c r="K24">
        <v>6</v>
      </c>
      <c r="L24">
        <v>70</v>
      </c>
      <c r="M24">
        <v>1</v>
      </c>
      <c r="N24">
        <v>0</v>
      </c>
      <c r="O24">
        <v>4</v>
      </c>
      <c r="P24">
        <v>37</v>
      </c>
      <c r="Q24">
        <v>70</v>
      </c>
      <c r="R24">
        <v>49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1</v>
      </c>
      <c r="Z24">
        <v>15</v>
      </c>
      <c r="AA24">
        <v>5</v>
      </c>
      <c r="AB24">
        <v>8</v>
      </c>
      <c r="AC24">
        <v>310</v>
      </c>
      <c r="AD24" s="1">
        <v>39</v>
      </c>
      <c r="AE24" s="1">
        <v>13</v>
      </c>
      <c r="AF24" s="1">
        <v>227</v>
      </c>
      <c r="AG24" s="1">
        <v>6</v>
      </c>
      <c r="AH24" s="1">
        <v>25</v>
      </c>
      <c r="AI24" s="21">
        <v>0.79</v>
      </c>
      <c r="AJ24" s="21">
        <v>50</v>
      </c>
      <c r="AK24" s="21">
        <v>3.12</v>
      </c>
      <c r="AL24" s="21">
        <v>6</v>
      </c>
      <c r="AM24" s="21">
        <v>22</v>
      </c>
      <c r="AN24" s="21">
        <v>1.37</v>
      </c>
      <c r="AO24" s="21">
        <v>0.32</v>
      </c>
      <c r="AP24" s="21">
        <v>0.54</v>
      </c>
      <c r="AQ24" s="21">
        <v>265</v>
      </c>
      <c r="AR24" s="21">
        <v>17</v>
      </c>
      <c r="AS24" s="21">
        <v>960</v>
      </c>
      <c r="AT24" s="21">
        <v>7</v>
      </c>
      <c r="AU24" s="23">
        <v>1332.28</v>
      </c>
      <c r="AV24" s="23">
        <v>964.77</v>
      </c>
      <c r="AX24" s="23">
        <f>AVERAGE(AU24:AU27)</f>
        <v>1291.6000000000001</v>
      </c>
      <c r="AY24" s="23">
        <f>AVERAGE(AV24:AV27)</f>
        <v>962.34749999999997</v>
      </c>
    </row>
    <row r="25" spans="1:51">
      <c r="A25" s="1" t="s">
        <v>49</v>
      </c>
      <c r="B25" s="29" t="s">
        <v>85</v>
      </c>
      <c r="C25" s="1" t="s">
        <v>88</v>
      </c>
      <c r="D25">
        <v>881288.61710240692</v>
      </c>
      <c r="E25">
        <v>47</v>
      </c>
      <c r="F25">
        <v>0</v>
      </c>
      <c r="G25">
        <v>3</v>
      </c>
      <c r="H25">
        <v>0</v>
      </c>
      <c r="I25">
        <v>0</v>
      </c>
      <c r="J25">
        <v>0</v>
      </c>
      <c r="K25">
        <v>0</v>
      </c>
      <c r="L25">
        <v>55</v>
      </c>
      <c r="M25">
        <v>3</v>
      </c>
      <c r="N25">
        <v>0</v>
      </c>
      <c r="O25">
        <v>9</v>
      </c>
      <c r="P25">
        <v>32</v>
      </c>
      <c r="Q25">
        <v>65</v>
      </c>
      <c r="R25">
        <v>69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23</v>
      </c>
      <c r="AA25">
        <v>1</v>
      </c>
      <c r="AB25">
        <v>3</v>
      </c>
      <c r="AC25">
        <v>308</v>
      </c>
      <c r="AD25" s="1">
        <v>48</v>
      </c>
      <c r="AE25" s="1">
        <v>3</v>
      </c>
      <c r="AF25" s="1">
        <v>233</v>
      </c>
      <c r="AG25" s="1">
        <v>1</v>
      </c>
      <c r="AH25" s="1">
        <v>23</v>
      </c>
      <c r="AI25" s="21">
        <v>0.64</v>
      </c>
      <c r="AJ25" s="21">
        <v>50</v>
      </c>
      <c r="AK25" s="21">
        <v>2.94</v>
      </c>
      <c r="AL25" s="21">
        <v>5</v>
      </c>
      <c r="AM25" s="21">
        <v>21</v>
      </c>
      <c r="AN25" s="21">
        <v>1.19</v>
      </c>
      <c r="AO25" s="21">
        <v>0.28999999999999998</v>
      </c>
      <c r="AP25" s="21">
        <v>0.45</v>
      </c>
      <c r="AQ25" s="21">
        <v>202</v>
      </c>
      <c r="AR25" s="21">
        <v>15</v>
      </c>
      <c r="AS25" s="21">
        <v>810</v>
      </c>
      <c r="AT25" s="21">
        <v>6</v>
      </c>
      <c r="AU25" s="23">
        <v>1113.77</v>
      </c>
      <c r="AV25" s="23">
        <v>814.32</v>
      </c>
    </row>
    <row r="26" spans="1:51">
      <c r="A26" s="1" t="s">
        <v>51</v>
      </c>
      <c r="B26" s="29" t="s">
        <v>85</v>
      </c>
      <c r="C26" s="1" t="s">
        <v>88</v>
      </c>
      <c r="D26">
        <v>647408.34489398811</v>
      </c>
      <c r="E26">
        <v>35</v>
      </c>
      <c r="F26">
        <v>8</v>
      </c>
      <c r="G26">
        <v>14</v>
      </c>
      <c r="H26">
        <v>1</v>
      </c>
      <c r="I26">
        <v>0</v>
      </c>
      <c r="J26">
        <v>0</v>
      </c>
      <c r="K26">
        <v>1</v>
      </c>
      <c r="L26">
        <v>64</v>
      </c>
      <c r="M26">
        <v>10</v>
      </c>
      <c r="N26">
        <v>0</v>
      </c>
      <c r="O26">
        <v>3</v>
      </c>
      <c r="P26">
        <v>26</v>
      </c>
      <c r="Q26">
        <v>82</v>
      </c>
      <c r="R26">
        <v>62</v>
      </c>
      <c r="S26">
        <v>0</v>
      </c>
      <c r="T26">
        <v>0</v>
      </c>
      <c r="U26">
        <v>0</v>
      </c>
      <c r="V26">
        <v>3</v>
      </c>
      <c r="W26">
        <v>0</v>
      </c>
      <c r="X26">
        <v>0</v>
      </c>
      <c r="Y26">
        <v>0</v>
      </c>
      <c r="Z26">
        <v>16</v>
      </c>
      <c r="AA26">
        <v>2</v>
      </c>
      <c r="AB26">
        <v>6</v>
      </c>
      <c r="AC26">
        <v>327</v>
      </c>
      <c r="AD26" s="1">
        <v>46</v>
      </c>
      <c r="AE26" s="1">
        <v>15</v>
      </c>
      <c r="AF26" s="1">
        <v>248</v>
      </c>
      <c r="AG26" s="1">
        <v>2</v>
      </c>
      <c r="AH26" s="1">
        <v>16</v>
      </c>
      <c r="AI26" s="21">
        <v>0.66</v>
      </c>
      <c r="AJ26" s="21">
        <v>50</v>
      </c>
      <c r="AK26" s="21">
        <v>2.5</v>
      </c>
      <c r="AL26" s="21">
        <v>5</v>
      </c>
      <c r="AM26" s="21">
        <v>21</v>
      </c>
      <c r="AN26" s="21">
        <v>1.24</v>
      </c>
      <c r="AO26" s="21">
        <v>0.28999999999999998</v>
      </c>
      <c r="AP26" s="21">
        <v>0.5</v>
      </c>
      <c r="AQ26" s="21">
        <v>224</v>
      </c>
      <c r="AR26" s="21">
        <v>16</v>
      </c>
      <c r="AS26" s="21">
        <v>1200</v>
      </c>
      <c r="AT26" s="21">
        <v>5</v>
      </c>
      <c r="AU26" s="23">
        <v>1525.4</v>
      </c>
      <c r="AV26" s="23">
        <v>1203.95</v>
      </c>
    </row>
    <row r="27" spans="1:51">
      <c r="A27" s="1" t="s">
        <v>53</v>
      </c>
      <c r="B27" s="29" t="s">
        <v>85</v>
      </c>
      <c r="C27" s="1" t="s">
        <v>88</v>
      </c>
      <c r="D27">
        <v>905331.86420389148</v>
      </c>
      <c r="E27">
        <v>32</v>
      </c>
      <c r="F27">
        <v>0</v>
      </c>
      <c r="G27">
        <v>4</v>
      </c>
      <c r="H27">
        <v>0</v>
      </c>
      <c r="I27">
        <v>0</v>
      </c>
      <c r="J27">
        <v>0</v>
      </c>
      <c r="K27">
        <v>0</v>
      </c>
      <c r="L27">
        <v>93</v>
      </c>
      <c r="M27">
        <v>5</v>
      </c>
      <c r="N27">
        <v>0</v>
      </c>
      <c r="O27">
        <v>3</v>
      </c>
      <c r="P27">
        <v>32</v>
      </c>
      <c r="Q27">
        <v>70</v>
      </c>
      <c r="R27">
        <v>68</v>
      </c>
      <c r="S27">
        <v>1</v>
      </c>
      <c r="T27">
        <v>0</v>
      </c>
      <c r="U27">
        <v>0</v>
      </c>
      <c r="V27">
        <v>2</v>
      </c>
      <c r="W27">
        <v>0</v>
      </c>
      <c r="X27">
        <v>0</v>
      </c>
      <c r="Y27">
        <v>0</v>
      </c>
      <c r="Z27">
        <v>18</v>
      </c>
      <c r="AA27">
        <v>8</v>
      </c>
      <c r="AB27">
        <v>4</v>
      </c>
      <c r="AC27">
        <v>336</v>
      </c>
      <c r="AD27" s="1">
        <v>34</v>
      </c>
      <c r="AE27" s="1">
        <v>5</v>
      </c>
      <c r="AF27" s="1">
        <v>271</v>
      </c>
      <c r="AG27" s="1">
        <v>8</v>
      </c>
      <c r="AH27" s="1">
        <v>18</v>
      </c>
      <c r="AI27" s="21">
        <v>0.85</v>
      </c>
      <c r="AJ27" s="21">
        <v>50</v>
      </c>
      <c r="AK27" s="21">
        <v>4.6900000000000004</v>
      </c>
      <c r="AL27" s="21">
        <v>6</v>
      </c>
      <c r="AM27" s="21">
        <v>23</v>
      </c>
      <c r="AN27" s="21">
        <v>1.41</v>
      </c>
      <c r="AO27" s="21">
        <v>0.25</v>
      </c>
      <c r="AP27" s="21">
        <v>0.56000000000000005</v>
      </c>
      <c r="AQ27" s="21">
        <v>225</v>
      </c>
      <c r="AR27" s="21">
        <v>17</v>
      </c>
      <c r="AS27" s="21">
        <v>860</v>
      </c>
      <c r="AT27" s="21">
        <v>7</v>
      </c>
      <c r="AU27" s="23">
        <v>1194.95</v>
      </c>
      <c r="AV27" s="23">
        <v>866.35</v>
      </c>
    </row>
    <row r="28" spans="1:51">
      <c r="A28" s="1" t="s">
        <v>18</v>
      </c>
      <c r="B28" s="29" t="s">
        <v>85</v>
      </c>
      <c r="C28" s="1" t="s">
        <v>83</v>
      </c>
      <c r="D28">
        <v>605628.69129672181</v>
      </c>
      <c r="E28">
        <v>27</v>
      </c>
      <c r="F28">
        <v>0</v>
      </c>
      <c r="G28">
        <v>5</v>
      </c>
      <c r="H28">
        <v>0</v>
      </c>
      <c r="I28">
        <v>0</v>
      </c>
      <c r="J28">
        <v>0</v>
      </c>
      <c r="K28">
        <v>5</v>
      </c>
      <c r="L28">
        <v>72</v>
      </c>
      <c r="M28">
        <v>3</v>
      </c>
      <c r="N28">
        <v>0</v>
      </c>
      <c r="O28">
        <v>2</v>
      </c>
      <c r="P28">
        <v>22</v>
      </c>
      <c r="Q28">
        <v>92</v>
      </c>
      <c r="R28">
        <v>48</v>
      </c>
      <c r="S28">
        <v>0</v>
      </c>
      <c r="T28">
        <v>0</v>
      </c>
      <c r="U28">
        <v>0</v>
      </c>
      <c r="V28">
        <v>4</v>
      </c>
      <c r="W28">
        <v>0</v>
      </c>
      <c r="X28">
        <v>0</v>
      </c>
      <c r="Y28">
        <v>0</v>
      </c>
      <c r="Z28">
        <v>20</v>
      </c>
      <c r="AA28">
        <v>2</v>
      </c>
      <c r="AB28">
        <v>13</v>
      </c>
      <c r="AC28">
        <v>302</v>
      </c>
      <c r="AD28" s="1">
        <v>31</v>
      </c>
      <c r="AE28" s="1">
        <v>5</v>
      </c>
      <c r="AF28" s="1">
        <v>244</v>
      </c>
      <c r="AG28" s="1">
        <v>2</v>
      </c>
      <c r="AH28" s="1">
        <v>20</v>
      </c>
      <c r="AI28" s="21">
        <v>0.63</v>
      </c>
      <c r="AJ28" s="21">
        <v>50</v>
      </c>
      <c r="AK28" s="21">
        <v>3.47</v>
      </c>
      <c r="AL28" s="21">
        <v>5</v>
      </c>
      <c r="AM28" s="21">
        <v>18</v>
      </c>
      <c r="AN28" s="21">
        <v>1.29</v>
      </c>
      <c r="AO28" s="21">
        <v>0.26</v>
      </c>
      <c r="AP28" s="21">
        <v>0.47</v>
      </c>
      <c r="AQ28" s="21">
        <v>199</v>
      </c>
      <c r="AR28" s="21">
        <v>14</v>
      </c>
      <c r="AS28" s="21">
        <v>750</v>
      </c>
      <c r="AT28" s="21">
        <v>5</v>
      </c>
      <c r="AU28" s="23">
        <v>1046.3900000000001</v>
      </c>
      <c r="AV28" s="23">
        <v>754.83</v>
      </c>
      <c r="AX28" s="23">
        <f>AVERAGE(AU28:AU31)</f>
        <v>1114.2175</v>
      </c>
      <c r="AY28" s="23">
        <f>AVERAGE(AV28:AV31)</f>
        <v>797.20749999999998</v>
      </c>
    </row>
    <row r="29" spans="1:51">
      <c r="A29" s="1" t="s">
        <v>32</v>
      </c>
      <c r="B29" s="29" t="s">
        <v>85</v>
      </c>
      <c r="C29" s="1" t="s">
        <v>83</v>
      </c>
      <c r="D29">
        <v>246178.34798993351</v>
      </c>
      <c r="E29">
        <v>23</v>
      </c>
      <c r="F29">
        <v>2</v>
      </c>
      <c r="G29">
        <v>6</v>
      </c>
      <c r="H29">
        <v>2</v>
      </c>
      <c r="I29">
        <v>0</v>
      </c>
      <c r="J29">
        <v>0</v>
      </c>
      <c r="K29">
        <v>6</v>
      </c>
      <c r="L29">
        <v>48</v>
      </c>
      <c r="M29">
        <v>3</v>
      </c>
      <c r="N29">
        <v>0</v>
      </c>
      <c r="O29">
        <v>8</v>
      </c>
      <c r="P29">
        <v>10</v>
      </c>
      <c r="Q29">
        <v>85</v>
      </c>
      <c r="R29">
        <v>79</v>
      </c>
      <c r="S29">
        <v>0</v>
      </c>
      <c r="T29">
        <v>0</v>
      </c>
      <c r="U29">
        <v>0</v>
      </c>
      <c r="V29">
        <v>5</v>
      </c>
      <c r="W29">
        <v>0</v>
      </c>
      <c r="X29">
        <v>0</v>
      </c>
      <c r="Y29">
        <v>2</v>
      </c>
      <c r="Z29">
        <v>21</v>
      </c>
      <c r="AA29">
        <v>3</v>
      </c>
      <c r="AB29">
        <v>19</v>
      </c>
      <c r="AC29">
        <v>303</v>
      </c>
      <c r="AD29" s="1">
        <v>30</v>
      </c>
      <c r="AE29" s="1">
        <v>8</v>
      </c>
      <c r="AF29" s="1">
        <v>239</v>
      </c>
      <c r="AG29" s="1">
        <v>5</v>
      </c>
      <c r="AH29" s="1">
        <v>21</v>
      </c>
      <c r="AI29" s="21">
        <v>0.74</v>
      </c>
      <c r="AJ29" s="21">
        <v>40</v>
      </c>
      <c r="AK29" s="21">
        <v>3.3</v>
      </c>
      <c r="AL29" s="21">
        <v>6</v>
      </c>
      <c r="AM29" s="21">
        <v>19</v>
      </c>
      <c r="AN29" s="21">
        <v>1.23</v>
      </c>
      <c r="AO29" s="21">
        <v>0.18</v>
      </c>
      <c r="AP29" s="21">
        <v>0.49</v>
      </c>
      <c r="AQ29" s="21">
        <v>224</v>
      </c>
      <c r="AR29" s="21">
        <v>16</v>
      </c>
      <c r="AS29" s="21">
        <v>750</v>
      </c>
      <c r="AT29" s="21">
        <v>6</v>
      </c>
      <c r="AU29" s="23">
        <v>1066.27</v>
      </c>
      <c r="AV29" s="23">
        <v>754.71</v>
      </c>
    </row>
    <row r="30" spans="1:51">
      <c r="A30" s="1" t="s">
        <v>33</v>
      </c>
      <c r="B30" s="29" t="s">
        <v>85</v>
      </c>
      <c r="C30" s="1" t="s">
        <v>83</v>
      </c>
      <c r="D30">
        <v>1010287.4020918079</v>
      </c>
      <c r="E30">
        <v>22</v>
      </c>
      <c r="F30">
        <v>1</v>
      </c>
      <c r="G30">
        <v>3</v>
      </c>
      <c r="H30">
        <v>0</v>
      </c>
      <c r="I30">
        <v>0</v>
      </c>
      <c r="J30">
        <v>0</v>
      </c>
      <c r="K30">
        <v>2</v>
      </c>
      <c r="L30">
        <v>53</v>
      </c>
      <c r="M30">
        <v>1</v>
      </c>
      <c r="N30">
        <v>0</v>
      </c>
      <c r="O30">
        <v>7</v>
      </c>
      <c r="P30">
        <v>13</v>
      </c>
      <c r="Q30">
        <v>104</v>
      </c>
      <c r="R30">
        <v>63</v>
      </c>
      <c r="S30">
        <v>1</v>
      </c>
      <c r="T30">
        <v>0</v>
      </c>
      <c r="U30">
        <v>0</v>
      </c>
      <c r="V30">
        <v>7</v>
      </c>
      <c r="W30">
        <v>0</v>
      </c>
      <c r="X30">
        <v>0</v>
      </c>
      <c r="Y30">
        <v>4</v>
      </c>
      <c r="Z30">
        <v>22</v>
      </c>
      <c r="AA30">
        <v>4</v>
      </c>
      <c r="AB30">
        <v>11</v>
      </c>
      <c r="AC30">
        <v>307</v>
      </c>
      <c r="AD30" s="1">
        <v>30</v>
      </c>
      <c r="AE30" s="1">
        <v>4</v>
      </c>
      <c r="AF30" s="1">
        <v>243</v>
      </c>
      <c r="AG30" s="1">
        <v>8</v>
      </c>
      <c r="AH30" s="1">
        <v>22</v>
      </c>
      <c r="AI30" s="21">
        <v>0.93</v>
      </c>
      <c r="AJ30" s="21">
        <v>50</v>
      </c>
      <c r="AK30" s="21">
        <v>3.2</v>
      </c>
      <c r="AL30" s="21">
        <v>7</v>
      </c>
      <c r="AM30" s="21">
        <v>22</v>
      </c>
      <c r="AN30" s="21">
        <v>1.43</v>
      </c>
      <c r="AO30" s="21">
        <v>0.33</v>
      </c>
      <c r="AP30" s="21">
        <v>0.56000000000000005</v>
      </c>
      <c r="AQ30" s="21">
        <v>262</v>
      </c>
      <c r="AR30" s="21">
        <v>19</v>
      </c>
      <c r="AS30" s="21">
        <v>890</v>
      </c>
      <c r="AT30" s="21">
        <v>6</v>
      </c>
      <c r="AU30" s="23">
        <v>1261.56</v>
      </c>
      <c r="AV30" s="23">
        <v>895.02</v>
      </c>
    </row>
    <row r="31" spans="1:51">
      <c r="A31" s="1" t="s">
        <v>35</v>
      </c>
      <c r="B31" s="29" t="s">
        <v>85</v>
      </c>
      <c r="C31" s="1" t="s">
        <v>83</v>
      </c>
      <c r="D31">
        <v>194957.07102381831</v>
      </c>
      <c r="E31">
        <v>27</v>
      </c>
      <c r="F31">
        <v>0</v>
      </c>
      <c r="G31">
        <v>6</v>
      </c>
      <c r="H31">
        <v>0</v>
      </c>
      <c r="I31">
        <v>0</v>
      </c>
      <c r="J31">
        <v>0</v>
      </c>
      <c r="K31">
        <v>1</v>
      </c>
      <c r="L31">
        <v>66</v>
      </c>
      <c r="M31">
        <v>2</v>
      </c>
      <c r="N31">
        <v>1</v>
      </c>
      <c r="O31">
        <v>7</v>
      </c>
      <c r="P31">
        <v>43</v>
      </c>
      <c r="Q31">
        <v>88</v>
      </c>
      <c r="R31">
        <v>37</v>
      </c>
      <c r="S31">
        <v>1</v>
      </c>
      <c r="T31">
        <v>0</v>
      </c>
      <c r="U31">
        <v>0</v>
      </c>
      <c r="V31">
        <v>3</v>
      </c>
      <c r="W31">
        <v>0</v>
      </c>
      <c r="X31">
        <v>0</v>
      </c>
      <c r="Y31">
        <v>0</v>
      </c>
      <c r="Z31">
        <v>18</v>
      </c>
      <c r="AA31">
        <v>1</v>
      </c>
      <c r="AB31">
        <v>11</v>
      </c>
      <c r="AC31">
        <v>301</v>
      </c>
      <c r="AD31" s="1">
        <v>30</v>
      </c>
      <c r="AE31" s="1">
        <v>7</v>
      </c>
      <c r="AF31" s="1">
        <v>245</v>
      </c>
      <c r="AG31" s="1">
        <v>1</v>
      </c>
      <c r="AH31" s="1">
        <v>18</v>
      </c>
      <c r="AI31" s="21">
        <v>0.67</v>
      </c>
      <c r="AJ31" s="21">
        <v>40</v>
      </c>
      <c r="AK31" s="21">
        <v>2.89</v>
      </c>
      <c r="AL31" s="21">
        <v>6</v>
      </c>
      <c r="AM31" s="21">
        <v>17</v>
      </c>
      <c r="AN31" s="21">
        <v>1.0900000000000001</v>
      </c>
      <c r="AO31" s="21">
        <v>0.24</v>
      </c>
      <c r="AP31" s="21">
        <v>0.47</v>
      </c>
      <c r="AQ31" s="21">
        <v>216</v>
      </c>
      <c r="AR31" s="21">
        <v>14</v>
      </c>
      <c r="AS31" s="21">
        <v>780</v>
      </c>
      <c r="AT31" s="21">
        <v>5</v>
      </c>
      <c r="AU31" s="23">
        <v>1082.6500000000001</v>
      </c>
      <c r="AV31" s="23">
        <v>784.27</v>
      </c>
      <c r="AY31" s="23"/>
    </row>
    <row r="32" spans="1:51">
      <c r="A32" s="1" t="s">
        <v>20</v>
      </c>
      <c r="B32" s="29" t="s">
        <v>85</v>
      </c>
      <c r="C32" s="9" t="s">
        <v>89</v>
      </c>
      <c r="D32">
        <v>1141205.5510848921</v>
      </c>
      <c r="E32">
        <v>16</v>
      </c>
      <c r="F32">
        <v>0</v>
      </c>
      <c r="G32">
        <v>5</v>
      </c>
      <c r="H32">
        <v>0</v>
      </c>
      <c r="I32">
        <v>3</v>
      </c>
      <c r="J32">
        <v>0</v>
      </c>
      <c r="K32">
        <v>0</v>
      </c>
      <c r="L32">
        <v>59</v>
      </c>
      <c r="M32">
        <v>6</v>
      </c>
      <c r="N32">
        <v>0</v>
      </c>
      <c r="O32">
        <v>8</v>
      </c>
      <c r="P32">
        <v>27</v>
      </c>
      <c r="Q32">
        <v>93</v>
      </c>
      <c r="R32">
        <v>68</v>
      </c>
      <c r="S32">
        <v>4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22</v>
      </c>
      <c r="AA32">
        <v>7</v>
      </c>
      <c r="AB32">
        <v>2</v>
      </c>
      <c r="AC32">
        <v>319</v>
      </c>
      <c r="AD32" s="1">
        <v>17</v>
      </c>
      <c r="AE32" s="1">
        <v>12</v>
      </c>
      <c r="AF32" s="1">
        <v>261</v>
      </c>
      <c r="AG32" s="1">
        <v>7</v>
      </c>
      <c r="AH32" s="1">
        <v>22</v>
      </c>
      <c r="AI32" s="21">
        <v>0.46</v>
      </c>
      <c r="AJ32" s="21">
        <v>40</v>
      </c>
      <c r="AK32" s="21">
        <v>2.4</v>
      </c>
      <c r="AL32" s="21">
        <v>3</v>
      </c>
      <c r="AM32" s="21">
        <v>14</v>
      </c>
      <c r="AN32" s="21">
        <v>0.86</v>
      </c>
      <c r="AO32" s="21">
        <v>0.28000000000000003</v>
      </c>
      <c r="AP32" s="21">
        <v>0.34</v>
      </c>
      <c r="AQ32" s="21">
        <v>168</v>
      </c>
      <c r="AR32" s="21">
        <v>11</v>
      </c>
      <c r="AS32" s="21">
        <v>990</v>
      </c>
      <c r="AT32" s="21">
        <v>4</v>
      </c>
      <c r="AU32" s="23">
        <v>1233.72</v>
      </c>
      <c r="AV32" s="23">
        <v>993.48</v>
      </c>
      <c r="AX32" s="23">
        <f>AVERAGE(AU32:AU35)</f>
        <v>1100.915</v>
      </c>
      <c r="AY32" s="23">
        <f>AVERAGE(AV32:AV35)</f>
        <v>885.76250000000005</v>
      </c>
    </row>
    <row r="33" spans="1:51">
      <c r="A33" s="1" t="s">
        <v>21</v>
      </c>
      <c r="B33" s="29" t="s">
        <v>85</v>
      </c>
      <c r="C33" s="9" t="s">
        <v>89</v>
      </c>
      <c r="D33">
        <v>651573.35051749961</v>
      </c>
      <c r="E33">
        <v>16</v>
      </c>
      <c r="F33">
        <v>0</v>
      </c>
      <c r="G33">
        <v>8</v>
      </c>
      <c r="H33">
        <v>0</v>
      </c>
      <c r="I33">
        <v>0</v>
      </c>
      <c r="J33">
        <v>0</v>
      </c>
      <c r="K33">
        <v>16</v>
      </c>
      <c r="L33">
        <v>59</v>
      </c>
      <c r="M33">
        <v>7</v>
      </c>
      <c r="N33">
        <v>0</v>
      </c>
      <c r="O33">
        <v>12</v>
      </c>
      <c r="P33">
        <v>34</v>
      </c>
      <c r="Q33">
        <v>105</v>
      </c>
      <c r="R33">
        <v>69</v>
      </c>
      <c r="S33">
        <v>0</v>
      </c>
      <c r="T33">
        <v>0</v>
      </c>
      <c r="U33">
        <v>0</v>
      </c>
      <c r="V33">
        <v>4</v>
      </c>
      <c r="W33">
        <v>0</v>
      </c>
      <c r="X33">
        <v>0</v>
      </c>
      <c r="Y33">
        <v>1</v>
      </c>
      <c r="Z33">
        <v>15</v>
      </c>
      <c r="AA33">
        <v>11</v>
      </c>
      <c r="AB33">
        <v>1</v>
      </c>
      <c r="AC33">
        <v>357</v>
      </c>
      <c r="AD33" s="1">
        <v>21</v>
      </c>
      <c r="AE33" s="1">
        <v>10</v>
      </c>
      <c r="AF33" s="1">
        <v>299</v>
      </c>
      <c r="AG33" s="1">
        <v>12</v>
      </c>
      <c r="AH33" s="1">
        <v>15</v>
      </c>
      <c r="AI33" s="21">
        <v>0.47</v>
      </c>
      <c r="AJ33" s="21">
        <v>30</v>
      </c>
      <c r="AK33" s="21">
        <v>2.16</v>
      </c>
      <c r="AL33" s="21">
        <v>4</v>
      </c>
      <c r="AM33" s="21">
        <v>15</v>
      </c>
      <c r="AN33" s="21">
        <v>1.06</v>
      </c>
      <c r="AO33" s="21">
        <v>0.21</v>
      </c>
      <c r="AP33" s="21">
        <v>0.31</v>
      </c>
      <c r="AQ33" s="21">
        <v>163</v>
      </c>
      <c r="AR33" s="21">
        <v>11</v>
      </c>
      <c r="AS33" s="21">
        <v>890</v>
      </c>
      <c r="AT33" s="21">
        <v>4</v>
      </c>
      <c r="AU33" s="23">
        <v>1120.69</v>
      </c>
      <c r="AV33" s="23">
        <v>893.15</v>
      </c>
    </row>
    <row r="34" spans="1:51">
      <c r="A34" s="1" t="s">
        <v>22</v>
      </c>
      <c r="B34" s="29" t="s">
        <v>85</v>
      </c>
      <c r="C34" s="9" t="s">
        <v>89</v>
      </c>
      <c r="D34">
        <v>1072120.881474799</v>
      </c>
      <c r="E34">
        <v>32</v>
      </c>
      <c r="F34">
        <v>0</v>
      </c>
      <c r="G34">
        <v>7</v>
      </c>
      <c r="H34">
        <v>0</v>
      </c>
      <c r="I34">
        <v>0</v>
      </c>
      <c r="J34">
        <v>0</v>
      </c>
      <c r="K34">
        <v>0</v>
      </c>
      <c r="L34">
        <v>63</v>
      </c>
      <c r="M34">
        <v>2</v>
      </c>
      <c r="N34">
        <v>0</v>
      </c>
      <c r="O34">
        <v>6</v>
      </c>
      <c r="P34">
        <v>16</v>
      </c>
      <c r="Q34">
        <v>101</v>
      </c>
      <c r="R34">
        <v>62</v>
      </c>
      <c r="S34">
        <v>1</v>
      </c>
      <c r="T34">
        <v>0</v>
      </c>
      <c r="U34">
        <v>0</v>
      </c>
      <c r="V34">
        <v>2</v>
      </c>
      <c r="W34">
        <v>0</v>
      </c>
      <c r="X34">
        <v>0</v>
      </c>
      <c r="Y34">
        <v>0</v>
      </c>
      <c r="Z34">
        <v>24</v>
      </c>
      <c r="AA34">
        <v>2</v>
      </c>
      <c r="AB34">
        <v>3</v>
      </c>
      <c r="AC34">
        <v>318</v>
      </c>
      <c r="AD34" s="1">
        <v>34</v>
      </c>
      <c r="AE34" s="1">
        <v>8</v>
      </c>
      <c r="AF34" s="1">
        <v>250</v>
      </c>
      <c r="AG34" s="1">
        <v>2</v>
      </c>
      <c r="AH34" s="1">
        <v>24</v>
      </c>
      <c r="AI34" s="21">
        <v>0.39</v>
      </c>
      <c r="AJ34" s="21">
        <v>40</v>
      </c>
      <c r="AK34" s="21">
        <v>2.76</v>
      </c>
      <c r="AL34" s="21">
        <v>3</v>
      </c>
      <c r="AM34" s="21">
        <v>13</v>
      </c>
      <c r="AN34" s="21">
        <v>0.87</v>
      </c>
      <c r="AO34" s="21">
        <v>0.23</v>
      </c>
      <c r="AP34" s="21">
        <v>0.28999999999999998</v>
      </c>
      <c r="AQ34" s="21">
        <v>146</v>
      </c>
      <c r="AR34" s="21">
        <v>9</v>
      </c>
      <c r="AS34" s="21">
        <v>980</v>
      </c>
      <c r="AT34" s="21">
        <v>3</v>
      </c>
      <c r="AU34" s="23">
        <v>1198.02</v>
      </c>
      <c r="AV34" s="23">
        <v>983.67</v>
      </c>
    </row>
    <row r="35" spans="1:51">
      <c r="A35" s="1" t="s">
        <v>25</v>
      </c>
      <c r="B35" s="29" t="s">
        <v>85</v>
      </c>
      <c r="C35" s="9" t="s">
        <v>89</v>
      </c>
      <c r="D35">
        <v>670269.7997809567</v>
      </c>
      <c r="E35">
        <v>30</v>
      </c>
      <c r="F35">
        <v>1</v>
      </c>
      <c r="G35">
        <v>10</v>
      </c>
      <c r="H35">
        <v>0</v>
      </c>
      <c r="I35">
        <v>0</v>
      </c>
      <c r="J35">
        <v>0</v>
      </c>
      <c r="K35">
        <v>1</v>
      </c>
      <c r="L35">
        <v>78</v>
      </c>
      <c r="M35">
        <v>3</v>
      </c>
      <c r="N35">
        <v>3</v>
      </c>
      <c r="O35">
        <v>8</v>
      </c>
      <c r="P35">
        <v>30</v>
      </c>
      <c r="Q35">
        <v>66</v>
      </c>
      <c r="R35">
        <v>59</v>
      </c>
      <c r="S35">
        <v>0</v>
      </c>
      <c r="T35">
        <v>0</v>
      </c>
      <c r="U35">
        <v>0</v>
      </c>
      <c r="V35">
        <v>3</v>
      </c>
      <c r="W35">
        <v>0</v>
      </c>
      <c r="X35">
        <v>0</v>
      </c>
      <c r="Y35">
        <v>0</v>
      </c>
      <c r="Z35">
        <v>21</v>
      </c>
      <c r="AA35">
        <v>6</v>
      </c>
      <c r="AB35">
        <v>3</v>
      </c>
      <c r="AC35">
        <v>319</v>
      </c>
      <c r="AD35" s="1">
        <v>34</v>
      </c>
      <c r="AE35" s="1">
        <v>14</v>
      </c>
      <c r="AF35" s="1">
        <v>242</v>
      </c>
      <c r="AG35" s="1">
        <v>6</v>
      </c>
      <c r="AH35" s="1">
        <v>23</v>
      </c>
      <c r="AI35" s="21">
        <v>0.34</v>
      </c>
      <c r="AJ35" s="21">
        <v>30</v>
      </c>
      <c r="AK35" s="21">
        <v>2.04</v>
      </c>
      <c r="AL35" s="21">
        <v>3</v>
      </c>
      <c r="AM35" s="21">
        <v>12</v>
      </c>
      <c r="AN35" s="21">
        <v>0.85</v>
      </c>
      <c r="AO35" s="21">
        <v>0.15</v>
      </c>
      <c r="AP35" s="21">
        <v>0.22</v>
      </c>
      <c r="AQ35" s="21">
        <v>122</v>
      </c>
      <c r="AR35" s="21">
        <v>8</v>
      </c>
      <c r="AS35" s="21">
        <v>670</v>
      </c>
      <c r="AT35" s="21">
        <v>3</v>
      </c>
      <c r="AU35" s="23">
        <v>851.23</v>
      </c>
      <c r="AV35" s="23">
        <v>672.75</v>
      </c>
      <c r="AY35" s="23"/>
    </row>
    <row r="36" spans="1:51">
      <c r="A36" s="1" t="s">
        <v>27</v>
      </c>
      <c r="B36" s="29" t="s">
        <v>84</v>
      </c>
      <c r="C36" s="1" t="s">
        <v>88</v>
      </c>
      <c r="D36">
        <v>801299.95218484325</v>
      </c>
      <c r="E36">
        <v>21</v>
      </c>
      <c r="F36">
        <v>2</v>
      </c>
      <c r="G36">
        <v>3</v>
      </c>
      <c r="H36">
        <v>1</v>
      </c>
      <c r="I36">
        <v>3</v>
      </c>
      <c r="J36">
        <v>0</v>
      </c>
      <c r="K36">
        <v>12</v>
      </c>
      <c r="L36">
        <v>91</v>
      </c>
      <c r="M36">
        <v>1</v>
      </c>
      <c r="N36">
        <v>0</v>
      </c>
      <c r="O36">
        <v>7</v>
      </c>
      <c r="P36">
        <v>23</v>
      </c>
      <c r="Q36">
        <v>89</v>
      </c>
      <c r="R36">
        <v>49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10</v>
      </c>
      <c r="AA36">
        <v>5</v>
      </c>
      <c r="AB36">
        <v>7</v>
      </c>
      <c r="AC36">
        <v>318</v>
      </c>
      <c r="AD36" s="1">
        <v>24</v>
      </c>
      <c r="AE36" s="1">
        <v>7</v>
      </c>
      <c r="AF36" s="1">
        <v>260</v>
      </c>
      <c r="AG36" s="1">
        <v>5</v>
      </c>
      <c r="AH36" s="1">
        <v>22</v>
      </c>
      <c r="AI36" s="21">
        <v>0.79</v>
      </c>
      <c r="AJ36" s="21">
        <v>50</v>
      </c>
      <c r="AK36" s="21">
        <v>3.25</v>
      </c>
      <c r="AL36" s="21">
        <v>5</v>
      </c>
      <c r="AM36" s="21">
        <v>21</v>
      </c>
      <c r="AN36" s="21">
        <v>1.33</v>
      </c>
      <c r="AO36" s="21">
        <v>0.28000000000000003</v>
      </c>
      <c r="AP36" s="21">
        <v>0.51</v>
      </c>
      <c r="AQ36" s="21">
        <v>214</v>
      </c>
      <c r="AR36" s="21">
        <v>18</v>
      </c>
      <c r="AS36" s="21">
        <v>820</v>
      </c>
      <c r="AT36" s="21">
        <v>6</v>
      </c>
      <c r="AU36" s="23">
        <v>1139.3699999999999</v>
      </c>
      <c r="AV36" s="23">
        <v>824.83</v>
      </c>
      <c r="AX36" s="23">
        <f>AVERAGE(AU36:AU37)</f>
        <v>1156.73</v>
      </c>
      <c r="AY36" s="23">
        <f>AVERAGE(AV36:AV37)</f>
        <v>869.35</v>
      </c>
    </row>
    <row r="37" spans="1:51">
      <c r="A37" s="1" t="s">
        <v>28</v>
      </c>
      <c r="B37" s="29" t="s">
        <v>84</v>
      </c>
      <c r="C37" s="1" t="s">
        <v>88</v>
      </c>
      <c r="D37">
        <v>1495305.0316292092</v>
      </c>
      <c r="E37">
        <v>19</v>
      </c>
      <c r="F37">
        <v>0</v>
      </c>
      <c r="G37">
        <v>9</v>
      </c>
      <c r="H37">
        <v>0</v>
      </c>
      <c r="I37">
        <v>2</v>
      </c>
      <c r="J37">
        <v>0</v>
      </c>
      <c r="K37">
        <v>5</v>
      </c>
      <c r="L37">
        <v>71</v>
      </c>
      <c r="M37">
        <v>2</v>
      </c>
      <c r="N37">
        <v>0</v>
      </c>
      <c r="O37">
        <v>6</v>
      </c>
      <c r="P37">
        <v>20</v>
      </c>
      <c r="Q37">
        <v>85</v>
      </c>
      <c r="R37">
        <v>64</v>
      </c>
      <c r="S37">
        <v>0</v>
      </c>
      <c r="T37">
        <v>0</v>
      </c>
      <c r="U37">
        <v>0</v>
      </c>
      <c r="V37">
        <v>2</v>
      </c>
      <c r="W37">
        <v>0</v>
      </c>
      <c r="X37">
        <v>0</v>
      </c>
      <c r="Y37">
        <v>0</v>
      </c>
      <c r="Z37">
        <v>18</v>
      </c>
      <c r="AA37">
        <v>6</v>
      </c>
      <c r="AB37">
        <v>12</v>
      </c>
      <c r="AC37">
        <v>309</v>
      </c>
      <c r="AD37" s="1">
        <v>21</v>
      </c>
      <c r="AE37" s="1">
        <v>13</v>
      </c>
      <c r="AF37" s="1">
        <v>251</v>
      </c>
      <c r="AG37" s="1">
        <v>6</v>
      </c>
      <c r="AH37" s="1">
        <v>18</v>
      </c>
      <c r="AI37" s="21">
        <v>0.53</v>
      </c>
      <c r="AJ37" s="21">
        <v>40</v>
      </c>
      <c r="AK37" s="21">
        <v>2.59</v>
      </c>
      <c r="AL37" s="21">
        <v>4</v>
      </c>
      <c r="AM37" s="21">
        <v>17</v>
      </c>
      <c r="AN37" s="21">
        <v>0.97</v>
      </c>
      <c r="AO37" s="21">
        <v>0.3</v>
      </c>
      <c r="AP37" s="21">
        <v>0.45</v>
      </c>
      <c r="AQ37" s="21">
        <v>183</v>
      </c>
      <c r="AR37" s="21">
        <v>12</v>
      </c>
      <c r="AS37" s="21">
        <v>910</v>
      </c>
      <c r="AT37" s="21">
        <v>4</v>
      </c>
      <c r="AU37" s="23">
        <v>1174.0899999999999</v>
      </c>
      <c r="AV37" s="23">
        <v>913.87</v>
      </c>
      <c r="AY37" s="23"/>
    </row>
    <row r="38" spans="1:51">
      <c r="A38" s="1" t="s">
        <v>16</v>
      </c>
      <c r="B38" s="29" t="s">
        <v>84</v>
      </c>
      <c r="C38" s="1" t="s">
        <v>83</v>
      </c>
      <c r="D38">
        <v>652348.64560886391</v>
      </c>
      <c r="E38">
        <v>21</v>
      </c>
      <c r="F38">
        <v>0</v>
      </c>
      <c r="G38">
        <v>4</v>
      </c>
      <c r="H38">
        <v>0</v>
      </c>
      <c r="I38">
        <v>0</v>
      </c>
      <c r="J38">
        <v>0</v>
      </c>
      <c r="K38">
        <v>5</v>
      </c>
      <c r="L38">
        <v>66</v>
      </c>
      <c r="M38">
        <v>2</v>
      </c>
      <c r="N38">
        <v>0</v>
      </c>
      <c r="O38">
        <v>6</v>
      </c>
      <c r="P38">
        <v>34</v>
      </c>
      <c r="Q38">
        <v>93</v>
      </c>
      <c r="R38">
        <v>56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11</v>
      </c>
      <c r="AA38">
        <v>1</v>
      </c>
      <c r="AB38">
        <v>10</v>
      </c>
      <c r="AC38">
        <v>300</v>
      </c>
      <c r="AD38" s="1">
        <v>22</v>
      </c>
      <c r="AE38" s="1">
        <v>4</v>
      </c>
      <c r="AF38" s="1">
        <v>262</v>
      </c>
      <c r="AG38" s="1">
        <v>1</v>
      </c>
      <c r="AH38" s="1">
        <v>11</v>
      </c>
      <c r="AI38" s="21">
        <v>0.49</v>
      </c>
      <c r="AJ38" s="21">
        <v>40</v>
      </c>
      <c r="AK38" s="21">
        <v>2.4900000000000002</v>
      </c>
      <c r="AL38" s="21">
        <v>4</v>
      </c>
      <c r="AM38" s="21">
        <v>16</v>
      </c>
      <c r="AN38" s="21">
        <v>1.02</v>
      </c>
      <c r="AO38" s="21">
        <v>0.26</v>
      </c>
      <c r="AP38" s="21">
        <v>0.39</v>
      </c>
      <c r="AQ38" s="21">
        <v>171</v>
      </c>
      <c r="AR38" s="21">
        <v>12</v>
      </c>
      <c r="AS38" s="21">
        <v>840</v>
      </c>
      <c r="AT38" s="21">
        <v>4</v>
      </c>
      <c r="AU38" s="23">
        <v>1091</v>
      </c>
      <c r="AV38" s="23">
        <v>843.63</v>
      </c>
      <c r="AX38" s="23">
        <f>AVERAGE(AU38:AU39)</f>
        <v>1128.69</v>
      </c>
      <c r="AY38" s="23">
        <f>AVERAGE(AV38:AV39)</f>
        <v>854.30500000000006</v>
      </c>
    </row>
    <row r="39" spans="1:51">
      <c r="A39" s="1" t="s">
        <v>17</v>
      </c>
      <c r="B39" s="29" t="s">
        <v>84</v>
      </c>
      <c r="C39" s="1" t="s">
        <v>83</v>
      </c>
      <c r="D39">
        <v>1152904.0740248873</v>
      </c>
      <c r="E39">
        <v>22</v>
      </c>
      <c r="F39">
        <v>0</v>
      </c>
      <c r="G39">
        <v>3</v>
      </c>
      <c r="H39">
        <v>1</v>
      </c>
      <c r="I39">
        <v>0</v>
      </c>
      <c r="J39">
        <v>0</v>
      </c>
      <c r="K39">
        <v>6</v>
      </c>
      <c r="L39">
        <v>54</v>
      </c>
      <c r="M39">
        <v>3</v>
      </c>
      <c r="N39">
        <v>0</v>
      </c>
      <c r="O39">
        <v>3</v>
      </c>
      <c r="P39">
        <v>19</v>
      </c>
      <c r="Q39">
        <v>109</v>
      </c>
      <c r="R39">
        <v>64</v>
      </c>
      <c r="S39">
        <v>4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9</v>
      </c>
      <c r="AA39">
        <v>2</v>
      </c>
      <c r="AB39">
        <v>10</v>
      </c>
      <c r="AC39">
        <v>300</v>
      </c>
      <c r="AD39" s="1">
        <v>23</v>
      </c>
      <c r="AE39" s="1">
        <v>8</v>
      </c>
      <c r="AF39" s="1">
        <v>258</v>
      </c>
      <c r="AG39" s="1">
        <v>2</v>
      </c>
      <c r="AH39" s="1">
        <v>9</v>
      </c>
      <c r="AI39" s="21">
        <v>0.65</v>
      </c>
      <c r="AJ39" s="21">
        <v>50</v>
      </c>
      <c r="AK39" s="21">
        <v>3.57</v>
      </c>
      <c r="AL39" s="21">
        <v>5</v>
      </c>
      <c r="AM39" s="21">
        <v>19</v>
      </c>
      <c r="AN39" s="21">
        <v>1.1599999999999999</v>
      </c>
      <c r="AO39" s="21">
        <v>0.25</v>
      </c>
      <c r="AP39" s="21">
        <v>0.51</v>
      </c>
      <c r="AQ39" s="21">
        <v>207</v>
      </c>
      <c r="AR39" s="21">
        <v>15</v>
      </c>
      <c r="AS39" s="21">
        <v>860</v>
      </c>
      <c r="AT39" s="21">
        <v>5</v>
      </c>
      <c r="AU39" s="23">
        <v>1166.3800000000001</v>
      </c>
      <c r="AV39" s="23">
        <v>864.98</v>
      </c>
    </row>
    <row r="40" spans="1:51">
      <c r="A40" s="1" t="s">
        <v>19</v>
      </c>
      <c r="B40" s="29" t="s">
        <v>84</v>
      </c>
      <c r="C40" s="9" t="s">
        <v>89</v>
      </c>
      <c r="D40">
        <v>1111327.7057931845</v>
      </c>
      <c r="E40">
        <v>20</v>
      </c>
      <c r="F40">
        <v>2</v>
      </c>
      <c r="G40">
        <v>5</v>
      </c>
      <c r="H40">
        <v>0</v>
      </c>
      <c r="I40">
        <v>0</v>
      </c>
      <c r="J40">
        <v>0</v>
      </c>
      <c r="K40">
        <v>4</v>
      </c>
      <c r="L40">
        <v>59</v>
      </c>
      <c r="M40">
        <v>7</v>
      </c>
      <c r="N40">
        <v>0</v>
      </c>
      <c r="O40">
        <v>5</v>
      </c>
      <c r="P40">
        <v>29</v>
      </c>
      <c r="Q40">
        <v>93</v>
      </c>
      <c r="R40">
        <v>67</v>
      </c>
      <c r="S40">
        <v>1</v>
      </c>
      <c r="T40">
        <v>0</v>
      </c>
      <c r="U40">
        <v>0</v>
      </c>
      <c r="V40">
        <v>2</v>
      </c>
      <c r="W40">
        <v>0</v>
      </c>
      <c r="X40">
        <v>0</v>
      </c>
      <c r="Y40">
        <v>0</v>
      </c>
      <c r="Z40">
        <v>10</v>
      </c>
      <c r="AA40">
        <v>8</v>
      </c>
      <c r="AB40">
        <v>6</v>
      </c>
      <c r="AC40">
        <v>312</v>
      </c>
      <c r="AD40" s="1">
        <v>24</v>
      </c>
      <c r="AE40" s="1">
        <v>6</v>
      </c>
      <c r="AF40" s="1">
        <v>264</v>
      </c>
      <c r="AG40" s="1">
        <v>8</v>
      </c>
      <c r="AH40" s="1">
        <v>10</v>
      </c>
      <c r="AI40" s="21">
        <v>0.4</v>
      </c>
      <c r="AJ40" s="21">
        <v>40</v>
      </c>
      <c r="AK40" s="21">
        <v>2.35</v>
      </c>
      <c r="AL40" s="21">
        <v>3</v>
      </c>
      <c r="AM40" s="21">
        <v>13</v>
      </c>
      <c r="AN40" s="21">
        <v>0.81</v>
      </c>
      <c r="AO40" s="21">
        <v>0.32</v>
      </c>
      <c r="AP40" s="21">
        <v>0.34</v>
      </c>
      <c r="AQ40" s="21">
        <v>152</v>
      </c>
      <c r="AR40" s="21">
        <v>10</v>
      </c>
      <c r="AS40" s="21">
        <v>1040</v>
      </c>
      <c r="AT40" s="21">
        <v>3</v>
      </c>
      <c r="AU40" s="23">
        <v>1264.56</v>
      </c>
      <c r="AV40" s="23">
        <v>1043.4100000000001</v>
      </c>
      <c r="AX40" s="23">
        <f>AVERAGE(AU40:AU41)</f>
        <v>1234.2849999999999</v>
      </c>
      <c r="AY40" s="23">
        <f>AVERAGE(AV40:AV41)</f>
        <v>988.98500000000001</v>
      </c>
    </row>
    <row r="41" spans="1:51">
      <c r="A41" s="1" t="s">
        <v>23</v>
      </c>
      <c r="B41" s="29" t="s">
        <v>84</v>
      </c>
      <c r="C41" s="9" t="s">
        <v>89</v>
      </c>
      <c r="D41">
        <v>1072806.2277025643</v>
      </c>
      <c r="E41">
        <v>13</v>
      </c>
      <c r="F41">
        <v>0</v>
      </c>
      <c r="G41">
        <v>1</v>
      </c>
      <c r="H41">
        <v>0</v>
      </c>
      <c r="I41">
        <v>3</v>
      </c>
      <c r="J41">
        <v>0</v>
      </c>
      <c r="K41">
        <v>4</v>
      </c>
      <c r="L41">
        <v>69</v>
      </c>
      <c r="M41">
        <v>3</v>
      </c>
      <c r="N41">
        <v>3</v>
      </c>
      <c r="O41">
        <v>7</v>
      </c>
      <c r="P41">
        <v>27</v>
      </c>
      <c r="Q41">
        <v>96</v>
      </c>
      <c r="R41">
        <v>60</v>
      </c>
      <c r="S41">
        <v>1</v>
      </c>
      <c r="T41">
        <v>0</v>
      </c>
      <c r="U41">
        <v>0</v>
      </c>
      <c r="V41">
        <v>4</v>
      </c>
      <c r="W41">
        <v>2</v>
      </c>
      <c r="X41">
        <v>0</v>
      </c>
      <c r="Y41">
        <v>0</v>
      </c>
      <c r="Z41">
        <v>7</v>
      </c>
      <c r="AA41">
        <v>6</v>
      </c>
      <c r="AB41">
        <v>9</v>
      </c>
      <c r="AC41">
        <v>306</v>
      </c>
      <c r="AD41" s="1">
        <v>17</v>
      </c>
      <c r="AE41" s="1">
        <v>5</v>
      </c>
      <c r="AF41" s="1">
        <v>269</v>
      </c>
      <c r="AG41" s="1">
        <v>6</v>
      </c>
      <c r="AH41" s="1">
        <v>9</v>
      </c>
      <c r="AI41" s="21">
        <v>0.56999999999999995</v>
      </c>
      <c r="AJ41" s="21">
        <v>40</v>
      </c>
      <c r="AK41" s="21">
        <v>3.34</v>
      </c>
      <c r="AL41" s="21">
        <v>4</v>
      </c>
      <c r="AM41" s="21">
        <v>18</v>
      </c>
      <c r="AN41" s="21">
        <v>1.1000000000000001</v>
      </c>
      <c r="AO41" s="21">
        <v>0.28000000000000003</v>
      </c>
      <c r="AP41" s="21">
        <v>0.37</v>
      </c>
      <c r="AQ41" s="21">
        <v>190</v>
      </c>
      <c r="AR41" s="21">
        <v>13</v>
      </c>
      <c r="AS41" s="21">
        <v>930</v>
      </c>
      <c r="AT41" s="21">
        <v>4</v>
      </c>
      <c r="AU41" s="23">
        <v>1204.01</v>
      </c>
      <c r="AV41" s="23">
        <v>934.56</v>
      </c>
    </row>
    <row r="47" spans="1:51">
      <c r="A47" s="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A4" workbookViewId="0">
      <selection activeCell="M35" sqref="M35"/>
    </sheetView>
  </sheetViews>
  <sheetFormatPr baseColWidth="10" defaultRowHeight="12" x14ac:dyDescent="0"/>
  <cols>
    <col min="4" max="4" width="12.5" customWidth="1"/>
  </cols>
  <sheetData>
    <row r="1" spans="1:12">
      <c r="A1" s="2" t="s">
        <v>55</v>
      </c>
      <c r="B1" s="11" t="s">
        <v>157</v>
      </c>
      <c r="C1" s="11" t="s">
        <v>11</v>
      </c>
      <c r="D1" s="2" t="s">
        <v>282</v>
      </c>
      <c r="E1" s="2" t="s">
        <v>283</v>
      </c>
      <c r="F1" s="2" t="s">
        <v>92</v>
      </c>
      <c r="G1" s="2" t="s">
        <v>93</v>
      </c>
      <c r="H1" s="2" t="s">
        <v>94</v>
      </c>
      <c r="I1" s="19" t="s">
        <v>121</v>
      </c>
      <c r="J1" s="19" t="s">
        <v>156</v>
      </c>
    </row>
    <row r="2" spans="1:12">
      <c r="A2" s="33" t="s">
        <v>89</v>
      </c>
      <c r="B2" t="s">
        <v>84</v>
      </c>
      <c r="C2" s="23">
        <v>1092066.9667478744</v>
      </c>
      <c r="D2" s="23">
        <v>20.5</v>
      </c>
      <c r="E2" s="23">
        <v>5.5</v>
      </c>
      <c r="F2" s="23">
        <v>266.5</v>
      </c>
      <c r="G2" s="23">
        <v>7</v>
      </c>
      <c r="H2" s="23">
        <v>9.5</v>
      </c>
      <c r="I2" s="23">
        <v>1234.2849999999999</v>
      </c>
      <c r="J2" s="23">
        <v>988.98500000000001</v>
      </c>
      <c r="K2" s="23">
        <f>SUM(D2:H2)</f>
        <v>309</v>
      </c>
      <c r="L2" s="23">
        <f>SUM(I2:J2)</f>
        <v>2223.27</v>
      </c>
    </row>
    <row r="3" spans="1:12">
      <c r="A3" s="33"/>
      <c r="B3" t="s">
        <v>85</v>
      </c>
      <c r="C3" s="23">
        <v>883792.39571453677</v>
      </c>
      <c r="D3" s="23">
        <v>26.5</v>
      </c>
      <c r="E3" s="23">
        <v>11</v>
      </c>
      <c r="F3" s="23">
        <v>263</v>
      </c>
      <c r="G3" s="23">
        <v>6.75</v>
      </c>
      <c r="H3" s="23">
        <v>21</v>
      </c>
      <c r="I3" s="8">
        <v>1100.915</v>
      </c>
      <c r="J3" s="1">
        <v>885.76250000000005</v>
      </c>
      <c r="K3" s="23">
        <f t="shared" ref="K3:K11" si="0">SUM(D3:H3)</f>
        <v>328.25</v>
      </c>
      <c r="L3" s="23">
        <f t="shared" ref="L3:L11" si="1">SUM(I3:J3)</f>
        <v>1986.6775</v>
      </c>
    </row>
    <row r="4" spans="1:12">
      <c r="A4" s="33"/>
      <c r="B4" t="s">
        <v>82</v>
      </c>
      <c r="C4" s="23">
        <v>966850.11022227607</v>
      </c>
      <c r="D4" s="1">
        <v>35</v>
      </c>
      <c r="E4" s="1">
        <v>15</v>
      </c>
      <c r="F4" s="1">
        <v>250</v>
      </c>
      <c r="G4" s="1">
        <v>4</v>
      </c>
      <c r="H4" s="1">
        <v>17</v>
      </c>
      <c r="I4" s="23">
        <v>2455.5100000000002</v>
      </c>
      <c r="J4" s="23">
        <v>2084.4</v>
      </c>
      <c r="K4" s="23">
        <f t="shared" si="0"/>
        <v>321</v>
      </c>
      <c r="L4" s="23">
        <f t="shared" si="1"/>
        <v>4539.91</v>
      </c>
    </row>
    <row r="5" spans="1:12">
      <c r="A5" s="33" t="s">
        <v>88</v>
      </c>
      <c r="B5" t="s">
        <v>84</v>
      </c>
      <c r="C5" s="23">
        <v>1148302.4919070262</v>
      </c>
      <c r="D5" s="23">
        <v>22.5</v>
      </c>
      <c r="E5" s="23">
        <v>10</v>
      </c>
      <c r="F5" s="23">
        <v>255.5</v>
      </c>
      <c r="G5" s="23">
        <v>5.5</v>
      </c>
      <c r="H5" s="23">
        <v>20</v>
      </c>
      <c r="I5" s="23">
        <v>1156.73</v>
      </c>
      <c r="J5" s="23">
        <v>869.35</v>
      </c>
      <c r="K5" s="23">
        <f t="shared" si="0"/>
        <v>313.5</v>
      </c>
      <c r="L5" s="23">
        <f t="shared" si="1"/>
        <v>2026.08</v>
      </c>
    </row>
    <row r="6" spans="1:12">
      <c r="A6" s="33"/>
      <c r="B6" t="s">
        <v>85</v>
      </c>
      <c r="C6" s="23">
        <v>1151112.2252124967</v>
      </c>
      <c r="D6" s="23">
        <v>41.75</v>
      </c>
      <c r="E6" s="23">
        <v>9</v>
      </c>
      <c r="F6" s="23">
        <v>244.75</v>
      </c>
      <c r="G6" s="23">
        <v>4.25</v>
      </c>
      <c r="H6" s="23">
        <v>20.5</v>
      </c>
      <c r="I6" s="23">
        <v>1291.6000000000001</v>
      </c>
      <c r="J6" s="23">
        <v>962.34749999999997</v>
      </c>
      <c r="K6" s="23">
        <f t="shared" si="0"/>
        <v>320.25</v>
      </c>
      <c r="L6" s="23">
        <f t="shared" si="1"/>
        <v>2253.9475000000002</v>
      </c>
    </row>
    <row r="7" spans="1:12">
      <c r="A7" s="33"/>
      <c r="B7" t="s">
        <v>82</v>
      </c>
      <c r="C7" s="23">
        <v>119056.57266590041</v>
      </c>
      <c r="D7" s="1">
        <v>63</v>
      </c>
      <c r="E7" s="1">
        <v>12</v>
      </c>
      <c r="F7" s="1">
        <v>233</v>
      </c>
      <c r="G7" s="1">
        <v>0</v>
      </c>
      <c r="H7" s="1">
        <v>21</v>
      </c>
      <c r="I7" s="23">
        <v>716.59</v>
      </c>
      <c r="J7" s="23">
        <v>472.07</v>
      </c>
      <c r="K7" s="23">
        <f t="shared" si="0"/>
        <v>329</v>
      </c>
      <c r="L7" s="23">
        <f t="shared" si="1"/>
        <v>1188.6600000000001</v>
      </c>
    </row>
    <row r="8" spans="1:12">
      <c r="A8" s="33" t="s">
        <v>83</v>
      </c>
      <c r="B8" t="s">
        <v>84</v>
      </c>
      <c r="C8" s="23">
        <v>902626.35981687554</v>
      </c>
      <c r="D8" s="23">
        <v>22.5</v>
      </c>
      <c r="E8" s="23">
        <v>6</v>
      </c>
      <c r="F8" s="23">
        <v>260</v>
      </c>
      <c r="G8" s="23">
        <v>1.5</v>
      </c>
      <c r="H8" s="23">
        <v>10</v>
      </c>
      <c r="I8" s="23">
        <v>1128.69</v>
      </c>
      <c r="J8" s="23">
        <v>854.30500000000006</v>
      </c>
      <c r="K8" s="23">
        <f t="shared" si="0"/>
        <v>300</v>
      </c>
      <c r="L8" s="23">
        <f t="shared" si="1"/>
        <v>1982.9950000000001</v>
      </c>
    </row>
    <row r="9" spans="1:12">
      <c r="A9" s="33"/>
      <c r="B9" t="s">
        <v>85</v>
      </c>
      <c r="C9" s="23">
        <v>514262.87810057041</v>
      </c>
      <c r="D9" s="23">
        <v>30.25</v>
      </c>
      <c r="E9" s="23">
        <v>6</v>
      </c>
      <c r="F9" s="23">
        <v>242.75</v>
      </c>
      <c r="G9" s="23">
        <v>4</v>
      </c>
      <c r="H9" s="23">
        <v>20.25</v>
      </c>
      <c r="I9" s="23">
        <v>1114.2175</v>
      </c>
      <c r="J9" s="23">
        <v>797.20749999999998</v>
      </c>
      <c r="K9" s="23">
        <f t="shared" si="0"/>
        <v>303.25</v>
      </c>
      <c r="L9" s="23">
        <f t="shared" si="1"/>
        <v>1911.425</v>
      </c>
    </row>
    <row r="10" spans="1:12">
      <c r="A10" s="33"/>
      <c r="B10" t="s">
        <v>82</v>
      </c>
      <c r="C10" s="23">
        <v>213991.26946089594</v>
      </c>
      <c r="D10" s="1">
        <v>30</v>
      </c>
      <c r="E10" s="1">
        <v>9</v>
      </c>
      <c r="F10" s="1">
        <v>239</v>
      </c>
      <c r="G10" s="1">
        <v>1</v>
      </c>
      <c r="H10" s="1">
        <v>33</v>
      </c>
      <c r="I10" s="23">
        <v>804.01</v>
      </c>
      <c r="J10" s="23">
        <v>512.33000000000004</v>
      </c>
      <c r="K10" s="23">
        <f t="shared" si="0"/>
        <v>312</v>
      </c>
      <c r="L10" s="23">
        <f t="shared" si="1"/>
        <v>1316.3400000000001</v>
      </c>
    </row>
    <row r="11" spans="1:12">
      <c r="A11" t="s">
        <v>195</v>
      </c>
      <c r="C11" s="23">
        <v>2981254.5473371679</v>
      </c>
      <c r="D11" s="23">
        <v>40.386904761904759</v>
      </c>
      <c r="E11" s="23">
        <v>9.8630952380952372</v>
      </c>
      <c r="F11" s="23">
        <v>240.77380952380952</v>
      </c>
      <c r="G11" s="23">
        <v>5.8511904761904763</v>
      </c>
      <c r="H11" s="23">
        <v>16.910714285714285</v>
      </c>
      <c r="I11" s="23">
        <v>1208.6722619047619</v>
      </c>
      <c r="J11" s="23">
        <v>895.04851190476188</v>
      </c>
      <c r="K11" s="23">
        <f t="shared" si="0"/>
        <v>313.78571428571428</v>
      </c>
      <c r="L11" s="23">
        <f t="shared" si="1"/>
        <v>2103.720773809524</v>
      </c>
    </row>
    <row r="12" spans="1:12">
      <c r="D12" s="23"/>
      <c r="E12" s="23"/>
      <c r="F12" s="23"/>
      <c r="G12" s="23"/>
      <c r="H12" s="23"/>
      <c r="I12" s="23"/>
      <c r="J12" s="23"/>
    </row>
    <row r="13" spans="1:12">
      <c r="D13" s="23"/>
      <c r="E13" s="23"/>
      <c r="F13" s="23"/>
      <c r="G13" s="23"/>
      <c r="H13" s="23"/>
      <c r="I13" s="23"/>
      <c r="J13" s="23"/>
    </row>
    <row r="14" spans="1:12">
      <c r="D14" s="23"/>
      <c r="E14" s="23"/>
      <c r="F14" s="23"/>
      <c r="G14" s="23"/>
      <c r="H14" s="23"/>
      <c r="I14" s="23"/>
      <c r="J14" s="23"/>
    </row>
    <row r="16" spans="1:12">
      <c r="A16" s="2"/>
      <c r="B16" s="11" t="s">
        <v>157</v>
      </c>
      <c r="C16" s="11" t="s">
        <v>11</v>
      </c>
      <c r="D16" s="2" t="s">
        <v>282</v>
      </c>
      <c r="E16" s="2" t="s">
        <v>283</v>
      </c>
      <c r="F16" s="2" t="s">
        <v>92</v>
      </c>
      <c r="G16" s="2" t="s">
        <v>93</v>
      </c>
      <c r="H16" s="2" t="s">
        <v>94</v>
      </c>
      <c r="I16" s="19" t="s">
        <v>121</v>
      </c>
      <c r="J16" s="19" t="s">
        <v>156</v>
      </c>
    </row>
    <row r="17" spans="1:10">
      <c r="A17" s="33" t="s">
        <v>89</v>
      </c>
      <c r="B17" t="s">
        <v>84</v>
      </c>
      <c r="C17" s="23">
        <v>1092066.9667478744</v>
      </c>
      <c r="D17" s="23">
        <f>(D2*100/$K$2)</f>
        <v>6.6343042071197411</v>
      </c>
      <c r="E17" s="23">
        <f t="shared" ref="E17:H17" si="2">(E2*100/$K$2)</f>
        <v>1.7799352750809061</v>
      </c>
      <c r="F17" s="23">
        <f t="shared" si="2"/>
        <v>86.245954692556637</v>
      </c>
      <c r="G17" s="23">
        <f t="shared" si="2"/>
        <v>2.2653721682847898</v>
      </c>
      <c r="H17" s="23">
        <f t="shared" si="2"/>
        <v>3.0744336569579289</v>
      </c>
      <c r="I17" s="23">
        <f>(I2*100)/L2</f>
        <v>55.51664890004362</v>
      </c>
      <c r="J17" s="23">
        <f>(J2*100)/L2</f>
        <v>44.483351099956373</v>
      </c>
    </row>
    <row r="18" spans="1:10">
      <c r="A18" s="33"/>
      <c r="B18" t="s">
        <v>85</v>
      </c>
      <c r="C18" s="23">
        <v>883792.39571453677</v>
      </c>
      <c r="D18" s="23">
        <f>(D3*100/$K3)</f>
        <v>8.0731150038080735</v>
      </c>
      <c r="E18" s="23">
        <f t="shared" ref="E18:H18" si="3">(E3*100/$K3)</f>
        <v>3.3511043412033512</v>
      </c>
      <c r="F18" s="23">
        <f t="shared" si="3"/>
        <v>80.121858339680117</v>
      </c>
      <c r="G18" s="23">
        <f t="shared" si="3"/>
        <v>2.0563594821020565</v>
      </c>
      <c r="H18" s="23">
        <f t="shared" si="3"/>
        <v>6.3975628332063978</v>
      </c>
      <c r="I18" s="23">
        <f t="shared" ref="I18:I26" si="4">(I3*100)/L3</f>
        <v>55.414882385289005</v>
      </c>
      <c r="J18" s="23">
        <f t="shared" ref="J18:J26" si="5">(J3*100)/L3</f>
        <v>44.585117614710995</v>
      </c>
    </row>
    <row r="19" spans="1:10">
      <c r="A19" s="33"/>
      <c r="B19" t="s">
        <v>82</v>
      </c>
      <c r="C19" s="23">
        <v>966850.11022227607</v>
      </c>
      <c r="D19" s="23">
        <f>(D4*100/$K4)</f>
        <v>10.903426791277258</v>
      </c>
      <c r="E19" s="23">
        <f t="shared" ref="E19:H19" si="6">(E4*100/$K4)</f>
        <v>4.6728971962616823</v>
      </c>
      <c r="F19" s="23">
        <f t="shared" si="6"/>
        <v>77.881619937694708</v>
      </c>
      <c r="G19" s="23">
        <f t="shared" si="6"/>
        <v>1.2461059190031152</v>
      </c>
      <c r="H19" s="23">
        <f t="shared" si="6"/>
        <v>5.29595015576324</v>
      </c>
      <c r="I19" s="23">
        <f t="shared" si="4"/>
        <v>54.087195561145492</v>
      </c>
      <c r="J19" s="23">
        <f t="shared" si="5"/>
        <v>45.912804438854515</v>
      </c>
    </row>
    <row r="20" spans="1:10">
      <c r="A20" s="33" t="s">
        <v>88</v>
      </c>
      <c r="B20" t="s">
        <v>84</v>
      </c>
      <c r="C20" s="23">
        <v>1148302.4919070262</v>
      </c>
      <c r="D20" s="23">
        <f t="shared" ref="D20:H20" si="7">(D5*100/$K5)</f>
        <v>7.1770334928229662</v>
      </c>
      <c r="E20" s="23">
        <f t="shared" si="7"/>
        <v>3.1897926634768741</v>
      </c>
      <c r="F20" s="23">
        <f t="shared" si="7"/>
        <v>81.499202551834131</v>
      </c>
      <c r="G20" s="23">
        <f t="shared" si="7"/>
        <v>1.7543859649122806</v>
      </c>
      <c r="H20" s="23">
        <f t="shared" si="7"/>
        <v>6.3795853269537481</v>
      </c>
      <c r="I20" s="23">
        <f t="shared" si="4"/>
        <v>57.092020058437974</v>
      </c>
      <c r="J20" s="23">
        <f t="shared" si="5"/>
        <v>42.907979941562033</v>
      </c>
    </row>
    <row r="21" spans="1:10">
      <c r="A21" s="33"/>
      <c r="B21" t="s">
        <v>85</v>
      </c>
      <c r="C21" s="23">
        <v>1151112.2252124967</v>
      </c>
      <c r="D21" s="23">
        <f t="shared" ref="D21:H21" si="8">(D6*100/$K6)</f>
        <v>13.036690085870413</v>
      </c>
      <c r="E21" s="23">
        <f t="shared" si="8"/>
        <v>2.810304449648712</v>
      </c>
      <c r="F21" s="23">
        <f t="shared" si="8"/>
        <v>76.42466822794691</v>
      </c>
      <c r="G21" s="23">
        <f t="shared" si="8"/>
        <v>1.3270882123341139</v>
      </c>
      <c r="H21" s="23">
        <f t="shared" si="8"/>
        <v>6.4012490241998439</v>
      </c>
      <c r="I21" s="23">
        <f t="shared" si="4"/>
        <v>57.303907921546532</v>
      </c>
      <c r="J21" s="23">
        <f t="shared" si="5"/>
        <v>42.696092078453468</v>
      </c>
    </row>
    <row r="22" spans="1:10">
      <c r="A22" s="33"/>
      <c r="B22" t="s">
        <v>82</v>
      </c>
      <c r="C22" s="23">
        <v>119056.57266590041</v>
      </c>
      <c r="D22" s="23">
        <f t="shared" ref="D22:H22" si="9">(D7*100/$K7)</f>
        <v>19.148936170212767</v>
      </c>
      <c r="E22" s="23">
        <f t="shared" si="9"/>
        <v>3.6474164133738602</v>
      </c>
      <c r="F22" s="23">
        <f t="shared" si="9"/>
        <v>70.820668693009125</v>
      </c>
      <c r="G22" s="23">
        <f t="shared" si="9"/>
        <v>0</v>
      </c>
      <c r="H22" s="23">
        <f t="shared" si="9"/>
        <v>6.3829787234042552</v>
      </c>
      <c r="I22" s="23">
        <f t="shared" si="4"/>
        <v>60.285531607019664</v>
      </c>
      <c r="J22" s="23">
        <f t="shared" si="5"/>
        <v>39.714468392980329</v>
      </c>
    </row>
    <row r="23" spans="1:10">
      <c r="A23" s="33" t="s">
        <v>83</v>
      </c>
      <c r="B23" t="s">
        <v>84</v>
      </c>
      <c r="C23" s="23">
        <v>902626.35981687554</v>
      </c>
      <c r="D23" s="23">
        <f t="shared" ref="D23:H23" si="10">(D8*100/$K8)</f>
        <v>7.5</v>
      </c>
      <c r="E23" s="23">
        <f t="shared" si="10"/>
        <v>2</v>
      </c>
      <c r="F23" s="23">
        <f t="shared" si="10"/>
        <v>86.666666666666671</v>
      </c>
      <c r="G23" s="23">
        <f t="shared" si="10"/>
        <v>0.5</v>
      </c>
      <c r="H23" s="23">
        <f t="shared" si="10"/>
        <v>3.3333333333333335</v>
      </c>
      <c r="I23" s="23">
        <f t="shared" si="4"/>
        <v>56.918449113588281</v>
      </c>
      <c r="J23" s="23">
        <f t="shared" si="5"/>
        <v>43.081550886411712</v>
      </c>
    </row>
    <row r="24" spans="1:10">
      <c r="A24" s="33"/>
      <c r="B24" t="s">
        <v>85</v>
      </c>
      <c r="C24" s="23">
        <v>514262.87810057041</v>
      </c>
      <c r="D24" s="23">
        <f t="shared" ref="D24:H24" si="11">(D9*100/$K9)</f>
        <v>9.9752679307502063</v>
      </c>
      <c r="E24" s="23">
        <f t="shared" si="11"/>
        <v>1.978565539983512</v>
      </c>
      <c r="F24" s="23">
        <f t="shared" si="11"/>
        <v>80.049464138499587</v>
      </c>
      <c r="G24" s="23">
        <f t="shared" si="11"/>
        <v>1.3190436933223413</v>
      </c>
      <c r="H24" s="23">
        <f t="shared" si="11"/>
        <v>6.677658697444353</v>
      </c>
      <c r="I24" s="23">
        <f t="shared" si="4"/>
        <v>58.292504283453447</v>
      </c>
      <c r="J24" s="23">
        <f t="shared" si="5"/>
        <v>41.707495716546553</v>
      </c>
    </row>
    <row r="25" spans="1:10">
      <c r="A25" s="33"/>
      <c r="B25" t="s">
        <v>82</v>
      </c>
      <c r="C25" s="23">
        <v>213991.26946089594</v>
      </c>
      <c r="D25" s="23">
        <f t="shared" ref="D25:H26" si="12">(D10*100/$K10)</f>
        <v>9.615384615384615</v>
      </c>
      <c r="E25" s="23">
        <f t="shared" si="12"/>
        <v>2.8846153846153846</v>
      </c>
      <c r="F25" s="23">
        <f t="shared" si="12"/>
        <v>76.602564102564102</v>
      </c>
      <c r="G25" s="23">
        <f t="shared" si="12"/>
        <v>0.32051282051282054</v>
      </c>
      <c r="H25" s="23">
        <f t="shared" si="12"/>
        <v>10.576923076923077</v>
      </c>
      <c r="I25" s="23">
        <f t="shared" si="4"/>
        <v>61.079204460853575</v>
      </c>
      <c r="J25" s="23">
        <f t="shared" si="5"/>
        <v>38.920795539146425</v>
      </c>
    </row>
    <row r="26" spans="1:10">
      <c r="A26" t="s">
        <v>195</v>
      </c>
      <c r="C26" s="23">
        <v>2981254.5473371679</v>
      </c>
      <c r="D26" s="23">
        <f t="shared" si="12"/>
        <v>12.870855148342059</v>
      </c>
      <c r="E26" s="23">
        <f t="shared" si="12"/>
        <v>3.1432582138250247</v>
      </c>
      <c r="F26" s="23">
        <f t="shared" si="12"/>
        <v>76.731921997116615</v>
      </c>
      <c r="G26" s="23">
        <f t="shared" si="12"/>
        <v>1.864709006753168</v>
      </c>
      <c r="H26" s="23">
        <f t="shared" si="12"/>
        <v>5.3892556339631232</v>
      </c>
      <c r="I26" s="23">
        <f t="shared" si="4"/>
        <v>57.454025123117312</v>
      </c>
      <c r="J26" s="23">
        <f t="shared" si="5"/>
        <v>42.545974876882674</v>
      </c>
    </row>
  </sheetData>
  <mergeCells count="6">
    <mergeCell ref="A23:A25"/>
    <mergeCell ref="A2:A4"/>
    <mergeCell ref="A5:A7"/>
    <mergeCell ref="A8:A10"/>
    <mergeCell ref="A17:A19"/>
    <mergeCell ref="A20:A2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9"/>
  <sheetViews>
    <sheetView topLeftCell="A50" workbookViewId="0">
      <selection activeCell="G82" sqref="G82"/>
    </sheetView>
  </sheetViews>
  <sheetFormatPr baseColWidth="10" defaultRowHeight="12" x14ac:dyDescent="0"/>
  <cols>
    <col min="1" max="1" width="13" customWidth="1"/>
    <col min="2" max="2" width="14.5" bestFit="1" customWidth="1"/>
    <col min="3" max="3" width="11.83203125" bestFit="1" customWidth="1"/>
    <col min="30" max="55" width="11" bestFit="1" customWidth="1"/>
  </cols>
  <sheetData>
    <row r="1" spans="1:55">
      <c r="D1" s="32" t="s">
        <v>200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 t="s">
        <v>201</v>
      </c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</row>
    <row r="2" spans="1:55">
      <c r="A2" t="s">
        <v>199</v>
      </c>
      <c r="D2" t="s">
        <v>32</v>
      </c>
      <c r="E2" t="s">
        <v>35</v>
      </c>
      <c r="F2" t="s">
        <v>49</v>
      </c>
      <c r="G2" t="s">
        <v>53</v>
      </c>
      <c r="H2" t="s">
        <v>202</v>
      </c>
      <c r="I2" t="s">
        <v>23</v>
      </c>
      <c r="J2" t="s">
        <v>27</v>
      </c>
      <c r="K2" t="s">
        <v>31</v>
      </c>
      <c r="L2" t="s">
        <v>30</v>
      </c>
      <c r="M2" t="s">
        <v>29</v>
      </c>
      <c r="N2" t="s">
        <v>203</v>
      </c>
      <c r="O2" t="s">
        <v>15</v>
      </c>
      <c r="P2" t="s">
        <v>54</v>
      </c>
      <c r="Q2" t="s">
        <v>47</v>
      </c>
      <c r="R2" t="s">
        <v>204</v>
      </c>
      <c r="S2" t="s">
        <v>45</v>
      </c>
      <c r="T2" t="s">
        <v>44</v>
      </c>
      <c r="U2" t="s">
        <v>43</v>
      </c>
      <c r="V2" t="s">
        <v>42</v>
      </c>
      <c r="W2" t="s">
        <v>41</v>
      </c>
      <c r="X2" t="s">
        <v>40</v>
      </c>
      <c r="Y2" t="s">
        <v>39</v>
      </c>
      <c r="Z2" t="s">
        <v>38</v>
      </c>
      <c r="AA2" t="s">
        <v>37</v>
      </c>
      <c r="AB2" t="s">
        <v>36</v>
      </c>
      <c r="AC2" t="s">
        <v>52</v>
      </c>
      <c r="AD2" t="s">
        <v>32</v>
      </c>
      <c r="AE2" t="s">
        <v>35</v>
      </c>
      <c r="AF2" t="s">
        <v>49</v>
      </c>
      <c r="AG2" t="s">
        <v>53</v>
      </c>
      <c r="AH2" t="s">
        <v>202</v>
      </c>
      <c r="AI2" t="s">
        <v>23</v>
      </c>
      <c r="AJ2" t="s">
        <v>27</v>
      </c>
      <c r="AK2" t="s">
        <v>31</v>
      </c>
      <c r="AL2" t="s">
        <v>30</v>
      </c>
      <c r="AM2" t="s">
        <v>29</v>
      </c>
      <c r="AN2" t="s">
        <v>203</v>
      </c>
      <c r="AO2" t="s">
        <v>15</v>
      </c>
      <c r="AP2" t="s">
        <v>54</v>
      </c>
      <c r="AQ2" t="s">
        <v>47</v>
      </c>
      <c r="AR2" t="s">
        <v>46</v>
      </c>
      <c r="AS2" t="s">
        <v>45</v>
      </c>
      <c r="AT2" t="s">
        <v>44</v>
      </c>
      <c r="AU2" t="s">
        <v>43</v>
      </c>
      <c r="AV2" t="s">
        <v>42</v>
      </c>
      <c r="AW2" t="s">
        <v>41</v>
      </c>
      <c r="AX2" t="s">
        <v>40</v>
      </c>
      <c r="AY2" t="s">
        <v>39</v>
      </c>
      <c r="AZ2" t="s">
        <v>38</v>
      </c>
      <c r="BA2" t="s">
        <v>37</v>
      </c>
      <c r="BB2" t="s">
        <v>36</v>
      </c>
      <c r="BC2" t="s">
        <v>52</v>
      </c>
    </row>
    <row r="3" spans="1:55">
      <c r="A3" s="31" t="s">
        <v>205</v>
      </c>
      <c r="B3" t="s">
        <v>206</v>
      </c>
      <c r="D3">
        <v>23</v>
      </c>
      <c r="E3">
        <v>27</v>
      </c>
      <c r="F3">
        <v>43</v>
      </c>
      <c r="G3">
        <v>32</v>
      </c>
      <c r="H3">
        <v>20</v>
      </c>
      <c r="I3">
        <v>13</v>
      </c>
      <c r="J3">
        <v>21</v>
      </c>
      <c r="K3">
        <v>25</v>
      </c>
      <c r="L3">
        <v>16</v>
      </c>
      <c r="M3">
        <v>21</v>
      </c>
      <c r="N3">
        <v>19</v>
      </c>
      <c r="O3">
        <v>11</v>
      </c>
      <c r="P3">
        <v>11</v>
      </c>
      <c r="Q3">
        <v>14</v>
      </c>
      <c r="R3">
        <v>16</v>
      </c>
      <c r="S3">
        <v>31</v>
      </c>
      <c r="T3">
        <v>32</v>
      </c>
      <c r="U3">
        <v>38</v>
      </c>
      <c r="V3">
        <v>28</v>
      </c>
      <c r="W3">
        <v>29</v>
      </c>
      <c r="X3">
        <v>63</v>
      </c>
      <c r="Y3">
        <v>33</v>
      </c>
      <c r="Z3">
        <v>37</v>
      </c>
      <c r="AA3">
        <v>54</v>
      </c>
      <c r="AB3">
        <v>31</v>
      </c>
      <c r="AC3">
        <v>25</v>
      </c>
      <c r="AD3" s="23">
        <v>7.1428571428571432</v>
      </c>
      <c r="AE3" s="23">
        <v>8.6538461538461533</v>
      </c>
      <c r="AF3" s="23">
        <v>14.006514657980455</v>
      </c>
      <c r="AG3" s="23">
        <v>9.5808383233532926</v>
      </c>
      <c r="AH3" s="23">
        <v>6.2893081761006293</v>
      </c>
      <c r="AI3" s="23">
        <v>4.166666666666667</v>
      </c>
      <c r="AJ3" s="23">
        <v>6.774193548387097</v>
      </c>
      <c r="AK3" s="23">
        <v>7.9617834394904454</v>
      </c>
      <c r="AL3" s="23">
        <v>5.2117263843648205</v>
      </c>
      <c r="AM3" s="23">
        <v>6.5830721003134798</v>
      </c>
      <c r="AN3" s="23">
        <v>6.109324758842444</v>
      </c>
      <c r="AO3" s="23">
        <v>3.481012658227848</v>
      </c>
      <c r="AP3" s="23">
        <v>3.5483870967741935</v>
      </c>
      <c r="AQ3" s="23">
        <v>4.501607717041801</v>
      </c>
      <c r="AR3" s="23">
        <v>5.2287581699346406</v>
      </c>
      <c r="AS3" s="23">
        <v>9.9358974358974361</v>
      </c>
      <c r="AT3" s="23">
        <v>9.9688473520249214</v>
      </c>
      <c r="AU3" s="23">
        <v>11.692307692307692</v>
      </c>
      <c r="AV3" s="23">
        <v>8.8050314465408803</v>
      </c>
      <c r="AW3" s="23">
        <v>9.1772151898734169</v>
      </c>
      <c r="AX3" s="23">
        <v>17.746478873239436</v>
      </c>
      <c r="AY3" s="23">
        <v>10.64516129032258</v>
      </c>
      <c r="AZ3" s="23">
        <v>11.212121212121213</v>
      </c>
      <c r="BA3" s="23">
        <v>15.929203539823009</v>
      </c>
      <c r="BB3" s="23">
        <v>9.7791798107255516</v>
      </c>
      <c r="BC3" s="23">
        <v>7.8616352201257858</v>
      </c>
    </row>
    <row r="4" spans="1:55">
      <c r="A4" s="31"/>
      <c r="B4" t="s">
        <v>207</v>
      </c>
      <c r="D4">
        <v>6</v>
      </c>
      <c r="E4">
        <v>6</v>
      </c>
      <c r="F4">
        <v>3</v>
      </c>
      <c r="G4">
        <v>4</v>
      </c>
      <c r="H4">
        <v>5</v>
      </c>
      <c r="I4">
        <v>1</v>
      </c>
      <c r="J4">
        <v>3</v>
      </c>
      <c r="K4">
        <v>9</v>
      </c>
      <c r="L4">
        <v>5</v>
      </c>
      <c r="M4">
        <v>7</v>
      </c>
      <c r="N4">
        <v>4</v>
      </c>
      <c r="O4">
        <v>5</v>
      </c>
      <c r="P4">
        <v>3</v>
      </c>
      <c r="Q4">
        <v>6</v>
      </c>
      <c r="R4">
        <v>4</v>
      </c>
      <c r="S4">
        <v>2</v>
      </c>
      <c r="T4">
        <v>4</v>
      </c>
      <c r="U4">
        <v>6</v>
      </c>
      <c r="V4">
        <v>4</v>
      </c>
      <c r="W4">
        <v>9</v>
      </c>
      <c r="X4">
        <v>16</v>
      </c>
      <c r="Y4">
        <v>7</v>
      </c>
      <c r="Z4">
        <v>5</v>
      </c>
      <c r="AA4">
        <v>10</v>
      </c>
      <c r="AB4">
        <v>5</v>
      </c>
      <c r="AC4">
        <v>5</v>
      </c>
      <c r="AD4" s="23">
        <v>1.8633540372670807</v>
      </c>
      <c r="AE4" s="23">
        <v>1.9230769230769231</v>
      </c>
      <c r="AF4" s="23">
        <v>0.9771986970684039</v>
      </c>
      <c r="AG4" s="23">
        <v>1.1976047904191616</v>
      </c>
      <c r="AH4" s="23">
        <v>1.5723270440251573</v>
      </c>
      <c r="AI4" s="23">
        <v>0.32051282051282054</v>
      </c>
      <c r="AJ4" s="23">
        <v>0.967741935483871</v>
      </c>
      <c r="AK4" s="23">
        <v>2.8662420382165603</v>
      </c>
      <c r="AL4" s="23">
        <v>1.6286644951140066</v>
      </c>
      <c r="AM4" s="23">
        <v>2.1943573667711598</v>
      </c>
      <c r="AN4" s="23">
        <v>1.2861736334405145</v>
      </c>
      <c r="AO4" s="23">
        <v>1.5822784810126582</v>
      </c>
      <c r="AP4" s="23">
        <v>0.967741935483871</v>
      </c>
      <c r="AQ4" s="23">
        <v>1.9292604501607717</v>
      </c>
      <c r="AR4" s="23">
        <v>1.3071895424836601</v>
      </c>
      <c r="AS4" s="23">
        <v>0.64102564102564108</v>
      </c>
      <c r="AT4" s="23">
        <v>1.2461059190031152</v>
      </c>
      <c r="AU4" s="23">
        <v>1.8461538461538463</v>
      </c>
      <c r="AV4" s="23">
        <v>1.2578616352201257</v>
      </c>
      <c r="AW4" s="23">
        <v>2.8481012658227849</v>
      </c>
      <c r="AX4" s="23">
        <v>4.507042253521127</v>
      </c>
      <c r="AY4" s="23">
        <v>2.2580645161290325</v>
      </c>
      <c r="AZ4" s="23">
        <v>1.5151515151515151</v>
      </c>
      <c r="BA4" s="23">
        <v>2.9498525073746311</v>
      </c>
      <c r="BB4" s="23">
        <v>1.5772870662460567</v>
      </c>
      <c r="BC4" s="23">
        <v>1.5723270440251573</v>
      </c>
    </row>
    <row r="5" spans="1:55">
      <c r="A5" s="31"/>
      <c r="B5" t="s">
        <v>208</v>
      </c>
      <c r="D5">
        <v>2</v>
      </c>
      <c r="H5">
        <v>2</v>
      </c>
      <c r="J5">
        <v>2</v>
      </c>
      <c r="L5">
        <v>1</v>
      </c>
      <c r="N5">
        <v>2</v>
      </c>
      <c r="Q5">
        <v>1</v>
      </c>
      <c r="R5">
        <v>1</v>
      </c>
      <c r="S5">
        <v>2</v>
      </c>
      <c r="T5">
        <v>1</v>
      </c>
      <c r="U5">
        <v>1</v>
      </c>
      <c r="X5">
        <v>5</v>
      </c>
      <c r="Z5">
        <v>3</v>
      </c>
      <c r="AB5">
        <v>2</v>
      </c>
      <c r="AD5" s="23">
        <v>0.6211180124223602</v>
      </c>
      <c r="AE5" s="23">
        <v>0</v>
      </c>
      <c r="AF5" s="23">
        <v>0</v>
      </c>
      <c r="AG5" s="23">
        <v>0</v>
      </c>
      <c r="AH5" s="23">
        <v>0.62893081761006286</v>
      </c>
      <c r="AI5" s="23">
        <v>0</v>
      </c>
      <c r="AJ5" s="23">
        <v>0.64516129032258063</v>
      </c>
      <c r="AK5" s="23">
        <v>0</v>
      </c>
      <c r="AL5" s="23">
        <v>0.32573289902280128</v>
      </c>
      <c r="AM5" s="23">
        <v>0</v>
      </c>
      <c r="AN5" s="23">
        <v>0.64308681672025725</v>
      </c>
      <c r="AO5" s="23">
        <v>0</v>
      </c>
      <c r="AP5" s="23">
        <v>0</v>
      </c>
      <c r="AQ5" s="23">
        <v>0.32154340836012862</v>
      </c>
      <c r="AR5" s="23">
        <v>0.32679738562091504</v>
      </c>
      <c r="AS5" s="23">
        <v>0.64102564102564108</v>
      </c>
      <c r="AT5" s="23">
        <v>0.3115264797507788</v>
      </c>
      <c r="AU5" s="23">
        <v>0.30769230769230771</v>
      </c>
      <c r="AV5" s="23">
        <v>0</v>
      </c>
      <c r="AW5" s="23">
        <v>0</v>
      </c>
      <c r="AX5" s="23">
        <v>1.408450704225352</v>
      </c>
      <c r="AY5" s="23">
        <v>0</v>
      </c>
      <c r="AZ5" s="23">
        <v>0.90909090909090906</v>
      </c>
      <c r="BA5" s="23">
        <v>0</v>
      </c>
      <c r="BB5" s="23">
        <v>0.63091482649842268</v>
      </c>
      <c r="BC5" s="23">
        <v>0</v>
      </c>
    </row>
    <row r="6" spans="1:55">
      <c r="A6" s="31"/>
      <c r="B6" t="s">
        <v>209</v>
      </c>
      <c r="D6">
        <v>2</v>
      </c>
      <c r="J6">
        <v>1</v>
      </c>
      <c r="O6">
        <v>3</v>
      </c>
      <c r="R6">
        <v>2</v>
      </c>
      <c r="S6">
        <v>2</v>
      </c>
      <c r="AA6">
        <v>1</v>
      </c>
      <c r="AD6" s="23">
        <v>0.6211180124223602</v>
      </c>
      <c r="AE6" s="23">
        <v>0</v>
      </c>
      <c r="AF6" s="23">
        <v>0</v>
      </c>
      <c r="AG6" s="23">
        <v>0</v>
      </c>
      <c r="AH6" s="23">
        <v>0</v>
      </c>
      <c r="AI6" s="23">
        <v>0</v>
      </c>
      <c r="AJ6" s="23">
        <v>0.32258064516129031</v>
      </c>
      <c r="AK6" s="23">
        <v>0</v>
      </c>
      <c r="AL6" s="23">
        <v>0</v>
      </c>
      <c r="AM6" s="23">
        <v>0</v>
      </c>
      <c r="AN6" s="23">
        <v>0</v>
      </c>
      <c r="AO6" s="23">
        <v>0.94936708860759489</v>
      </c>
      <c r="AP6" s="23">
        <v>0</v>
      </c>
      <c r="AQ6" s="23">
        <v>0</v>
      </c>
      <c r="AR6" s="23">
        <v>0.65359477124183007</v>
      </c>
      <c r="AS6" s="23">
        <v>0.64102564102564108</v>
      </c>
      <c r="AT6" s="23">
        <v>0</v>
      </c>
      <c r="AU6" s="23">
        <v>0</v>
      </c>
      <c r="AV6" s="23">
        <v>0</v>
      </c>
      <c r="AW6" s="23">
        <v>0</v>
      </c>
      <c r="AX6" s="23">
        <v>0</v>
      </c>
      <c r="AY6" s="23">
        <v>0</v>
      </c>
      <c r="AZ6" s="23">
        <v>0</v>
      </c>
      <c r="BA6" s="23">
        <v>0.29498525073746312</v>
      </c>
      <c r="BB6" s="23">
        <v>0</v>
      </c>
      <c r="BC6" s="23">
        <v>0</v>
      </c>
    </row>
    <row r="7" spans="1:55">
      <c r="A7" s="31"/>
      <c r="B7" t="s">
        <v>210</v>
      </c>
      <c r="O7">
        <v>1</v>
      </c>
      <c r="Q7">
        <v>1</v>
      </c>
      <c r="AD7" s="23">
        <v>0</v>
      </c>
      <c r="AE7" s="23">
        <v>0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0.31645569620253167</v>
      </c>
      <c r="AP7" s="23">
        <v>0</v>
      </c>
      <c r="AQ7" s="23">
        <v>0.32154340836012862</v>
      </c>
      <c r="AR7" s="23">
        <v>0</v>
      </c>
      <c r="AS7" s="23">
        <v>0</v>
      </c>
      <c r="AT7" s="23">
        <v>0</v>
      </c>
      <c r="AU7" s="23">
        <v>0</v>
      </c>
      <c r="AV7" s="23">
        <v>0</v>
      </c>
      <c r="AW7" s="23">
        <v>0</v>
      </c>
      <c r="AX7" s="23">
        <v>0</v>
      </c>
      <c r="AY7" s="23">
        <v>0</v>
      </c>
      <c r="AZ7" s="23">
        <v>0</v>
      </c>
      <c r="BA7" s="23">
        <v>0</v>
      </c>
      <c r="BB7" s="23">
        <v>0</v>
      </c>
      <c r="BC7" s="23">
        <v>0</v>
      </c>
    </row>
    <row r="8" spans="1:55">
      <c r="A8" s="31"/>
      <c r="B8" t="s">
        <v>211</v>
      </c>
      <c r="D8">
        <v>6</v>
      </c>
      <c r="E8">
        <v>1</v>
      </c>
      <c r="H8">
        <v>4</v>
      </c>
      <c r="I8">
        <v>4</v>
      </c>
      <c r="J8">
        <v>5</v>
      </c>
      <c r="K8">
        <v>4</v>
      </c>
      <c r="L8">
        <v>6</v>
      </c>
      <c r="M8">
        <v>6</v>
      </c>
      <c r="N8">
        <v>1</v>
      </c>
      <c r="O8">
        <v>5</v>
      </c>
      <c r="Q8">
        <v>8</v>
      </c>
      <c r="R8">
        <v>3</v>
      </c>
      <c r="S8">
        <v>4</v>
      </c>
      <c r="T8">
        <v>2</v>
      </c>
      <c r="U8">
        <v>1</v>
      </c>
      <c r="V8">
        <v>1</v>
      </c>
      <c r="W8">
        <v>2</v>
      </c>
      <c r="X8">
        <v>21</v>
      </c>
      <c r="Y8">
        <v>9</v>
      </c>
      <c r="Z8">
        <v>7</v>
      </c>
      <c r="AA8">
        <v>8</v>
      </c>
      <c r="AB8">
        <v>3</v>
      </c>
      <c r="AC8">
        <v>3</v>
      </c>
      <c r="AD8" s="23">
        <v>1.8633540372670807</v>
      </c>
      <c r="AE8" s="23">
        <v>0.32051282051282054</v>
      </c>
      <c r="AF8" s="23">
        <v>0</v>
      </c>
      <c r="AG8" s="23">
        <v>0</v>
      </c>
      <c r="AH8" s="23">
        <v>1.2578616352201257</v>
      </c>
      <c r="AI8" s="23">
        <v>1.2820512820512822</v>
      </c>
      <c r="AJ8" s="23">
        <v>1.6129032258064515</v>
      </c>
      <c r="AK8" s="23">
        <v>1.2738853503184713</v>
      </c>
      <c r="AL8" s="23">
        <v>1.9543973941368078</v>
      </c>
      <c r="AM8" s="23">
        <v>1.8808777429467085</v>
      </c>
      <c r="AN8" s="23">
        <v>0.32154340836012862</v>
      </c>
      <c r="AO8" s="23">
        <v>1.5822784810126582</v>
      </c>
      <c r="AP8" s="23">
        <v>0</v>
      </c>
      <c r="AQ8" s="23">
        <v>2.572347266881029</v>
      </c>
      <c r="AR8" s="23">
        <v>0.98039215686274506</v>
      </c>
      <c r="AS8" s="23">
        <v>1.2820512820512822</v>
      </c>
      <c r="AT8" s="23">
        <v>0.62305295950155759</v>
      </c>
      <c r="AU8" s="23">
        <v>0.30769230769230771</v>
      </c>
      <c r="AV8" s="23">
        <v>0.31446540880503143</v>
      </c>
      <c r="AW8" s="23">
        <v>0.63291139240506333</v>
      </c>
      <c r="AX8" s="23">
        <v>5.915492957746479</v>
      </c>
      <c r="AY8" s="23">
        <v>2.903225806451613</v>
      </c>
      <c r="AZ8" s="23">
        <v>2.1212121212121211</v>
      </c>
      <c r="BA8" s="23">
        <v>2.359882005899705</v>
      </c>
      <c r="BB8" s="23">
        <v>0.94637223974763407</v>
      </c>
      <c r="BC8" s="23">
        <v>0.94339622641509435</v>
      </c>
    </row>
    <row r="9" spans="1:55">
      <c r="B9" t="s">
        <v>164</v>
      </c>
      <c r="D9">
        <v>39</v>
      </c>
      <c r="E9">
        <v>34</v>
      </c>
      <c r="F9">
        <v>46</v>
      </c>
      <c r="G9">
        <v>36</v>
      </c>
      <c r="H9">
        <v>31</v>
      </c>
      <c r="I9">
        <v>18</v>
      </c>
      <c r="J9">
        <v>32</v>
      </c>
      <c r="K9">
        <v>38</v>
      </c>
      <c r="L9">
        <v>28</v>
      </c>
      <c r="M9">
        <v>34</v>
      </c>
      <c r="N9">
        <v>26</v>
      </c>
      <c r="O9">
        <v>25</v>
      </c>
      <c r="P9">
        <v>14</v>
      </c>
      <c r="Q9">
        <v>30</v>
      </c>
      <c r="R9">
        <v>26</v>
      </c>
      <c r="S9">
        <v>41</v>
      </c>
      <c r="T9">
        <v>39</v>
      </c>
      <c r="U9">
        <v>46</v>
      </c>
      <c r="V9">
        <v>33</v>
      </c>
      <c r="W9">
        <v>40</v>
      </c>
      <c r="X9">
        <v>105</v>
      </c>
      <c r="Y9">
        <v>49</v>
      </c>
      <c r="Z9">
        <v>52</v>
      </c>
      <c r="AA9">
        <v>73</v>
      </c>
      <c r="AB9">
        <v>41</v>
      </c>
      <c r="AC9">
        <v>33</v>
      </c>
      <c r="AD9" s="23">
        <v>12.111801242236027</v>
      </c>
      <c r="AE9" s="23">
        <v>10.897435897435898</v>
      </c>
      <c r="AF9" s="23">
        <v>14.983713355048859</v>
      </c>
      <c r="AG9" s="23">
        <v>10.778443113772454</v>
      </c>
      <c r="AH9" s="23">
        <v>9.7484276729559749</v>
      </c>
      <c r="AI9" s="23">
        <v>5.7692307692307692</v>
      </c>
      <c r="AJ9" s="23">
        <v>10.32258064516129</v>
      </c>
      <c r="AK9" s="23">
        <v>12.101910828025476</v>
      </c>
      <c r="AL9" s="23">
        <v>9.120521172638437</v>
      </c>
      <c r="AM9" s="23">
        <v>10.658307210031348</v>
      </c>
      <c r="AN9" s="23">
        <v>8.360128617363344</v>
      </c>
      <c r="AO9" s="23">
        <v>7.9113924050632907</v>
      </c>
      <c r="AP9" s="23">
        <v>4.5161290322580641</v>
      </c>
      <c r="AQ9" s="23">
        <v>9.6463022508038598</v>
      </c>
      <c r="AR9" s="23">
        <v>8.4967320261437909</v>
      </c>
      <c r="AS9" s="23">
        <v>13.141025641025641</v>
      </c>
      <c r="AT9" s="23">
        <v>12.149532710280372</v>
      </c>
      <c r="AU9" s="23">
        <v>14.153846153846155</v>
      </c>
      <c r="AV9" s="23">
        <v>10.377358490566037</v>
      </c>
      <c r="AW9" s="23">
        <v>12.658227848101266</v>
      </c>
      <c r="AX9" s="23">
        <v>29.577464788732396</v>
      </c>
      <c r="AY9" s="23">
        <v>15.806451612903224</v>
      </c>
      <c r="AZ9" s="23">
        <v>15.757575757575758</v>
      </c>
      <c r="BA9" s="23">
        <v>21.533923303834808</v>
      </c>
      <c r="BB9" s="23">
        <v>12.933753943217665</v>
      </c>
      <c r="BC9" s="23">
        <v>10.377358490566037</v>
      </c>
    </row>
    <row r="10" spans="1:55">
      <c r="A10" s="31" t="s">
        <v>212</v>
      </c>
      <c r="B10" t="s">
        <v>213</v>
      </c>
      <c r="D10">
        <v>20</v>
      </c>
      <c r="E10">
        <v>34</v>
      </c>
      <c r="F10">
        <v>26</v>
      </c>
      <c r="G10">
        <v>63</v>
      </c>
      <c r="H10">
        <v>31</v>
      </c>
      <c r="I10">
        <v>40</v>
      </c>
      <c r="J10">
        <v>42</v>
      </c>
      <c r="K10">
        <v>38</v>
      </c>
      <c r="L10">
        <v>31</v>
      </c>
      <c r="M10">
        <v>44</v>
      </c>
      <c r="N10">
        <v>32</v>
      </c>
      <c r="O10">
        <v>27</v>
      </c>
      <c r="P10">
        <v>25</v>
      </c>
      <c r="Q10">
        <v>29</v>
      </c>
      <c r="R10">
        <v>29</v>
      </c>
      <c r="S10">
        <v>21</v>
      </c>
      <c r="T10">
        <v>35</v>
      </c>
      <c r="U10">
        <v>22</v>
      </c>
      <c r="V10">
        <v>32</v>
      </c>
      <c r="W10">
        <v>14</v>
      </c>
      <c r="X10">
        <v>24</v>
      </c>
      <c r="Y10">
        <v>30</v>
      </c>
      <c r="Z10">
        <v>26</v>
      </c>
      <c r="AA10">
        <v>15</v>
      </c>
      <c r="AB10">
        <v>33</v>
      </c>
      <c r="AC10">
        <v>23</v>
      </c>
      <c r="AD10" s="23">
        <v>6.2111801242236027</v>
      </c>
      <c r="AE10" s="23">
        <v>10.897435897435898</v>
      </c>
      <c r="AF10" s="23">
        <v>8.4690553745928341</v>
      </c>
      <c r="AG10" s="23">
        <v>18.862275449101798</v>
      </c>
      <c r="AH10" s="23">
        <v>9.7484276729559749</v>
      </c>
      <c r="AI10" s="23">
        <v>12.820512820512821</v>
      </c>
      <c r="AJ10" s="23">
        <v>13.548387096774194</v>
      </c>
      <c r="AK10" s="23">
        <v>12.101910828025478</v>
      </c>
      <c r="AL10" s="23">
        <v>10.09771986970684</v>
      </c>
      <c r="AM10" s="23">
        <v>13.793103448275861</v>
      </c>
      <c r="AN10" s="23">
        <v>10.289389067524116</v>
      </c>
      <c r="AO10" s="23">
        <v>8.5443037974683538</v>
      </c>
      <c r="AP10" s="23">
        <v>8.064516129032258</v>
      </c>
      <c r="AQ10" s="23">
        <v>9.32475884244373</v>
      </c>
      <c r="AR10" s="23">
        <v>9.477124183006536</v>
      </c>
      <c r="AS10" s="23">
        <v>6.7307692307692308</v>
      </c>
      <c r="AT10" s="23">
        <v>10.903426791277258</v>
      </c>
      <c r="AU10" s="23">
        <v>6.7692307692307692</v>
      </c>
      <c r="AV10" s="23">
        <v>10.062893081761006</v>
      </c>
      <c r="AW10" s="23">
        <v>4.4303797468354427</v>
      </c>
      <c r="AX10" s="23">
        <v>6.76056338028169</v>
      </c>
      <c r="AY10" s="23">
        <v>9.67741935483871</v>
      </c>
      <c r="AZ10" s="23">
        <v>7.8787878787878789</v>
      </c>
      <c r="BA10" s="23">
        <v>4.4247787610619467</v>
      </c>
      <c r="BB10" s="23">
        <v>10.410094637223974</v>
      </c>
      <c r="BC10" s="23">
        <v>7.232704402515723</v>
      </c>
    </row>
    <row r="11" spans="1:55">
      <c r="A11" s="31"/>
      <c r="B11" t="s">
        <v>214</v>
      </c>
      <c r="D11">
        <v>7</v>
      </c>
      <c r="E11">
        <v>16</v>
      </c>
      <c r="F11">
        <v>11</v>
      </c>
      <c r="H11">
        <v>14</v>
      </c>
      <c r="I11">
        <v>15</v>
      </c>
      <c r="J11">
        <v>13</v>
      </c>
      <c r="K11">
        <v>3</v>
      </c>
      <c r="L11">
        <v>9</v>
      </c>
      <c r="M11">
        <v>7</v>
      </c>
      <c r="N11">
        <v>3</v>
      </c>
      <c r="O11">
        <v>11</v>
      </c>
      <c r="P11">
        <v>4</v>
      </c>
      <c r="Q11">
        <v>9</v>
      </c>
      <c r="R11">
        <v>9</v>
      </c>
      <c r="S11">
        <v>9</v>
      </c>
      <c r="T11">
        <v>6</v>
      </c>
      <c r="U11">
        <v>6</v>
      </c>
      <c r="V11">
        <v>11</v>
      </c>
      <c r="W11">
        <v>6</v>
      </c>
      <c r="X11">
        <v>2</v>
      </c>
      <c r="Y11">
        <v>4</v>
      </c>
      <c r="Z11">
        <v>14</v>
      </c>
      <c r="AA11">
        <v>8</v>
      </c>
      <c r="AB11">
        <v>3</v>
      </c>
      <c r="AC11">
        <v>9</v>
      </c>
      <c r="AD11" s="23">
        <v>2.1739130434782608</v>
      </c>
      <c r="AE11" s="23">
        <v>5.1282051282051286</v>
      </c>
      <c r="AF11" s="23">
        <v>3.5830618892508141</v>
      </c>
      <c r="AG11" s="23">
        <v>0</v>
      </c>
      <c r="AH11" s="23">
        <v>4.4025157232704402</v>
      </c>
      <c r="AI11" s="23">
        <v>4.8076923076923075</v>
      </c>
      <c r="AJ11" s="23">
        <v>4.193548387096774</v>
      </c>
      <c r="AK11" s="23">
        <v>0.95541401273885351</v>
      </c>
      <c r="AL11" s="23">
        <v>2.9315960912052117</v>
      </c>
      <c r="AM11" s="23">
        <v>2.1943573667711598</v>
      </c>
      <c r="AN11" s="23">
        <v>0.96463022508038587</v>
      </c>
      <c r="AO11" s="23">
        <v>3.481012658227848</v>
      </c>
      <c r="AP11" s="23">
        <v>1.2903225806451613</v>
      </c>
      <c r="AQ11" s="23">
        <v>2.8938906752411575</v>
      </c>
      <c r="AR11" s="23">
        <v>2.9411764705882355</v>
      </c>
      <c r="AS11" s="23">
        <v>2.8846153846153846</v>
      </c>
      <c r="AT11" s="23">
        <v>1.8691588785046729</v>
      </c>
      <c r="AU11" s="23">
        <v>1.8461538461538463</v>
      </c>
      <c r="AV11" s="23">
        <v>3.459119496855346</v>
      </c>
      <c r="AW11" s="23">
        <v>1.8987341772151898</v>
      </c>
      <c r="AX11" s="23">
        <v>0.56338028169014087</v>
      </c>
      <c r="AY11" s="23">
        <v>1.2903225806451613</v>
      </c>
      <c r="AZ11" s="23">
        <v>4.2424242424242422</v>
      </c>
      <c r="BA11" s="23">
        <v>2.359882005899705</v>
      </c>
      <c r="BB11" s="23">
        <v>0.94637223974763407</v>
      </c>
      <c r="BC11" s="23">
        <v>2.8301886792452828</v>
      </c>
    </row>
    <row r="12" spans="1:55">
      <c r="A12" s="31"/>
      <c r="B12" t="s">
        <v>215</v>
      </c>
      <c r="D12">
        <v>8</v>
      </c>
      <c r="E12">
        <v>11</v>
      </c>
      <c r="F12">
        <v>9</v>
      </c>
      <c r="G12">
        <v>20</v>
      </c>
      <c r="H12">
        <v>11</v>
      </c>
      <c r="I12">
        <v>11</v>
      </c>
      <c r="J12">
        <v>16</v>
      </c>
      <c r="K12">
        <v>19</v>
      </c>
      <c r="L12">
        <v>8</v>
      </c>
      <c r="M12">
        <v>14</v>
      </c>
      <c r="N12">
        <v>12</v>
      </c>
      <c r="O12">
        <v>8</v>
      </c>
      <c r="P12">
        <v>13</v>
      </c>
      <c r="Q12">
        <v>11</v>
      </c>
      <c r="R12">
        <v>14</v>
      </c>
      <c r="S12">
        <v>6</v>
      </c>
      <c r="T12">
        <v>12</v>
      </c>
      <c r="U12">
        <v>17</v>
      </c>
      <c r="V12">
        <v>27</v>
      </c>
      <c r="W12">
        <v>11</v>
      </c>
      <c r="X12">
        <v>17</v>
      </c>
      <c r="Y12">
        <v>11</v>
      </c>
      <c r="Z12">
        <v>5</v>
      </c>
      <c r="AA12">
        <v>5</v>
      </c>
      <c r="AB12">
        <v>13</v>
      </c>
      <c r="AC12">
        <v>12</v>
      </c>
      <c r="AD12" s="23">
        <v>2.4844720496894408</v>
      </c>
      <c r="AE12" s="23">
        <v>3.5256410256410255</v>
      </c>
      <c r="AF12" s="23">
        <v>2.9315960912052117</v>
      </c>
      <c r="AG12" s="23">
        <v>5.9880239520958085</v>
      </c>
      <c r="AH12" s="23">
        <v>3.459119496855346</v>
      </c>
      <c r="AI12" s="23">
        <v>3.5256410256410255</v>
      </c>
      <c r="AJ12" s="23">
        <v>5.161290322580645</v>
      </c>
      <c r="AK12" s="23">
        <v>6.0509554140127388</v>
      </c>
      <c r="AL12" s="23">
        <v>2.6058631921824102</v>
      </c>
      <c r="AM12" s="23">
        <v>4.3887147335423196</v>
      </c>
      <c r="AN12" s="23">
        <v>3.8585209003215435</v>
      </c>
      <c r="AO12" s="23">
        <v>2.5316455696202533</v>
      </c>
      <c r="AP12" s="23">
        <v>4.193548387096774</v>
      </c>
      <c r="AQ12" s="23">
        <v>3.536977491961415</v>
      </c>
      <c r="AR12" s="23">
        <v>4.5751633986928102</v>
      </c>
      <c r="AS12" s="23">
        <v>1.9230769230769231</v>
      </c>
      <c r="AT12" s="23">
        <v>3.7383177570093458</v>
      </c>
      <c r="AU12" s="23">
        <v>5.2307692307692308</v>
      </c>
      <c r="AV12" s="23">
        <v>8.4905660377358494</v>
      </c>
      <c r="AW12" s="23">
        <v>3.481012658227848</v>
      </c>
      <c r="AX12" s="23">
        <v>4.788732394366197</v>
      </c>
      <c r="AY12" s="23">
        <v>3.5483870967741935</v>
      </c>
      <c r="AZ12" s="23">
        <v>1.5151515151515151</v>
      </c>
      <c r="BA12" s="23">
        <v>1.4749262536873156</v>
      </c>
      <c r="BB12" s="23">
        <v>4.1009463722397479</v>
      </c>
      <c r="BC12" s="23">
        <v>3.7735849056603774</v>
      </c>
    </row>
    <row r="13" spans="1:55">
      <c r="A13" s="31"/>
      <c r="B13" t="s">
        <v>216</v>
      </c>
      <c r="D13">
        <v>3</v>
      </c>
      <c r="F13">
        <v>1</v>
      </c>
      <c r="J13">
        <v>1</v>
      </c>
      <c r="K13">
        <v>1</v>
      </c>
      <c r="M13">
        <v>2</v>
      </c>
      <c r="P13">
        <v>1</v>
      </c>
      <c r="Q13">
        <v>1</v>
      </c>
      <c r="R13">
        <v>2</v>
      </c>
      <c r="S13">
        <v>2</v>
      </c>
      <c r="Z13">
        <v>2</v>
      </c>
      <c r="AA13">
        <v>1</v>
      </c>
      <c r="AB13">
        <v>2</v>
      </c>
      <c r="AD13" s="23">
        <v>0.93167701863354035</v>
      </c>
      <c r="AE13" s="23">
        <v>0</v>
      </c>
      <c r="AF13" s="23">
        <v>0.32573289902280128</v>
      </c>
      <c r="AG13" s="23">
        <v>0</v>
      </c>
      <c r="AH13" s="23">
        <v>0</v>
      </c>
      <c r="AI13" s="23">
        <v>0</v>
      </c>
      <c r="AJ13" s="23">
        <v>0.32258064516129031</v>
      </c>
      <c r="AK13" s="23">
        <v>0.31847133757961782</v>
      </c>
      <c r="AL13" s="23">
        <v>0</v>
      </c>
      <c r="AM13" s="23">
        <v>0.62695924764890287</v>
      </c>
      <c r="AN13" s="23">
        <v>0</v>
      </c>
      <c r="AO13" s="23">
        <v>0</v>
      </c>
      <c r="AP13" s="23">
        <v>0.32258064516129031</v>
      </c>
      <c r="AQ13" s="23">
        <v>0.32154340836012862</v>
      </c>
      <c r="AR13" s="23">
        <v>0.65359477124183007</v>
      </c>
      <c r="AS13" s="23">
        <v>0.64102564102564108</v>
      </c>
      <c r="AT13" s="23">
        <v>0</v>
      </c>
      <c r="AU13" s="23">
        <v>0</v>
      </c>
      <c r="AV13" s="23">
        <v>0</v>
      </c>
      <c r="AW13" s="23">
        <v>0</v>
      </c>
      <c r="AX13" s="23">
        <v>0</v>
      </c>
      <c r="AY13" s="23">
        <v>0</v>
      </c>
      <c r="AZ13" s="23">
        <v>0.60606060606060608</v>
      </c>
      <c r="BA13" s="23">
        <v>0.29498525073746312</v>
      </c>
      <c r="BB13" s="23">
        <v>0.63091482649842268</v>
      </c>
      <c r="BC13" s="23">
        <v>0</v>
      </c>
    </row>
    <row r="14" spans="1:55">
      <c r="A14" s="31"/>
      <c r="B14" t="s">
        <v>217</v>
      </c>
      <c r="D14">
        <v>2</v>
      </c>
      <c r="J14">
        <v>2</v>
      </c>
      <c r="L14">
        <v>4</v>
      </c>
      <c r="M14">
        <v>3</v>
      </c>
      <c r="N14">
        <v>3</v>
      </c>
      <c r="P14">
        <v>1</v>
      </c>
      <c r="Q14">
        <v>4</v>
      </c>
      <c r="S14">
        <v>2</v>
      </c>
      <c r="V14">
        <v>2</v>
      </c>
      <c r="W14">
        <v>2</v>
      </c>
      <c r="Z14">
        <v>2</v>
      </c>
      <c r="AA14">
        <v>2</v>
      </c>
      <c r="AD14" s="23">
        <v>0.6211180124223602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0.64516129032258063</v>
      </c>
      <c r="AK14" s="23">
        <v>0</v>
      </c>
      <c r="AL14" s="23">
        <v>1.3029315960912051</v>
      </c>
      <c r="AM14" s="23">
        <v>0.94043887147335425</v>
      </c>
      <c r="AN14" s="23">
        <v>0.96463022508038587</v>
      </c>
      <c r="AO14" s="23">
        <v>0</v>
      </c>
      <c r="AP14" s="23">
        <v>0.32258064516129031</v>
      </c>
      <c r="AQ14" s="23">
        <v>1.2861736334405145</v>
      </c>
      <c r="AR14" s="23">
        <v>0</v>
      </c>
      <c r="AS14" s="23">
        <v>0.64102564102564108</v>
      </c>
      <c r="AT14" s="23">
        <v>0</v>
      </c>
      <c r="AU14" s="23">
        <v>0</v>
      </c>
      <c r="AV14" s="23">
        <v>0.62893081761006286</v>
      </c>
      <c r="AW14" s="23">
        <v>0.63291139240506333</v>
      </c>
      <c r="AX14" s="23">
        <v>0</v>
      </c>
      <c r="AY14" s="23">
        <v>0</v>
      </c>
      <c r="AZ14" s="23">
        <v>0.60606060606060608</v>
      </c>
      <c r="BA14" s="23">
        <v>0.58997050147492625</v>
      </c>
      <c r="BB14" s="23">
        <v>0</v>
      </c>
      <c r="BC14" s="23">
        <v>0</v>
      </c>
    </row>
    <row r="15" spans="1:55">
      <c r="A15" s="31"/>
      <c r="B15" t="s">
        <v>218</v>
      </c>
      <c r="G15">
        <v>2</v>
      </c>
      <c r="J15">
        <v>4</v>
      </c>
      <c r="L15">
        <v>1</v>
      </c>
      <c r="M15">
        <v>1</v>
      </c>
      <c r="Z15">
        <v>1</v>
      </c>
      <c r="AB15">
        <v>1</v>
      </c>
      <c r="AC15">
        <v>1</v>
      </c>
      <c r="AD15" s="23">
        <v>0</v>
      </c>
      <c r="AE15" s="23">
        <v>0</v>
      </c>
      <c r="AF15" s="23">
        <v>0</v>
      </c>
      <c r="AG15" s="23">
        <v>0.59880239520958078</v>
      </c>
      <c r="AH15" s="23">
        <v>0</v>
      </c>
      <c r="AI15" s="23">
        <v>0</v>
      </c>
      <c r="AJ15" s="23">
        <v>1.2903225806451613</v>
      </c>
      <c r="AK15" s="23">
        <v>0</v>
      </c>
      <c r="AL15" s="23">
        <v>0.32573289902280128</v>
      </c>
      <c r="AM15" s="23">
        <v>0.31347962382445144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>
        <v>0</v>
      </c>
      <c r="AU15" s="23">
        <v>0</v>
      </c>
      <c r="AV15" s="23">
        <v>0</v>
      </c>
      <c r="AW15" s="23">
        <v>0</v>
      </c>
      <c r="AX15" s="23">
        <v>0</v>
      </c>
      <c r="AY15" s="23">
        <v>0</v>
      </c>
      <c r="AZ15" s="23">
        <v>0.30303030303030304</v>
      </c>
      <c r="BA15" s="23">
        <v>0</v>
      </c>
      <c r="BB15" s="23">
        <v>0.31545741324921134</v>
      </c>
      <c r="BC15" s="23">
        <v>0.31446540880503143</v>
      </c>
    </row>
    <row r="16" spans="1:55">
      <c r="A16" s="31"/>
      <c r="B16" t="s">
        <v>219</v>
      </c>
      <c r="D16">
        <v>8</v>
      </c>
      <c r="E16">
        <v>5</v>
      </c>
      <c r="F16">
        <v>8</v>
      </c>
      <c r="G16">
        <v>8</v>
      </c>
      <c r="H16">
        <v>3</v>
      </c>
      <c r="I16">
        <v>3</v>
      </c>
      <c r="J16">
        <v>8</v>
      </c>
      <c r="K16">
        <v>5</v>
      </c>
      <c r="L16">
        <v>9</v>
      </c>
      <c r="M16">
        <v>5</v>
      </c>
      <c r="N16">
        <v>5</v>
      </c>
      <c r="O16">
        <v>6</v>
      </c>
      <c r="P16">
        <v>4</v>
      </c>
      <c r="Q16">
        <v>7</v>
      </c>
      <c r="R16">
        <v>9</v>
      </c>
      <c r="S16">
        <v>3</v>
      </c>
      <c r="T16">
        <v>4</v>
      </c>
      <c r="U16">
        <v>6</v>
      </c>
      <c r="V16">
        <v>8</v>
      </c>
      <c r="W16">
        <v>2</v>
      </c>
      <c r="X16">
        <v>3</v>
      </c>
      <c r="Y16">
        <v>4</v>
      </c>
      <c r="Z16">
        <v>7</v>
      </c>
      <c r="AA16">
        <v>12</v>
      </c>
      <c r="AB16">
        <v>7</v>
      </c>
      <c r="AC16">
        <v>6</v>
      </c>
      <c r="AD16" s="23">
        <v>2.4844720496894408</v>
      </c>
      <c r="AE16" s="23">
        <v>1.6025641025641026</v>
      </c>
      <c r="AF16" s="23">
        <v>2.6058631921824102</v>
      </c>
      <c r="AG16" s="23">
        <v>2.3952095808383231</v>
      </c>
      <c r="AH16" s="23">
        <v>0.94339622641509435</v>
      </c>
      <c r="AI16" s="23">
        <v>0.96153846153846156</v>
      </c>
      <c r="AJ16" s="23">
        <v>2.5806451612903225</v>
      </c>
      <c r="AK16" s="23">
        <v>1.5923566878980893</v>
      </c>
      <c r="AL16" s="23">
        <v>2.9315960912052117</v>
      </c>
      <c r="AM16" s="23">
        <v>1.567398119122257</v>
      </c>
      <c r="AN16" s="23">
        <v>1.607717041800643</v>
      </c>
      <c r="AO16" s="23">
        <v>1.8987341772151898</v>
      </c>
      <c r="AP16" s="23">
        <v>1.2903225806451613</v>
      </c>
      <c r="AQ16" s="23">
        <v>2.2508038585209005</v>
      </c>
      <c r="AR16" s="23">
        <v>2.9411764705882355</v>
      </c>
      <c r="AS16" s="23">
        <v>0.96153846153846156</v>
      </c>
      <c r="AT16" s="23">
        <v>1.2461059190031152</v>
      </c>
      <c r="AU16" s="23">
        <v>1.8461538461538463</v>
      </c>
      <c r="AV16" s="23">
        <v>2.5157232704402515</v>
      </c>
      <c r="AW16" s="23">
        <v>0.63291139240506333</v>
      </c>
      <c r="AX16" s="23">
        <v>0.84507042253521125</v>
      </c>
      <c r="AY16" s="23">
        <v>1.2903225806451613</v>
      </c>
      <c r="AZ16" s="23">
        <v>2.1212121212121211</v>
      </c>
      <c r="BA16" s="23">
        <v>3.5398230088495577</v>
      </c>
      <c r="BB16" s="23">
        <v>2.2082018927444795</v>
      </c>
      <c r="BC16" s="23">
        <v>1.8867924528301887</v>
      </c>
    </row>
    <row r="17" spans="1:55">
      <c r="A17" s="31"/>
      <c r="B17" t="s">
        <v>64</v>
      </c>
      <c r="D17">
        <v>48</v>
      </c>
      <c r="E17">
        <v>66</v>
      </c>
      <c r="F17">
        <v>55</v>
      </c>
      <c r="G17">
        <v>93</v>
      </c>
      <c r="H17">
        <v>59</v>
      </c>
      <c r="I17">
        <v>69</v>
      </c>
      <c r="J17">
        <v>86</v>
      </c>
      <c r="K17">
        <v>66</v>
      </c>
      <c r="L17">
        <v>62</v>
      </c>
      <c r="M17">
        <v>76</v>
      </c>
      <c r="N17">
        <v>55</v>
      </c>
      <c r="O17">
        <v>52</v>
      </c>
      <c r="P17">
        <v>48</v>
      </c>
      <c r="Q17">
        <v>61</v>
      </c>
      <c r="R17">
        <v>63</v>
      </c>
      <c r="S17">
        <v>43</v>
      </c>
      <c r="T17">
        <v>57</v>
      </c>
      <c r="U17">
        <v>51</v>
      </c>
      <c r="V17">
        <v>80</v>
      </c>
      <c r="W17">
        <v>35</v>
      </c>
      <c r="X17">
        <v>46</v>
      </c>
      <c r="Y17">
        <v>49</v>
      </c>
      <c r="Z17">
        <v>57</v>
      </c>
      <c r="AA17">
        <v>43</v>
      </c>
      <c r="AB17">
        <v>59</v>
      </c>
      <c r="AC17">
        <v>51</v>
      </c>
      <c r="AD17" s="23">
        <v>14.906832298136646</v>
      </c>
      <c r="AE17" s="23">
        <v>21.153846153846153</v>
      </c>
      <c r="AF17" s="23">
        <v>17.915309446254071</v>
      </c>
      <c r="AG17" s="23">
        <v>27.844311377245511</v>
      </c>
      <c r="AH17" s="23">
        <v>18.553459119496853</v>
      </c>
      <c r="AI17" s="23">
        <v>22.115384615384613</v>
      </c>
      <c r="AJ17" s="23">
        <v>27.741935483870968</v>
      </c>
      <c r="AK17" s="23">
        <v>21.019108280254777</v>
      </c>
      <c r="AL17" s="23">
        <v>20.195439739413676</v>
      </c>
      <c r="AM17" s="23">
        <v>23.824451410658305</v>
      </c>
      <c r="AN17" s="23">
        <v>17.684887459807076</v>
      </c>
      <c r="AO17" s="23">
        <v>16.455696202531644</v>
      </c>
      <c r="AP17" s="23">
        <v>15.483870967741936</v>
      </c>
      <c r="AQ17" s="23">
        <v>19.614147909967848</v>
      </c>
      <c r="AR17" s="23">
        <v>20.588235294117649</v>
      </c>
      <c r="AS17" s="23">
        <v>13.782051282051281</v>
      </c>
      <c r="AT17" s="23">
        <v>17.75700934579439</v>
      </c>
      <c r="AU17" s="23">
        <v>15.692307692307693</v>
      </c>
      <c r="AV17" s="23">
        <v>25.157232704402514</v>
      </c>
      <c r="AW17" s="23">
        <v>11.075949367088608</v>
      </c>
      <c r="AX17" s="23">
        <v>12.95774647887324</v>
      </c>
      <c r="AY17" s="23">
        <v>15.806451612903228</v>
      </c>
      <c r="AZ17" s="23">
        <v>17.272727272727273</v>
      </c>
      <c r="BA17" s="23">
        <v>12.684365781710916</v>
      </c>
      <c r="BB17" s="23">
        <v>18.611987381703472</v>
      </c>
      <c r="BC17" s="23">
        <v>16.037735849056602</v>
      </c>
    </row>
    <row r="18" spans="1:55">
      <c r="A18" s="31"/>
      <c r="B18" t="s">
        <v>65</v>
      </c>
      <c r="D18">
        <v>3</v>
      </c>
      <c r="E18">
        <v>2</v>
      </c>
      <c r="F18">
        <v>3</v>
      </c>
      <c r="G18">
        <v>5</v>
      </c>
      <c r="H18">
        <v>7</v>
      </c>
      <c r="I18">
        <v>3</v>
      </c>
      <c r="J18">
        <v>1</v>
      </c>
      <c r="K18">
        <v>3</v>
      </c>
      <c r="L18">
        <v>5</v>
      </c>
      <c r="M18">
        <v>1</v>
      </c>
      <c r="N18">
        <v>1</v>
      </c>
      <c r="O18">
        <v>3</v>
      </c>
      <c r="P18">
        <v>3</v>
      </c>
      <c r="Q18">
        <v>1</v>
      </c>
      <c r="R18">
        <v>2</v>
      </c>
      <c r="S18">
        <v>2</v>
      </c>
      <c r="T18">
        <v>3</v>
      </c>
      <c r="U18">
        <v>3</v>
      </c>
      <c r="W18">
        <v>3</v>
      </c>
      <c r="X18">
        <v>2</v>
      </c>
      <c r="Y18">
        <v>3</v>
      </c>
      <c r="Z18">
        <v>5</v>
      </c>
      <c r="AA18">
        <v>1</v>
      </c>
      <c r="AB18">
        <v>5</v>
      </c>
      <c r="AC18">
        <v>2</v>
      </c>
      <c r="AD18" s="23">
        <v>0.93167701863354035</v>
      </c>
      <c r="AE18" s="23">
        <v>0.64102564102564108</v>
      </c>
      <c r="AF18" s="23">
        <v>0.9771986970684039</v>
      </c>
      <c r="AG18" s="23">
        <v>1.4970059880239521</v>
      </c>
      <c r="AH18" s="23">
        <v>2.2012578616352201</v>
      </c>
      <c r="AI18" s="23">
        <v>0.96153846153846156</v>
      </c>
      <c r="AJ18" s="23">
        <v>0.32258064516129031</v>
      </c>
      <c r="AK18" s="23">
        <v>0.95541401273885351</v>
      </c>
      <c r="AL18" s="23">
        <v>1.6286644951140066</v>
      </c>
      <c r="AM18" s="23">
        <v>0.31347962382445144</v>
      </c>
      <c r="AN18" s="23">
        <v>0.32154340836012862</v>
      </c>
      <c r="AO18" s="23">
        <v>0.94936708860759489</v>
      </c>
      <c r="AP18" s="23">
        <v>0.967741935483871</v>
      </c>
      <c r="AQ18" s="23">
        <v>0.32154340836012862</v>
      </c>
      <c r="AR18" s="23">
        <v>0.65359477124183007</v>
      </c>
      <c r="AS18" s="23">
        <v>0.64102564102564108</v>
      </c>
      <c r="AT18" s="23">
        <v>0.93457943925233644</v>
      </c>
      <c r="AU18" s="23">
        <v>0.92307692307692313</v>
      </c>
      <c r="AV18" s="23">
        <v>0</v>
      </c>
      <c r="AW18" s="23">
        <v>0.94936708860759489</v>
      </c>
      <c r="AX18" s="23">
        <v>0.56338028169014087</v>
      </c>
      <c r="AY18" s="23">
        <v>0.967741935483871</v>
      </c>
      <c r="AZ18" s="23">
        <v>1.5151515151515151</v>
      </c>
      <c r="BA18" s="23">
        <v>0.29498525073746312</v>
      </c>
      <c r="BB18" s="23">
        <v>1.5772870662460567</v>
      </c>
      <c r="BC18" s="23">
        <v>0.62893081761006286</v>
      </c>
    </row>
    <row r="19" spans="1:55">
      <c r="A19" s="31"/>
      <c r="B19" t="s">
        <v>66</v>
      </c>
      <c r="E19">
        <v>1</v>
      </c>
      <c r="I19">
        <v>3</v>
      </c>
      <c r="K19">
        <v>1</v>
      </c>
      <c r="L19">
        <v>1</v>
      </c>
      <c r="N19">
        <v>1</v>
      </c>
      <c r="S19">
        <v>1</v>
      </c>
      <c r="T19">
        <v>1</v>
      </c>
      <c r="Y19">
        <v>2</v>
      </c>
      <c r="AD19" s="23">
        <v>0</v>
      </c>
      <c r="AE19" s="23">
        <v>0.32051282051282054</v>
      </c>
      <c r="AF19" s="23">
        <v>0</v>
      </c>
      <c r="AG19" s="23">
        <v>0</v>
      </c>
      <c r="AH19" s="23">
        <v>0</v>
      </c>
      <c r="AI19" s="23">
        <v>0.96153846153846156</v>
      </c>
      <c r="AJ19" s="23">
        <v>0</v>
      </c>
      <c r="AK19" s="23">
        <v>0.31847133757961782</v>
      </c>
      <c r="AL19" s="23">
        <v>0.32573289902280128</v>
      </c>
      <c r="AM19" s="23">
        <v>0</v>
      </c>
      <c r="AN19" s="23">
        <v>0.32154340836012862</v>
      </c>
      <c r="AO19" s="23">
        <v>0</v>
      </c>
      <c r="AP19" s="23">
        <v>0</v>
      </c>
      <c r="AQ19" s="23">
        <v>0</v>
      </c>
      <c r="AR19" s="23">
        <v>0</v>
      </c>
      <c r="AS19" s="23">
        <v>0.32051282051282054</v>
      </c>
      <c r="AT19" s="23">
        <v>0.3115264797507788</v>
      </c>
      <c r="AU19" s="23">
        <v>0</v>
      </c>
      <c r="AV19" s="23">
        <v>0</v>
      </c>
      <c r="AW19" s="23">
        <v>0</v>
      </c>
      <c r="AX19" s="23">
        <v>0</v>
      </c>
      <c r="AY19" s="23">
        <v>0.64516129032258063</v>
      </c>
      <c r="AZ19" s="23">
        <v>0</v>
      </c>
      <c r="BA19" s="23">
        <v>0</v>
      </c>
      <c r="BB19" s="23">
        <v>0</v>
      </c>
      <c r="BC19" s="23">
        <v>0</v>
      </c>
    </row>
    <row r="20" spans="1:55">
      <c r="A20" s="31"/>
      <c r="B20" t="s">
        <v>67</v>
      </c>
      <c r="D20">
        <v>8</v>
      </c>
      <c r="E20">
        <v>7</v>
      </c>
      <c r="F20">
        <v>9</v>
      </c>
      <c r="G20">
        <v>3</v>
      </c>
      <c r="H20">
        <v>5</v>
      </c>
      <c r="I20">
        <v>7</v>
      </c>
      <c r="J20">
        <v>7</v>
      </c>
      <c r="K20">
        <v>6</v>
      </c>
      <c r="L20">
        <v>6</v>
      </c>
      <c r="M20">
        <v>8</v>
      </c>
      <c r="N20">
        <v>6</v>
      </c>
      <c r="O20">
        <v>5</v>
      </c>
      <c r="P20">
        <v>3</v>
      </c>
      <c r="Q20">
        <v>3</v>
      </c>
      <c r="R20">
        <v>2</v>
      </c>
      <c r="S20">
        <v>2</v>
      </c>
      <c r="T20">
        <v>5</v>
      </c>
      <c r="U20">
        <v>5</v>
      </c>
      <c r="V20">
        <v>3</v>
      </c>
      <c r="W20">
        <v>2</v>
      </c>
      <c r="X20">
        <v>2</v>
      </c>
      <c r="Y20">
        <v>1</v>
      </c>
      <c r="Z20">
        <v>4</v>
      </c>
      <c r="AA20">
        <v>1</v>
      </c>
      <c r="AB20">
        <v>4</v>
      </c>
      <c r="AC20">
        <v>5</v>
      </c>
      <c r="AD20" s="23">
        <v>2.4844720496894408</v>
      </c>
      <c r="AE20" s="23">
        <v>2.2435897435897436</v>
      </c>
      <c r="AF20" s="23">
        <v>2.9315960912052117</v>
      </c>
      <c r="AG20" s="23">
        <v>0.89820359281437123</v>
      </c>
      <c r="AH20" s="23">
        <v>1.5723270440251573</v>
      </c>
      <c r="AI20" s="23">
        <v>2.2435897435897436</v>
      </c>
      <c r="AJ20" s="23">
        <v>2.2580645161290325</v>
      </c>
      <c r="AK20" s="23">
        <v>1.910828025477707</v>
      </c>
      <c r="AL20" s="23">
        <v>1.9543973941368078</v>
      </c>
      <c r="AM20" s="23">
        <v>2.5078369905956115</v>
      </c>
      <c r="AN20" s="23">
        <v>1.9292604501607717</v>
      </c>
      <c r="AO20" s="23">
        <v>1.5822784810126582</v>
      </c>
      <c r="AP20" s="23">
        <v>0.967741935483871</v>
      </c>
      <c r="AQ20" s="23">
        <v>0.96463022508038587</v>
      </c>
      <c r="AR20" s="23">
        <v>0.65359477124183007</v>
      </c>
      <c r="AS20" s="23">
        <v>0.64102564102564108</v>
      </c>
      <c r="AT20" s="23">
        <v>1.557632398753894</v>
      </c>
      <c r="AU20" s="23">
        <v>1.5384615384615385</v>
      </c>
      <c r="AV20" s="23">
        <v>0.94339622641509435</v>
      </c>
      <c r="AW20" s="23">
        <v>0.63291139240506333</v>
      </c>
      <c r="AX20" s="23">
        <v>0.56338028169014087</v>
      </c>
      <c r="AY20" s="23">
        <v>0.32258064516129031</v>
      </c>
      <c r="AZ20" s="23">
        <v>1.2121212121212122</v>
      </c>
      <c r="BA20" s="23">
        <v>0.29498525073746312</v>
      </c>
      <c r="BB20" s="23">
        <v>1.2618296529968454</v>
      </c>
      <c r="BC20" s="23">
        <v>1.5723270440251573</v>
      </c>
    </row>
    <row r="21" spans="1:55">
      <c r="A21" s="31"/>
      <c r="B21" t="s">
        <v>68</v>
      </c>
      <c r="D21">
        <v>10</v>
      </c>
      <c r="E21">
        <v>43</v>
      </c>
      <c r="F21">
        <v>32</v>
      </c>
      <c r="G21">
        <v>32</v>
      </c>
      <c r="H21">
        <v>29</v>
      </c>
      <c r="I21">
        <v>27</v>
      </c>
      <c r="J21">
        <v>23</v>
      </c>
      <c r="K21">
        <v>23</v>
      </c>
      <c r="L21">
        <v>21</v>
      </c>
      <c r="M21">
        <v>25</v>
      </c>
      <c r="N21">
        <v>33</v>
      </c>
      <c r="O21">
        <v>27</v>
      </c>
      <c r="P21">
        <v>31</v>
      </c>
      <c r="Q21">
        <v>35</v>
      </c>
      <c r="R21">
        <v>22</v>
      </c>
      <c r="S21">
        <v>23</v>
      </c>
      <c r="T21">
        <v>23</v>
      </c>
      <c r="U21">
        <v>24</v>
      </c>
      <c r="V21">
        <v>33</v>
      </c>
      <c r="W21">
        <v>18</v>
      </c>
      <c r="X21">
        <v>24</v>
      </c>
      <c r="Y21">
        <v>32</v>
      </c>
      <c r="Z21">
        <v>37</v>
      </c>
      <c r="AA21">
        <v>13</v>
      </c>
      <c r="AB21">
        <v>29</v>
      </c>
      <c r="AC21">
        <v>21</v>
      </c>
      <c r="AD21" s="23">
        <v>3.1055900621118013</v>
      </c>
      <c r="AE21" s="23">
        <v>13.782051282051283</v>
      </c>
      <c r="AF21" s="23">
        <v>10.423452768729641</v>
      </c>
      <c r="AG21" s="23">
        <v>9.5808383233532926</v>
      </c>
      <c r="AH21" s="23">
        <v>9.1194968553459113</v>
      </c>
      <c r="AI21" s="23">
        <v>8.6538461538461533</v>
      </c>
      <c r="AJ21" s="23">
        <v>7.419354838709677</v>
      </c>
      <c r="AK21" s="23">
        <v>7.3248407643312099</v>
      </c>
      <c r="AL21" s="23">
        <v>6.8403908794788277</v>
      </c>
      <c r="AM21" s="23">
        <v>7.8369905956112849</v>
      </c>
      <c r="AN21" s="23">
        <v>10.610932475884244</v>
      </c>
      <c r="AO21" s="23">
        <v>8.5443037974683538</v>
      </c>
      <c r="AP21" s="23">
        <v>10</v>
      </c>
      <c r="AQ21" s="23">
        <v>11.254019292604502</v>
      </c>
      <c r="AR21" s="23">
        <v>7.1895424836601309</v>
      </c>
      <c r="AS21" s="23">
        <v>7.3717948717948714</v>
      </c>
      <c r="AT21" s="23">
        <v>7.1651090342679131</v>
      </c>
      <c r="AU21" s="23">
        <v>7.384615384615385</v>
      </c>
      <c r="AV21" s="23">
        <v>10.377358490566039</v>
      </c>
      <c r="AW21" s="23">
        <v>5.6962025316455698</v>
      </c>
      <c r="AX21" s="23">
        <v>6.76056338028169</v>
      </c>
      <c r="AY21" s="23">
        <v>10.32258064516129</v>
      </c>
      <c r="AZ21" s="23">
        <v>11.212121212121213</v>
      </c>
      <c r="BA21" s="23">
        <v>3.8348082595870205</v>
      </c>
      <c r="BB21" s="23">
        <v>9.1482649842271293</v>
      </c>
      <c r="BC21" s="23">
        <v>6.6037735849056602</v>
      </c>
    </row>
    <row r="22" spans="1:55">
      <c r="A22" s="31"/>
      <c r="B22" t="s">
        <v>69</v>
      </c>
      <c r="D22">
        <v>85</v>
      </c>
      <c r="E22">
        <v>88</v>
      </c>
      <c r="F22">
        <v>65</v>
      </c>
      <c r="G22">
        <v>70</v>
      </c>
      <c r="H22">
        <v>93</v>
      </c>
      <c r="I22">
        <v>96</v>
      </c>
      <c r="J22">
        <v>89</v>
      </c>
      <c r="K22">
        <v>81</v>
      </c>
      <c r="L22">
        <v>87</v>
      </c>
      <c r="M22">
        <v>79</v>
      </c>
      <c r="N22">
        <v>98</v>
      </c>
      <c r="O22">
        <v>88</v>
      </c>
      <c r="P22">
        <v>100</v>
      </c>
      <c r="Q22">
        <v>103</v>
      </c>
      <c r="R22">
        <v>113</v>
      </c>
      <c r="S22">
        <v>113</v>
      </c>
      <c r="T22">
        <v>105</v>
      </c>
      <c r="U22">
        <v>87</v>
      </c>
      <c r="V22">
        <v>78</v>
      </c>
      <c r="W22">
        <v>110</v>
      </c>
      <c r="X22">
        <v>37</v>
      </c>
      <c r="Y22">
        <v>90</v>
      </c>
      <c r="Z22">
        <v>70</v>
      </c>
      <c r="AA22">
        <v>75</v>
      </c>
      <c r="AB22">
        <v>84</v>
      </c>
      <c r="AC22">
        <v>90</v>
      </c>
      <c r="AD22" s="23">
        <v>26.397515527950311</v>
      </c>
      <c r="AE22" s="23">
        <v>28.205128205128204</v>
      </c>
      <c r="AF22" s="23">
        <v>21.172638436482085</v>
      </c>
      <c r="AG22" s="23">
        <v>20.95808383233533</v>
      </c>
      <c r="AH22" s="23">
        <v>29.245283018867923</v>
      </c>
      <c r="AI22" s="23">
        <v>30.76923076923077</v>
      </c>
      <c r="AJ22" s="23">
        <v>28.70967741935484</v>
      </c>
      <c r="AK22" s="23">
        <v>25.796178343949045</v>
      </c>
      <c r="AL22" s="23">
        <v>28.338762214983714</v>
      </c>
      <c r="AM22" s="23">
        <v>24.764890282131663</v>
      </c>
      <c r="AN22" s="23">
        <v>31.511254019292604</v>
      </c>
      <c r="AO22" s="23">
        <v>27.848101265822784</v>
      </c>
      <c r="AP22" s="23">
        <v>32.258064516129032</v>
      </c>
      <c r="AQ22" s="23">
        <v>33.118971061093248</v>
      </c>
      <c r="AR22" s="23">
        <v>36.928104575163395</v>
      </c>
      <c r="AS22" s="23">
        <v>36.217948717948715</v>
      </c>
      <c r="AT22" s="23">
        <v>32.710280373831779</v>
      </c>
      <c r="AU22" s="23">
        <v>26.76923076923077</v>
      </c>
      <c r="AV22" s="23">
        <v>24.528301886792452</v>
      </c>
      <c r="AW22" s="23">
        <v>34.810126582278478</v>
      </c>
      <c r="AX22" s="23">
        <v>10.422535211267606</v>
      </c>
      <c r="AY22" s="23">
        <v>29.032258064516128</v>
      </c>
      <c r="AZ22" s="23">
        <v>21.212121212121211</v>
      </c>
      <c r="BA22" s="23">
        <v>22.123893805309734</v>
      </c>
      <c r="BB22" s="23">
        <v>26.498422712933753</v>
      </c>
      <c r="BC22" s="23">
        <v>28.30188679245283</v>
      </c>
    </row>
    <row r="23" spans="1:55">
      <c r="A23" s="31"/>
      <c r="B23" t="s">
        <v>70</v>
      </c>
      <c r="D23">
        <v>79</v>
      </c>
      <c r="E23">
        <v>37</v>
      </c>
      <c r="F23">
        <v>69</v>
      </c>
      <c r="G23">
        <v>68</v>
      </c>
      <c r="H23">
        <v>67</v>
      </c>
      <c r="I23">
        <v>60</v>
      </c>
      <c r="J23">
        <v>49</v>
      </c>
      <c r="K23">
        <v>65</v>
      </c>
      <c r="L23">
        <v>69</v>
      </c>
      <c r="M23">
        <v>61</v>
      </c>
      <c r="N23">
        <v>63</v>
      </c>
      <c r="O23">
        <v>70</v>
      </c>
      <c r="P23">
        <v>78</v>
      </c>
      <c r="Q23">
        <v>48</v>
      </c>
      <c r="R23">
        <v>45</v>
      </c>
      <c r="S23">
        <v>53</v>
      </c>
      <c r="T23">
        <v>50</v>
      </c>
      <c r="U23">
        <v>64</v>
      </c>
      <c r="V23">
        <v>53</v>
      </c>
      <c r="W23">
        <v>69</v>
      </c>
      <c r="X23">
        <v>45</v>
      </c>
      <c r="Y23">
        <v>56</v>
      </c>
      <c r="Z23">
        <v>66</v>
      </c>
      <c r="AA23">
        <v>58</v>
      </c>
      <c r="AB23">
        <v>71</v>
      </c>
      <c r="AC23">
        <v>85</v>
      </c>
      <c r="AD23" s="23">
        <v>24.534161490683228</v>
      </c>
      <c r="AE23" s="23">
        <v>11.858974358974359</v>
      </c>
      <c r="AF23" s="23">
        <v>22.475570032573291</v>
      </c>
      <c r="AG23" s="23">
        <v>20.359281437125748</v>
      </c>
      <c r="AH23" s="23">
        <v>21.069182389937108</v>
      </c>
      <c r="AI23" s="23">
        <v>19.23076923076923</v>
      </c>
      <c r="AJ23" s="23">
        <v>15.806451612903226</v>
      </c>
      <c r="AK23" s="23">
        <v>20.70063694267516</v>
      </c>
      <c r="AL23" s="23">
        <v>22.475570032573291</v>
      </c>
      <c r="AM23" s="23">
        <v>19.122257053291538</v>
      </c>
      <c r="AN23" s="23">
        <v>20.257234726688104</v>
      </c>
      <c r="AO23" s="23">
        <v>22.151898734177216</v>
      </c>
      <c r="AP23" s="23">
        <v>25.161290322580644</v>
      </c>
      <c r="AQ23" s="23">
        <v>15.434083601286174</v>
      </c>
      <c r="AR23" s="23">
        <v>14.705882352941176</v>
      </c>
      <c r="AS23" s="23">
        <v>16.987179487179485</v>
      </c>
      <c r="AT23" s="23">
        <v>15.576323987538942</v>
      </c>
      <c r="AU23" s="23">
        <v>19.692307692307693</v>
      </c>
      <c r="AV23" s="23">
        <v>16.666666666666668</v>
      </c>
      <c r="AW23" s="23">
        <v>21.835443037974684</v>
      </c>
      <c r="AX23" s="23">
        <v>12.67605633802817</v>
      </c>
      <c r="AY23" s="23">
        <v>18.06451612903226</v>
      </c>
      <c r="AZ23" s="23">
        <v>20</v>
      </c>
      <c r="BA23" s="23">
        <v>17.10914454277286</v>
      </c>
      <c r="BB23" s="23">
        <v>22.397476340694006</v>
      </c>
      <c r="BC23" s="23">
        <v>26.729559748427672</v>
      </c>
    </row>
    <row r="24" spans="1:55">
      <c r="B24" t="s">
        <v>164</v>
      </c>
      <c r="D24">
        <v>233</v>
      </c>
      <c r="E24">
        <v>244</v>
      </c>
      <c r="F24">
        <v>233</v>
      </c>
      <c r="G24">
        <v>271</v>
      </c>
      <c r="H24">
        <v>260</v>
      </c>
      <c r="I24">
        <v>265</v>
      </c>
      <c r="J24">
        <v>255</v>
      </c>
      <c r="K24">
        <v>245</v>
      </c>
      <c r="L24">
        <v>251</v>
      </c>
      <c r="M24">
        <v>250</v>
      </c>
      <c r="N24">
        <v>257</v>
      </c>
      <c r="O24">
        <v>245</v>
      </c>
      <c r="P24">
        <v>263</v>
      </c>
      <c r="Q24">
        <v>251</v>
      </c>
      <c r="R24">
        <v>247</v>
      </c>
      <c r="S24">
        <v>237</v>
      </c>
      <c r="T24">
        <v>244</v>
      </c>
      <c r="U24">
        <v>234</v>
      </c>
      <c r="V24">
        <v>247</v>
      </c>
      <c r="W24">
        <v>237</v>
      </c>
      <c r="X24">
        <v>156</v>
      </c>
      <c r="Y24">
        <v>233</v>
      </c>
      <c r="Z24">
        <v>239</v>
      </c>
      <c r="AA24">
        <v>191</v>
      </c>
      <c r="AB24">
        <v>252</v>
      </c>
      <c r="AC24">
        <v>254</v>
      </c>
      <c r="AD24" s="23">
        <v>72.360248447204967</v>
      </c>
      <c r="AE24" s="23">
        <v>78.205128205128204</v>
      </c>
      <c r="AF24" s="23">
        <v>75.895765472312704</v>
      </c>
      <c r="AG24" s="23">
        <v>81.137724550898199</v>
      </c>
      <c r="AH24" s="23">
        <v>81.76100628930817</v>
      </c>
      <c r="AI24" s="23">
        <v>84.935897435897431</v>
      </c>
      <c r="AJ24" s="23">
        <v>82.258064516129039</v>
      </c>
      <c r="AK24" s="23">
        <v>78.02547770700636</v>
      </c>
      <c r="AL24" s="23">
        <v>81.758957654723119</v>
      </c>
      <c r="AM24" s="23">
        <v>78.369905956112845</v>
      </c>
      <c r="AN24" s="23">
        <v>82.636655948553056</v>
      </c>
      <c r="AO24" s="23">
        <v>77.531645569620252</v>
      </c>
      <c r="AP24" s="23">
        <v>84.838709677419359</v>
      </c>
      <c r="AQ24" s="23">
        <v>80.707395498392287</v>
      </c>
      <c r="AR24" s="23">
        <v>80.718954248366018</v>
      </c>
      <c r="AS24" s="23">
        <v>75.961538461538453</v>
      </c>
      <c r="AT24" s="23">
        <v>76.012461059190031</v>
      </c>
      <c r="AU24" s="23">
        <v>72</v>
      </c>
      <c r="AV24" s="23">
        <v>77.672955974842765</v>
      </c>
      <c r="AW24" s="23">
        <v>75</v>
      </c>
      <c r="AX24" s="23">
        <v>43.943661971830984</v>
      </c>
      <c r="AY24" s="23">
        <v>75.161290322580655</v>
      </c>
      <c r="AZ24" s="23">
        <v>72.424242424242422</v>
      </c>
      <c r="BA24" s="23">
        <v>56.342182890855462</v>
      </c>
      <c r="BB24" s="23">
        <v>79.495268138801265</v>
      </c>
      <c r="BC24" s="23">
        <v>79.874213836477992</v>
      </c>
    </row>
    <row r="25" spans="1:55">
      <c r="A25" t="s">
        <v>71</v>
      </c>
      <c r="E25">
        <v>1</v>
      </c>
      <c r="G25">
        <v>1</v>
      </c>
      <c r="H25">
        <v>1</v>
      </c>
      <c r="I25">
        <v>1</v>
      </c>
      <c r="K25">
        <v>3</v>
      </c>
      <c r="M25">
        <v>1</v>
      </c>
      <c r="Q25">
        <v>2</v>
      </c>
      <c r="T25">
        <v>1</v>
      </c>
      <c r="AD25" s="23">
        <v>0</v>
      </c>
      <c r="AE25" s="23">
        <v>0.32051282051282054</v>
      </c>
      <c r="AF25" s="23">
        <v>0</v>
      </c>
      <c r="AG25" s="23">
        <v>0.29940119760479039</v>
      </c>
      <c r="AH25" s="23">
        <v>0.31446540880503143</v>
      </c>
      <c r="AI25" s="23">
        <v>0.32051282051282054</v>
      </c>
      <c r="AJ25" s="23">
        <v>0</v>
      </c>
      <c r="AK25" s="23">
        <v>0.95541401273885351</v>
      </c>
      <c r="AL25" s="23">
        <v>0</v>
      </c>
      <c r="AM25" s="23">
        <v>0.31347962382445144</v>
      </c>
      <c r="AN25" s="23">
        <v>0</v>
      </c>
      <c r="AO25" s="23">
        <v>0</v>
      </c>
      <c r="AP25" s="23">
        <v>0</v>
      </c>
      <c r="AQ25" s="23">
        <v>0.64308681672025725</v>
      </c>
      <c r="AR25" s="23">
        <v>0</v>
      </c>
      <c r="AS25" s="23">
        <v>0</v>
      </c>
      <c r="AT25" s="23">
        <v>0.3115264797507788</v>
      </c>
      <c r="AU25" s="23">
        <v>0</v>
      </c>
      <c r="AV25" s="23">
        <v>0</v>
      </c>
      <c r="AW25" s="23">
        <v>0</v>
      </c>
      <c r="AX25" s="23">
        <v>0</v>
      </c>
      <c r="AY25" s="23">
        <v>0</v>
      </c>
      <c r="AZ25" s="23">
        <v>0</v>
      </c>
      <c r="BA25" s="23">
        <v>0</v>
      </c>
      <c r="BB25" s="23">
        <v>0</v>
      </c>
      <c r="BC25" s="23">
        <v>0</v>
      </c>
    </row>
    <row r="26" spans="1:55">
      <c r="A26" t="s">
        <v>72</v>
      </c>
      <c r="W26">
        <v>1</v>
      </c>
      <c r="AD26" s="23">
        <v>0</v>
      </c>
      <c r="AE26" s="23">
        <v>0</v>
      </c>
      <c r="AF26" s="23">
        <v>0</v>
      </c>
      <c r="AG26" s="23">
        <v>0</v>
      </c>
      <c r="AH26" s="23">
        <v>0</v>
      </c>
      <c r="AI26" s="23">
        <v>0</v>
      </c>
      <c r="AJ26" s="23">
        <v>0</v>
      </c>
      <c r="AK26" s="23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>
        <v>0</v>
      </c>
      <c r="AU26" s="23">
        <v>0</v>
      </c>
      <c r="AV26" s="23">
        <v>0</v>
      </c>
      <c r="AW26" s="23">
        <v>0.31645569620253167</v>
      </c>
      <c r="AX26" s="23">
        <v>0</v>
      </c>
      <c r="AY26" s="23">
        <v>0</v>
      </c>
      <c r="AZ26" s="23">
        <v>0</v>
      </c>
      <c r="BA26" s="23">
        <v>0</v>
      </c>
      <c r="BB26" s="23">
        <v>0</v>
      </c>
      <c r="BC26" s="23">
        <v>0</v>
      </c>
    </row>
    <row r="27" spans="1:55">
      <c r="A27" t="s">
        <v>220</v>
      </c>
      <c r="R27">
        <v>2</v>
      </c>
      <c r="W27">
        <v>1</v>
      </c>
      <c r="X27">
        <v>1</v>
      </c>
      <c r="AD27" s="23">
        <v>0</v>
      </c>
      <c r="AE27" s="23">
        <v>0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3">
        <v>0.65359477124183007</v>
      </c>
      <c r="AS27" s="23">
        <v>0</v>
      </c>
      <c r="AT27" s="23">
        <v>0</v>
      </c>
      <c r="AU27" s="23">
        <v>0</v>
      </c>
      <c r="AV27" s="23">
        <v>0</v>
      </c>
      <c r="AW27" s="23">
        <v>0.31645569620253167</v>
      </c>
      <c r="AX27" s="23">
        <v>0.28169014084507044</v>
      </c>
      <c r="AY27" s="23">
        <v>0</v>
      </c>
      <c r="AZ27" s="23">
        <v>0</v>
      </c>
      <c r="BA27" s="23">
        <v>0</v>
      </c>
      <c r="BB27" s="23">
        <v>0</v>
      </c>
      <c r="BC27" s="23">
        <v>0</v>
      </c>
    </row>
    <row r="28" spans="1:55">
      <c r="A28" t="s">
        <v>74</v>
      </c>
      <c r="D28">
        <v>5</v>
      </c>
      <c r="E28">
        <v>3</v>
      </c>
      <c r="F28">
        <v>1</v>
      </c>
      <c r="G28">
        <v>2</v>
      </c>
      <c r="H28">
        <v>2</v>
      </c>
      <c r="I28">
        <v>4</v>
      </c>
      <c r="J28">
        <v>1</v>
      </c>
      <c r="K28">
        <v>4</v>
      </c>
      <c r="L28">
        <v>2</v>
      </c>
      <c r="M28">
        <v>1</v>
      </c>
      <c r="N28">
        <v>1</v>
      </c>
      <c r="O28">
        <v>3</v>
      </c>
      <c r="Q28">
        <v>4</v>
      </c>
      <c r="S28">
        <v>3</v>
      </c>
      <c r="T28">
        <v>2</v>
      </c>
      <c r="U28">
        <v>3</v>
      </c>
      <c r="V28">
        <v>1</v>
      </c>
      <c r="X28">
        <v>9</v>
      </c>
      <c r="Y28">
        <v>4</v>
      </c>
      <c r="AA28">
        <v>7</v>
      </c>
      <c r="AB28">
        <v>2</v>
      </c>
      <c r="AC28">
        <v>1</v>
      </c>
      <c r="AD28" s="23">
        <v>1.5527950310559007</v>
      </c>
      <c r="AE28" s="23">
        <v>0.96153846153846156</v>
      </c>
      <c r="AF28" s="23">
        <v>0.32573289902280128</v>
      </c>
      <c r="AG28" s="23">
        <v>0.59880239520958078</v>
      </c>
      <c r="AH28" s="23">
        <v>0.62893081761006286</v>
      </c>
      <c r="AI28" s="23">
        <v>1.2820512820512822</v>
      </c>
      <c r="AJ28" s="23">
        <v>0.32258064516129031</v>
      </c>
      <c r="AK28" s="23">
        <v>1.2738853503184713</v>
      </c>
      <c r="AL28" s="23">
        <v>0.65146579804560256</v>
      </c>
      <c r="AM28" s="23">
        <v>0.31347962382445144</v>
      </c>
      <c r="AN28" s="23">
        <v>0.32154340836012862</v>
      </c>
      <c r="AO28" s="23">
        <v>0.94936708860759489</v>
      </c>
      <c r="AP28" s="23">
        <v>0</v>
      </c>
      <c r="AQ28" s="23">
        <v>1.2861736334405145</v>
      </c>
      <c r="AR28" s="23">
        <v>0</v>
      </c>
      <c r="AS28" s="23">
        <v>0.96153846153846156</v>
      </c>
      <c r="AT28" s="23">
        <v>0.62305295950155759</v>
      </c>
      <c r="AU28" s="23">
        <v>0.92307692307692313</v>
      </c>
      <c r="AV28" s="23">
        <v>0.31446540880503143</v>
      </c>
      <c r="AW28" s="23">
        <v>0</v>
      </c>
      <c r="AX28" s="23">
        <v>2.535211267605634</v>
      </c>
      <c r="AY28" s="23">
        <v>1.2903225806451613</v>
      </c>
      <c r="AZ28" s="23">
        <v>0</v>
      </c>
      <c r="BA28" s="23">
        <v>2.0648967551622417</v>
      </c>
      <c r="BB28" s="23">
        <v>0.63091482649842268</v>
      </c>
      <c r="BC28" s="23">
        <v>0.31446540880503143</v>
      </c>
    </row>
    <row r="29" spans="1:55">
      <c r="A29" t="s">
        <v>75</v>
      </c>
      <c r="I29">
        <v>2</v>
      </c>
      <c r="L29">
        <v>1</v>
      </c>
      <c r="N29">
        <v>2</v>
      </c>
      <c r="O29">
        <v>1</v>
      </c>
      <c r="U29">
        <v>1</v>
      </c>
      <c r="W29">
        <v>1</v>
      </c>
      <c r="X29">
        <v>1</v>
      </c>
      <c r="Y29">
        <v>1</v>
      </c>
      <c r="Z29">
        <v>1</v>
      </c>
      <c r="AA29">
        <v>1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0.64102564102564108</v>
      </c>
      <c r="AJ29" s="23">
        <v>0</v>
      </c>
      <c r="AK29" s="23">
        <v>0</v>
      </c>
      <c r="AL29" s="23">
        <v>0.32573289902280128</v>
      </c>
      <c r="AM29" s="23">
        <v>0</v>
      </c>
      <c r="AN29" s="23">
        <v>0.64308681672025725</v>
      </c>
      <c r="AO29" s="23">
        <v>0.31645569620253167</v>
      </c>
      <c r="AP29" s="23">
        <v>0</v>
      </c>
      <c r="AQ29" s="23">
        <v>0</v>
      </c>
      <c r="AR29" s="23">
        <v>0</v>
      </c>
      <c r="AS29" s="23">
        <v>0</v>
      </c>
      <c r="AT29" s="23">
        <v>0</v>
      </c>
      <c r="AU29" s="23">
        <v>0.30769230769230771</v>
      </c>
      <c r="AV29" s="23">
        <v>0</v>
      </c>
      <c r="AW29" s="23">
        <v>0.31645569620253167</v>
      </c>
      <c r="AX29" s="23">
        <v>0.28169014084507044</v>
      </c>
      <c r="AY29" s="23">
        <v>0.32258064516129031</v>
      </c>
      <c r="AZ29" s="23">
        <v>0.30303030303030304</v>
      </c>
      <c r="BA29" s="23">
        <v>0.29498525073746312</v>
      </c>
      <c r="BB29" s="23">
        <v>0</v>
      </c>
      <c r="BC29" s="23">
        <v>0</v>
      </c>
    </row>
    <row r="30" spans="1:55">
      <c r="A30" t="s">
        <v>76</v>
      </c>
      <c r="U30">
        <v>1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>
        <v>0</v>
      </c>
      <c r="AU30" s="23">
        <v>0.30769230769230771</v>
      </c>
      <c r="AV30" s="23">
        <v>0</v>
      </c>
      <c r="AW30" s="23">
        <v>0</v>
      </c>
      <c r="AX30" s="23">
        <v>0</v>
      </c>
      <c r="AY30" s="23">
        <v>0</v>
      </c>
      <c r="AZ30" s="23">
        <v>0</v>
      </c>
      <c r="BA30" s="23">
        <v>0</v>
      </c>
      <c r="BB30" s="23">
        <v>0</v>
      </c>
      <c r="BC30" s="23">
        <v>0</v>
      </c>
    </row>
    <row r="31" spans="1:55">
      <c r="A31" t="s">
        <v>77</v>
      </c>
      <c r="D31">
        <v>2</v>
      </c>
      <c r="O31">
        <v>1</v>
      </c>
      <c r="Q31">
        <v>1</v>
      </c>
      <c r="T31">
        <v>1</v>
      </c>
      <c r="AD31" s="23">
        <v>0.6211180124223602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0.31645569620253167</v>
      </c>
      <c r="AP31" s="23">
        <v>0</v>
      </c>
      <c r="AQ31" s="23">
        <v>0.32154340836012862</v>
      </c>
      <c r="AR31" s="23">
        <v>0</v>
      </c>
      <c r="AS31" s="23">
        <v>0</v>
      </c>
      <c r="AT31" s="23">
        <v>0.3115264797507788</v>
      </c>
      <c r="AU31" s="23">
        <v>0</v>
      </c>
      <c r="AV31" s="23">
        <v>0</v>
      </c>
      <c r="AW31" s="23">
        <v>0</v>
      </c>
      <c r="AX31" s="23">
        <v>0</v>
      </c>
      <c r="AY31" s="23">
        <v>0</v>
      </c>
      <c r="AZ31" s="23">
        <v>0</v>
      </c>
      <c r="BA31" s="23">
        <v>0</v>
      </c>
      <c r="BB31" s="23">
        <v>0</v>
      </c>
      <c r="BC31" s="23">
        <v>0</v>
      </c>
    </row>
    <row r="32" spans="1:55">
      <c r="A32" s="31" t="s">
        <v>78</v>
      </c>
      <c r="B32" t="s">
        <v>221</v>
      </c>
      <c r="D32">
        <v>5</v>
      </c>
      <c r="E32">
        <v>4</v>
      </c>
      <c r="F32">
        <v>15</v>
      </c>
      <c r="G32">
        <v>6</v>
      </c>
      <c r="H32">
        <v>3</v>
      </c>
      <c r="I32">
        <v>1</v>
      </c>
      <c r="J32">
        <v>6</v>
      </c>
      <c r="K32">
        <v>4</v>
      </c>
      <c r="L32">
        <v>8</v>
      </c>
      <c r="M32">
        <v>2</v>
      </c>
      <c r="N32">
        <v>5</v>
      </c>
      <c r="O32">
        <v>3</v>
      </c>
      <c r="P32">
        <v>10</v>
      </c>
      <c r="Q32">
        <v>4</v>
      </c>
      <c r="R32">
        <v>7</v>
      </c>
      <c r="S32">
        <v>5</v>
      </c>
      <c r="T32">
        <v>6</v>
      </c>
      <c r="U32">
        <v>4</v>
      </c>
      <c r="V32">
        <v>1</v>
      </c>
      <c r="W32">
        <v>8</v>
      </c>
      <c r="X32">
        <v>2</v>
      </c>
      <c r="Y32">
        <v>2</v>
      </c>
      <c r="Z32">
        <v>7</v>
      </c>
      <c r="AA32">
        <v>5</v>
      </c>
      <c r="AC32">
        <v>3</v>
      </c>
      <c r="AD32" s="23">
        <v>1.5527950310559007</v>
      </c>
      <c r="AE32" s="23">
        <v>1.2820512820512822</v>
      </c>
      <c r="AF32" s="23">
        <v>4.8859934853420199</v>
      </c>
      <c r="AG32" s="23">
        <v>1.7964071856287425</v>
      </c>
      <c r="AH32" s="23">
        <v>0.94339622641509435</v>
      </c>
      <c r="AI32" s="23">
        <v>0.32051282051282054</v>
      </c>
      <c r="AJ32" s="23">
        <v>1.935483870967742</v>
      </c>
      <c r="AK32" s="23">
        <v>1.2738853503184713</v>
      </c>
      <c r="AL32" s="23">
        <v>2.6058631921824102</v>
      </c>
      <c r="AM32" s="23">
        <v>0.62695924764890287</v>
      </c>
      <c r="AN32" s="23">
        <v>1.607717041800643</v>
      </c>
      <c r="AO32" s="23">
        <v>0.94936708860759489</v>
      </c>
      <c r="AP32" s="23">
        <v>3.225806451612903</v>
      </c>
      <c r="AQ32" s="23">
        <v>1.2861736334405145</v>
      </c>
      <c r="AR32" s="23">
        <v>2.2875816993464051</v>
      </c>
      <c r="AS32" s="23">
        <v>1.6025641025641026</v>
      </c>
      <c r="AT32" s="23">
        <v>1.8691588785046729</v>
      </c>
      <c r="AU32" s="23">
        <v>1.2307692307692308</v>
      </c>
      <c r="AV32" s="23">
        <v>0.31446540880503143</v>
      </c>
      <c r="AW32" s="23">
        <v>2.5316455696202533</v>
      </c>
      <c r="AX32" s="23">
        <v>0.56338028169014087</v>
      </c>
      <c r="AY32" s="23">
        <v>0.64516129032258063</v>
      </c>
      <c r="AZ32" s="23">
        <v>2.1212121212121211</v>
      </c>
      <c r="BA32" s="23">
        <v>1.4749262536873156</v>
      </c>
      <c r="BB32" s="23">
        <v>0</v>
      </c>
      <c r="BC32" s="23">
        <v>0.94339622641509435</v>
      </c>
    </row>
    <row r="33" spans="1:55">
      <c r="A33" s="31"/>
      <c r="B33" t="s">
        <v>222</v>
      </c>
      <c r="D33">
        <v>13</v>
      </c>
      <c r="E33">
        <v>10</v>
      </c>
      <c r="F33">
        <v>4</v>
      </c>
      <c r="G33">
        <v>11</v>
      </c>
      <c r="H33">
        <v>3</v>
      </c>
      <c r="I33">
        <v>2</v>
      </c>
      <c r="J33">
        <v>3</v>
      </c>
      <c r="K33">
        <v>4</v>
      </c>
      <c r="L33">
        <v>4</v>
      </c>
      <c r="M33">
        <v>4</v>
      </c>
      <c r="N33">
        <v>5</v>
      </c>
      <c r="O33">
        <v>10</v>
      </c>
      <c r="P33">
        <v>6</v>
      </c>
      <c r="Q33">
        <v>2</v>
      </c>
      <c r="R33">
        <v>11</v>
      </c>
      <c r="S33">
        <v>6</v>
      </c>
      <c r="T33">
        <v>6</v>
      </c>
      <c r="U33">
        <v>4</v>
      </c>
      <c r="V33">
        <v>9</v>
      </c>
      <c r="W33">
        <v>5</v>
      </c>
      <c r="X33">
        <v>17</v>
      </c>
      <c r="Y33">
        <v>9</v>
      </c>
      <c r="Z33">
        <v>14</v>
      </c>
      <c r="AA33">
        <v>12</v>
      </c>
      <c r="AB33">
        <v>4</v>
      </c>
      <c r="AC33">
        <v>5</v>
      </c>
      <c r="AD33" s="23">
        <v>4.0372670807453419</v>
      </c>
      <c r="AE33" s="23">
        <v>3.2051282051282053</v>
      </c>
      <c r="AF33" s="23">
        <v>1.3029315960912051</v>
      </c>
      <c r="AG33" s="23">
        <v>3.2934131736526946</v>
      </c>
      <c r="AH33" s="23">
        <v>0.94339622641509435</v>
      </c>
      <c r="AI33" s="23">
        <v>0.64102564102564108</v>
      </c>
      <c r="AJ33" s="23">
        <v>0.967741935483871</v>
      </c>
      <c r="AK33" s="23">
        <v>1.2738853503184713</v>
      </c>
      <c r="AL33" s="23">
        <v>1.3029315960912051</v>
      </c>
      <c r="AM33" s="23">
        <v>1.2539184952978057</v>
      </c>
      <c r="AN33" s="23">
        <v>1.607717041800643</v>
      </c>
      <c r="AO33" s="23">
        <v>3.1645569620253164</v>
      </c>
      <c r="AP33" s="23">
        <v>1.935483870967742</v>
      </c>
      <c r="AQ33" s="23">
        <v>0.64308681672025725</v>
      </c>
      <c r="AR33" s="23">
        <v>3.5947712418300655</v>
      </c>
      <c r="AS33" s="23">
        <v>1.9230769230769231</v>
      </c>
      <c r="AT33" s="23">
        <v>1.8691588785046729</v>
      </c>
      <c r="AU33" s="23">
        <v>1.2307692307692308</v>
      </c>
      <c r="AV33" s="23">
        <v>2.8301886792452828</v>
      </c>
      <c r="AW33" s="23">
        <v>1.5822784810126582</v>
      </c>
      <c r="AX33" s="23">
        <v>4.788732394366197</v>
      </c>
      <c r="AY33" s="23">
        <v>2.903225806451613</v>
      </c>
      <c r="AZ33" s="23">
        <v>4.2424242424242422</v>
      </c>
      <c r="BA33" s="23">
        <v>3.5398230088495577</v>
      </c>
      <c r="BB33" s="23">
        <v>1.2618296529968454</v>
      </c>
      <c r="BC33" s="23">
        <v>1.5723270440251573</v>
      </c>
    </row>
    <row r="34" spans="1:55">
      <c r="A34" s="31"/>
      <c r="B34" t="s">
        <v>223</v>
      </c>
      <c r="G34">
        <v>1</v>
      </c>
      <c r="H34">
        <v>1</v>
      </c>
      <c r="U34">
        <v>1</v>
      </c>
      <c r="Z34">
        <v>1</v>
      </c>
      <c r="AD34" s="23">
        <v>0</v>
      </c>
      <c r="AE34" s="23">
        <v>0</v>
      </c>
      <c r="AF34" s="23">
        <v>0</v>
      </c>
      <c r="AG34" s="23">
        <v>0.29940119760479039</v>
      </c>
      <c r="AH34" s="23">
        <v>0.31446540880503143</v>
      </c>
      <c r="AI34" s="23">
        <v>0</v>
      </c>
      <c r="AJ34" s="23">
        <v>0</v>
      </c>
      <c r="AK34" s="23">
        <v>0</v>
      </c>
      <c r="AL34" s="23">
        <v>0</v>
      </c>
      <c r="AM34" s="23">
        <v>0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>
        <v>0</v>
      </c>
      <c r="AU34" s="23">
        <v>0.30769230769230771</v>
      </c>
      <c r="AV34" s="23">
        <v>0</v>
      </c>
      <c r="AW34" s="23">
        <v>0</v>
      </c>
      <c r="AX34" s="23">
        <v>0</v>
      </c>
      <c r="AY34" s="23">
        <v>0</v>
      </c>
      <c r="AZ34" s="23">
        <v>0.30303030303030304</v>
      </c>
      <c r="BA34" s="23">
        <v>0</v>
      </c>
      <c r="BB34" s="23">
        <v>0</v>
      </c>
      <c r="BC34" s="23">
        <v>0</v>
      </c>
    </row>
    <row r="35" spans="1:55">
      <c r="A35" s="31"/>
      <c r="B35" t="s">
        <v>224</v>
      </c>
      <c r="D35">
        <v>2</v>
      </c>
      <c r="E35">
        <v>4</v>
      </c>
      <c r="F35">
        <v>1</v>
      </c>
      <c r="H35">
        <v>1</v>
      </c>
      <c r="I35">
        <v>2</v>
      </c>
      <c r="J35">
        <v>1</v>
      </c>
      <c r="L35">
        <v>1</v>
      </c>
      <c r="M35">
        <v>2</v>
      </c>
      <c r="N35">
        <v>1</v>
      </c>
      <c r="P35">
        <v>1</v>
      </c>
      <c r="Q35">
        <v>1</v>
      </c>
      <c r="R35">
        <v>3</v>
      </c>
      <c r="S35">
        <v>3</v>
      </c>
      <c r="V35">
        <v>1</v>
      </c>
      <c r="X35">
        <v>3</v>
      </c>
      <c r="Y35">
        <v>1</v>
      </c>
      <c r="Z35">
        <v>3</v>
      </c>
      <c r="AA35">
        <v>3</v>
      </c>
      <c r="AC35">
        <v>2</v>
      </c>
      <c r="AD35" s="23">
        <v>0.6211180124223602</v>
      </c>
      <c r="AE35" s="23">
        <v>1.2820512820512822</v>
      </c>
      <c r="AF35" s="23">
        <v>0.32573289902280128</v>
      </c>
      <c r="AG35" s="23">
        <v>0</v>
      </c>
      <c r="AH35" s="23">
        <v>0.31446540880503143</v>
      </c>
      <c r="AI35" s="23">
        <v>0.64102564102564108</v>
      </c>
      <c r="AJ35" s="23">
        <v>0.32258064516129031</v>
      </c>
      <c r="AK35" s="23">
        <v>0</v>
      </c>
      <c r="AL35" s="23">
        <v>0.32573289902280128</v>
      </c>
      <c r="AM35" s="23">
        <v>0.62695924764890287</v>
      </c>
      <c r="AN35" s="23">
        <v>0.32154340836012862</v>
      </c>
      <c r="AO35" s="23">
        <v>0</v>
      </c>
      <c r="AP35" s="23">
        <v>0.32258064516129031</v>
      </c>
      <c r="AQ35" s="23">
        <v>0.32154340836012862</v>
      </c>
      <c r="AR35" s="23">
        <v>0.98039215686274506</v>
      </c>
      <c r="AS35" s="23">
        <v>0.96153846153846156</v>
      </c>
      <c r="AT35" s="23">
        <v>0</v>
      </c>
      <c r="AU35" s="23">
        <v>0</v>
      </c>
      <c r="AV35" s="23">
        <v>0.31446540880503143</v>
      </c>
      <c r="AW35" s="23">
        <v>0</v>
      </c>
      <c r="AX35" s="23">
        <v>0.84507042253521125</v>
      </c>
      <c r="AY35" s="23">
        <v>0.32258064516129031</v>
      </c>
      <c r="AZ35" s="23">
        <v>0.90909090909090906</v>
      </c>
      <c r="BA35" s="23">
        <v>0.88495575221238942</v>
      </c>
      <c r="BB35" s="23">
        <v>0</v>
      </c>
      <c r="BC35" s="23">
        <v>0.62893081761006286</v>
      </c>
    </row>
    <row r="36" spans="1:55">
      <c r="A36" s="31"/>
      <c r="B36" t="s">
        <v>225</v>
      </c>
      <c r="X36">
        <v>1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>
        <v>0</v>
      </c>
      <c r="AU36" s="23">
        <v>0</v>
      </c>
      <c r="AV36" s="23">
        <v>0</v>
      </c>
      <c r="AW36" s="23">
        <v>0</v>
      </c>
      <c r="AX36" s="23">
        <v>0.28169014084507044</v>
      </c>
      <c r="AY36" s="23">
        <v>0</v>
      </c>
      <c r="AZ36" s="23">
        <v>0</v>
      </c>
      <c r="BA36" s="23">
        <v>0</v>
      </c>
      <c r="BB36" s="23">
        <v>0</v>
      </c>
      <c r="BC36" s="23">
        <v>0</v>
      </c>
    </row>
    <row r="37" spans="1:55">
      <c r="A37" s="31"/>
      <c r="B37" t="s">
        <v>226</v>
      </c>
      <c r="D37">
        <v>1</v>
      </c>
      <c r="F37">
        <v>3</v>
      </c>
      <c r="H37">
        <v>2</v>
      </c>
      <c r="I37">
        <v>2</v>
      </c>
      <c r="K37">
        <v>1</v>
      </c>
      <c r="L37">
        <v>4</v>
      </c>
      <c r="M37">
        <v>3</v>
      </c>
      <c r="N37">
        <v>1</v>
      </c>
      <c r="O37">
        <v>3</v>
      </c>
      <c r="P37">
        <v>4</v>
      </c>
      <c r="Q37">
        <v>2</v>
      </c>
      <c r="S37">
        <v>3</v>
      </c>
      <c r="T37">
        <v>2</v>
      </c>
      <c r="U37">
        <v>6</v>
      </c>
      <c r="V37">
        <v>4</v>
      </c>
      <c r="W37">
        <v>3</v>
      </c>
      <c r="X37">
        <v>1</v>
      </c>
      <c r="AA37">
        <v>1</v>
      </c>
      <c r="AD37" s="23">
        <v>0.3105590062111801</v>
      </c>
      <c r="AE37" s="23">
        <v>0</v>
      </c>
      <c r="AF37" s="23">
        <v>0.9771986970684039</v>
      </c>
      <c r="AG37" s="23">
        <v>0</v>
      </c>
      <c r="AH37" s="23">
        <v>0.62893081761006286</v>
      </c>
      <c r="AI37" s="23">
        <v>0.64102564102564108</v>
      </c>
      <c r="AJ37" s="23">
        <v>0</v>
      </c>
      <c r="AK37" s="23">
        <v>0.31847133757961782</v>
      </c>
      <c r="AL37" s="23">
        <v>1.3029315960912051</v>
      </c>
      <c r="AM37" s="23">
        <v>0.94043887147335425</v>
      </c>
      <c r="AN37" s="23">
        <v>0.32154340836012862</v>
      </c>
      <c r="AO37" s="23">
        <v>0.94936708860759489</v>
      </c>
      <c r="AP37" s="23">
        <v>1.2903225806451613</v>
      </c>
      <c r="AQ37" s="23">
        <v>0.64308681672025725</v>
      </c>
      <c r="AR37" s="23">
        <v>0</v>
      </c>
      <c r="AS37" s="23">
        <v>0.96153846153846156</v>
      </c>
      <c r="AT37" s="23">
        <v>0.62305295950155759</v>
      </c>
      <c r="AU37" s="23">
        <v>1.8461538461538463</v>
      </c>
      <c r="AV37" s="23">
        <v>1.2578616352201257</v>
      </c>
      <c r="AW37" s="23">
        <v>0.94936708860759489</v>
      </c>
      <c r="AX37" s="23">
        <v>0.28169014084507044</v>
      </c>
      <c r="AY37" s="23">
        <v>0</v>
      </c>
      <c r="AZ37" s="23">
        <v>0</v>
      </c>
      <c r="BA37" s="23">
        <v>0.29498525073746312</v>
      </c>
      <c r="BB37" s="23">
        <v>0</v>
      </c>
      <c r="BC37" s="23">
        <v>0</v>
      </c>
    </row>
    <row r="38" spans="1:55">
      <c r="B38" t="s">
        <v>164</v>
      </c>
      <c r="D38">
        <v>21</v>
      </c>
      <c r="E38">
        <v>18</v>
      </c>
      <c r="F38">
        <v>23</v>
      </c>
      <c r="G38">
        <v>18</v>
      </c>
      <c r="H38">
        <v>10</v>
      </c>
      <c r="I38">
        <v>7</v>
      </c>
      <c r="J38">
        <v>10</v>
      </c>
      <c r="K38">
        <v>9</v>
      </c>
      <c r="L38">
        <v>17</v>
      </c>
      <c r="M38">
        <v>11</v>
      </c>
      <c r="N38">
        <v>12</v>
      </c>
      <c r="O38">
        <v>16</v>
      </c>
      <c r="P38">
        <v>21</v>
      </c>
      <c r="Q38">
        <v>9</v>
      </c>
      <c r="R38">
        <v>21</v>
      </c>
      <c r="S38">
        <v>17</v>
      </c>
      <c r="T38">
        <v>14</v>
      </c>
      <c r="U38">
        <v>15</v>
      </c>
      <c r="V38">
        <v>15</v>
      </c>
      <c r="W38">
        <v>16</v>
      </c>
      <c r="X38">
        <v>24</v>
      </c>
      <c r="Y38">
        <v>12</v>
      </c>
      <c r="Z38">
        <v>25</v>
      </c>
      <c r="AA38">
        <v>21</v>
      </c>
      <c r="AB38">
        <v>4</v>
      </c>
      <c r="AC38">
        <v>10</v>
      </c>
      <c r="AD38" s="23">
        <v>6.5217391304347831</v>
      </c>
      <c r="AE38" s="23">
        <v>5.7692307692307692</v>
      </c>
      <c r="AF38" s="23">
        <v>7.4918566775244297</v>
      </c>
      <c r="AG38" s="23">
        <v>5.3892215568862278</v>
      </c>
      <c r="AH38" s="23">
        <v>3.1446540880503142</v>
      </c>
      <c r="AI38" s="23">
        <v>2.2435897435897436</v>
      </c>
      <c r="AJ38" s="23">
        <v>3.2258064516129035</v>
      </c>
      <c r="AK38" s="23">
        <v>2.8662420382165603</v>
      </c>
      <c r="AL38" s="23">
        <v>5.5374592833876219</v>
      </c>
      <c r="AM38" s="23">
        <v>3.4482758620689657</v>
      </c>
      <c r="AN38" s="23">
        <v>3.858520900321543</v>
      </c>
      <c r="AO38" s="23">
        <v>5.0632911392405058</v>
      </c>
      <c r="AP38" s="23">
        <v>6.7741935483870961</v>
      </c>
      <c r="AQ38" s="23">
        <v>2.893890675241158</v>
      </c>
      <c r="AR38" s="23">
        <v>6.8627450980392162</v>
      </c>
      <c r="AS38" s="23">
        <v>5.4487179487179489</v>
      </c>
      <c r="AT38" s="23">
        <v>4.361370716510903</v>
      </c>
      <c r="AU38" s="23">
        <v>4.615384615384615</v>
      </c>
      <c r="AV38" s="23">
        <v>4.7169811320754711</v>
      </c>
      <c r="AW38" s="23">
        <v>5.0632911392405067</v>
      </c>
      <c r="AX38" s="23">
        <v>6.7605633802816891</v>
      </c>
      <c r="AY38" s="23">
        <v>3.870967741935484</v>
      </c>
      <c r="AZ38" s="23">
        <v>7.5757575757575752</v>
      </c>
      <c r="BA38" s="23">
        <v>6.1946902654867255</v>
      </c>
      <c r="BB38" s="23">
        <v>1.2618296529968454</v>
      </c>
      <c r="BC38" s="23">
        <v>3.1446540880503147</v>
      </c>
    </row>
    <row r="39" spans="1:55">
      <c r="A39" s="31" t="s">
        <v>227</v>
      </c>
      <c r="B39" t="s">
        <v>228</v>
      </c>
      <c r="E39">
        <v>1</v>
      </c>
      <c r="F39">
        <v>1</v>
      </c>
      <c r="G39">
        <v>1</v>
      </c>
      <c r="H39">
        <v>3</v>
      </c>
      <c r="I39">
        <v>2</v>
      </c>
      <c r="J39">
        <v>2</v>
      </c>
      <c r="K39">
        <v>2</v>
      </c>
      <c r="L39">
        <v>3</v>
      </c>
      <c r="M39">
        <v>3</v>
      </c>
      <c r="N39">
        <v>1</v>
      </c>
      <c r="R39">
        <v>1</v>
      </c>
      <c r="S39">
        <v>1</v>
      </c>
      <c r="T39">
        <v>1</v>
      </c>
      <c r="U39">
        <v>2</v>
      </c>
      <c r="V39">
        <v>3</v>
      </c>
      <c r="X39">
        <v>4</v>
      </c>
      <c r="Y39">
        <v>1</v>
      </c>
      <c r="AA39">
        <v>1</v>
      </c>
      <c r="AB39">
        <v>1</v>
      </c>
      <c r="AD39" s="23">
        <v>0</v>
      </c>
      <c r="AE39" s="23">
        <v>0.32051282051282054</v>
      </c>
      <c r="AF39" s="23">
        <v>0.32573289902280128</v>
      </c>
      <c r="AG39" s="23">
        <v>0.29940119760479039</v>
      </c>
      <c r="AH39" s="23">
        <v>0.94339622641509435</v>
      </c>
      <c r="AI39" s="23">
        <v>0.64102564102564108</v>
      </c>
      <c r="AJ39" s="23">
        <v>0.64516129032258063</v>
      </c>
      <c r="AK39" s="23">
        <v>0.63694267515923564</v>
      </c>
      <c r="AL39" s="23">
        <v>0.9771986970684039</v>
      </c>
      <c r="AM39" s="23">
        <v>0.94043887147335425</v>
      </c>
      <c r="AN39" s="23">
        <v>0.32154340836012862</v>
      </c>
      <c r="AO39" s="23">
        <v>0</v>
      </c>
      <c r="AP39" s="23">
        <v>0</v>
      </c>
      <c r="AQ39" s="23">
        <v>0</v>
      </c>
      <c r="AR39" s="23">
        <v>0.32679738562091504</v>
      </c>
      <c r="AS39" s="23">
        <v>0.32051282051282054</v>
      </c>
      <c r="AT39" s="23">
        <v>0.3115264797507788</v>
      </c>
      <c r="AU39" s="23">
        <v>0.61538461538461542</v>
      </c>
      <c r="AV39" s="23">
        <v>0.94339622641509435</v>
      </c>
      <c r="AW39" s="23">
        <v>0</v>
      </c>
      <c r="AX39" s="23">
        <v>1.1267605633802817</v>
      </c>
      <c r="AY39" s="23">
        <v>0.32258064516129031</v>
      </c>
      <c r="AZ39" s="23">
        <v>0</v>
      </c>
      <c r="BA39" s="23">
        <v>0.29498525073746312</v>
      </c>
      <c r="BB39" s="23">
        <v>0.31545741324921134</v>
      </c>
      <c r="BC39" s="23">
        <v>0</v>
      </c>
    </row>
    <row r="40" spans="1:55">
      <c r="A40" s="31"/>
      <c r="B40" t="s">
        <v>229</v>
      </c>
      <c r="D40">
        <v>3</v>
      </c>
      <c r="S40">
        <v>1</v>
      </c>
      <c r="AD40" s="23">
        <v>0.93167701863354035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0</v>
      </c>
      <c r="AK40" s="23">
        <v>0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0.32051282051282054</v>
      </c>
      <c r="AT40" s="23">
        <v>0</v>
      </c>
      <c r="AU40" s="23">
        <v>0</v>
      </c>
      <c r="AV40" s="23">
        <v>0</v>
      </c>
      <c r="AW40" s="23">
        <v>0</v>
      </c>
      <c r="AX40" s="23">
        <v>0</v>
      </c>
      <c r="AY40" s="23">
        <v>0</v>
      </c>
      <c r="AZ40" s="23">
        <v>0</v>
      </c>
      <c r="BA40" s="23">
        <v>0</v>
      </c>
      <c r="BB40" s="23">
        <v>0</v>
      </c>
      <c r="BC40" s="23">
        <v>0</v>
      </c>
    </row>
    <row r="41" spans="1:55">
      <c r="A41" s="31"/>
      <c r="B41" t="s">
        <v>230</v>
      </c>
      <c r="J41">
        <v>1</v>
      </c>
      <c r="V41">
        <v>1</v>
      </c>
      <c r="W41">
        <v>1</v>
      </c>
      <c r="AA41">
        <v>1</v>
      </c>
      <c r="AD41" s="23">
        <v>0</v>
      </c>
      <c r="AE41" s="23">
        <v>0</v>
      </c>
      <c r="AF41" s="23">
        <v>0</v>
      </c>
      <c r="AG41" s="23">
        <v>0</v>
      </c>
      <c r="AH41" s="23">
        <v>0</v>
      </c>
      <c r="AI41" s="23">
        <v>0</v>
      </c>
      <c r="AJ41" s="23">
        <v>0.32258064516129031</v>
      </c>
      <c r="AK41" s="23">
        <v>0</v>
      </c>
      <c r="AL41" s="23">
        <v>0</v>
      </c>
      <c r="AM41" s="23">
        <v>0</v>
      </c>
      <c r="AN41" s="23">
        <v>0</v>
      </c>
      <c r="AO41" s="23">
        <v>0</v>
      </c>
      <c r="AP41" s="23">
        <v>0</v>
      </c>
      <c r="AQ41" s="23">
        <v>0</v>
      </c>
      <c r="AR41" s="23">
        <v>0</v>
      </c>
      <c r="AS41" s="23">
        <v>0</v>
      </c>
      <c r="AT41" s="23">
        <v>0</v>
      </c>
      <c r="AU41" s="23">
        <v>0</v>
      </c>
      <c r="AV41" s="23">
        <v>0.31446540880503143</v>
      </c>
      <c r="AW41" s="23">
        <v>0.31645569620253167</v>
      </c>
      <c r="AX41" s="23">
        <v>0</v>
      </c>
      <c r="AY41" s="23">
        <v>0</v>
      </c>
      <c r="AZ41" s="23">
        <v>0</v>
      </c>
      <c r="BA41" s="23">
        <v>0.29498525073746312</v>
      </c>
      <c r="BB41" s="23">
        <v>0</v>
      </c>
      <c r="BC41" s="23">
        <v>0</v>
      </c>
    </row>
    <row r="42" spans="1:55">
      <c r="A42" s="31"/>
      <c r="B42" t="s">
        <v>227</v>
      </c>
      <c r="G42">
        <v>1</v>
      </c>
      <c r="H42">
        <v>4</v>
      </c>
      <c r="I42">
        <v>3</v>
      </c>
      <c r="J42">
        <v>1</v>
      </c>
      <c r="K42">
        <v>4</v>
      </c>
      <c r="M42">
        <v>3</v>
      </c>
      <c r="N42">
        <v>1</v>
      </c>
      <c r="O42">
        <v>9</v>
      </c>
      <c r="P42">
        <v>5</v>
      </c>
      <c r="Q42">
        <v>5</v>
      </c>
      <c r="R42">
        <v>4</v>
      </c>
      <c r="S42">
        <v>2</v>
      </c>
      <c r="T42">
        <v>2</v>
      </c>
      <c r="U42">
        <v>3</v>
      </c>
      <c r="V42">
        <v>2</v>
      </c>
      <c r="W42">
        <v>3</v>
      </c>
      <c r="X42">
        <v>7</v>
      </c>
      <c r="Z42">
        <v>3</v>
      </c>
      <c r="AA42">
        <v>10</v>
      </c>
      <c r="AB42">
        <v>1</v>
      </c>
      <c r="AC42">
        <v>2</v>
      </c>
      <c r="AD42" s="23">
        <v>0</v>
      </c>
      <c r="AE42" s="23">
        <v>0</v>
      </c>
      <c r="AF42" s="23">
        <v>0</v>
      </c>
      <c r="AG42" s="23">
        <v>0.29940119760479039</v>
      </c>
      <c r="AH42" s="23">
        <v>1.2578616352201257</v>
      </c>
      <c r="AI42" s="23">
        <v>0.96153846153846156</v>
      </c>
      <c r="AJ42" s="23">
        <v>0.32258064516129031</v>
      </c>
      <c r="AK42" s="23">
        <v>1.2738853503184713</v>
      </c>
      <c r="AL42" s="23">
        <v>0</v>
      </c>
      <c r="AM42" s="23">
        <v>0.94043887147335425</v>
      </c>
      <c r="AN42" s="23">
        <v>0.32154340836012862</v>
      </c>
      <c r="AO42" s="23">
        <v>2.8481012658227849</v>
      </c>
      <c r="AP42" s="23">
        <v>1.6129032258064515</v>
      </c>
      <c r="AQ42" s="23">
        <v>1.607717041800643</v>
      </c>
      <c r="AR42" s="23">
        <v>1.3071895424836601</v>
      </c>
      <c r="AS42" s="23">
        <v>0.64102564102564108</v>
      </c>
      <c r="AT42" s="23">
        <v>0.62305295950155759</v>
      </c>
      <c r="AU42" s="23">
        <v>0.92307692307692313</v>
      </c>
      <c r="AV42" s="23">
        <v>0.62893081761006286</v>
      </c>
      <c r="AW42" s="23">
        <v>0.94936708860759489</v>
      </c>
      <c r="AX42" s="23">
        <v>1.971830985915493</v>
      </c>
      <c r="AY42" s="23">
        <v>0</v>
      </c>
      <c r="AZ42" s="23">
        <v>0.90909090909090906</v>
      </c>
      <c r="BA42" s="23">
        <v>2.9498525073746311</v>
      </c>
      <c r="BB42" s="23">
        <v>0.31545741324921134</v>
      </c>
      <c r="BC42" s="23">
        <v>0.62893081761006286</v>
      </c>
    </row>
    <row r="43" spans="1:55">
      <c r="A43" s="31"/>
      <c r="B43" t="s">
        <v>231</v>
      </c>
      <c r="H43">
        <v>1</v>
      </c>
      <c r="I43">
        <v>1</v>
      </c>
      <c r="J43">
        <v>1</v>
      </c>
      <c r="K43">
        <v>1</v>
      </c>
      <c r="O43">
        <v>3</v>
      </c>
      <c r="Q43">
        <v>1</v>
      </c>
      <c r="S43">
        <v>1</v>
      </c>
      <c r="W43">
        <v>1</v>
      </c>
      <c r="AD43" s="23">
        <v>0</v>
      </c>
      <c r="AE43" s="23">
        <v>0</v>
      </c>
      <c r="AF43" s="23">
        <v>0</v>
      </c>
      <c r="AG43" s="23">
        <v>0</v>
      </c>
      <c r="AH43" s="23">
        <v>0.31446540880503143</v>
      </c>
      <c r="AI43" s="23">
        <v>0.32051282051282054</v>
      </c>
      <c r="AJ43" s="23">
        <v>0.32258064516129031</v>
      </c>
      <c r="AK43" s="23">
        <v>0.31847133757961782</v>
      </c>
      <c r="AL43" s="23">
        <v>0</v>
      </c>
      <c r="AM43" s="23">
        <v>0</v>
      </c>
      <c r="AN43" s="23">
        <v>0</v>
      </c>
      <c r="AO43" s="23">
        <v>0.94936708860759489</v>
      </c>
      <c r="AP43" s="23">
        <v>0</v>
      </c>
      <c r="AQ43" s="23">
        <v>0.32154340836012862</v>
      </c>
      <c r="AR43" s="23">
        <v>0</v>
      </c>
      <c r="AS43" s="23">
        <v>0.32051282051282054</v>
      </c>
      <c r="AT43" s="23">
        <v>0</v>
      </c>
      <c r="AU43" s="23">
        <v>0</v>
      </c>
      <c r="AV43" s="23">
        <v>0</v>
      </c>
      <c r="AW43" s="23">
        <v>0.31645569620253167</v>
      </c>
      <c r="AX43" s="23">
        <v>0</v>
      </c>
      <c r="AY43" s="23">
        <v>0</v>
      </c>
      <c r="AZ43" s="23">
        <v>0</v>
      </c>
      <c r="BA43" s="23">
        <v>0</v>
      </c>
      <c r="BB43" s="23">
        <v>0</v>
      </c>
      <c r="BC43" s="23">
        <v>0</v>
      </c>
    </row>
    <row r="44" spans="1:55">
      <c r="B44" t="s">
        <v>164</v>
      </c>
      <c r="D44">
        <v>3</v>
      </c>
      <c r="E44">
        <v>1</v>
      </c>
      <c r="F44">
        <v>1</v>
      </c>
      <c r="G44">
        <v>2</v>
      </c>
      <c r="H44">
        <v>8</v>
      </c>
      <c r="I44">
        <v>6</v>
      </c>
      <c r="J44">
        <v>5</v>
      </c>
      <c r="K44">
        <v>7</v>
      </c>
      <c r="L44">
        <v>3</v>
      </c>
      <c r="M44">
        <v>6</v>
      </c>
      <c r="N44">
        <v>2</v>
      </c>
      <c r="O44">
        <v>12</v>
      </c>
      <c r="P44">
        <v>5</v>
      </c>
      <c r="Q44">
        <v>6</v>
      </c>
      <c r="R44">
        <v>5</v>
      </c>
      <c r="S44">
        <v>5</v>
      </c>
      <c r="T44">
        <v>3</v>
      </c>
      <c r="U44">
        <v>5</v>
      </c>
      <c r="V44">
        <v>6</v>
      </c>
      <c r="W44">
        <v>5</v>
      </c>
      <c r="X44">
        <v>11</v>
      </c>
      <c r="Y44">
        <v>1</v>
      </c>
      <c r="Z44">
        <v>3</v>
      </c>
      <c r="AA44">
        <v>12</v>
      </c>
      <c r="AB44">
        <v>2</v>
      </c>
      <c r="AC44">
        <v>2</v>
      </c>
      <c r="AD44" s="23">
        <v>0.93167701863354035</v>
      </c>
      <c r="AE44" s="23">
        <v>0.32051282051282054</v>
      </c>
      <c r="AF44" s="23">
        <v>0.32573289902280128</v>
      </c>
      <c r="AG44" s="23">
        <v>0.59880239520958078</v>
      </c>
      <c r="AH44" s="23">
        <v>2.5157232704402515</v>
      </c>
      <c r="AI44" s="23">
        <v>1.9230769230769231</v>
      </c>
      <c r="AJ44" s="23">
        <v>1.6129032258064515</v>
      </c>
      <c r="AK44" s="23">
        <v>2.2292993630573248</v>
      </c>
      <c r="AL44" s="23">
        <v>0.9771986970684039</v>
      </c>
      <c r="AM44" s="23">
        <v>1.8808777429467085</v>
      </c>
      <c r="AN44" s="23">
        <v>0.64308681672025725</v>
      </c>
      <c r="AO44" s="23">
        <v>3.7974683544303796</v>
      </c>
      <c r="AP44" s="23">
        <v>1.6129032258064515</v>
      </c>
      <c r="AQ44" s="23">
        <v>1.9292604501607715</v>
      </c>
      <c r="AR44" s="23">
        <v>1.6339869281045751</v>
      </c>
      <c r="AS44" s="23">
        <v>1.6025641025641026</v>
      </c>
      <c r="AT44" s="23">
        <v>0.93457943925233633</v>
      </c>
      <c r="AU44" s="23">
        <v>1.5384615384615385</v>
      </c>
      <c r="AV44" s="23">
        <v>1.8867924528301887</v>
      </c>
      <c r="AW44" s="23">
        <v>1.5822784810126582</v>
      </c>
      <c r="AX44" s="23">
        <v>3.098591549295775</v>
      </c>
      <c r="AY44" s="23">
        <v>0.32258064516129031</v>
      </c>
      <c r="AZ44" s="23">
        <v>0.90909090909090906</v>
      </c>
      <c r="BA44" s="23">
        <v>3.5398230088495573</v>
      </c>
      <c r="BB44" s="23">
        <v>0.63091482649842268</v>
      </c>
      <c r="BC44" s="23">
        <v>0.62893081761006286</v>
      </c>
    </row>
    <row r="45" spans="1:55">
      <c r="A45" s="31" t="s">
        <v>232</v>
      </c>
      <c r="B45" t="s">
        <v>231</v>
      </c>
      <c r="M45" t="s">
        <v>233</v>
      </c>
      <c r="AC45" t="s">
        <v>233</v>
      </c>
    </row>
    <row r="46" spans="1:55">
      <c r="A46" s="31"/>
      <c r="B46" t="s">
        <v>227</v>
      </c>
      <c r="G46" t="s">
        <v>234</v>
      </c>
    </row>
    <row r="47" spans="1:55">
      <c r="A47" s="31"/>
      <c r="B47" t="s">
        <v>76</v>
      </c>
      <c r="T47" t="s">
        <v>233</v>
      </c>
    </row>
    <row r="48" spans="1:55">
      <c r="A48" s="31"/>
      <c r="B48" t="s">
        <v>78</v>
      </c>
      <c r="K48" t="s">
        <v>233</v>
      </c>
    </row>
    <row r="49" spans="1:29">
      <c r="A49" s="31"/>
      <c r="B49" t="s">
        <v>235</v>
      </c>
      <c r="C49" t="s">
        <v>236</v>
      </c>
      <c r="M49" t="s">
        <v>237</v>
      </c>
      <c r="R49" t="s">
        <v>234</v>
      </c>
    </row>
    <row r="50" spans="1:29">
      <c r="A50" s="31"/>
      <c r="C50" t="s">
        <v>238</v>
      </c>
      <c r="Z50" t="s">
        <v>239</v>
      </c>
    </row>
    <row r="51" spans="1:29">
      <c r="A51" s="31"/>
      <c r="C51" t="s">
        <v>240</v>
      </c>
      <c r="J51" t="s">
        <v>241</v>
      </c>
      <c r="R51" t="s">
        <v>239</v>
      </c>
    </row>
    <row r="52" spans="1:29">
      <c r="A52" s="31"/>
      <c r="B52" t="s">
        <v>242</v>
      </c>
      <c r="C52" t="s">
        <v>236</v>
      </c>
      <c r="K52" t="s">
        <v>239</v>
      </c>
      <c r="P52" t="s">
        <v>243</v>
      </c>
    </row>
    <row r="53" spans="1:29">
      <c r="A53" s="31"/>
      <c r="C53" t="s">
        <v>238</v>
      </c>
      <c r="W53" t="s">
        <v>239</v>
      </c>
    </row>
    <row r="54" spans="1:29">
      <c r="A54" s="31"/>
      <c r="C54" t="s">
        <v>240</v>
      </c>
      <c r="V54" t="s">
        <v>234</v>
      </c>
    </row>
    <row r="55" spans="1:29">
      <c r="A55" s="31"/>
      <c r="B55" t="s">
        <v>240</v>
      </c>
      <c r="C55" t="s">
        <v>236</v>
      </c>
      <c r="F55" t="s">
        <v>244</v>
      </c>
      <c r="K55" t="s">
        <v>245</v>
      </c>
      <c r="L55" t="s">
        <v>233</v>
      </c>
      <c r="M55" t="s">
        <v>233</v>
      </c>
      <c r="N55" t="s">
        <v>246</v>
      </c>
      <c r="O55" t="s">
        <v>247</v>
      </c>
      <c r="P55" t="s">
        <v>244</v>
      </c>
      <c r="Q55" t="s">
        <v>244</v>
      </c>
      <c r="R55" t="s">
        <v>233</v>
      </c>
      <c r="S55" t="s">
        <v>233</v>
      </c>
      <c r="U55" t="s">
        <v>248</v>
      </c>
      <c r="W55" t="s">
        <v>233</v>
      </c>
      <c r="X55" t="s">
        <v>249</v>
      </c>
      <c r="Y55" t="s">
        <v>250</v>
      </c>
      <c r="Z55" t="s">
        <v>251</v>
      </c>
      <c r="AA55" t="s">
        <v>233</v>
      </c>
      <c r="AB55" t="s">
        <v>234</v>
      </c>
    </row>
    <row r="56" spans="1:29">
      <c r="A56" s="31"/>
      <c r="C56" t="s">
        <v>238</v>
      </c>
      <c r="I56" t="s">
        <v>239</v>
      </c>
      <c r="J56" t="s">
        <v>239</v>
      </c>
      <c r="K56" t="s">
        <v>252</v>
      </c>
      <c r="N56" t="s">
        <v>233</v>
      </c>
      <c r="P56" t="s">
        <v>246</v>
      </c>
      <c r="S56" t="s">
        <v>253</v>
      </c>
      <c r="T56" t="s">
        <v>251</v>
      </c>
      <c r="U56" t="s">
        <v>233</v>
      </c>
      <c r="X56" t="s">
        <v>233</v>
      </c>
      <c r="Z56" t="s">
        <v>239</v>
      </c>
      <c r="AB56" t="s">
        <v>239</v>
      </c>
      <c r="AC56" t="s">
        <v>233</v>
      </c>
    </row>
    <row r="57" spans="1:29">
      <c r="A57" s="31"/>
      <c r="C57" t="s">
        <v>240</v>
      </c>
      <c r="P57" t="s">
        <v>233</v>
      </c>
      <c r="V57" t="s">
        <v>233</v>
      </c>
    </row>
    <row r="58" spans="1:29">
      <c r="B58" t="s">
        <v>254</v>
      </c>
      <c r="D58">
        <v>0</v>
      </c>
      <c r="E58">
        <v>0</v>
      </c>
      <c r="F58">
        <v>1</v>
      </c>
      <c r="G58">
        <v>1</v>
      </c>
      <c r="H58">
        <v>0</v>
      </c>
      <c r="I58">
        <v>1</v>
      </c>
      <c r="J58">
        <v>2</v>
      </c>
      <c r="K58">
        <v>7</v>
      </c>
      <c r="L58">
        <v>1</v>
      </c>
      <c r="M58">
        <v>3</v>
      </c>
      <c r="N58">
        <v>5</v>
      </c>
      <c r="O58">
        <v>2</v>
      </c>
      <c r="P58">
        <v>9</v>
      </c>
      <c r="Q58">
        <v>1</v>
      </c>
      <c r="R58">
        <v>3</v>
      </c>
      <c r="S58">
        <v>2</v>
      </c>
      <c r="T58">
        <v>4</v>
      </c>
      <c r="U58">
        <v>2</v>
      </c>
      <c r="V58">
        <v>2</v>
      </c>
      <c r="W58">
        <v>2</v>
      </c>
      <c r="X58">
        <v>4</v>
      </c>
      <c r="Y58">
        <v>2</v>
      </c>
      <c r="Z58">
        <v>5</v>
      </c>
      <c r="AA58">
        <v>1</v>
      </c>
      <c r="AB58">
        <v>2</v>
      </c>
      <c r="AC58">
        <v>2</v>
      </c>
    </row>
    <row r="59" spans="1:29">
      <c r="A59" s="31" t="s">
        <v>255</v>
      </c>
      <c r="B59" t="s">
        <v>205</v>
      </c>
      <c r="C59" t="s">
        <v>206</v>
      </c>
      <c r="F59">
        <v>4</v>
      </c>
      <c r="K59">
        <v>2</v>
      </c>
      <c r="L59">
        <v>2</v>
      </c>
      <c r="N59">
        <v>10</v>
      </c>
      <c r="O59">
        <v>2</v>
      </c>
      <c r="P59">
        <v>5</v>
      </c>
      <c r="Q59">
        <v>4</v>
      </c>
      <c r="R59">
        <v>2</v>
      </c>
      <c r="S59">
        <v>2</v>
      </c>
      <c r="X59">
        <v>7</v>
      </c>
      <c r="Y59">
        <v>12</v>
      </c>
      <c r="Z59">
        <v>4</v>
      </c>
      <c r="AA59">
        <v>2</v>
      </c>
      <c r="AB59">
        <v>6</v>
      </c>
    </row>
    <row r="60" spans="1:29">
      <c r="A60" s="31"/>
      <c r="C60" t="s">
        <v>208</v>
      </c>
      <c r="K60">
        <v>9</v>
      </c>
      <c r="M60">
        <v>8</v>
      </c>
      <c r="N60">
        <v>3</v>
      </c>
      <c r="O60">
        <v>3</v>
      </c>
      <c r="P60">
        <v>10</v>
      </c>
      <c r="R60">
        <v>4</v>
      </c>
      <c r="U60">
        <v>5</v>
      </c>
      <c r="W60">
        <v>2</v>
      </c>
      <c r="Z60">
        <v>2</v>
      </c>
    </row>
    <row r="61" spans="1:29">
      <c r="A61" s="31"/>
      <c r="C61" t="s">
        <v>207</v>
      </c>
      <c r="K61">
        <v>2</v>
      </c>
      <c r="N61">
        <v>2</v>
      </c>
      <c r="P61">
        <v>9</v>
      </c>
      <c r="T61">
        <v>4</v>
      </c>
      <c r="U61">
        <v>2</v>
      </c>
      <c r="W61">
        <v>2</v>
      </c>
      <c r="X61">
        <v>2</v>
      </c>
      <c r="Z61">
        <v>5</v>
      </c>
      <c r="AB61">
        <v>3</v>
      </c>
      <c r="AC61">
        <v>2</v>
      </c>
    </row>
    <row r="62" spans="1:29">
      <c r="A62" s="31"/>
      <c r="C62" t="s">
        <v>209</v>
      </c>
    </row>
    <row r="63" spans="1:29">
      <c r="A63" s="31"/>
      <c r="C63" t="s">
        <v>256</v>
      </c>
      <c r="I63">
        <v>3</v>
      </c>
      <c r="J63">
        <v>3</v>
      </c>
      <c r="K63">
        <v>4</v>
      </c>
      <c r="T63">
        <v>2</v>
      </c>
    </row>
    <row r="64" spans="1:29">
      <c r="A64" s="31"/>
      <c r="C64" t="s">
        <v>210</v>
      </c>
      <c r="P64">
        <v>2</v>
      </c>
      <c r="S64">
        <v>7</v>
      </c>
    </row>
    <row r="65" spans="1:55">
      <c r="A65" s="31"/>
      <c r="C65" t="s">
        <v>94</v>
      </c>
      <c r="J65">
        <v>7</v>
      </c>
      <c r="P65">
        <v>2</v>
      </c>
      <c r="R65">
        <v>1</v>
      </c>
      <c r="V65">
        <v>4</v>
      </c>
    </row>
    <row r="66" spans="1:55">
      <c r="A66" s="31"/>
      <c r="B66" t="s">
        <v>212</v>
      </c>
      <c r="C66" t="s">
        <v>64</v>
      </c>
      <c r="J66">
        <v>5</v>
      </c>
      <c r="M66">
        <v>3</v>
      </c>
      <c r="R66">
        <v>4</v>
      </c>
      <c r="Z66">
        <v>1</v>
      </c>
    </row>
    <row r="67" spans="1:55">
      <c r="A67" s="31"/>
      <c r="C67" t="s">
        <v>69</v>
      </c>
      <c r="K67">
        <v>2</v>
      </c>
      <c r="P67">
        <v>6</v>
      </c>
      <c r="V67">
        <v>4</v>
      </c>
      <c r="W67">
        <v>1</v>
      </c>
    </row>
    <row r="68" spans="1:55">
      <c r="A68" s="31"/>
      <c r="C68" t="s">
        <v>94</v>
      </c>
    </row>
    <row r="69" spans="1:55">
      <c r="A69" s="31"/>
      <c r="B69" t="s">
        <v>78</v>
      </c>
      <c r="K69">
        <v>3</v>
      </c>
      <c r="P69">
        <v>1</v>
      </c>
    </row>
    <row r="70" spans="1:55">
      <c r="A70" s="31"/>
      <c r="B70" t="s">
        <v>74</v>
      </c>
    </row>
    <row r="71" spans="1:55">
      <c r="A71" s="31"/>
      <c r="B71" t="s">
        <v>71</v>
      </c>
    </row>
    <row r="72" spans="1:55">
      <c r="A72" s="31"/>
      <c r="B72" t="s">
        <v>75</v>
      </c>
      <c r="K72">
        <v>2</v>
      </c>
    </row>
    <row r="73" spans="1:55">
      <c r="A73" s="31"/>
      <c r="B73" t="s">
        <v>76</v>
      </c>
      <c r="T73">
        <v>2</v>
      </c>
    </row>
    <row r="74" spans="1:55">
      <c r="A74" s="31"/>
      <c r="B74" t="s">
        <v>227</v>
      </c>
      <c r="G74">
        <v>6</v>
      </c>
    </row>
    <row r="75" spans="1:55">
      <c r="A75" s="31"/>
      <c r="B75" t="s">
        <v>231</v>
      </c>
      <c r="M75">
        <v>2</v>
      </c>
      <c r="AC75">
        <v>2</v>
      </c>
    </row>
    <row r="76" spans="1:55">
      <c r="B76" t="s">
        <v>257</v>
      </c>
      <c r="F76">
        <v>4</v>
      </c>
      <c r="G76">
        <v>6</v>
      </c>
      <c r="H76">
        <v>0</v>
      </c>
      <c r="I76">
        <v>3</v>
      </c>
      <c r="J76">
        <v>15</v>
      </c>
      <c r="K76">
        <v>24</v>
      </c>
      <c r="L76">
        <v>2</v>
      </c>
      <c r="M76">
        <v>13</v>
      </c>
      <c r="N76">
        <v>15</v>
      </c>
      <c r="O76">
        <v>5</v>
      </c>
      <c r="P76">
        <v>35</v>
      </c>
      <c r="Q76">
        <v>4</v>
      </c>
      <c r="R76">
        <v>11</v>
      </c>
      <c r="S76">
        <v>9</v>
      </c>
      <c r="T76">
        <v>8</v>
      </c>
      <c r="U76">
        <v>7</v>
      </c>
      <c r="V76">
        <v>8</v>
      </c>
      <c r="W76">
        <v>5</v>
      </c>
      <c r="X76">
        <v>9</v>
      </c>
      <c r="Y76">
        <v>12</v>
      </c>
      <c r="Z76">
        <v>12</v>
      </c>
      <c r="AA76">
        <v>2</v>
      </c>
      <c r="AB76">
        <v>9</v>
      </c>
      <c r="AC76">
        <v>4</v>
      </c>
    </row>
    <row r="77" spans="1:55">
      <c r="A77" t="s">
        <v>80</v>
      </c>
      <c r="D77">
        <v>19</v>
      </c>
      <c r="E77">
        <v>11</v>
      </c>
      <c r="F77">
        <v>3</v>
      </c>
      <c r="G77">
        <v>4</v>
      </c>
      <c r="H77">
        <v>6</v>
      </c>
      <c r="I77">
        <v>9</v>
      </c>
      <c r="J77">
        <v>7</v>
      </c>
      <c r="K77">
        <v>8</v>
      </c>
      <c r="L77">
        <v>5</v>
      </c>
      <c r="M77">
        <v>16</v>
      </c>
      <c r="N77">
        <v>11</v>
      </c>
      <c r="O77">
        <v>13</v>
      </c>
      <c r="P77">
        <v>7</v>
      </c>
      <c r="Q77">
        <v>8</v>
      </c>
      <c r="R77">
        <v>5</v>
      </c>
      <c r="S77">
        <v>9</v>
      </c>
      <c r="T77">
        <v>17</v>
      </c>
      <c r="U77">
        <v>20</v>
      </c>
      <c r="V77">
        <v>16</v>
      </c>
      <c r="W77">
        <v>15</v>
      </c>
      <c r="X77">
        <v>48</v>
      </c>
      <c r="Y77">
        <v>10</v>
      </c>
      <c r="Z77">
        <v>10</v>
      </c>
      <c r="AA77">
        <v>34</v>
      </c>
      <c r="AB77">
        <v>16</v>
      </c>
      <c r="AC77">
        <v>18</v>
      </c>
      <c r="AD77" s="23">
        <v>5.9006211180124222</v>
      </c>
      <c r="AE77" s="23">
        <v>3.5256410256410255</v>
      </c>
      <c r="AF77" s="23">
        <v>0.9771986970684039</v>
      </c>
      <c r="AG77" s="23">
        <v>1.1976047904191616</v>
      </c>
      <c r="AH77" s="23">
        <v>1.8867924528301887</v>
      </c>
      <c r="AI77" s="23">
        <v>2.8846153846153846</v>
      </c>
      <c r="AJ77" s="23">
        <v>2.2580645161290325</v>
      </c>
      <c r="AK77" s="23">
        <v>2.5477707006369426</v>
      </c>
      <c r="AL77" s="23">
        <v>1.6286644951140066</v>
      </c>
      <c r="AM77" s="23">
        <v>5.015673981191223</v>
      </c>
      <c r="AN77" s="23">
        <v>3.536977491961415</v>
      </c>
      <c r="AO77" s="23">
        <v>4.1139240506329111</v>
      </c>
      <c r="AP77" s="23">
        <v>2.2580645161290325</v>
      </c>
      <c r="AQ77" s="23">
        <v>2.572347266881029</v>
      </c>
      <c r="AR77" s="23">
        <v>1.6339869281045751</v>
      </c>
      <c r="AS77" s="23">
        <v>2.8846153846153846</v>
      </c>
      <c r="AT77" s="23">
        <v>5.29595015576324</v>
      </c>
      <c r="AU77" s="23">
        <v>6.1538461538461542</v>
      </c>
      <c r="AV77" s="23">
        <v>5.0314465408805029</v>
      </c>
      <c r="AW77" s="23">
        <v>4.7468354430379751</v>
      </c>
      <c r="AX77" s="23">
        <v>13.52112676056338</v>
      </c>
      <c r="AY77" s="23">
        <v>3.225806451612903</v>
      </c>
      <c r="AZ77" s="23">
        <v>3.0303030303030303</v>
      </c>
      <c r="BA77" s="23">
        <v>10.029498525073747</v>
      </c>
      <c r="BB77" s="23">
        <v>5.0473186119873814</v>
      </c>
      <c r="BC77" s="23">
        <v>5.6603773584905657</v>
      </c>
    </row>
    <row r="78" spans="1:55">
      <c r="A78" t="s">
        <v>258</v>
      </c>
      <c r="D78">
        <v>303</v>
      </c>
      <c r="E78">
        <v>301</v>
      </c>
      <c r="F78">
        <v>304</v>
      </c>
      <c r="G78">
        <v>330</v>
      </c>
      <c r="H78">
        <v>312</v>
      </c>
      <c r="I78">
        <v>303</v>
      </c>
      <c r="J78">
        <v>303</v>
      </c>
      <c r="K78">
        <v>306</v>
      </c>
      <c r="L78">
        <v>302</v>
      </c>
      <c r="M78">
        <v>303</v>
      </c>
      <c r="N78">
        <v>300</v>
      </c>
      <c r="O78">
        <v>303</v>
      </c>
      <c r="P78">
        <v>303</v>
      </c>
      <c r="Q78">
        <v>303</v>
      </c>
      <c r="R78">
        <v>301</v>
      </c>
      <c r="S78">
        <v>303</v>
      </c>
      <c r="T78">
        <v>304</v>
      </c>
      <c r="U78">
        <v>305</v>
      </c>
      <c r="V78">
        <v>302</v>
      </c>
      <c r="W78">
        <v>301</v>
      </c>
      <c r="X78">
        <v>307</v>
      </c>
      <c r="Y78">
        <v>300</v>
      </c>
      <c r="Z78">
        <v>320</v>
      </c>
      <c r="AA78">
        <v>305</v>
      </c>
      <c r="AB78">
        <v>301</v>
      </c>
      <c r="AC78">
        <v>300</v>
      </c>
      <c r="AD78" s="23">
        <v>94.099378881987576</v>
      </c>
      <c r="AE78" s="23">
        <v>96.474358974358978</v>
      </c>
      <c r="AF78" s="23">
        <v>99.022801302931583</v>
      </c>
      <c r="AG78" s="23">
        <v>98.802395209580823</v>
      </c>
      <c r="AH78" s="23">
        <v>98.113207547169807</v>
      </c>
      <c r="AI78" s="23">
        <v>97.115384615384599</v>
      </c>
      <c r="AJ78" s="23">
        <v>97.741935483870975</v>
      </c>
      <c r="AK78" s="23">
        <v>97.45222929936304</v>
      </c>
      <c r="AL78" s="23">
        <v>98.371335504885977</v>
      </c>
      <c r="AM78" s="23">
        <v>94.984326018808773</v>
      </c>
      <c r="AN78" s="23">
        <v>96.463022508038577</v>
      </c>
      <c r="AO78" s="23">
        <v>95.886075949367111</v>
      </c>
      <c r="AP78" s="23">
        <v>97.741935483870961</v>
      </c>
      <c r="AQ78" s="23">
        <v>97.427652733118961</v>
      </c>
      <c r="AR78" s="23">
        <v>98.366013071895424</v>
      </c>
      <c r="AS78" s="23">
        <v>97.115384615384599</v>
      </c>
      <c r="AT78" s="23">
        <v>94.704049844236764</v>
      </c>
      <c r="AU78" s="23">
        <v>93.84615384615384</v>
      </c>
      <c r="AV78" s="23">
        <v>94.968553459119505</v>
      </c>
      <c r="AW78" s="23">
        <v>95.253164556962048</v>
      </c>
      <c r="AX78" s="23">
        <v>86.478873239436624</v>
      </c>
      <c r="AY78" s="23">
        <v>96.774193548387117</v>
      </c>
      <c r="AZ78" s="23">
        <v>96.969696969696969</v>
      </c>
      <c r="BA78" s="23">
        <v>89.970501474926252</v>
      </c>
      <c r="BB78" s="23">
        <v>94.952681388012635</v>
      </c>
      <c r="BC78" s="23">
        <v>94.33962264150945</v>
      </c>
    </row>
    <row r="79" spans="1:55">
      <c r="A79" t="s">
        <v>259</v>
      </c>
      <c r="D79">
        <v>322</v>
      </c>
      <c r="E79">
        <v>312</v>
      </c>
      <c r="F79">
        <v>307</v>
      </c>
      <c r="G79">
        <v>334</v>
      </c>
      <c r="H79">
        <v>318</v>
      </c>
      <c r="I79">
        <v>312</v>
      </c>
      <c r="J79">
        <v>310</v>
      </c>
      <c r="K79">
        <v>314</v>
      </c>
      <c r="L79">
        <v>307</v>
      </c>
      <c r="M79">
        <v>319</v>
      </c>
      <c r="N79">
        <v>311</v>
      </c>
      <c r="O79">
        <v>316</v>
      </c>
      <c r="P79">
        <v>310</v>
      </c>
      <c r="Q79">
        <v>311</v>
      </c>
      <c r="R79">
        <v>306</v>
      </c>
      <c r="S79">
        <v>312</v>
      </c>
      <c r="T79">
        <v>321</v>
      </c>
      <c r="U79">
        <v>325</v>
      </c>
      <c r="V79">
        <v>318</v>
      </c>
      <c r="W79">
        <v>316</v>
      </c>
      <c r="X79">
        <v>355</v>
      </c>
      <c r="Y79">
        <v>310</v>
      </c>
      <c r="Z79">
        <v>330</v>
      </c>
      <c r="AA79">
        <v>339</v>
      </c>
      <c r="AB79">
        <v>317</v>
      </c>
      <c r="AC79">
        <v>318</v>
      </c>
      <c r="AD79" s="23">
        <v>100</v>
      </c>
      <c r="AE79" s="23">
        <v>100</v>
      </c>
      <c r="AF79" s="23">
        <v>99.999999999999986</v>
      </c>
      <c r="AG79" s="23">
        <v>99.999999999999986</v>
      </c>
      <c r="AH79" s="23">
        <v>100</v>
      </c>
      <c r="AI79" s="23">
        <v>99.999999999999986</v>
      </c>
      <c r="AJ79" s="23">
        <v>100.00000000000001</v>
      </c>
      <c r="AK79" s="23">
        <v>99.999999999999986</v>
      </c>
      <c r="AL79" s="23">
        <v>99.999999999999986</v>
      </c>
      <c r="AM79" s="23">
        <v>100</v>
      </c>
      <c r="AN79" s="23">
        <v>99.999999999999986</v>
      </c>
      <c r="AO79" s="23">
        <v>100.00000000000003</v>
      </c>
      <c r="AP79" s="23">
        <v>100</v>
      </c>
      <c r="AQ79" s="23">
        <v>99.999999999999986</v>
      </c>
      <c r="AR79" s="23">
        <v>100</v>
      </c>
      <c r="AS79" s="23">
        <v>99.999999999999986</v>
      </c>
      <c r="AT79" s="23">
        <v>100</v>
      </c>
      <c r="AU79" s="23">
        <v>100</v>
      </c>
      <c r="AV79" s="23">
        <v>100.00000000000001</v>
      </c>
      <c r="AW79" s="23">
        <v>100.00000000000003</v>
      </c>
      <c r="AX79" s="23">
        <v>100</v>
      </c>
      <c r="AY79" s="23">
        <v>100.00000000000001</v>
      </c>
      <c r="AZ79" s="23">
        <v>100</v>
      </c>
      <c r="BA79" s="23">
        <v>100</v>
      </c>
      <c r="BB79" s="23">
        <v>100.00000000000001</v>
      </c>
      <c r="BC79" s="23">
        <v>100.00000000000001</v>
      </c>
    </row>
    <row r="80" spans="1:55">
      <c r="A80" t="s">
        <v>260</v>
      </c>
      <c r="D80">
        <v>303</v>
      </c>
      <c r="E80">
        <v>301</v>
      </c>
      <c r="F80">
        <v>308</v>
      </c>
      <c r="G80">
        <v>336</v>
      </c>
      <c r="H80">
        <v>312</v>
      </c>
      <c r="I80">
        <v>306</v>
      </c>
      <c r="J80">
        <v>318</v>
      </c>
      <c r="K80">
        <v>330</v>
      </c>
      <c r="L80">
        <v>304</v>
      </c>
      <c r="M80">
        <v>316</v>
      </c>
      <c r="N80">
        <v>315</v>
      </c>
      <c r="O80">
        <v>308</v>
      </c>
      <c r="P80">
        <v>338</v>
      </c>
      <c r="Q80">
        <v>307</v>
      </c>
      <c r="R80">
        <v>312</v>
      </c>
      <c r="S80">
        <v>312</v>
      </c>
      <c r="T80">
        <v>312</v>
      </c>
      <c r="U80">
        <v>312</v>
      </c>
      <c r="V80">
        <v>310</v>
      </c>
      <c r="W80">
        <v>306</v>
      </c>
      <c r="X80">
        <v>316</v>
      </c>
      <c r="Y80">
        <v>312</v>
      </c>
      <c r="Z80">
        <v>332</v>
      </c>
      <c r="AA80">
        <v>307</v>
      </c>
      <c r="AB80">
        <v>310</v>
      </c>
      <c r="AC80">
        <v>304</v>
      </c>
      <c r="AD80" s="23">
        <v>94.099378881987576</v>
      </c>
      <c r="AE80" s="23">
        <v>96.474358974358978</v>
      </c>
      <c r="AF80" s="23">
        <v>99.022801302931583</v>
      </c>
      <c r="AG80" s="23">
        <v>98.802395209580823</v>
      </c>
      <c r="AH80" s="23">
        <v>98.113207547169807</v>
      </c>
      <c r="AI80" s="23">
        <v>97.115384615384599</v>
      </c>
      <c r="AJ80" s="23">
        <v>97.741935483870975</v>
      </c>
      <c r="AK80" s="23">
        <v>97.45222929936304</v>
      </c>
      <c r="AL80" s="23">
        <v>98.371335504885977</v>
      </c>
      <c r="AM80" s="23">
        <v>94.984326018808773</v>
      </c>
      <c r="AN80" s="23">
        <v>96.463022508038577</v>
      </c>
      <c r="AO80" s="23">
        <v>95.886075949367111</v>
      </c>
      <c r="AP80" s="23">
        <v>97.741935483870961</v>
      </c>
      <c r="AQ80" s="23">
        <v>97.427652733118961</v>
      </c>
      <c r="AR80" s="23">
        <v>98.366013071895424</v>
      </c>
      <c r="AS80" s="23">
        <v>97.115384615384599</v>
      </c>
      <c r="AT80" s="23">
        <v>94.704049844236764</v>
      </c>
      <c r="AU80" s="23">
        <v>93.84615384615384</v>
      </c>
      <c r="AV80" s="23">
        <v>94.968553459119505</v>
      </c>
      <c r="AW80" s="23">
        <v>95.253164556962048</v>
      </c>
      <c r="AX80" s="23">
        <v>86.478873239436624</v>
      </c>
      <c r="AY80" s="23">
        <v>96.774193548387117</v>
      </c>
      <c r="AZ80" s="23">
        <v>96.969696969696969</v>
      </c>
      <c r="BA80" s="23">
        <v>89.970501474926252</v>
      </c>
      <c r="BB80" s="23">
        <v>94.952681388012635</v>
      </c>
      <c r="BC80" s="23">
        <v>94.33962264150945</v>
      </c>
    </row>
    <row r="81" spans="1:55">
      <c r="A81" t="s">
        <v>261</v>
      </c>
      <c r="D81">
        <v>322</v>
      </c>
      <c r="E81">
        <v>312</v>
      </c>
      <c r="F81">
        <v>311</v>
      </c>
      <c r="G81">
        <v>340</v>
      </c>
      <c r="H81">
        <v>318</v>
      </c>
      <c r="I81">
        <v>315</v>
      </c>
      <c r="J81">
        <v>325</v>
      </c>
      <c r="K81">
        <v>338</v>
      </c>
      <c r="L81">
        <v>309</v>
      </c>
      <c r="M81">
        <v>332</v>
      </c>
      <c r="N81">
        <v>326</v>
      </c>
      <c r="O81">
        <v>321</v>
      </c>
      <c r="P81">
        <v>345</v>
      </c>
      <c r="Q81">
        <v>315</v>
      </c>
      <c r="R81">
        <v>317</v>
      </c>
      <c r="S81">
        <v>321</v>
      </c>
      <c r="T81">
        <v>329</v>
      </c>
      <c r="U81">
        <v>332</v>
      </c>
      <c r="V81">
        <v>326</v>
      </c>
      <c r="W81">
        <v>321</v>
      </c>
      <c r="X81">
        <v>364</v>
      </c>
      <c r="Y81">
        <v>322</v>
      </c>
      <c r="Z81">
        <v>342</v>
      </c>
      <c r="AA81">
        <v>341</v>
      </c>
      <c r="AB81">
        <v>326</v>
      </c>
      <c r="AC81">
        <v>322</v>
      </c>
      <c r="AD81" s="23">
        <v>100</v>
      </c>
      <c r="AE81" s="23">
        <v>100</v>
      </c>
      <c r="AF81" s="23">
        <v>99.999999999999986</v>
      </c>
      <c r="AG81" s="23">
        <v>99.999999999999986</v>
      </c>
      <c r="AH81" s="23">
        <v>100</v>
      </c>
      <c r="AI81" s="23">
        <v>99.999999999999986</v>
      </c>
      <c r="AJ81" s="23">
        <v>100.00000000000001</v>
      </c>
      <c r="AK81" s="23">
        <v>99.999999999999986</v>
      </c>
      <c r="AL81" s="23">
        <v>99.999999999999986</v>
      </c>
      <c r="AM81" s="23">
        <v>100</v>
      </c>
      <c r="AN81" s="23">
        <v>99.999999999999986</v>
      </c>
      <c r="AO81" s="23">
        <v>100.00000000000003</v>
      </c>
      <c r="AP81" s="23">
        <v>100</v>
      </c>
      <c r="AQ81" s="23">
        <v>99.999999999999986</v>
      </c>
      <c r="AR81" s="23">
        <v>100</v>
      </c>
      <c r="AS81" s="23">
        <v>99.999999999999986</v>
      </c>
      <c r="AT81" s="23">
        <v>100</v>
      </c>
      <c r="AU81" s="23">
        <v>100</v>
      </c>
      <c r="AV81" s="23">
        <v>100.00000000000001</v>
      </c>
      <c r="AW81" s="23">
        <v>100.00000000000003</v>
      </c>
      <c r="AX81" s="23">
        <v>100</v>
      </c>
      <c r="AY81" s="23">
        <v>100.00000000000001</v>
      </c>
      <c r="AZ81" s="23">
        <v>100</v>
      </c>
      <c r="BA81" s="23">
        <v>100</v>
      </c>
      <c r="BB81" s="23">
        <v>100.00000000000001</v>
      </c>
      <c r="BC81" s="23">
        <v>100.00000000000001</v>
      </c>
    </row>
    <row r="82" spans="1:55">
      <c r="A82" t="s">
        <v>262</v>
      </c>
      <c r="D82">
        <v>339</v>
      </c>
      <c r="E82">
        <v>187</v>
      </c>
      <c r="F82">
        <v>147</v>
      </c>
      <c r="G82">
        <v>99</v>
      </c>
      <c r="H82">
        <v>46</v>
      </c>
      <c r="I82">
        <v>102</v>
      </c>
      <c r="J82">
        <v>460</v>
      </c>
      <c r="K82">
        <v>63</v>
      </c>
      <c r="L82">
        <v>60</v>
      </c>
      <c r="M82">
        <v>82</v>
      </c>
      <c r="N82">
        <v>63</v>
      </c>
      <c r="O82">
        <v>45</v>
      </c>
      <c r="P82">
        <v>40</v>
      </c>
      <c r="Q82">
        <v>56</v>
      </c>
      <c r="R82">
        <v>47</v>
      </c>
      <c r="S82">
        <v>69</v>
      </c>
      <c r="T82">
        <v>75</v>
      </c>
      <c r="U82">
        <v>27</v>
      </c>
      <c r="V82">
        <v>22</v>
      </c>
      <c r="W82">
        <v>17</v>
      </c>
      <c r="X82">
        <v>526</v>
      </c>
      <c r="Y82">
        <v>36</v>
      </c>
      <c r="Z82">
        <v>39</v>
      </c>
      <c r="AA82">
        <v>424</v>
      </c>
      <c r="AB82">
        <v>78</v>
      </c>
      <c r="AC82">
        <v>173</v>
      </c>
      <c r="AD82" s="23">
        <v>339</v>
      </c>
      <c r="AE82" s="23">
        <v>187</v>
      </c>
      <c r="AF82" s="23">
        <v>147</v>
      </c>
      <c r="AG82" s="23">
        <v>99</v>
      </c>
      <c r="AH82" s="23">
        <v>46</v>
      </c>
      <c r="AI82" s="23">
        <v>102</v>
      </c>
      <c r="AJ82" s="23">
        <v>460</v>
      </c>
      <c r="AK82" s="23">
        <v>63</v>
      </c>
      <c r="AL82" s="23">
        <v>60</v>
      </c>
      <c r="AM82" s="23">
        <v>82</v>
      </c>
      <c r="AN82" s="23">
        <v>63</v>
      </c>
      <c r="AO82" s="23">
        <v>45</v>
      </c>
      <c r="AP82" s="23">
        <v>40</v>
      </c>
      <c r="AQ82" s="23">
        <v>56</v>
      </c>
      <c r="AR82" s="23">
        <v>47</v>
      </c>
      <c r="AS82" s="23">
        <v>69</v>
      </c>
      <c r="AT82" s="23">
        <v>75</v>
      </c>
      <c r="AU82" s="23">
        <v>27</v>
      </c>
      <c r="AV82" s="23">
        <v>22</v>
      </c>
      <c r="AW82" s="23">
        <v>17</v>
      </c>
      <c r="AX82" s="23">
        <v>526</v>
      </c>
      <c r="AY82" s="23">
        <v>36</v>
      </c>
      <c r="AZ82" s="23">
        <v>39</v>
      </c>
      <c r="BA82" s="23">
        <v>424</v>
      </c>
      <c r="BB82" s="23">
        <v>78</v>
      </c>
      <c r="BC82" s="23">
        <v>173</v>
      </c>
    </row>
    <row r="85" spans="1:55">
      <c r="D85" t="s">
        <v>263</v>
      </c>
    </row>
    <row r="86" spans="1:55">
      <c r="D86" t="s">
        <v>264</v>
      </c>
    </row>
    <row r="88" spans="1:55">
      <c r="D88" t="s">
        <v>265</v>
      </c>
    </row>
    <row r="89" spans="1:55">
      <c r="D89" t="s">
        <v>266</v>
      </c>
    </row>
  </sheetData>
  <mergeCells count="8">
    <mergeCell ref="A45:A57"/>
    <mergeCell ref="A59:A75"/>
    <mergeCell ref="D1:AC1"/>
    <mergeCell ref="AD1:BC1"/>
    <mergeCell ref="A3:A8"/>
    <mergeCell ref="A10:A23"/>
    <mergeCell ref="A32:A37"/>
    <mergeCell ref="A39:A4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3"/>
  <sheetViews>
    <sheetView workbookViewId="0">
      <selection activeCell="AM2" sqref="AM2:AS2"/>
    </sheetView>
  </sheetViews>
  <sheetFormatPr baseColWidth="10" defaultRowHeight="12" x14ac:dyDescent="0"/>
  <sheetData>
    <row r="1" spans="1:45">
      <c r="D1" s="32" t="s">
        <v>200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 t="s">
        <v>201</v>
      </c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</row>
    <row r="2" spans="1:45">
      <c r="A2" t="s">
        <v>199</v>
      </c>
      <c r="D2" s="32" t="s">
        <v>267</v>
      </c>
      <c r="E2" s="32"/>
      <c r="F2" s="32"/>
      <c r="G2" s="32"/>
      <c r="H2" s="32"/>
      <c r="I2" s="32"/>
      <c r="J2" s="32"/>
      <c r="K2" s="32" t="s">
        <v>268</v>
      </c>
      <c r="L2" s="32"/>
      <c r="M2" s="32"/>
      <c r="N2" s="32"/>
      <c r="O2" s="32"/>
      <c r="P2" s="32"/>
      <c r="Q2" s="32"/>
      <c r="R2" s="32" t="s">
        <v>269</v>
      </c>
      <c r="S2" s="32"/>
      <c r="T2" s="32"/>
      <c r="U2" s="32"/>
      <c r="V2" s="32"/>
      <c r="W2" s="32"/>
      <c r="X2" s="32"/>
      <c r="Y2" s="31" t="s">
        <v>267</v>
      </c>
      <c r="Z2" s="31"/>
      <c r="AA2" s="31"/>
      <c r="AB2" s="31"/>
      <c r="AC2" s="31"/>
      <c r="AD2" s="31"/>
      <c r="AE2" s="31"/>
      <c r="AF2" s="32" t="s">
        <v>268</v>
      </c>
      <c r="AG2" s="32"/>
      <c r="AH2" s="32"/>
      <c r="AI2" s="32"/>
      <c r="AJ2" s="32"/>
      <c r="AK2" s="32"/>
      <c r="AL2" s="32"/>
      <c r="AM2" s="32" t="s">
        <v>269</v>
      </c>
      <c r="AN2" s="32"/>
      <c r="AO2" s="32"/>
      <c r="AP2" s="32"/>
      <c r="AQ2" s="32"/>
      <c r="AR2" s="32"/>
      <c r="AS2" s="32"/>
    </row>
    <row r="3" spans="1:45">
      <c r="D3" t="s">
        <v>21</v>
      </c>
      <c r="E3" t="s">
        <v>20</v>
      </c>
      <c r="F3" t="s">
        <v>22</v>
      </c>
      <c r="G3" t="s">
        <v>25</v>
      </c>
      <c r="H3" t="s">
        <v>270</v>
      </c>
      <c r="I3" t="s">
        <v>271</v>
      </c>
      <c r="J3" t="s">
        <v>23</v>
      </c>
      <c r="K3" t="s">
        <v>48</v>
      </c>
      <c r="L3" t="s">
        <v>49</v>
      </c>
      <c r="M3" t="s">
        <v>51</v>
      </c>
      <c r="N3" t="s">
        <v>53</v>
      </c>
      <c r="O3" t="s">
        <v>50</v>
      </c>
      <c r="P3" t="s">
        <v>27</v>
      </c>
      <c r="Q3" t="s">
        <v>272</v>
      </c>
      <c r="R3" t="s">
        <v>18</v>
      </c>
      <c r="S3" t="s">
        <v>32</v>
      </c>
      <c r="T3" t="s">
        <v>33</v>
      </c>
      <c r="U3" t="s">
        <v>35</v>
      </c>
      <c r="V3" t="s">
        <v>34</v>
      </c>
      <c r="W3" t="s">
        <v>16</v>
      </c>
      <c r="X3" t="s">
        <v>273</v>
      </c>
      <c r="Y3" t="s">
        <v>21</v>
      </c>
      <c r="Z3" t="s">
        <v>20</v>
      </c>
      <c r="AA3" t="s">
        <v>22</v>
      </c>
      <c r="AB3" t="s">
        <v>25</v>
      </c>
      <c r="AC3" t="s">
        <v>270</v>
      </c>
      <c r="AD3" t="s">
        <v>271</v>
      </c>
      <c r="AE3" t="s">
        <v>23</v>
      </c>
      <c r="AF3" t="s">
        <v>48</v>
      </c>
      <c r="AG3" t="s">
        <v>49</v>
      </c>
      <c r="AH3" t="s">
        <v>51</v>
      </c>
      <c r="AI3" t="s">
        <v>53</v>
      </c>
      <c r="AJ3" t="s">
        <v>50</v>
      </c>
      <c r="AK3" t="s">
        <v>27</v>
      </c>
      <c r="AL3" t="s">
        <v>272</v>
      </c>
      <c r="AM3" t="s">
        <v>18</v>
      </c>
      <c r="AN3" t="s">
        <v>32</v>
      </c>
      <c r="AO3" t="s">
        <v>33</v>
      </c>
      <c r="AP3" t="s">
        <v>35</v>
      </c>
      <c r="AQ3" t="s">
        <v>34</v>
      </c>
      <c r="AR3" t="s">
        <v>16</v>
      </c>
      <c r="AS3" t="s">
        <v>273</v>
      </c>
    </row>
    <row r="4" spans="1:45">
      <c r="A4" s="31" t="s">
        <v>205</v>
      </c>
      <c r="B4" t="s">
        <v>206</v>
      </c>
      <c r="D4">
        <v>14</v>
      </c>
      <c r="E4">
        <v>16</v>
      </c>
      <c r="F4">
        <v>19</v>
      </c>
      <c r="G4">
        <v>30</v>
      </c>
      <c r="H4">
        <v>31</v>
      </c>
      <c r="I4">
        <v>20</v>
      </c>
      <c r="J4">
        <v>13</v>
      </c>
      <c r="K4">
        <v>35</v>
      </c>
      <c r="L4">
        <v>43</v>
      </c>
      <c r="M4">
        <v>35</v>
      </c>
      <c r="N4">
        <v>32</v>
      </c>
      <c r="O4">
        <v>57</v>
      </c>
      <c r="P4">
        <v>21</v>
      </c>
      <c r="Q4">
        <v>19</v>
      </c>
      <c r="R4">
        <v>27</v>
      </c>
      <c r="S4">
        <v>23</v>
      </c>
      <c r="T4">
        <v>22</v>
      </c>
      <c r="U4">
        <v>27</v>
      </c>
      <c r="V4">
        <v>29</v>
      </c>
      <c r="W4">
        <v>21</v>
      </c>
      <c r="X4">
        <v>22</v>
      </c>
      <c r="Y4" s="23">
        <v>4.4303797468354427</v>
      </c>
      <c r="Z4" s="23">
        <v>5.0314465408805029</v>
      </c>
      <c r="AA4" s="23">
        <v>6.1688311688311686</v>
      </c>
      <c r="AB4" s="23">
        <v>9.5846645367412133</v>
      </c>
      <c r="AC4" s="23">
        <v>9.3939393939393945</v>
      </c>
      <c r="AD4" s="23">
        <v>6.2893081761006293</v>
      </c>
      <c r="AE4" s="23">
        <v>4.166666666666667</v>
      </c>
      <c r="AF4" s="23">
        <v>11.363636363636363</v>
      </c>
      <c r="AG4" s="23">
        <v>14.006514657980455</v>
      </c>
      <c r="AH4" s="23">
        <v>10.736196319018404</v>
      </c>
      <c r="AI4" s="23">
        <v>9.5808383233532926</v>
      </c>
      <c r="AJ4" s="23">
        <v>16.964285714285715</v>
      </c>
      <c r="AK4" s="23">
        <v>6.774193548387097</v>
      </c>
      <c r="AL4" s="23">
        <v>6.0702875399361025</v>
      </c>
      <c r="AM4" s="23">
        <v>8.5714285714285712</v>
      </c>
      <c r="AN4" s="23">
        <v>7.1428571428571432</v>
      </c>
      <c r="AO4" s="23">
        <v>6.9841269841269842</v>
      </c>
      <c r="AP4" s="23">
        <v>8.6538461538461533</v>
      </c>
      <c r="AQ4" s="23">
        <v>9.2948717948717956</v>
      </c>
      <c r="AR4" s="23">
        <v>6.774193548387097</v>
      </c>
      <c r="AS4" s="23">
        <v>7.096774193548387</v>
      </c>
    </row>
    <row r="5" spans="1:45">
      <c r="A5" s="31"/>
      <c r="B5" t="s">
        <v>207</v>
      </c>
      <c r="D5">
        <v>3</v>
      </c>
      <c r="E5">
        <v>5</v>
      </c>
      <c r="F5">
        <v>7</v>
      </c>
      <c r="G5">
        <v>7</v>
      </c>
      <c r="H5">
        <v>6</v>
      </c>
      <c r="I5">
        <v>5</v>
      </c>
      <c r="J5">
        <v>1</v>
      </c>
      <c r="K5">
        <v>13</v>
      </c>
      <c r="L5">
        <v>3</v>
      </c>
      <c r="M5">
        <v>14</v>
      </c>
      <c r="N5">
        <v>4</v>
      </c>
      <c r="O5">
        <v>10</v>
      </c>
      <c r="P5">
        <v>3</v>
      </c>
      <c r="Q5">
        <v>7</v>
      </c>
      <c r="R5">
        <v>5</v>
      </c>
      <c r="S5">
        <v>6</v>
      </c>
      <c r="T5">
        <v>3</v>
      </c>
      <c r="U5">
        <v>6</v>
      </c>
      <c r="V5">
        <v>5</v>
      </c>
      <c r="W5">
        <v>4</v>
      </c>
      <c r="X5">
        <v>3</v>
      </c>
      <c r="Y5" s="23">
        <v>0.94936708860759489</v>
      </c>
      <c r="Z5" s="23">
        <v>1.5723270440251573</v>
      </c>
      <c r="AA5" s="23">
        <v>2.2727272727272729</v>
      </c>
      <c r="AB5" s="23">
        <v>2.2364217252396168</v>
      </c>
      <c r="AC5" s="23">
        <v>1.8181818181818181</v>
      </c>
      <c r="AD5" s="23">
        <v>1.5723270440251573</v>
      </c>
      <c r="AE5" s="23">
        <v>0.32051282051282054</v>
      </c>
      <c r="AF5" s="23">
        <v>4.220779220779221</v>
      </c>
      <c r="AG5" s="23">
        <v>0.9771986970684039</v>
      </c>
      <c r="AH5" s="23">
        <v>4.294478527607362</v>
      </c>
      <c r="AI5" s="23">
        <v>1.1976047904191616</v>
      </c>
      <c r="AJ5" s="23">
        <v>2.9761904761904763</v>
      </c>
      <c r="AK5" s="23">
        <v>0.967741935483871</v>
      </c>
      <c r="AL5" s="23">
        <v>2.2364217252396168</v>
      </c>
      <c r="AM5" s="23">
        <v>1.5873015873015872</v>
      </c>
      <c r="AN5" s="23">
        <v>1.8633540372670807</v>
      </c>
      <c r="AO5" s="23">
        <v>0.95238095238095233</v>
      </c>
      <c r="AP5" s="23">
        <v>1.9230769230769231</v>
      </c>
      <c r="AQ5" s="23">
        <v>1.6025641025641026</v>
      </c>
      <c r="AR5" s="23">
        <v>1.2903225806451613</v>
      </c>
      <c r="AS5" s="23">
        <v>0.967741935483871</v>
      </c>
    </row>
    <row r="6" spans="1:45">
      <c r="A6" s="31"/>
      <c r="B6" t="s">
        <v>208</v>
      </c>
      <c r="G6">
        <v>1</v>
      </c>
      <c r="I6">
        <v>2</v>
      </c>
      <c r="K6">
        <v>3</v>
      </c>
      <c r="M6">
        <v>1</v>
      </c>
      <c r="P6">
        <v>2</v>
      </c>
      <c r="S6">
        <v>2</v>
      </c>
      <c r="T6">
        <v>1</v>
      </c>
      <c r="V6">
        <v>1</v>
      </c>
      <c r="Y6" s="23">
        <v>0</v>
      </c>
      <c r="Z6" s="23">
        <v>0</v>
      </c>
      <c r="AA6" s="23">
        <v>0</v>
      </c>
      <c r="AB6" s="23">
        <v>0.31948881789137379</v>
      </c>
      <c r="AC6" s="23">
        <v>0</v>
      </c>
      <c r="AD6" s="23">
        <v>0.62893081761006286</v>
      </c>
      <c r="AE6" s="23">
        <v>0</v>
      </c>
      <c r="AF6" s="23">
        <v>0.97402597402597402</v>
      </c>
      <c r="AG6" s="23">
        <v>0</v>
      </c>
      <c r="AH6" s="23">
        <v>0.30674846625766872</v>
      </c>
      <c r="AI6" s="23">
        <v>0</v>
      </c>
      <c r="AJ6" s="23">
        <v>0</v>
      </c>
      <c r="AK6" s="23">
        <v>0.64516129032258063</v>
      </c>
      <c r="AL6" s="23">
        <v>0</v>
      </c>
      <c r="AM6" s="23">
        <v>0</v>
      </c>
      <c r="AN6" s="23">
        <v>0.6211180124223602</v>
      </c>
      <c r="AO6" s="23">
        <v>0.31746031746031744</v>
      </c>
      <c r="AP6" s="23">
        <v>0</v>
      </c>
      <c r="AQ6" s="23">
        <v>0.32051282051282054</v>
      </c>
      <c r="AR6" s="23">
        <v>0</v>
      </c>
      <c r="AS6" s="23">
        <v>0</v>
      </c>
    </row>
    <row r="7" spans="1:45">
      <c r="A7" s="31"/>
      <c r="B7" t="s">
        <v>209</v>
      </c>
      <c r="M7">
        <v>1</v>
      </c>
      <c r="P7">
        <v>1</v>
      </c>
      <c r="S7">
        <v>2</v>
      </c>
      <c r="X7">
        <v>1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3">
        <v>0</v>
      </c>
      <c r="AH7" s="23">
        <v>0.30674846625766872</v>
      </c>
      <c r="AI7" s="23">
        <v>0</v>
      </c>
      <c r="AJ7" s="23">
        <v>0</v>
      </c>
      <c r="AK7" s="23">
        <v>0.32258064516129031</v>
      </c>
      <c r="AL7" s="23">
        <v>0</v>
      </c>
      <c r="AM7" s="23">
        <v>0</v>
      </c>
      <c r="AN7" s="23">
        <v>0.6211180124223602</v>
      </c>
      <c r="AO7" s="23">
        <v>0</v>
      </c>
      <c r="AP7" s="23">
        <v>0</v>
      </c>
      <c r="AQ7" s="23">
        <v>0</v>
      </c>
      <c r="AR7" s="23">
        <v>0</v>
      </c>
      <c r="AS7" s="23">
        <v>0.32258064516129031</v>
      </c>
    </row>
    <row r="8" spans="1:45">
      <c r="A8" s="31"/>
      <c r="B8" t="s">
        <v>211</v>
      </c>
      <c r="G8">
        <v>1</v>
      </c>
      <c r="I8">
        <v>4</v>
      </c>
      <c r="J8">
        <v>4</v>
      </c>
      <c r="M8">
        <v>1</v>
      </c>
      <c r="O8">
        <v>3</v>
      </c>
      <c r="P8">
        <v>5</v>
      </c>
      <c r="Q8">
        <v>5</v>
      </c>
      <c r="R8">
        <v>5</v>
      </c>
      <c r="S8">
        <v>6</v>
      </c>
      <c r="T8">
        <v>2</v>
      </c>
      <c r="U8">
        <v>1</v>
      </c>
      <c r="V8">
        <v>4</v>
      </c>
      <c r="W8">
        <v>5</v>
      </c>
      <c r="X8">
        <v>6</v>
      </c>
      <c r="Y8" s="23">
        <v>0</v>
      </c>
      <c r="Z8" s="23">
        <v>0</v>
      </c>
      <c r="AA8" s="23">
        <v>0</v>
      </c>
      <c r="AB8" s="23">
        <v>0.31948881789137379</v>
      </c>
      <c r="AC8" s="23">
        <v>0</v>
      </c>
      <c r="AD8" s="23">
        <v>1.2578616352201257</v>
      </c>
      <c r="AE8" s="23">
        <v>1.2820512820512822</v>
      </c>
      <c r="AF8" s="23">
        <v>0</v>
      </c>
      <c r="AG8" s="23">
        <v>0</v>
      </c>
      <c r="AH8" s="23">
        <v>0.30674846625766872</v>
      </c>
      <c r="AI8" s="23">
        <v>0</v>
      </c>
      <c r="AJ8" s="23">
        <v>0.8928571428571429</v>
      </c>
      <c r="AK8" s="23">
        <v>1.6129032258064515</v>
      </c>
      <c r="AL8" s="23">
        <v>1.5974440894568691</v>
      </c>
      <c r="AM8" s="23">
        <v>1.5873015873015872</v>
      </c>
      <c r="AN8" s="23">
        <v>1.8633540372670807</v>
      </c>
      <c r="AO8" s="23">
        <v>0.63492063492063489</v>
      </c>
      <c r="AP8" s="23">
        <v>0.32051282051282054</v>
      </c>
      <c r="AQ8" s="23">
        <v>1.2820512820512822</v>
      </c>
      <c r="AR8" s="23">
        <v>1.6129032258064515</v>
      </c>
      <c r="AS8" s="23">
        <v>1.935483870967742</v>
      </c>
    </row>
    <row r="9" spans="1:45">
      <c r="B9" t="s">
        <v>164</v>
      </c>
      <c r="D9">
        <v>17</v>
      </c>
      <c r="E9">
        <v>21</v>
      </c>
      <c r="F9">
        <v>26</v>
      </c>
      <c r="G9">
        <v>39</v>
      </c>
      <c r="H9">
        <v>37</v>
      </c>
      <c r="I9">
        <v>31</v>
      </c>
      <c r="J9">
        <v>18</v>
      </c>
      <c r="K9">
        <v>51</v>
      </c>
      <c r="L9">
        <v>46</v>
      </c>
      <c r="M9">
        <v>52</v>
      </c>
      <c r="N9">
        <v>36</v>
      </c>
      <c r="O9">
        <v>70</v>
      </c>
      <c r="P9">
        <v>32</v>
      </c>
      <c r="Q9">
        <v>31</v>
      </c>
      <c r="R9">
        <v>37</v>
      </c>
      <c r="S9">
        <v>39</v>
      </c>
      <c r="T9">
        <v>28</v>
      </c>
      <c r="U9">
        <v>34</v>
      </c>
      <c r="V9">
        <v>39</v>
      </c>
      <c r="W9">
        <v>30</v>
      </c>
      <c r="X9">
        <v>32</v>
      </c>
      <c r="Y9" s="23">
        <v>5.3797468354430373</v>
      </c>
      <c r="Z9" s="23">
        <v>6.6037735849056602</v>
      </c>
      <c r="AA9" s="23">
        <v>8.4415584415584419</v>
      </c>
      <c r="AB9" s="23">
        <v>12.460063897763579</v>
      </c>
      <c r="AC9" s="23">
        <v>11.212121212121213</v>
      </c>
      <c r="AD9" s="23">
        <v>9.7484276729559749</v>
      </c>
      <c r="AE9" s="23">
        <v>5.7692307692307692</v>
      </c>
      <c r="AF9" s="23">
        <v>16.558441558441558</v>
      </c>
      <c r="AG9" s="23">
        <v>14.983713355048859</v>
      </c>
      <c r="AH9" s="23">
        <v>15.950920245398773</v>
      </c>
      <c r="AI9" s="23">
        <v>10.778443113772454</v>
      </c>
      <c r="AJ9" s="23">
        <v>20.833333333333332</v>
      </c>
      <c r="AK9" s="23">
        <v>10.32258064516129</v>
      </c>
      <c r="AL9" s="23">
        <v>9.9041533546325891</v>
      </c>
      <c r="AM9" s="23">
        <v>11.746031746031745</v>
      </c>
      <c r="AN9" s="23">
        <v>12.111801242236027</v>
      </c>
      <c r="AO9" s="23">
        <v>8.8888888888888893</v>
      </c>
      <c r="AP9" s="23">
        <v>10.897435897435898</v>
      </c>
      <c r="AQ9" s="23">
        <v>12.500000000000002</v>
      </c>
      <c r="AR9" s="23">
        <v>9.67741935483871</v>
      </c>
      <c r="AS9" s="23">
        <v>10.32258064516129</v>
      </c>
    </row>
    <row r="10" spans="1:45">
      <c r="A10" s="31" t="s">
        <v>212</v>
      </c>
      <c r="B10" t="s">
        <v>213</v>
      </c>
      <c r="D10">
        <v>29</v>
      </c>
      <c r="E10">
        <v>39</v>
      </c>
      <c r="F10">
        <v>24</v>
      </c>
      <c r="G10">
        <v>38</v>
      </c>
      <c r="H10">
        <v>70</v>
      </c>
      <c r="I10">
        <v>31</v>
      </c>
      <c r="J10">
        <v>40</v>
      </c>
      <c r="K10">
        <v>29</v>
      </c>
      <c r="L10">
        <v>26</v>
      </c>
      <c r="M10">
        <v>30</v>
      </c>
      <c r="N10">
        <v>63</v>
      </c>
      <c r="O10">
        <v>29</v>
      </c>
      <c r="P10">
        <v>42</v>
      </c>
      <c r="Q10">
        <v>36</v>
      </c>
      <c r="R10">
        <v>37</v>
      </c>
      <c r="S10">
        <v>20</v>
      </c>
      <c r="T10">
        <v>26</v>
      </c>
      <c r="U10">
        <v>34</v>
      </c>
      <c r="V10">
        <v>43</v>
      </c>
      <c r="W10">
        <v>42</v>
      </c>
      <c r="X10">
        <v>26</v>
      </c>
      <c r="Y10" s="23">
        <v>9.1772151898734169</v>
      </c>
      <c r="Z10" s="23">
        <v>12.264150943396226</v>
      </c>
      <c r="AA10" s="23">
        <v>7.7922077922077921</v>
      </c>
      <c r="AB10" s="23">
        <v>12.140575079872205</v>
      </c>
      <c r="AC10" s="23">
        <v>21.212121212121211</v>
      </c>
      <c r="AD10" s="23">
        <v>9.7484276729559749</v>
      </c>
      <c r="AE10" s="23">
        <v>12.820512820512821</v>
      </c>
      <c r="AF10" s="23">
        <v>9.4155844155844157</v>
      </c>
      <c r="AG10" s="23">
        <v>8.4690553745928341</v>
      </c>
      <c r="AH10" s="23">
        <v>9.2024539877300615</v>
      </c>
      <c r="AI10" s="23">
        <v>18.862275449101798</v>
      </c>
      <c r="AJ10" s="23">
        <v>8.6309523809523814</v>
      </c>
      <c r="AK10" s="23">
        <v>13.548387096774194</v>
      </c>
      <c r="AL10" s="23">
        <v>11.501597444089457</v>
      </c>
      <c r="AM10" s="23">
        <v>11.746031746031745</v>
      </c>
      <c r="AN10" s="23">
        <v>6.2111801242236027</v>
      </c>
      <c r="AO10" s="23">
        <v>8.2539682539682548</v>
      </c>
      <c r="AP10" s="23">
        <v>10.897435897435898</v>
      </c>
      <c r="AQ10" s="23">
        <v>13.782051282051283</v>
      </c>
      <c r="AR10" s="23">
        <v>13.548387096774194</v>
      </c>
      <c r="AS10" s="23">
        <v>8.387096774193548</v>
      </c>
    </row>
    <row r="11" spans="1:45">
      <c r="A11" s="31"/>
      <c r="B11" t="s">
        <v>214</v>
      </c>
      <c r="D11">
        <v>20</v>
      </c>
      <c r="E11">
        <v>8</v>
      </c>
      <c r="F11">
        <v>25</v>
      </c>
      <c r="G11">
        <v>29</v>
      </c>
      <c r="H11">
        <v>14</v>
      </c>
      <c r="I11">
        <v>14</v>
      </c>
      <c r="J11">
        <v>15</v>
      </c>
      <c r="K11">
        <v>22</v>
      </c>
      <c r="L11">
        <v>11</v>
      </c>
      <c r="M11">
        <v>13</v>
      </c>
      <c r="O11">
        <v>29</v>
      </c>
      <c r="P11">
        <v>13</v>
      </c>
      <c r="Q11">
        <v>13</v>
      </c>
      <c r="R11">
        <v>11</v>
      </c>
      <c r="S11">
        <v>7</v>
      </c>
      <c r="T11">
        <v>10</v>
      </c>
      <c r="U11">
        <v>16</v>
      </c>
      <c r="V11">
        <v>4</v>
      </c>
      <c r="W11">
        <v>8</v>
      </c>
      <c r="X11">
        <v>9</v>
      </c>
      <c r="Y11" s="23">
        <v>6.3291139240506329</v>
      </c>
      <c r="Z11" s="23">
        <v>2.5157232704402515</v>
      </c>
      <c r="AA11" s="23">
        <v>8.1168831168831161</v>
      </c>
      <c r="AB11" s="23">
        <v>9.2651757188498394</v>
      </c>
      <c r="AC11" s="23">
        <v>4.2424242424242422</v>
      </c>
      <c r="AD11" s="23">
        <v>4.4025157232704402</v>
      </c>
      <c r="AE11" s="23">
        <v>4.8076923076923075</v>
      </c>
      <c r="AF11" s="23">
        <v>7.1428571428571432</v>
      </c>
      <c r="AG11" s="23">
        <v>3.5830618892508141</v>
      </c>
      <c r="AH11" s="23">
        <v>3.9877300613496933</v>
      </c>
      <c r="AI11" s="23">
        <v>0</v>
      </c>
      <c r="AJ11" s="23">
        <v>8.6309523809523814</v>
      </c>
      <c r="AK11" s="23">
        <v>4.193548387096774</v>
      </c>
      <c r="AL11" s="23">
        <v>4.1533546325878596</v>
      </c>
      <c r="AM11" s="23">
        <v>3.4920634920634921</v>
      </c>
      <c r="AN11" s="23">
        <v>2.1739130434782608</v>
      </c>
      <c r="AO11" s="23">
        <v>3.1746031746031744</v>
      </c>
      <c r="AP11" s="23">
        <v>5.1282051282051286</v>
      </c>
      <c r="AQ11" s="23">
        <v>1.2820512820512822</v>
      </c>
      <c r="AR11" s="23">
        <v>2.5806451612903225</v>
      </c>
      <c r="AS11" s="23">
        <v>2.903225806451613</v>
      </c>
    </row>
    <row r="12" spans="1:45">
      <c r="A12" s="31"/>
      <c r="B12" t="s">
        <v>215</v>
      </c>
      <c r="D12">
        <v>3</v>
      </c>
      <c r="E12">
        <v>9</v>
      </c>
      <c r="F12">
        <v>9</v>
      </c>
      <c r="G12">
        <v>6</v>
      </c>
      <c r="H12">
        <v>27</v>
      </c>
      <c r="I12">
        <v>11</v>
      </c>
      <c r="J12">
        <v>11</v>
      </c>
      <c r="K12">
        <v>9</v>
      </c>
      <c r="L12">
        <v>9</v>
      </c>
      <c r="M12">
        <v>12</v>
      </c>
      <c r="N12">
        <v>20</v>
      </c>
      <c r="P12">
        <v>16</v>
      </c>
      <c r="Q12">
        <v>11</v>
      </c>
      <c r="R12">
        <v>8</v>
      </c>
      <c r="S12">
        <v>8</v>
      </c>
      <c r="T12">
        <v>7</v>
      </c>
      <c r="U12">
        <v>11</v>
      </c>
      <c r="V12">
        <v>16</v>
      </c>
      <c r="W12">
        <v>8</v>
      </c>
      <c r="X12">
        <v>10</v>
      </c>
      <c r="Y12" s="23">
        <v>0.94936708860759489</v>
      </c>
      <c r="Z12" s="23">
        <v>2.8301886792452828</v>
      </c>
      <c r="AA12" s="23">
        <v>2.9220779220779223</v>
      </c>
      <c r="AB12" s="23">
        <v>1.9169329073482428</v>
      </c>
      <c r="AC12" s="23">
        <v>8.1818181818181817</v>
      </c>
      <c r="AD12" s="23">
        <v>3.459119496855346</v>
      </c>
      <c r="AE12" s="23">
        <v>3.5256410256410255</v>
      </c>
      <c r="AF12" s="23">
        <v>2.9220779220779223</v>
      </c>
      <c r="AG12" s="23">
        <v>2.9315960912052117</v>
      </c>
      <c r="AH12" s="23">
        <v>3.6809815950920246</v>
      </c>
      <c r="AI12" s="23">
        <v>5.9880239520958085</v>
      </c>
      <c r="AJ12" s="23">
        <v>0</v>
      </c>
      <c r="AK12" s="23">
        <v>5.161290322580645</v>
      </c>
      <c r="AL12" s="23">
        <v>3.5143769968051117</v>
      </c>
      <c r="AM12" s="23">
        <v>2.5396825396825395</v>
      </c>
      <c r="AN12" s="23">
        <v>2.4844720496894408</v>
      </c>
      <c r="AO12" s="23">
        <v>2.2222222222222223</v>
      </c>
      <c r="AP12" s="23">
        <v>3.5256410256410255</v>
      </c>
      <c r="AQ12" s="23">
        <v>5.1282051282051286</v>
      </c>
      <c r="AR12" s="23">
        <v>2.5806451612903225</v>
      </c>
      <c r="AS12" s="23">
        <v>3.225806451612903</v>
      </c>
    </row>
    <row r="13" spans="1:45">
      <c r="A13" s="31"/>
      <c r="B13" t="s">
        <v>216</v>
      </c>
      <c r="L13">
        <v>1</v>
      </c>
      <c r="P13">
        <v>1</v>
      </c>
      <c r="Q13">
        <v>2</v>
      </c>
      <c r="R13">
        <v>2</v>
      </c>
      <c r="S13">
        <v>3</v>
      </c>
      <c r="Y13" s="23">
        <v>0</v>
      </c>
      <c r="Z13" s="23">
        <v>0</v>
      </c>
      <c r="AA13" s="23">
        <v>0</v>
      </c>
      <c r="AB13" s="23">
        <v>0</v>
      </c>
      <c r="AC13" s="23">
        <v>0</v>
      </c>
      <c r="AD13" s="23">
        <v>0</v>
      </c>
      <c r="AE13" s="23">
        <v>0</v>
      </c>
      <c r="AF13" s="23">
        <v>0</v>
      </c>
      <c r="AG13" s="23">
        <v>0.32573289902280128</v>
      </c>
      <c r="AH13" s="23">
        <v>0</v>
      </c>
      <c r="AI13" s="23">
        <v>0</v>
      </c>
      <c r="AJ13" s="23">
        <v>0</v>
      </c>
      <c r="AK13" s="23">
        <v>0.32258064516129031</v>
      </c>
      <c r="AL13" s="23">
        <v>0.63897763578274758</v>
      </c>
      <c r="AM13" s="23">
        <v>0.63492063492063489</v>
      </c>
      <c r="AN13" s="23">
        <v>0.93167701863354035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</row>
    <row r="14" spans="1:45">
      <c r="A14" s="31"/>
      <c r="B14" t="s">
        <v>217</v>
      </c>
      <c r="P14">
        <v>2</v>
      </c>
      <c r="R14">
        <v>7</v>
      </c>
      <c r="S14">
        <v>2</v>
      </c>
      <c r="T14">
        <v>6</v>
      </c>
      <c r="W14">
        <v>3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0.64516129032258063</v>
      </c>
      <c r="AL14" s="23">
        <v>0</v>
      </c>
      <c r="AM14" s="23">
        <v>2.2222222222222223</v>
      </c>
      <c r="AN14" s="23">
        <v>0.6211180124223602</v>
      </c>
      <c r="AO14" s="23">
        <v>1.9047619047619047</v>
      </c>
      <c r="AP14" s="23">
        <v>0</v>
      </c>
      <c r="AQ14" s="23">
        <v>0</v>
      </c>
      <c r="AR14" s="23">
        <v>0.967741935483871</v>
      </c>
      <c r="AS14" s="23">
        <v>0</v>
      </c>
    </row>
    <row r="15" spans="1:45">
      <c r="A15" s="31"/>
      <c r="B15" t="s">
        <v>218</v>
      </c>
      <c r="N15">
        <v>2</v>
      </c>
      <c r="P15">
        <v>4</v>
      </c>
      <c r="Q15">
        <v>4</v>
      </c>
      <c r="X15">
        <v>3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  <c r="AH15" s="23">
        <v>0</v>
      </c>
      <c r="AI15" s="23">
        <v>0.59880239520958078</v>
      </c>
      <c r="AJ15" s="23">
        <v>0</v>
      </c>
      <c r="AK15" s="23">
        <v>1.2903225806451613</v>
      </c>
      <c r="AL15" s="23">
        <v>1.2779552715654952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0.967741935483871</v>
      </c>
    </row>
    <row r="16" spans="1:45">
      <c r="A16" s="31"/>
      <c r="B16" t="s">
        <v>219</v>
      </c>
      <c r="D16">
        <v>6</v>
      </c>
      <c r="E16">
        <v>3</v>
      </c>
      <c r="F16">
        <v>5</v>
      </c>
      <c r="G16">
        <v>5</v>
      </c>
      <c r="H16">
        <v>10</v>
      </c>
      <c r="I16">
        <v>3</v>
      </c>
      <c r="J16">
        <v>3</v>
      </c>
      <c r="K16">
        <v>6</v>
      </c>
      <c r="L16">
        <v>8</v>
      </c>
      <c r="M16">
        <v>9</v>
      </c>
      <c r="N16">
        <v>8</v>
      </c>
      <c r="O16">
        <v>7</v>
      </c>
      <c r="P16">
        <v>8</v>
      </c>
      <c r="Q16">
        <v>3</v>
      </c>
      <c r="R16">
        <v>7</v>
      </c>
      <c r="S16">
        <v>8</v>
      </c>
      <c r="T16">
        <v>4</v>
      </c>
      <c r="U16">
        <v>5</v>
      </c>
      <c r="V16">
        <v>6</v>
      </c>
      <c r="W16">
        <v>5</v>
      </c>
      <c r="X16">
        <v>6</v>
      </c>
      <c r="Y16" s="23">
        <v>1.8987341772151898</v>
      </c>
      <c r="Z16" s="23">
        <v>0.94339622641509435</v>
      </c>
      <c r="AA16" s="23">
        <v>1.6233766233766234</v>
      </c>
      <c r="AB16" s="23">
        <v>1.5974440894568691</v>
      </c>
      <c r="AC16" s="23">
        <v>3.0303030303030303</v>
      </c>
      <c r="AD16" s="23">
        <v>0.94339622641509435</v>
      </c>
      <c r="AE16" s="23">
        <v>0.96153846153846156</v>
      </c>
      <c r="AF16" s="23">
        <v>1.948051948051948</v>
      </c>
      <c r="AG16" s="23">
        <v>2.6058631921824102</v>
      </c>
      <c r="AH16" s="23">
        <v>2.7607361963190185</v>
      </c>
      <c r="AI16" s="23">
        <v>2.3952095808383231</v>
      </c>
      <c r="AJ16" s="23">
        <v>2.0833333333333335</v>
      </c>
      <c r="AK16" s="23">
        <v>2.5806451612903225</v>
      </c>
      <c r="AL16" s="23">
        <v>0.95846645367412142</v>
      </c>
      <c r="AM16" s="23">
        <v>2.2222222222222223</v>
      </c>
      <c r="AN16" s="23">
        <v>2.4844720496894408</v>
      </c>
      <c r="AO16" s="23">
        <v>1.2698412698412698</v>
      </c>
      <c r="AP16" s="23">
        <v>1.6025641025641026</v>
      </c>
      <c r="AQ16" s="23">
        <v>1.9230769230769231</v>
      </c>
      <c r="AR16" s="23">
        <v>1.6129032258064515</v>
      </c>
      <c r="AS16" s="23">
        <v>1.935483870967742</v>
      </c>
    </row>
    <row r="17" spans="1:45">
      <c r="A17" s="31"/>
      <c r="B17" t="s">
        <v>64</v>
      </c>
      <c r="D17">
        <v>58</v>
      </c>
      <c r="E17">
        <v>59</v>
      </c>
      <c r="F17">
        <v>63</v>
      </c>
      <c r="G17">
        <v>78</v>
      </c>
      <c r="H17">
        <v>121</v>
      </c>
      <c r="I17">
        <v>59</v>
      </c>
      <c r="J17">
        <v>69</v>
      </c>
      <c r="K17">
        <v>66</v>
      </c>
      <c r="L17">
        <v>55</v>
      </c>
      <c r="M17">
        <v>64</v>
      </c>
      <c r="N17">
        <v>93</v>
      </c>
      <c r="O17">
        <v>65</v>
      </c>
      <c r="P17">
        <v>86</v>
      </c>
      <c r="Q17">
        <v>69</v>
      </c>
      <c r="R17">
        <v>72</v>
      </c>
      <c r="S17">
        <v>48</v>
      </c>
      <c r="T17">
        <v>53</v>
      </c>
      <c r="U17">
        <v>66</v>
      </c>
      <c r="V17">
        <v>69</v>
      </c>
      <c r="W17">
        <v>66</v>
      </c>
      <c r="X17">
        <v>54</v>
      </c>
      <c r="Y17" s="23">
        <v>18.354430379746834</v>
      </c>
      <c r="Z17" s="23">
        <v>18.553459119496853</v>
      </c>
      <c r="AA17" s="23">
        <v>20.454545454545453</v>
      </c>
      <c r="AB17" s="23">
        <v>24.920127795527158</v>
      </c>
      <c r="AC17" s="23">
        <v>36.666666666666664</v>
      </c>
      <c r="AD17" s="23">
        <v>18.553459119496853</v>
      </c>
      <c r="AE17" s="23">
        <v>22.115384615384613</v>
      </c>
      <c r="AF17" s="23">
        <v>21.428571428571427</v>
      </c>
      <c r="AG17" s="23">
        <v>17.915309446254071</v>
      </c>
      <c r="AH17" s="23">
        <v>19.631901840490798</v>
      </c>
      <c r="AI17" s="23">
        <v>27.844311377245511</v>
      </c>
      <c r="AJ17" s="23">
        <v>19.345238095238095</v>
      </c>
      <c r="AK17" s="23">
        <v>27.741935483870968</v>
      </c>
      <c r="AL17" s="23">
        <v>22.044728434504794</v>
      </c>
      <c r="AM17" s="23">
        <v>22.857142857142858</v>
      </c>
      <c r="AN17" s="23">
        <v>14.906832298136646</v>
      </c>
      <c r="AO17" s="23">
        <v>16.825396825396826</v>
      </c>
      <c r="AP17" s="23">
        <v>21.153846153846153</v>
      </c>
      <c r="AQ17" s="23">
        <v>22.115384615384617</v>
      </c>
      <c r="AR17" s="23">
        <v>21.290322580645164</v>
      </c>
      <c r="AS17" s="23">
        <v>17.41935483870968</v>
      </c>
    </row>
    <row r="18" spans="1:45">
      <c r="A18" s="31"/>
      <c r="B18" t="s">
        <v>65</v>
      </c>
      <c r="D18">
        <v>7</v>
      </c>
      <c r="E18">
        <v>6</v>
      </c>
      <c r="F18">
        <v>2</v>
      </c>
      <c r="G18">
        <v>3</v>
      </c>
      <c r="H18">
        <v>8</v>
      </c>
      <c r="I18">
        <v>7</v>
      </c>
      <c r="J18">
        <v>3</v>
      </c>
      <c r="K18">
        <v>1</v>
      </c>
      <c r="L18">
        <v>3</v>
      </c>
      <c r="M18">
        <v>10</v>
      </c>
      <c r="N18">
        <v>5</v>
      </c>
      <c r="O18">
        <v>6</v>
      </c>
      <c r="P18">
        <v>1</v>
      </c>
      <c r="Q18">
        <v>2</v>
      </c>
      <c r="R18">
        <v>3</v>
      </c>
      <c r="S18">
        <v>3</v>
      </c>
      <c r="T18">
        <v>1</v>
      </c>
      <c r="U18">
        <v>2</v>
      </c>
      <c r="V18">
        <v>1</v>
      </c>
      <c r="W18">
        <v>2</v>
      </c>
      <c r="X18">
        <v>3</v>
      </c>
      <c r="Y18" s="23">
        <v>2.2151898734177213</v>
      </c>
      <c r="Z18" s="23">
        <v>1.8867924528301887</v>
      </c>
      <c r="AA18" s="23">
        <v>0.64935064935064934</v>
      </c>
      <c r="AB18" s="23">
        <v>0.95846645367412142</v>
      </c>
      <c r="AC18" s="23">
        <v>2.4242424242424243</v>
      </c>
      <c r="AD18" s="23">
        <v>2.2012578616352201</v>
      </c>
      <c r="AE18" s="23">
        <v>0.96153846153846156</v>
      </c>
      <c r="AF18" s="23">
        <v>0.32467532467532467</v>
      </c>
      <c r="AG18" s="23">
        <v>0.9771986970684039</v>
      </c>
      <c r="AH18" s="23">
        <v>3.0674846625766872</v>
      </c>
      <c r="AI18" s="23">
        <v>1.4970059880239521</v>
      </c>
      <c r="AJ18" s="23">
        <v>1.7857142857142858</v>
      </c>
      <c r="AK18" s="23">
        <v>0.32258064516129031</v>
      </c>
      <c r="AL18" s="23">
        <v>0.63897763578274758</v>
      </c>
      <c r="AM18" s="23">
        <v>0.95238095238095233</v>
      </c>
      <c r="AN18" s="23">
        <v>0.93167701863354035</v>
      </c>
      <c r="AO18" s="23">
        <v>0.31746031746031744</v>
      </c>
      <c r="AP18" s="23">
        <v>0.64102564102564108</v>
      </c>
      <c r="AQ18" s="23">
        <v>0.32051282051282054</v>
      </c>
      <c r="AR18" s="23">
        <v>0.64516129032258063</v>
      </c>
      <c r="AS18" s="23">
        <v>0.967741935483871</v>
      </c>
    </row>
    <row r="19" spans="1:45">
      <c r="A19" s="31"/>
      <c r="B19" t="s">
        <v>66</v>
      </c>
      <c r="G19">
        <v>3</v>
      </c>
      <c r="J19">
        <v>3</v>
      </c>
      <c r="U19">
        <v>1</v>
      </c>
      <c r="Y19" s="23">
        <v>0</v>
      </c>
      <c r="Z19" s="23">
        <v>0</v>
      </c>
      <c r="AA19" s="23">
        <v>0</v>
      </c>
      <c r="AB19" s="23">
        <v>0.95846645367412142</v>
      </c>
      <c r="AC19" s="23">
        <v>0</v>
      </c>
      <c r="AD19" s="23">
        <v>0</v>
      </c>
      <c r="AE19" s="23">
        <v>0.96153846153846156</v>
      </c>
      <c r="AF19" s="23">
        <v>0</v>
      </c>
      <c r="AG19" s="23">
        <v>0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0</v>
      </c>
      <c r="AN19" s="23">
        <v>0</v>
      </c>
      <c r="AO19" s="23">
        <v>0</v>
      </c>
      <c r="AP19" s="23">
        <v>0.32051282051282054</v>
      </c>
      <c r="AQ19" s="23">
        <v>0</v>
      </c>
      <c r="AR19" s="23">
        <v>0</v>
      </c>
      <c r="AS19" s="23">
        <v>0</v>
      </c>
    </row>
    <row r="20" spans="1:45">
      <c r="A20" s="31"/>
      <c r="B20" t="s">
        <v>67</v>
      </c>
      <c r="D20">
        <v>12</v>
      </c>
      <c r="E20">
        <v>8</v>
      </c>
      <c r="F20">
        <v>6</v>
      </c>
      <c r="G20">
        <v>8</v>
      </c>
      <c r="H20">
        <v>7</v>
      </c>
      <c r="I20">
        <v>5</v>
      </c>
      <c r="J20">
        <v>7</v>
      </c>
      <c r="K20">
        <v>4</v>
      </c>
      <c r="L20">
        <v>9</v>
      </c>
      <c r="M20">
        <v>3</v>
      </c>
      <c r="N20">
        <v>3</v>
      </c>
      <c r="O20">
        <v>4</v>
      </c>
      <c r="P20">
        <v>7</v>
      </c>
      <c r="Q20">
        <v>6</v>
      </c>
      <c r="R20">
        <v>2</v>
      </c>
      <c r="S20">
        <v>8</v>
      </c>
      <c r="T20">
        <v>7</v>
      </c>
      <c r="U20">
        <v>7</v>
      </c>
      <c r="V20">
        <v>5</v>
      </c>
      <c r="W20">
        <v>6</v>
      </c>
      <c r="X20">
        <v>3</v>
      </c>
      <c r="Y20" s="23">
        <v>3.7974683544303796</v>
      </c>
      <c r="Z20" s="23">
        <v>2.5157232704402515</v>
      </c>
      <c r="AA20" s="23">
        <v>1.948051948051948</v>
      </c>
      <c r="AB20" s="23">
        <v>2.5559105431309903</v>
      </c>
      <c r="AC20" s="23">
        <v>2.1212121212121211</v>
      </c>
      <c r="AD20" s="23">
        <v>1.5723270440251573</v>
      </c>
      <c r="AE20" s="23">
        <v>2.2435897435897436</v>
      </c>
      <c r="AF20" s="23">
        <v>1.2987012987012987</v>
      </c>
      <c r="AG20" s="23">
        <v>2.9315960912052117</v>
      </c>
      <c r="AH20" s="23">
        <v>0.92024539877300615</v>
      </c>
      <c r="AI20" s="23">
        <v>0.89820359281437123</v>
      </c>
      <c r="AJ20" s="23">
        <v>1.1904761904761905</v>
      </c>
      <c r="AK20" s="23">
        <v>2.2580645161290325</v>
      </c>
      <c r="AL20" s="23">
        <v>1.9169329073482428</v>
      </c>
      <c r="AM20" s="23">
        <v>0.63492063492063489</v>
      </c>
      <c r="AN20" s="23">
        <v>2.4844720496894408</v>
      </c>
      <c r="AO20" s="23">
        <v>2.2222222222222223</v>
      </c>
      <c r="AP20" s="23">
        <v>2.2435897435897436</v>
      </c>
      <c r="AQ20" s="23">
        <v>1.6025641025641026</v>
      </c>
      <c r="AR20" s="23">
        <v>1.935483870967742</v>
      </c>
      <c r="AS20" s="23">
        <v>0.967741935483871</v>
      </c>
    </row>
    <row r="21" spans="1:45">
      <c r="A21" s="31"/>
      <c r="B21" t="s">
        <v>68</v>
      </c>
      <c r="D21">
        <v>34</v>
      </c>
      <c r="E21">
        <v>27</v>
      </c>
      <c r="F21">
        <v>16</v>
      </c>
      <c r="G21">
        <v>30</v>
      </c>
      <c r="H21">
        <v>16</v>
      </c>
      <c r="I21">
        <v>29</v>
      </c>
      <c r="J21">
        <v>27</v>
      </c>
      <c r="K21">
        <v>37</v>
      </c>
      <c r="L21">
        <v>32</v>
      </c>
      <c r="M21">
        <v>26</v>
      </c>
      <c r="N21">
        <v>32</v>
      </c>
      <c r="O21">
        <v>23</v>
      </c>
      <c r="P21">
        <v>23</v>
      </c>
      <c r="Q21">
        <v>20</v>
      </c>
      <c r="R21">
        <v>22</v>
      </c>
      <c r="S21">
        <v>10</v>
      </c>
      <c r="T21">
        <v>13</v>
      </c>
      <c r="U21">
        <v>43</v>
      </c>
      <c r="V21">
        <v>23</v>
      </c>
      <c r="W21">
        <v>34</v>
      </c>
      <c r="X21">
        <v>19</v>
      </c>
      <c r="Y21" s="23">
        <v>10.759493670886076</v>
      </c>
      <c r="Z21" s="23">
        <v>8.4905660377358494</v>
      </c>
      <c r="AA21" s="23">
        <v>5.1948051948051948</v>
      </c>
      <c r="AB21" s="23">
        <v>9.5846645367412133</v>
      </c>
      <c r="AC21" s="23">
        <v>4.8484848484848486</v>
      </c>
      <c r="AD21" s="23">
        <v>9.1194968553459113</v>
      </c>
      <c r="AE21" s="23">
        <v>8.6538461538461533</v>
      </c>
      <c r="AF21" s="23">
        <v>12.012987012987013</v>
      </c>
      <c r="AG21" s="23">
        <v>10.423452768729641</v>
      </c>
      <c r="AH21" s="23">
        <v>7.9754601226993866</v>
      </c>
      <c r="AI21" s="23">
        <v>9.5808383233532926</v>
      </c>
      <c r="AJ21" s="23">
        <v>6.8452380952380949</v>
      </c>
      <c r="AK21" s="23">
        <v>7.419354838709677</v>
      </c>
      <c r="AL21" s="23">
        <v>6.3897763578274764</v>
      </c>
      <c r="AM21" s="23">
        <v>6.9841269841269842</v>
      </c>
      <c r="AN21" s="23">
        <v>3.1055900621118013</v>
      </c>
      <c r="AO21" s="23">
        <v>4.1269841269841274</v>
      </c>
      <c r="AP21" s="23">
        <v>13.782051282051283</v>
      </c>
      <c r="AQ21" s="23">
        <v>7.3717948717948714</v>
      </c>
      <c r="AR21" s="23">
        <v>10.96774193548387</v>
      </c>
      <c r="AS21" s="23">
        <v>6.129032258064516</v>
      </c>
    </row>
    <row r="22" spans="1:45">
      <c r="A22" s="31"/>
      <c r="B22" t="s">
        <v>69</v>
      </c>
      <c r="D22">
        <v>92</v>
      </c>
      <c r="E22">
        <v>93</v>
      </c>
      <c r="F22">
        <v>101</v>
      </c>
      <c r="G22">
        <v>60</v>
      </c>
      <c r="H22">
        <v>54</v>
      </c>
      <c r="I22">
        <v>93</v>
      </c>
      <c r="J22">
        <v>96</v>
      </c>
      <c r="K22">
        <v>70</v>
      </c>
      <c r="L22">
        <v>65</v>
      </c>
      <c r="M22">
        <v>82</v>
      </c>
      <c r="N22">
        <v>70</v>
      </c>
      <c r="O22">
        <v>79</v>
      </c>
      <c r="P22">
        <v>89</v>
      </c>
      <c r="Q22">
        <v>85</v>
      </c>
      <c r="R22">
        <v>92</v>
      </c>
      <c r="S22">
        <v>85</v>
      </c>
      <c r="T22">
        <v>104</v>
      </c>
      <c r="U22">
        <v>88</v>
      </c>
      <c r="V22">
        <v>78</v>
      </c>
      <c r="W22">
        <v>93</v>
      </c>
      <c r="X22">
        <v>109</v>
      </c>
      <c r="Y22" s="23">
        <v>29.11392405063291</v>
      </c>
      <c r="Z22" s="23">
        <v>29.245283018867923</v>
      </c>
      <c r="AA22" s="23">
        <v>32.79220779220779</v>
      </c>
      <c r="AB22" s="23">
        <v>19.169329073482427</v>
      </c>
      <c r="AC22" s="23">
        <v>16.363636363636363</v>
      </c>
      <c r="AD22" s="23">
        <v>29.245283018867923</v>
      </c>
      <c r="AE22" s="23">
        <v>30.76923076923077</v>
      </c>
      <c r="AF22" s="23">
        <v>22.727272727272727</v>
      </c>
      <c r="AG22" s="23">
        <v>21.172638436482085</v>
      </c>
      <c r="AH22" s="23">
        <v>25.153374233128833</v>
      </c>
      <c r="AI22" s="23">
        <v>20.95808383233533</v>
      </c>
      <c r="AJ22" s="23">
        <v>23.511904761904763</v>
      </c>
      <c r="AK22" s="23">
        <v>28.70967741935484</v>
      </c>
      <c r="AL22" s="23">
        <v>27.156549520766774</v>
      </c>
      <c r="AM22" s="23">
        <v>29.206349206349206</v>
      </c>
      <c r="AN22" s="23">
        <v>26.397515527950311</v>
      </c>
      <c r="AO22" s="23">
        <v>33.015873015873019</v>
      </c>
      <c r="AP22" s="23">
        <v>28.205128205128204</v>
      </c>
      <c r="AQ22" s="23">
        <v>25</v>
      </c>
      <c r="AR22" s="23">
        <v>30</v>
      </c>
      <c r="AS22" s="23">
        <v>35.161290322580648</v>
      </c>
    </row>
    <row r="23" spans="1:45">
      <c r="A23" s="31"/>
      <c r="B23" t="s">
        <v>70</v>
      </c>
      <c r="D23">
        <v>69</v>
      </c>
      <c r="E23">
        <v>68</v>
      </c>
      <c r="F23">
        <v>62</v>
      </c>
      <c r="G23">
        <v>59</v>
      </c>
      <c r="H23">
        <v>44</v>
      </c>
      <c r="I23">
        <v>67</v>
      </c>
      <c r="J23">
        <v>60</v>
      </c>
      <c r="K23">
        <v>49</v>
      </c>
      <c r="L23">
        <v>69</v>
      </c>
      <c r="M23">
        <v>62</v>
      </c>
      <c r="N23">
        <v>68</v>
      </c>
      <c r="O23">
        <v>53</v>
      </c>
      <c r="P23">
        <v>49</v>
      </c>
      <c r="Q23">
        <v>64</v>
      </c>
      <c r="R23">
        <v>48</v>
      </c>
      <c r="S23">
        <v>79</v>
      </c>
      <c r="T23">
        <v>63</v>
      </c>
      <c r="U23">
        <v>37</v>
      </c>
      <c r="V23">
        <v>59</v>
      </c>
      <c r="W23">
        <v>56</v>
      </c>
      <c r="X23">
        <v>64</v>
      </c>
      <c r="Y23" s="23">
        <v>21.835443037974684</v>
      </c>
      <c r="Z23" s="23">
        <v>21.383647798742139</v>
      </c>
      <c r="AA23" s="23">
        <v>20.129870129870131</v>
      </c>
      <c r="AB23" s="23">
        <v>18.849840255591054</v>
      </c>
      <c r="AC23" s="23">
        <v>13.333333333333334</v>
      </c>
      <c r="AD23" s="23">
        <v>21.069182389937108</v>
      </c>
      <c r="AE23" s="23">
        <v>19.23076923076923</v>
      </c>
      <c r="AF23" s="23">
        <v>15.909090909090908</v>
      </c>
      <c r="AG23" s="23">
        <v>22.475570032573291</v>
      </c>
      <c r="AH23" s="23">
        <v>19.018404907975459</v>
      </c>
      <c r="AI23" s="23">
        <v>20.359281437125748</v>
      </c>
      <c r="AJ23" s="23">
        <v>15.773809523809524</v>
      </c>
      <c r="AK23" s="23">
        <v>15.806451612903226</v>
      </c>
      <c r="AL23" s="23">
        <v>20.447284345047922</v>
      </c>
      <c r="AM23" s="23">
        <v>15.238095238095237</v>
      </c>
      <c r="AN23" s="23">
        <v>24.534161490683228</v>
      </c>
      <c r="AO23" s="23">
        <v>20</v>
      </c>
      <c r="AP23" s="23">
        <v>11.858974358974359</v>
      </c>
      <c r="AQ23" s="23">
        <v>18.910256410256409</v>
      </c>
      <c r="AR23" s="23">
        <v>18.06451612903226</v>
      </c>
      <c r="AS23" s="23">
        <v>20.64516129032258</v>
      </c>
    </row>
    <row r="24" spans="1:45">
      <c r="B24" t="s">
        <v>164</v>
      </c>
      <c r="D24">
        <v>272</v>
      </c>
      <c r="E24">
        <v>261</v>
      </c>
      <c r="F24">
        <v>250</v>
      </c>
      <c r="G24">
        <v>241</v>
      </c>
      <c r="H24">
        <v>250</v>
      </c>
      <c r="I24">
        <v>260</v>
      </c>
      <c r="J24">
        <v>265</v>
      </c>
      <c r="K24">
        <v>227</v>
      </c>
      <c r="L24">
        <v>233</v>
      </c>
      <c r="M24">
        <v>247</v>
      </c>
      <c r="N24">
        <v>271</v>
      </c>
      <c r="O24">
        <v>230</v>
      </c>
      <c r="P24">
        <v>255</v>
      </c>
      <c r="Q24">
        <v>246</v>
      </c>
      <c r="R24">
        <v>239</v>
      </c>
      <c r="S24">
        <v>233</v>
      </c>
      <c r="T24">
        <v>241</v>
      </c>
      <c r="U24">
        <v>244</v>
      </c>
      <c r="V24">
        <v>235</v>
      </c>
      <c r="W24">
        <v>257</v>
      </c>
      <c r="X24">
        <v>252</v>
      </c>
      <c r="Y24" s="23">
        <v>86.075949367088597</v>
      </c>
      <c r="Z24" s="23">
        <v>82.075471698113205</v>
      </c>
      <c r="AA24" s="23">
        <v>81.168831168831161</v>
      </c>
      <c r="AB24" s="23">
        <v>76.996805111821089</v>
      </c>
      <c r="AC24" s="23">
        <v>75.757575757575751</v>
      </c>
      <c r="AD24" s="23">
        <v>81.76100628930817</v>
      </c>
      <c r="AE24" s="23">
        <v>84.935897435897431</v>
      </c>
      <c r="AF24" s="23">
        <v>73.701298701298697</v>
      </c>
      <c r="AG24" s="23">
        <v>75.895765472312704</v>
      </c>
      <c r="AH24" s="23">
        <v>75.766871165644176</v>
      </c>
      <c r="AI24" s="23">
        <v>81.137724550898199</v>
      </c>
      <c r="AJ24" s="23">
        <v>68.452380952380949</v>
      </c>
      <c r="AK24" s="23">
        <v>82.258064516129039</v>
      </c>
      <c r="AL24" s="23">
        <v>78.594249201277961</v>
      </c>
      <c r="AM24" s="23">
        <v>75.873015873015873</v>
      </c>
      <c r="AN24" s="23">
        <v>72.360248447204967</v>
      </c>
      <c r="AO24" s="23">
        <v>76.507936507936506</v>
      </c>
      <c r="AP24" s="23">
        <v>78.205128205128204</v>
      </c>
      <c r="AQ24" s="23">
        <v>75.320512820512818</v>
      </c>
      <c r="AR24" s="23">
        <v>82.903225806451616</v>
      </c>
      <c r="AS24" s="23">
        <v>81.290322580645167</v>
      </c>
    </row>
    <row r="25" spans="1:45">
      <c r="A25" t="s">
        <v>71</v>
      </c>
      <c r="E25">
        <v>4</v>
      </c>
      <c r="F25">
        <v>1</v>
      </c>
      <c r="H25">
        <v>1</v>
      </c>
      <c r="I25">
        <v>1</v>
      </c>
      <c r="J25">
        <v>1</v>
      </c>
      <c r="N25">
        <v>1</v>
      </c>
      <c r="O25">
        <v>2</v>
      </c>
      <c r="T25">
        <v>1</v>
      </c>
      <c r="U25">
        <v>1</v>
      </c>
      <c r="X25">
        <v>4</v>
      </c>
      <c r="Y25" s="23">
        <v>0</v>
      </c>
      <c r="Z25" s="23">
        <v>1.2578616352201257</v>
      </c>
      <c r="AA25" s="23">
        <v>0.32467532467532467</v>
      </c>
      <c r="AB25" s="23">
        <v>0</v>
      </c>
      <c r="AC25" s="23">
        <v>0.30303030303030304</v>
      </c>
      <c r="AD25" s="23">
        <v>0.31446540880503143</v>
      </c>
      <c r="AE25" s="23">
        <v>0.32051282051282054</v>
      </c>
      <c r="AF25" s="23">
        <v>0</v>
      </c>
      <c r="AG25" s="23">
        <v>0</v>
      </c>
      <c r="AH25" s="23">
        <v>0</v>
      </c>
      <c r="AI25" s="23">
        <v>0.29940119760479039</v>
      </c>
      <c r="AJ25" s="23">
        <v>0.59523809523809523</v>
      </c>
      <c r="AK25" s="23">
        <v>0</v>
      </c>
      <c r="AL25" s="23">
        <v>0</v>
      </c>
      <c r="AM25" s="23">
        <v>0</v>
      </c>
      <c r="AN25" s="23">
        <v>0</v>
      </c>
      <c r="AO25" s="23">
        <v>0.31746031746031744</v>
      </c>
      <c r="AP25" s="23">
        <v>0.32051282051282054</v>
      </c>
      <c r="AQ25" s="23">
        <v>0</v>
      </c>
      <c r="AR25" s="23">
        <v>0</v>
      </c>
      <c r="AS25" s="23">
        <v>1.2903225806451613</v>
      </c>
    </row>
    <row r="26" spans="1:45">
      <c r="A26" t="s">
        <v>74</v>
      </c>
      <c r="D26">
        <v>4</v>
      </c>
      <c r="E26">
        <v>1</v>
      </c>
      <c r="F26">
        <v>2</v>
      </c>
      <c r="G26">
        <v>3</v>
      </c>
      <c r="I26">
        <v>2</v>
      </c>
      <c r="J26">
        <v>4</v>
      </c>
      <c r="K26">
        <v>1</v>
      </c>
      <c r="L26">
        <v>1</v>
      </c>
      <c r="M26">
        <v>3</v>
      </c>
      <c r="N26">
        <v>2</v>
      </c>
      <c r="P26">
        <v>1</v>
      </c>
      <c r="Q26">
        <v>2</v>
      </c>
      <c r="R26">
        <v>4</v>
      </c>
      <c r="S26">
        <v>5</v>
      </c>
      <c r="T26">
        <v>4</v>
      </c>
      <c r="U26">
        <v>3</v>
      </c>
      <c r="W26">
        <v>1</v>
      </c>
      <c r="X26">
        <v>1</v>
      </c>
      <c r="Y26" s="23">
        <v>1.2658227848101267</v>
      </c>
      <c r="Z26" s="23">
        <v>0.31446540880503143</v>
      </c>
      <c r="AA26" s="23">
        <v>0.64935064935064934</v>
      </c>
      <c r="AB26" s="23">
        <v>0.95846645367412142</v>
      </c>
      <c r="AC26" s="23">
        <v>0</v>
      </c>
      <c r="AD26" s="23">
        <v>0.62893081761006286</v>
      </c>
      <c r="AE26" s="23">
        <v>1.2820512820512822</v>
      </c>
      <c r="AF26" s="23">
        <v>0.32467532467532467</v>
      </c>
      <c r="AG26" s="23">
        <v>0.32573289902280128</v>
      </c>
      <c r="AH26" s="23">
        <v>0.92024539877300615</v>
      </c>
      <c r="AI26" s="23">
        <v>0.59880239520958078</v>
      </c>
      <c r="AJ26" s="23">
        <v>0</v>
      </c>
      <c r="AK26" s="23">
        <v>0.32258064516129031</v>
      </c>
      <c r="AL26" s="23">
        <v>0.63897763578274758</v>
      </c>
      <c r="AM26" s="23">
        <v>1.2698412698412698</v>
      </c>
      <c r="AN26" s="23">
        <v>1.5527950310559007</v>
      </c>
      <c r="AO26" s="23">
        <v>1.2698412698412698</v>
      </c>
      <c r="AP26" s="23">
        <v>0.96153846153846156</v>
      </c>
      <c r="AQ26" s="23">
        <v>0</v>
      </c>
      <c r="AR26" s="23">
        <v>0.32258064516129031</v>
      </c>
      <c r="AS26" s="23">
        <v>0.32258064516129031</v>
      </c>
    </row>
    <row r="27" spans="1:45">
      <c r="A27" t="s">
        <v>75</v>
      </c>
      <c r="J27">
        <v>2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  <c r="AE27" s="23">
        <v>0.64102564102564108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</row>
    <row r="28" spans="1:45">
      <c r="A28" t="s">
        <v>77</v>
      </c>
      <c r="D28">
        <v>1</v>
      </c>
      <c r="K28">
        <v>1</v>
      </c>
      <c r="S28">
        <v>2</v>
      </c>
      <c r="T28">
        <v>4</v>
      </c>
      <c r="Y28" s="23">
        <v>0.31645569620253167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3">
        <v>0.32467532467532467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0.6211180124223602</v>
      </c>
      <c r="AO28" s="23">
        <v>1.2698412698412698</v>
      </c>
      <c r="AP28" s="23">
        <v>0</v>
      </c>
      <c r="AQ28" s="23">
        <v>0</v>
      </c>
      <c r="AR28" s="23">
        <v>0</v>
      </c>
      <c r="AS28" s="23">
        <v>0</v>
      </c>
    </row>
    <row r="29" spans="1:45">
      <c r="A29" s="31" t="s">
        <v>78</v>
      </c>
      <c r="B29" t="s">
        <v>221</v>
      </c>
      <c r="D29">
        <v>5</v>
      </c>
      <c r="E29">
        <v>5</v>
      </c>
      <c r="F29">
        <v>21</v>
      </c>
      <c r="G29">
        <v>4</v>
      </c>
      <c r="H29">
        <v>8</v>
      </c>
      <c r="I29">
        <v>3</v>
      </c>
      <c r="J29">
        <v>1</v>
      </c>
      <c r="K29">
        <v>15</v>
      </c>
      <c r="L29">
        <v>15</v>
      </c>
      <c r="M29">
        <v>7</v>
      </c>
      <c r="N29">
        <v>6</v>
      </c>
      <c r="O29">
        <v>5</v>
      </c>
      <c r="P29">
        <v>6</v>
      </c>
      <c r="Q29">
        <v>5</v>
      </c>
      <c r="R29">
        <v>3</v>
      </c>
      <c r="S29">
        <v>5</v>
      </c>
      <c r="T29">
        <v>7</v>
      </c>
      <c r="U29">
        <v>4</v>
      </c>
      <c r="V29">
        <v>6</v>
      </c>
      <c r="W29">
        <v>2</v>
      </c>
      <c r="X29">
        <v>1</v>
      </c>
      <c r="Y29" s="23">
        <v>1.5822784810126582</v>
      </c>
      <c r="Z29" s="23">
        <v>1.5723270440251573</v>
      </c>
      <c r="AA29" s="23">
        <v>6.8181818181818183</v>
      </c>
      <c r="AB29" s="23">
        <v>1.2779552715654952</v>
      </c>
      <c r="AC29" s="23">
        <v>2.4242424242424243</v>
      </c>
      <c r="AD29" s="23">
        <v>0.94339622641509435</v>
      </c>
      <c r="AE29" s="23">
        <v>0.32051282051282054</v>
      </c>
      <c r="AF29" s="23">
        <v>4.8701298701298699</v>
      </c>
      <c r="AG29" s="23">
        <v>4.8859934853420199</v>
      </c>
      <c r="AH29" s="23">
        <v>2.147239263803681</v>
      </c>
      <c r="AI29" s="23">
        <v>1.7964071856287425</v>
      </c>
      <c r="AJ29" s="23">
        <v>1.4880952380952381</v>
      </c>
      <c r="AK29" s="23">
        <v>1.935483870967742</v>
      </c>
      <c r="AL29" s="23">
        <v>1.5974440894568691</v>
      </c>
      <c r="AM29" s="23">
        <v>0.95238095238095233</v>
      </c>
      <c r="AN29" s="23">
        <v>1.5527950310559007</v>
      </c>
      <c r="AO29" s="23">
        <v>2.2222222222222223</v>
      </c>
      <c r="AP29" s="23">
        <v>1.2820512820512822</v>
      </c>
      <c r="AQ29" s="23">
        <v>1.9230769230769231</v>
      </c>
      <c r="AR29" s="23">
        <v>0.64516129032258063</v>
      </c>
      <c r="AS29" s="23">
        <v>0.32258064516129031</v>
      </c>
    </row>
    <row r="30" spans="1:45">
      <c r="A30" s="31"/>
      <c r="B30" t="s">
        <v>222</v>
      </c>
      <c r="D30">
        <v>6</v>
      </c>
      <c r="E30">
        <v>12</v>
      </c>
      <c r="F30">
        <v>1</v>
      </c>
      <c r="G30">
        <v>16</v>
      </c>
      <c r="H30">
        <v>7</v>
      </c>
      <c r="I30">
        <v>3</v>
      </c>
      <c r="J30">
        <v>2</v>
      </c>
      <c r="L30">
        <v>4</v>
      </c>
      <c r="M30">
        <v>7</v>
      </c>
      <c r="N30">
        <v>11</v>
      </c>
      <c r="O30">
        <v>7</v>
      </c>
      <c r="P30">
        <v>3</v>
      </c>
      <c r="Q30">
        <v>6</v>
      </c>
      <c r="R30">
        <v>11</v>
      </c>
      <c r="S30">
        <v>13</v>
      </c>
      <c r="T30">
        <v>10</v>
      </c>
      <c r="U30">
        <v>10</v>
      </c>
      <c r="V30">
        <v>16</v>
      </c>
      <c r="W30">
        <v>4</v>
      </c>
      <c r="X30">
        <v>4</v>
      </c>
      <c r="Y30" s="23">
        <v>1.8987341772151898</v>
      </c>
      <c r="Z30" s="23">
        <v>3.7735849056603774</v>
      </c>
      <c r="AA30" s="23">
        <v>0.32467532467532467</v>
      </c>
      <c r="AB30" s="23">
        <v>5.1118210862619806</v>
      </c>
      <c r="AC30" s="23">
        <v>2.1212121212121211</v>
      </c>
      <c r="AD30" s="23">
        <v>0.94339622641509435</v>
      </c>
      <c r="AE30" s="23">
        <v>0.64102564102564108</v>
      </c>
      <c r="AF30" s="23">
        <v>0</v>
      </c>
      <c r="AG30" s="23">
        <v>1.3029315960912051</v>
      </c>
      <c r="AH30" s="23">
        <v>2.147239263803681</v>
      </c>
      <c r="AI30" s="23">
        <v>3.2934131736526946</v>
      </c>
      <c r="AJ30" s="23">
        <v>2.0833333333333335</v>
      </c>
      <c r="AK30" s="23">
        <v>0.967741935483871</v>
      </c>
      <c r="AL30" s="23">
        <v>1.9169329073482428</v>
      </c>
      <c r="AM30" s="23">
        <v>3.4920634920634921</v>
      </c>
      <c r="AN30" s="23">
        <v>4.0372670807453419</v>
      </c>
      <c r="AO30" s="23">
        <v>3.1746031746031744</v>
      </c>
      <c r="AP30" s="23">
        <v>3.2051282051282053</v>
      </c>
      <c r="AQ30" s="23">
        <v>5.1282051282051286</v>
      </c>
      <c r="AR30" s="23">
        <v>1.2903225806451613</v>
      </c>
      <c r="AS30" s="23">
        <v>1.2903225806451613</v>
      </c>
    </row>
    <row r="31" spans="1:45">
      <c r="A31" s="31"/>
      <c r="B31" t="s">
        <v>223</v>
      </c>
      <c r="D31">
        <v>2</v>
      </c>
      <c r="G31">
        <v>1</v>
      </c>
      <c r="I31">
        <v>1</v>
      </c>
      <c r="N31">
        <v>1</v>
      </c>
      <c r="T31">
        <v>2</v>
      </c>
      <c r="Y31" s="23">
        <v>0.63291139240506333</v>
      </c>
      <c r="Z31" s="23">
        <v>0</v>
      </c>
      <c r="AA31" s="23">
        <v>0</v>
      </c>
      <c r="AB31" s="23">
        <v>0.31948881789137379</v>
      </c>
      <c r="AC31" s="23">
        <v>0</v>
      </c>
      <c r="AD31" s="23">
        <v>0.31446540880503143</v>
      </c>
      <c r="AE31" s="23">
        <v>0</v>
      </c>
      <c r="AF31" s="23">
        <v>0</v>
      </c>
      <c r="AG31" s="23">
        <v>0</v>
      </c>
      <c r="AH31" s="23">
        <v>0</v>
      </c>
      <c r="AI31" s="23">
        <v>0.29940119760479039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0.63492063492063489</v>
      </c>
      <c r="AP31" s="23">
        <v>0</v>
      </c>
      <c r="AQ31" s="23">
        <v>0</v>
      </c>
      <c r="AR31" s="23">
        <v>0</v>
      </c>
      <c r="AS31" s="23">
        <v>0</v>
      </c>
    </row>
    <row r="32" spans="1:45">
      <c r="A32" s="31"/>
      <c r="B32" t="s">
        <v>224</v>
      </c>
      <c r="E32">
        <v>2</v>
      </c>
      <c r="F32">
        <v>2</v>
      </c>
      <c r="H32">
        <v>1</v>
      </c>
      <c r="I32">
        <v>1</v>
      </c>
      <c r="J32">
        <v>2</v>
      </c>
      <c r="L32">
        <v>1</v>
      </c>
      <c r="P32">
        <v>1</v>
      </c>
      <c r="Q32">
        <v>5</v>
      </c>
      <c r="R32">
        <v>4</v>
      </c>
      <c r="S32">
        <v>2</v>
      </c>
      <c r="T32">
        <v>2</v>
      </c>
      <c r="U32">
        <v>4</v>
      </c>
      <c r="V32">
        <v>1</v>
      </c>
      <c r="W32">
        <v>4</v>
      </c>
      <c r="X32">
        <v>3</v>
      </c>
      <c r="Y32" s="23">
        <v>0</v>
      </c>
      <c r="Z32" s="23">
        <v>0.62893081761006286</v>
      </c>
      <c r="AA32" s="23">
        <v>0.64935064935064934</v>
      </c>
      <c r="AB32" s="23">
        <v>0</v>
      </c>
      <c r="AC32" s="23">
        <v>0.30303030303030304</v>
      </c>
      <c r="AD32" s="23">
        <v>0.31446540880503143</v>
      </c>
      <c r="AE32" s="23">
        <v>0.64102564102564108</v>
      </c>
      <c r="AF32" s="23">
        <v>0</v>
      </c>
      <c r="AG32" s="23">
        <v>0.32573289902280128</v>
      </c>
      <c r="AH32" s="23">
        <v>0</v>
      </c>
      <c r="AI32" s="23">
        <v>0</v>
      </c>
      <c r="AJ32" s="23">
        <v>0</v>
      </c>
      <c r="AK32" s="23">
        <v>0.32258064516129031</v>
      </c>
      <c r="AL32" s="23">
        <v>1.5974440894568691</v>
      </c>
      <c r="AM32" s="23">
        <v>1.2698412698412698</v>
      </c>
      <c r="AN32" s="23">
        <v>0.6211180124223602</v>
      </c>
      <c r="AO32" s="23">
        <v>0.63492063492063489</v>
      </c>
      <c r="AP32" s="23">
        <v>1.2820512820512822</v>
      </c>
      <c r="AQ32" s="23">
        <v>0.32051282051282054</v>
      </c>
      <c r="AR32" s="23">
        <v>1.2903225806451613</v>
      </c>
      <c r="AS32" s="23">
        <v>0.967741935483871</v>
      </c>
    </row>
    <row r="33" spans="1:45">
      <c r="A33" s="31"/>
      <c r="B33" t="s">
        <v>225</v>
      </c>
      <c r="H33">
        <v>1</v>
      </c>
      <c r="Y33" s="23">
        <v>0</v>
      </c>
      <c r="Z33" s="23">
        <v>0</v>
      </c>
      <c r="AA33" s="23">
        <v>0</v>
      </c>
      <c r="AB33" s="23">
        <v>0</v>
      </c>
      <c r="AC33" s="23">
        <v>0.30303030303030304</v>
      </c>
      <c r="AD33" s="23">
        <v>0</v>
      </c>
      <c r="AE33" s="23">
        <v>0</v>
      </c>
      <c r="AF33" s="23">
        <v>0</v>
      </c>
      <c r="AG33" s="23">
        <v>0</v>
      </c>
      <c r="AH33" s="23">
        <v>0</v>
      </c>
      <c r="AI33" s="23">
        <v>0</v>
      </c>
      <c r="AJ33" s="23">
        <v>0</v>
      </c>
      <c r="AK33" s="23">
        <v>0</v>
      </c>
      <c r="AL33" s="23">
        <v>0</v>
      </c>
      <c r="AM33" s="23">
        <v>0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</row>
    <row r="34" spans="1:45">
      <c r="A34" s="31"/>
      <c r="B34" t="s">
        <v>226</v>
      </c>
      <c r="D34">
        <v>2</v>
      </c>
      <c r="E34">
        <v>3</v>
      </c>
      <c r="I34">
        <v>2</v>
      </c>
      <c r="J34">
        <v>2</v>
      </c>
      <c r="L34">
        <v>3</v>
      </c>
      <c r="M34">
        <v>2</v>
      </c>
      <c r="O34">
        <v>4</v>
      </c>
      <c r="Q34">
        <v>2</v>
      </c>
      <c r="R34">
        <v>2</v>
      </c>
      <c r="S34">
        <v>1</v>
      </c>
      <c r="T34">
        <v>1</v>
      </c>
      <c r="V34">
        <v>3</v>
      </c>
      <c r="W34">
        <v>1</v>
      </c>
      <c r="X34">
        <v>1</v>
      </c>
      <c r="Y34" s="23">
        <v>0.63291139240506333</v>
      </c>
      <c r="Z34" s="23">
        <v>0.94339622641509435</v>
      </c>
      <c r="AA34" s="23">
        <v>0</v>
      </c>
      <c r="AB34" s="23">
        <v>0</v>
      </c>
      <c r="AC34" s="23">
        <v>0</v>
      </c>
      <c r="AD34" s="23">
        <v>0.62893081761006286</v>
      </c>
      <c r="AE34" s="23">
        <v>0.64102564102564108</v>
      </c>
      <c r="AF34" s="23">
        <v>0</v>
      </c>
      <c r="AG34" s="23">
        <v>0.9771986970684039</v>
      </c>
      <c r="AH34" s="23">
        <v>0.61349693251533743</v>
      </c>
      <c r="AI34" s="23">
        <v>0</v>
      </c>
      <c r="AJ34" s="23">
        <v>1.1904761904761905</v>
      </c>
      <c r="AK34" s="23">
        <v>0</v>
      </c>
      <c r="AL34" s="23">
        <v>0.63897763578274758</v>
      </c>
      <c r="AM34" s="23">
        <v>0.63492063492063489</v>
      </c>
      <c r="AN34" s="23">
        <v>0.3105590062111801</v>
      </c>
      <c r="AO34" s="23">
        <v>0.31746031746031744</v>
      </c>
      <c r="AP34" s="23">
        <v>0</v>
      </c>
      <c r="AQ34" s="23">
        <v>0.96153846153846156</v>
      </c>
      <c r="AR34" s="23">
        <v>0.32258064516129031</v>
      </c>
      <c r="AS34" s="23">
        <v>0.32258064516129031</v>
      </c>
    </row>
    <row r="35" spans="1:45">
      <c r="B35" t="s">
        <v>164</v>
      </c>
      <c r="D35">
        <v>15</v>
      </c>
      <c r="E35">
        <v>22</v>
      </c>
      <c r="F35">
        <v>24</v>
      </c>
      <c r="G35">
        <v>21</v>
      </c>
      <c r="H35">
        <v>17</v>
      </c>
      <c r="I35">
        <v>10</v>
      </c>
      <c r="J35">
        <v>7</v>
      </c>
      <c r="K35">
        <v>15</v>
      </c>
      <c r="L35">
        <v>23</v>
      </c>
      <c r="M35">
        <v>16</v>
      </c>
      <c r="N35">
        <v>18</v>
      </c>
      <c r="O35">
        <v>16</v>
      </c>
      <c r="P35">
        <v>10</v>
      </c>
      <c r="Q35">
        <v>18</v>
      </c>
      <c r="R35">
        <v>20</v>
      </c>
      <c r="S35">
        <v>21</v>
      </c>
      <c r="T35">
        <v>22</v>
      </c>
      <c r="U35">
        <v>18</v>
      </c>
      <c r="V35">
        <v>26</v>
      </c>
      <c r="W35">
        <v>11</v>
      </c>
      <c r="X35">
        <v>9</v>
      </c>
      <c r="Y35" s="23">
        <v>4.7468354430379742</v>
      </c>
      <c r="Z35" s="23">
        <v>6.9182389937106921</v>
      </c>
      <c r="AA35" s="23">
        <v>7.7922077922077921</v>
      </c>
      <c r="AB35" s="23">
        <v>6.7092651757188495</v>
      </c>
      <c r="AC35" s="23">
        <v>5.1515151515151505</v>
      </c>
      <c r="AD35" s="23">
        <v>3.1446540880503142</v>
      </c>
      <c r="AE35" s="23">
        <v>2.2435897435897436</v>
      </c>
      <c r="AF35" s="23">
        <v>4.8701298701298699</v>
      </c>
      <c r="AG35" s="23">
        <v>7.4918566775244297</v>
      </c>
      <c r="AH35" s="23">
        <v>4.9079754601226995</v>
      </c>
      <c r="AI35" s="23">
        <v>5.3892215568862278</v>
      </c>
      <c r="AJ35" s="23">
        <v>4.7619047619047619</v>
      </c>
      <c r="AK35" s="23">
        <v>3.2258064516129035</v>
      </c>
      <c r="AL35" s="23">
        <v>5.7507987220447285</v>
      </c>
      <c r="AM35" s="23">
        <v>6.3492063492063497</v>
      </c>
      <c r="AN35" s="23">
        <v>6.5217391304347831</v>
      </c>
      <c r="AO35" s="23">
        <v>6.9841269841269833</v>
      </c>
      <c r="AP35" s="23">
        <v>5.7692307692307692</v>
      </c>
      <c r="AQ35" s="23">
        <v>8.3333333333333339</v>
      </c>
      <c r="AR35" s="23">
        <v>3.5483870967741935</v>
      </c>
      <c r="AS35" s="23">
        <v>2.903225806451613</v>
      </c>
    </row>
    <row r="36" spans="1:45">
      <c r="A36" s="31" t="s">
        <v>227</v>
      </c>
      <c r="B36" t="s">
        <v>228</v>
      </c>
      <c r="D36">
        <v>2</v>
      </c>
      <c r="E36">
        <v>3</v>
      </c>
      <c r="F36">
        <v>2</v>
      </c>
      <c r="G36">
        <v>3</v>
      </c>
      <c r="H36">
        <v>1</v>
      </c>
      <c r="I36">
        <v>3</v>
      </c>
      <c r="J36">
        <v>2</v>
      </c>
      <c r="K36">
        <v>2</v>
      </c>
      <c r="L36">
        <v>1</v>
      </c>
      <c r="M36">
        <v>1</v>
      </c>
      <c r="N36">
        <v>1</v>
      </c>
      <c r="P36">
        <v>2</v>
      </c>
      <c r="R36">
        <v>2</v>
      </c>
      <c r="T36">
        <v>2</v>
      </c>
      <c r="U36">
        <v>1</v>
      </c>
      <c r="V36">
        <v>1</v>
      </c>
      <c r="W36">
        <v>1</v>
      </c>
      <c r="X36">
        <v>2</v>
      </c>
      <c r="Y36" s="23">
        <v>0.63291139240506333</v>
      </c>
      <c r="Z36" s="23">
        <v>0.94339622641509435</v>
      </c>
      <c r="AA36" s="23">
        <v>0.64935064935064934</v>
      </c>
      <c r="AB36" s="23">
        <v>0.95846645367412142</v>
      </c>
      <c r="AC36" s="23">
        <v>0.30303030303030304</v>
      </c>
      <c r="AD36" s="23">
        <v>0.94339622641509435</v>
      </c>
      <c r="AE36" s="23">
        <v>0.64102564102564108</v>
      </c>
      <c r="AF36" s="23">
        <v>0.64935064935064934</v>
      </c>
      <c r="AG36" s="23">
        <v>0.32573289902280128</v>
      </c>
      <c r="AH36" s="23">
        <v>0.30674846625766872</v>
      </c>
      <c r="AI36" s="23">
        <v>0.29940119760479039</v>
      </c>
      <c r="AJ36" s="23">
        <v>0</v>
      </c>
      <c r="AK36" s="23">
        <v>0.64516129032258063</v>
      </c>
      <c r="AL36" s="23">
        <v>0</v>
      </c>
      <c r="AM36" s="23">
        <v>0.63492063492063489</v>
      </c>
      <c r="AN36" s="23">
        <v>0</v>
      </c>
      <c r="AO36" s="23">
        <v>0.63492063492063489</v>
      </c>
      <c r="AP36" s="23">
        <v>0.32051282051282054</v>
      </c>
      <c r="AQ36" s="23">
        <v>0.32051282051282054</v>
      </c>
      <c r="AR36" s="23">
        <v>0.32258064516129031</v>
      </c>
      <c r="AS36" s="23">
        <v>0.64516129032258063</v>
      </c>
    </row>
    <row r="37" spans="1:45">
      <c r="A37" s="31"/>
      <c r="B37" t="s">
        <v>229</v>
      </c>
      <c r="D37">
        <v>1</v>
      </c>
      <c r="G37">
        <v>2</v>
      </c>
      <c r="K37">
        <v>2</v>
      </c>
      <c r="Q37">
        <v>1</v>
      </c>
      <c r="S37">
        <v>3</v>
      </c>
      <c r="T37">
        <v>2</v>
      </c>
      <c r="Y37" s="23">
        <v>0.31645569620253167</v>
      </c>
      <c r="Z37" s="23">
        <v>0</v>
      </c>
      <c r="AA37" s="23">
        <v>0</v>
      </c>
      <c r="AB37" s="23">
        <v>0.63897763578274758</v>
      </c>
      <c r="AC37" s="23">
        <v>0</v>
      </c>
      <c r="AD37" s="23">
        <v>0</v>
      </c>
      <c r="AE37" s="23">
        <v>0</v>
      </c>
      <c r="AF37" s="23">
        <v>0.64935064935064934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0.31948881789137379</v>
      </c>
      <c r="AM37" s="23">
        <v>0</v>
      </c>
      <c r="AN37" s="23">
        <v>0.93167701863354035</v>
      </c>
      <c r="AO37" s="23">
        <v>0.63492063492063489</v>
      </c>
      <c r="AP37" s="23">
        <v>0</v>
      </c>
      <c r="AQ37" s="23">
        <v>0</v>
      </c>
      <c r="AR37" s="23">
        <v>0</v>
      </c>
      <c r="AS37" s="23">
        <v>0</v>
      </c>
    </row>
    <row r="38" spans="1:45">
      <c r="A38" s="31"/>
      <c r="B38" t="s">
        <v>230</v>
      </c>
      <c r="D38">
        <v>3</v>
      </c>
      <c r="E38">
        <v>1</v>
      </c>
      <c r="P38">
        <v>1</v>
      </c>
      <c r="Y38" s="23">
        <v>0.94936708860759489</v>
      </c>
      <c r="Z38" s="23">
        <v>0.31446540880503143</v>
      </c>
      <c r="AA38" s="23">
        <v>0</v>
      </c>
      <c r="AB38" s="23">
        <v>0</v>
      </c>
      <c r="AC38" s="23">
        <v>0</v>
      </c>
      <c r="AD38" s="23">
        <v>0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0.32258064516129031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</row>
    <row r="39" spans="1:45">
      <c r="A39" s="31"/>
      <c r="B39" t="s">
        <v>227</v>
      </c>
      <c r="E39">
        <v>3</v>
      </c>
      <c r="H39">
        <v>3</v>
      </c>
      <c r="I39">
        <v>4</v>
      </c>
      <c r="J39">
        <v>3</v>
      </c>
      <c r="K39">
        <v>1</v>
      </c>
      <c r="M39">
        <v>1</v>
      </c>
      <c r="N39">
        <v>1</v>
      </c>
      <c r="P39">
        <v>1</v>
      </c>
      <c r="Q39">
        <v>2</v>
      </c>
      <c r="Y39" s="23">
        <v>0</v>
      </c>
      <c r="Z39" s="23">
        <v>0.94339622641509435</v>
      </c>
      <c r="AA39" s="23">
        <v>0</v>
      </c>
      <c r="AB39" s="23">
        <v>0</v>
      </c>
      <c r="AC39" s="23">
        <v>0.90909090909090906</v>
      </c>
      <c r="AD39" s="23">
        <v>1.2578616352201257</v>
      </c>
      <c r="AE39" s="23">
        <v>0.96153846153846156</v>
      </c>
      <c r="AF39" s="23">
        <v>0.32467532467532467</v>
      </c>
      <c r="AG39" s="23">
        <v>0</v>
      </c>
      <c r="AH39" s="23">
        <v>0.30674846625766872</v>
      </c>
      <c r="AI39" s="23">
        <v>0.29940119760479039</v>
      </c>
      <c r="AJ39" s="23">
        <v>0</v>
      </c>
      <c r="AK39" s="23">
        <v>0.32258064516129031</v>
      </c>
      <c r="AL39" s="23">
        <v>0.63897763578274758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</row>
    <row r="40" spans="1:45">
      <c r="A40" s="31"/>
      <c r="B40" t="s">
        <v>231</v>
      </c>
      <c r="G40">
        <v>1</v>
      </c>
      <c r="I40">
        <v>1</v>
      </c>
      <c r="J40">
        <v>1</v>
      </c>
      <c r="P40">
        <v>1</v>
      </c>
      <c r="Q40">
        <v>1</v>
      </c>
      <c r="Y40" s="23">
        <v>0</v>
      </c>
      <c r="Z40" s="23">
        <v>0</v>
      </c>
      <c r="AA40" s="23">
        <v>0</v>
      </c>
      <c r="AB40" s="23">
        <v>0.31948881789137379</v>
      </c>
      <c r="AC40" s="23">
        <v>0</v>
      </c>
      <c r="AD40" s="23">
        <v>0.31446540880503143</v>
      </c>
      <c r="AE40" s="23">
        <v>0.32051282051282054</v>
      </c>
      <c r="AF40" s="23">
        <v>0</v>
      </c>
      <c r="AG40" s="23">
        <v>0</v>
      </c>
      <c r="AH40" s="23">
        <v>0</v>
      </c>
      <c r="AI40" s="23">
        <v>0</v>
      </c>
      <c r="AJ40" s="23">
        <v>0</v>
      </c>
      <c r="AK40" s="23">
        <v>0.32258064516129031</v>
      </c>
      <c r="AL40" s="23">
        <v>0.31948881789137379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</row>
    <row r="41" spans="1:45">
      <c r="B41" t="s">
        <v>164</v>
      </c>
      <c r="D41">
        <v>6</v>
      </c>
      <c r="E41">
        <v>7</v>
      </c>
      <c r="F41">
        <v>2</v>
      </c>
      <c r="G41">
        <v>6</v>
      </c>
      <c r="H41">
        <v>4</v>
      </c>
      <c r="I41">
        <v>8</v>
      </c>
      <c r="J41">
        <v>6</v>
      </c>
      <c r="K41">
        <v>5</v>
      </c>
      <c r="L41">
        <v>1</v>
      </c>
      <c r="M41">
        <v>2</v>
      </c>
      <c r="N41">
        <v>2</v>
      </c>
      <c r="O41">
        <v>0</v>
      </c>
      <c r="P41">
        <v>5</v>
      </c>
      <c r="Q41">
        <v>4</v>
      </c>
      <c r="R41">
        <v>2</v>
      </c>
      <c r="S41">
        <v>3</v>
      </c>
      <c r="T41">
        <v>4</v>
      </c>
      <c r="U41">
        <v>1</v>
      </c>
      <c r="V41">
        <v>1</v>
      </c>
      <c r="W41">
        <v>1</v>
      </c>
      <c r="X41">
        <v>2</v>
      </c>
      <c r="Y41" s="23">
        <v>1.8987341772151898</v>
      </c>
      <c r="Z41" s="23">
        <v>2.2012578616352201</v>
      </c>
      <c r="AA41" s="23">
        <v>0.64935064935064934</v>
      </c>
      <c r="AB41" s="23">
        <v>1.9169329073482426</v>
      </c>
      <c r="AC41" s="23">
        <v>1.2121212121212122</v>
      </c>
      <c r="AD41" s="23">
        <v>2.5157232704402515</v>
      </c>
      <c r="AE41" s="23">
        <v>1.9230769230769231</v>
      </c>
      <c r="AF41" s="23">
        <v>1.6233766233766234</v>
      </c>
      <c r="AG41" s="23">
        <v>0.32573289902280128</v>
      </c>
      <c r="AH41" s="23">
        <v>0.61349693251533743</v>
      </c>
      <c r="AI41" s="23">
        <v>0.59880239520958078</v>
      </c>
      <c r="AJ41" s="23">
        <v>0</v>
      </c>
      <c r="AK41" s="23">
        <v>1.6129032258064515</v>
      </c>
      <c r="AL41" s="23">
        <v>1.2779552715654952</v>
      </c>
      <c r="AM41" s="23">
        <v>0.63492063492063489</v>
      </c>
      <c r="AN41" s="23">
        <v>0.93167701863354035</v>
      </c>
      <c r="AO41" s="23">
        <v>1.2698412698412698</v>
      </c>
      <c r="AP41" s="23">
        <v>0.32051282051282054</v>
      </c>
      <c r="AQ41" s="23">
        <v>0.32051282051282054</v>
      </c>
      <c r="AR41" s="23">
        <v>0.32258064516129031</v>
      </c>
      <c r="AS41" s="23">
        <v>0.64516129032258063</v>
      </c>
    </row>
    <row r="42" spans="1:45">
      <c r="A42" s="31" t="s">
        <v>232</v>
      </c>
      <c r="B42" t="s">
        <v>231</v>
      </c>
      <c r="Q42" t="s">
        <v>233</v>
      </c>
    </row>
    <row r="43" spans="1:45">
      <c r="A43" s="31"/>
      <c r="B43" t="s">
        <v>227</v>
      </c>
      <c r="D43" t="s">
        <v>248</v>
      </c>
      <c r="N43" t="s">
        <v>234</v>
      </c>
    </row>
    <row r="44" spans="1:45">
      <c r="A44" s="31"/>
      <c r="B44" t="s">
        <v>71</v>
      </c>
      <c r="H44" t="s">
        <v>233</v>
      </c>
    </row>
    <row r="45" spans="1:45">
      <c r="A45" s="31"/>
      <c r="B45" t="s">
        <v>235</v>
      </c>
      <c r="C45" t="s">
        <v>236</v>
      </c>
      <c r="D45" t="s">
        <v>239</v>
      </c>
    </row>
    <row r="46" spans="1:45">
      <c r="A46" s="31"/>
      <c r="C46" t="s">
        <v>238</v>
      </c>
    </row>
    <row r="47" spans="1:45">
      <c r="A47" s="31"/>
      <c r="C47" t="s">
        <v>94</v>
      </c>
      <c r="K47" t="s">
        <v>274</v>
      </c>
      <c r="O47" t="s">
        <v>248</v>
      </c>
      <c r="P47" t="s">
        <v>241</v>
      </c>
    </row>
    <row r="48" spans="1:45">
      <c r="A48" s="31"/>
      <c r="B48" t="s">
        <v>242</v>
      </c>
      <c r="C48" t="s">
        <v>236</v>
      </c>
    </row>
    <row r="49" spans="1:24">
      <c r="A49" s="31"/>
      <c r="C49" t="s">
        <v>238</v>
      </c>
      <c r="D49" t="s">
        <v>253</v>
      </c>
      <c r="G49" t="s">
        <v>253</v>
      </c>
      <c r="Q49" t="s">
        <v>244</v>
      </c>
    </row>
    <row r="50" spans="1:24">
      <c r="A50" s="31"/>
      <c r="C50" t="s">
        <v>94</v>
      </c>
      <c r="D50" t="s">
        <v>275</v>
      </c>
      <c r="G50" t="s">
        <v>233</v>
      </c>
    </row>
    <row r="51" spans="1:24">
      <c r="A51" s="31"/>
      <c r="B51" t="s">
        <v>240</v>
      </c>
      <c r="C51" t="s">
        <v>236</v>
      </c>
      <c r="F51" t="s">
        <v>276</v>
      </c>
      <c r="H51" t="s">
        <v>244</v>
      </c>
      <c r="L51" t="s">
        <v>244</v>
      </c>
      <c r="M51" t="s">
        <v>253</v>
      </c>
      <c r="O51" t="s">
        <v>234</v>
      </c>
      <c r="T51" t="s">
        <v>239</v>
      </c>
    </row>
    <row r="52" spans="1:24">
      <c r="A52" s="31"/>
      <c r="C52" t="s">
        <v>238</v>
      </c>
      <c r="E52" t="s">
        <v>239</v>
      </c>
      <c r="H52" t="s">
        <v>277</v>
      </c>
      <c r="J52" t="s">
        <v>239</v>
      </c>
      <c r="P52" t="s">
        <v>239</v>
      </c>
      <c r="Q52" t="s">
        <v>233</v>
      </c>
      <c r="V52" t="s">
        <v>244</v>
      </c>
    </row>
    <row r="53" spans="1:24">
      <c r="A53" s="31"/>
      <c r="C53" t="s">
        <v>94</v>
      </c>
      <c r="V53" t="s">
        <v>253</v>
      </c>
    </row>
    <row r="54" spans="1:24">
      <c r="B54" t="s">
        <v>254</v>
      </c>
      <c r="D54">
        <v>4</v>
      </c>
      <c r="E54">
        <v>1</v>
      </c>
      <c r="F54">
        <v>3</v>
      </c>
      <c r="G54">
        <v>2</v>
      </c>
      <c r="H54">
        <v>4</v>
      </c>
      <c r="I54">
        <v>0</v>
      </c>
      <c r="J54">
        <v>1</v>
      </c>
      <c r="K54">
        <v>1</v>
      </c>
      <c r="L54">
        <v>1</v>
      </c>
      <c r="M54">
        <v>1</v>
      </c>
      <c r="N54">
        <v>1</v>
      </c>
      <c r="O54">
        <v>2</v>
      </c>
      <c r="P54">
        <v>2</v>
      </c>
      <c r="Q54">
        <v>2</v>
      </c>
      <c r="R54">
        <v>0</v>
      </c>
      <c r="S54">
        <v>0</v>
      </c>
      <c r="T54">
        <v>1</v>
      </c>
      <c r="U54">
        <v>0</v>
      </c>
      <c r="V54">
        <v>2</v>
      </c>
      <c r="W54">
        <v>0</v>
      </c>
      <c r="X54">
        <v>0</v>
      </c>
    </row>
    <row r="55" spans="1:24">
      <c r="A55" s="31" t="s">
        <v>255</v>
      </c>
      <c r="B55" t="s">
        <v>205</v>
      </c>
      <c r="C55" t="s">
        <v>206</v>
      </c>
      <c r="D55">
        <v>2</v>
      </c>
      <c r="F55">
        <v>13</v>
      </c>
      <c r="L55">
        <v>4</v>
      </c>
    </row>
    <row r="56" spans="1:24">
      <c r="A56" s="31"/>
      <c r="C56" t="s">
        <v>208</v>
      </c>
      <c r="H56">
        <v>4</v>
      </c>
      <c r="M56">
        <v>7</v>
      </c>
    </row>
    <row r="57" spans="1:24">
      <c r="A57" s="31"/>
      <c r="C57" t="s">
        <v>207</v>
      </c>
      <c r="D57">
        <v>5</v>
      </c>
      <c r="G57">
        <v>3</v>
      </c>
      <c r="H57">
        <v>3</v>
      </c>
      <c r="Q57">
        <v>2</v>
      </c>
    </row>
    <row r="58" spans="1:24">
      <c r="A58" s="31"/>
      <c r="C58" t="s">
        <v>209</v>
      </c>
      <c r="V58">
        <v>4</v>
      </c>
    </row>
    <row r="59" spans="1:24">
      <c r="A59" s="31"/>
      <c r="C59" t="s">
        <v>256</v>
      </c>
      <c r="E59">
        <v>3</v>
      </c>
      <c r="H59">
        <v>3</v>
      </c>
      <c r="J59">
        <v>3</v>
      </c>
      <c r="P59">
        <v>3</v>
      </c>
      <c r="Q59">
        <v>2</v>
      </c>
    </row>
    <row r="60" spans="1:24">
      <c r="A60" s="31"/>
      <c r="C60" t="s">
        <v>94</v>
      </c>
      <c r="D60">
        <v>16</v>
      </c>
      <c r="K60">
        <v>6</v>
      </c>
      <c r="O60">
        <v>8</v>
      </c>
      <c r="P60">
        <v>7</v>
      </c>
      <c r="V60">
        <v>4</v>
      </c>
    </row>
    <row r="61" spans="1:24">
      <c r="A61" s="31"/>
      <c r="B61" t="s">
        <v>212</v>
      </c>
      <c r="C61" t="s">
        <v>64</v>
      </c>
      <c r="D61">
        <v>1</v>
      </c>
      <c r="K61">
        <v>4</v>
      </c>
      <c r="O61">
        <v>2</v>
      </c>
      <c r="P61">
        <v>5</v>
      </c>
      <c r="Q61">
        <v>2</v>
      </c>
    </row>
    <row r="62" spans="1:24">
      <c r="A62" s="31"/>
      <c r="C62" t="s">
        <v>69</v>
      </c>
      <c r="D62">
        <v>13</v>
      </c>
      <c r="G62">
        <v>6</v>
      </c>
    </row>
    <row r="63" spans="1:24">
      <c r="A63" s="31"/>
      <c r="C63" t="s">
        <v>94</v>
      </c>
      <c r="V63">
        <v>3</v>
      </c>
    </row>
    <row r="64" spans="1:24">
      <c r="A64" s="31"/>
      <c r="B64" t="s">
        <v>78</v>
      </c>
      <c r="O64">
        <v>1</v>
      </c>
    </row>
    <row r="65" spans="1:45">
      <c r="A65" s="31"/>
      <c r="B65" t="s">
        <v>74</v>
      </c>
      <c r="T65">
        <v>3</v>
      </c>
    </row>
    <row r="66" spans="1:45">
      <c r="A66" s="31"/>
      <c r="B66" t="s">
        <v>71</v>
      </c>
      <c r="H66">
        <v>2</v>
      </c>
    </row>
    <row r="67" spans="1:45">
      <c r="A67" s="31"/>
      <c r="B67" t="s">
        <v>227</v>
      </c>
      <c r="D67">
        <v>5</v>
      </c>
      <c r="N67">
        <v>6</v>
      </c>
    </row>
    <row r="68" spans="1:45">
      <c r="A68" s="31"/>
      <c r="B68" t="s">
        <v>231</v>
      </c>
      <c r="Q68">
        <v>2</v>
      </c>
    </row>
    <row r="69" spans="1:45">
      <c r="B69" t="s">
        <v>257</v>
      </c>
      <c r="D69">
        <v>42</v>
      </c>
      <c r="E69">
        <v>3</v>
      </c>
      <c r="F69">
        <v>13</v>
      </c>
      <c r="G69">
        <v>9</v>
      </c>
      <c r="H69">
        <v>12</v>
      </c>
      <c r="I69">
        <v>0</v>
      </c>
      <c r="J69">
        <v>3</v>
      </c>
      <c r="K69">
        <v>10</v>
      </c>
      <c r="L69">
        <v>4</v>
      </c>
      <c r="M69">
        <v>7</v>
      </c>
      <c r="N69">
        <v>6</v>
      </c>
      <c r="O69">
        <v>11</v>
      </c>
      <c r="P69">
        <v>15</v>
      </c>
      <c r="Q69">
        <v>8</v>
      </c>
      <c r="R69">
        <v>0</v>
      </c>
      <c r="S69">
        <v>0</v>
      </c>
      <c r="T69">
        <v>3</v>
      </c>
      <c r="U69">
        <v>0</v>
      </c>
      <c r="V69">
        <v>11</v>
      </c>
      <c r="W69">
        <v>0</v>
      </c>
      <c r="X69">
        <v>0</v>
      </c>
    </row>
    <row r="70" spans="1:45">
      <c r="A70" t="s">
        <v>80</v>
      </c>
      <c r="D70">
        <v>1</v>
      </c>
      <c r="E70">
        <v>2</v>
      </c>
      <c r="F70">
        <v>3</v>
      </c>
      <c r="G70">
        <v>3</v>
      </c>
      <c r="H70">
        <v>21</v>
      </c>
      <c r="I70">
        <v>6</v>
      </c>
      <c r="J70">
        <v>9</v>
      </c>
      <c r="K70">
        <v>8</v>
      </c>
      <c r="L70">
        <v>3</v>
      </c>
      <c r="M70">
        <v>6</v>
      </c>
      <c r="N70">
        <v>4</v>
      </c>
      <c r="O70">
        <v>18</v>
      </c>
      <c r="P70">
        <v>7</v>
      </c>
      <c r="Q70">
        <v>12</v>
      </c>
      <c r="R70">
        <v>13</v>
      </c>
      <c r="S70">
        <v>19</v>
      </c>
      <c r="T70">
        <v>11</v>
      </c>
      <c r="U70">
        <v>11</v>
      </c>
      <c r="V70">
        <v>11</v>
      </c>
      <c r="W70">
        <v>10</v>
      </c>
      <c r="X70">
        <v>10</v>
      </c>
      <c r="Y70" s="23">
        <v>0.31645569620253167</v>
      </c>
      <c r="Z70" s="23">
        <v>0.62893081761006286</v>
      </c>
      <c r="AA70" s="23">
        <v>0.97402597402597402</v>
      </c>
      <c r="AB70" s="23">
        <v>0.95846645367412142</v>
      </c>
      <c r="AC70" s="23">
        <v>6.3636363636363633</v>
      </c>
      <c r="AD70" s="23">
        <v>1.8867924528301887</v>
      </c>
      <c r="AE70" s="23">
        <v>2.8846153846153846</v>
      </c>
      <c r="AF70" s="23">
        <v>2.5974025974025974</v>
      </c>
      <c r="AG70" s="23">
        <v>0.9771986970684039</v>
      </c>
      <c r="AH70" s="23">
        <v>1.8404907975460123</v>
      </c>
      <c r="AI70" s="23">
        <v>1.1976047904191616</v>
      </c>
      <c r="AJ70" s="23">
        <v>5.3571428571428568</v>
      </c>
      <c r="AK70" s="23">
        <v>2.2580645161290325</v>
      </c>
      <c r="AL70" s="23">
        <v>3.8338658146964857</v>
      </c>
      <c r="AM70" s="23">
        <v>4.1269841269841274</v>
      </c>
      <c r="AN70" s="23">
        <v>5.9006211180124222</v>
      </c>
      <c r="AO70" s="23">
        <v>3.4920634920634921</v>
      </c>
      <c r="AP70" s="23">
        <v>3.5256410256410255</v>
      </c>
      <c r="AQ70" s="23">
        <v>3.5256410256410255</v>
      </c>
      <c r="AR70" s="23">
        <v>3.225806451612903</v>
      </c>
      <c r="AS70" s="23">
        <v>3.225806451612903</v>
      </c>
    </row>
    <row r="71" spans="1:45">
      <c r="A71" t="s">
        <v>258</v>
      </c>
      <c r="D71">
        <v>315</v>
      </c>
      <c r="E71">
        <v>316</v>
      </c>
      <c r="F71">
        <v>305</v>
      </c>
      <c r="G71">
        <v>310</v>
      </c>
      <c r="H71">
        <v>309</v>
      </c>
      <c r="I71">
        <v>312</v>
      </c>
      <c r="J71">
        <v>303</v>
      </c>
      <c r="K71">
        <v>300</v>
      </c>
      <c r="L71">
        <v>304</v>
      </c>
      <c r="M71">
        <v>320</v>
      </c>
      <c r="N71">
        <v>330</v>
      </c>
      <c r="O71">
        <v>318</v>
      </c>
      <c r="P71">
        <v>303</v>
      </c>
      <c r="Q71">
        <v>301</v>
      </c>
      <c r="R71">
        <v>302</v>
      </c>
      <c r="S71">
        <v>303</v>
      </c>
      <c r="T71">
        <v>304</v>
      </c>
      <c r="U71">
        <v>301</v>
      </c>
      <c r="V71">
        <v>301</v>
      </c>
      <c r="W71">
        <v>300</v>
      </c>
      <c r="X71">
        <v>300</v>
      </c>
      <c r="Y71" s="23">
        <v>99.683544303797476</v>
      </c>
      <c r="Z71" s="23">
        <v>99.371069182389931</v>
      </c>
      <c r="AA71" s="23">
        <v>99.025974025974023</v>
      </c>
      <c r="AB71" s="23">
        <v>99.04153354632588</v>
      </c>
      <c r="AC71" s="23">
        <v>93.63636363636364</v>
      </c>
      <c r="AD71" s="23">
        <v>98.113207547169807</v>
      </c>
      <c r="AE71" s="23">
        <v>97.115384615384599</v>
      </c>
      <c r="AF71" s="23">
        <v>97.402597402597408</v>
      </c>
      <c r="AG71" s="23">
        <v>99.022801302931583</v>
      </c>
      <c r="AH71" s="23">
        <v>98.159509202453989</v>
      </c>
      <c r="AI71" s="23">
        <v>98.802395209580823</v>
      </c>
      <c r="AJ71" s="23">
        <v>94.642857142857139</v>
      </c>
      <c r="AK71" s="23">
        <v>97.741935483870975</v>
      </c>
      <c r="AL71" s="23">
        <v>96.16613418530352</v>
      </c>
      <c r="AM71" s="23">
        <v>95.873015873015873</v>
      </c>
      <c r="AN71" s="23">
        <v>94.099378881987576</v>
      </c>
      <c r="AO71" s="23">
        <v>96.507936507936492</v>
      </c>
      <c r="AP71" s="23">
        <v>96.474358974358978</v>
      </c>
      <c r="AQ71" s="23">
        <v>96.474358974358964</v>
      </c>
      <c r="AR71" s="23">
        <v>96.774193548387103</v>
      </c>
      <c r="AS71" s="23">
        <v>96.774193548387117</v>
      </c>
    </row>
    <row r="72" spans="1:45">
      <c r="A72" t="s">
        <v>259</v>
      </c>
      <c r="D72">
        <v>316</v>
      </c>
      <c r="E72">
        <v>318</v>
      </c>
      <c r="F72">
        <v>308</v>
      </c>
      <c r="G72">
        <v>313</v>
      </c>
      <c r="H72">
        <v>330</v>
      </c>
      <c r="I72">
        <v>318</v>
      </c>
      <c r="J72">
        <v>312</v>
      </c>
      <c r="K72">
        <v>308</v>
      </c>
      <c r="L72">
        <v>307</v>
      </c>
      <c r="M72">
        <v>326</v>
      </c>
      <c r="N72">
        <v>334</v>
      </c>
      <c r="O72">
        <v>336</v>
      </c>
      <c r="P72">
        <v>310</v>
      </c>
      <c r="Q72">
        <v>313</v>
      </c>
      <c r="R72">
        <v>315</v>
      </c>
      <c r="S72">
        <v>322</v>
      </c>
      <c r="T72">
        <v>315</v>
      </c>
      <c r="U72">
        <v>312</v>
      </c>
      <c r="V72">
        <v>312</v>
      </c>
      <c r="W72">
        <v>310</v>
      </c>
      <c r="X72">
        <v>310</v>
      </c>
      <c r="Y72" s="23">
        <v>100.00000000000001</v>
      </c>
      <c r="Z72" s="23">
        <v>100</v>
      </c>
      <c r="AA72" s="23">
        <v>100</v>
      </c>
      <c r="AB72" s="23">
        <v>100</v>
      </c>
      <c r="AC72" s="23">
        <v>100</v>
      </c>
      <c r="AD72" s="23">
        <v>100</v>
      </c>
      <c r="AE72" s="23">
        <v>99.999999999999986</v>
      </c>
      <c r="AF72" s="23">
        <v>100</v>
      </c>
      <c r="AG72" s="23">
        <v>99.999999999999986</v>
      </c>
      <c r="AH72" s="23">
        <v>100</v>
      </c>
      <c r="AI72" s="23">
        <v>99.999999999999986</v>
      </c>
      <c r="AJ72" s="23">
        <v>100</v>
      </c>
      <c r="AK72" s="23">
        <v>100.00000000000001</v>
      </c>
      <c r="AL72" s="23">
        <v>100</v>
      </c>
      <c r="AM72" s="23">
        <v>100</v>
      </c>
      <c r="AN72" s="23">
        <v>100</v>
      </c>
      <c r="AO72" s="23">
        <v>99.999999999999986</v>
      </c>
      <c r="AP72" s="23">
        <v>100</v>
      </c>
      <c r="AQ72" s="23">
        <v>99.999999999999986</v>
      </c>
      <c r="AR72" s="23">
        <v>100</v>
      </c>
      <c r="AS72" s="23">
        <v>100.00000000000001</v>
      </c>
    </row>
    <row r="73" spans="1:45">
      <c r="A73" t="s">
        <v>260</v>
      </c>
      <c r="D73">
        <v>357</v>
      </c>
      <c r="E73">
        <v>319</v>
      </c>
      <c r="F73">
        <v>318</v>
      </c>
      <c r="G73">
        <v>319</v>
      </c>
      <c r="H73">
        <v>321</v>
      </c>
      <c r="I73">
        <v>312</v>
      </c>
      <c r="J73">
        <v>306</v>
      </c>
      <c r="K73">
        <v>310</v>
      </c>
      <c r="L73">
        <v>308</v>
      </c>
      <c r="M73">
        <v>327</v>
      </c>
      <c r="N73">
        <v>336</v>
      </c>
      <c r="O73">
        <v>329</v>
      </c>
      <c r="P73">
        <v>318</v>
      </c>
      <c r="Q73">
        <v>309</v>
      </c>
      <c r="R73">
        <v>302</v>
      </c>
      <c r="S73">
        <v>303</v>
      </c>
      <c r="T73">
        <v>307</v>
      </c>
      <c r="U73">
        <v>301</v>
      </c>
      <c r="V73">
        <v>312</v>
      </c>
      <c r="W73">
        <v>300</v>
      </c>
      <c r="X73">
        <v>300</v>
      </c>
      <c r="Y73" s="23">
        <v>99.683544303797476</v>
      </c>
      <c r="Z73" s="23">
        <v>99.371069182389931</v>
      </c>
      <c r="AA73" s="23">
        <v>99.025974025974023</v>
      </c>
      <c r="AB73" s="23">
        <v>99.04153354632588</v>
      </c>
      <c r="AC73" s="23">
        <v>93.63636363636364</v>
      </c>
      <c r="AD73" s="23">
        <v>98.113207547169807</v>
      </c>
      <c r="AE73" s="23">
        <v>97.115384615384599</v>
      </c>
      <c r="AF73" s="23">
        <v>97.402597402597408</v>
      </c>
      <c r="AG73" s="23">
        <v>99.022801302931583</v>
      </c>
      <c r="AH73" s="23">
        <v>98.159509202453989</v>
      </c>
      <c r="AI73" s="23">
        <v>98.802395209580823</v>
      </c>
      <c r="AJ73" s="23">
        <v>94.642857142857139</v>
      </c>
      <c r="AK73" s="23">
        <v>97.741935483870975</v>
      </c>
      <c r="AL73" s="23">
        <v>96.16613418530352</v>
      </c>
      <c r="AM73" s="23">
        <v>95.873015873015873</v>
      </c>
      <c r="AN73" s="23">
        <v>94.099378881987576</v>
      </c>
      <c r="AO73" s="23">
        <v>96.507936507936492</v>
      </c>
      <c r="AP73" s="23">
        <v>96.474358974358978</v>
      </c>
      <c r="AQ73" s="23">
        <v>96.474358974358964</v>
      </c>
      <c r="AR73" s="23">
        <v>96.774193548387103</v>
      </c>
      <c r="AS73" s="23">
        <v>96.774193548387117</v>
      </c>
    </row>
    <row r="74" spans="1:45">
      <c r="A74" t="s">
        <v>261</v>
      </c>
      <c r="D74">
        <v>358</v>
      </c>
      <c r="E74">
        <v>321</v>
      </c>
      <c r="F74">
        <v>321</v>
      </c>
      <c r="G74">
        <v>322</v>
      </c>
      <c r="H74">
        <v>342</v>
      </c>
      <c r="I74">
        <v>318</v>
      </c>
      <c r="J74">
        <v>315</v>
      </c>
      <c r="K74">
        <v>318</v>
      </c>
      <c r="L74">
        <v>311</v>
      </c>
      <c r="M74">
        <v>333</v>
      </c>
      <c r="N74">
        <v>340</v>
      </c>
      <c r="O74">
        <v>347</v>
      </c>
      <c r="P74">
        <v>325</v>
      </c>
      <c r="Q74">
        <v>321</v>
      </c>
      <c r="R74">
        <v>315</v>
      </c>
      <c r="S74">
        <v>322</v>
      </c>
      <c r="T74">
        <v>318</v>
      </c>
      <c r="U74">
        <v>312</v>
      </c>
      <c r="V74">
        <v>323</v>
      </c>
      <c r="W74">
        <v>310</v>
      </c>
      <c r="X74">
        <v>310</v>
      </c>
      <c r="Y74" s="23">
        <v>100.00000000000001</v>
      </c>
      <c r="Z74" s="23">
        <v>100</v>
      </c>
      <c r="AA74" s="23">
        <v>100</v>
      </c>
      <c r="AB74" s="23">
        <v>100</v>
      </c>
      <c r="AC74" s="23">
        <v>100</v>
      </c>
      <c r="AD74" s="23">
        <v>100</v>
      </c>
      <c r="AE74" s="23">
        <v>99.999999999999986</v>
      </c>
      <c r="AF74" s="23">
        <v>100</v>
      </c>
      <c r="AG74" s="23">
        <v>99.999999999999986</v>
      </c>
      <c r="AH74" s="23">
        <v>100</v>
      </c>
      <c r="AI74" s="23">
        <v>99.999999999999986</v>
      </c>
      <c r="AJ74" s="23">
        <v>100</v>
      </c>
      <c r="AK74" s="23">
        <v>100.00000000000001</v>
      </c>
      <c r="AL74" s="23">
        <v>100</v>
      </c>
      <c r="AM74" s="23">
        <v>100</v>
      </c>
      <c r="AN74" s="23">
        <v>100</v>
      </c>
      <c r="AO74" s="23">
        <v>99.999999999999986</v>
      </c>
      <c r="AP74" s="23">
        <v>100</v>
      </c>
      <c r="AQ74" s="23">
        <v>99.999999999999986</v>
      </c>
      <c r="AR74" s="23">
        <v>100</v>
      </c>
      <c r="AS74" s="23">
        <v>100.00000000000001</v>
      </c>
    </row>
    <row r="75" spans="1:45">
      <c r="A75" t="s">
        <v>262</v>
      </c>
      <c r="D75">
        <v>124</v>
      </c>
      <c r="E75">
        <v>83</v>
      </c>
      <c r="F75">
        <v>92</v>
      </c>
      <c r="G75">
        <v>73</v>
      </c>
      <c r="H75">
        <v>205</v>
      </c>
      <c r="I75">
        <v>46</v>
      </c>
      <c r="J75">
        <v>102</v>
      </c>
      <c r="K75">
        <v>98</v>
      </c>
      <c r="L75">
        <v>147</v>
      </c>
      <c r="M75">
        <v>94</v>
      </c>
      <c r="N75">
        <v>99</v>
      </c>
      <c r="O75">
        <v>260</v>
      </c>
      <c r="P75">
        <v>460</v>
      </c>
      <c r="Q75">
        <v>280</v>
      </c>
      <c r="R75">
        <v>95</v>
      </c>
      <c r="S75">
        <v>339</v>
      </c>
      <c r="T75">
        <v>183</v>
      </c>
      <c r="U75">
        <v>187</v>
      </c>
      <c r="V75">
        <v>191</v>
      </c>
      <c r="W75">
        <v>80</v>
      </c>
      <c r="X75">
        <v>72</v>
      </c>
      <c r="Y75" s="23">
        <v>124</v>
      </c>
      <c r="Z75" s="23">
        <v>83</v>
      </c>
      <c r="AA75" s="23">
        <v>92</v>
      </c>
      <c r="AB75" s="23">
        <v>73</v>
      </c>
      <c r="AC75" s="23">
        <v>205</v>
      </c>
      <c r="AD75" s="23">
        <v>46</v>
      </c>
      <c r="AE75" s="23">
        <v>102</v>
      </c>
      <c r="AF75" s="23">
        <v>98</v>
      </c>
      <c r="AG75" s="23">
        <v>147</v>
      </c>
      <c r="AH75" s="23">
        <v>94</v>
      </c>
      <c r="AI75" s="23">
        <v>99</v>
      </c>
      <c r="AJ75" s="23">
        <v>260</v>
      </c>
      <c r="AK75" s="23">
        <v>460</v>
      </c>
      <c r="AL75" s="23">
        <v>280</v>
      </c>
      <c r="AM75" s="23">
        <v>95</v>
      </c>
      <c r="AN75" s="23">
        <v>339</v>
      </c>
      <c r="AO75" s="23">
        <v>183</v>
      </c>
      <c r="AP75" s="23">
        <v>187</v>
      </c>
      <c r="AQ75" s="23">
        <v>191</v>
      </c>
      <c r="AR75" s="23">
        <v>80</v>
      </c>
      <c r="AS75" s="23">
        <v>72</v>
      </c>
    </row>
    <row r="77" spans="1:45">
      <c r="D77" t="s">
        <v>278</v>
      </c>
    </row>
    <row r="78" spans="1:45">
      <c r="D78" t="s">
        <v>279</v>
      </c>
    </row>
    <row r="79" spans="1:45">
      <c r="D79" t="s">
        <v>280</v>
      </c>
    </row>
    <row r="80" spans="1:45">
      <c r="D80" t="s">
        <v>281</v>
      </c>
    </row>
    <row r="82" spans="4:4">
      <c r="D82" t="s">
        <v>265</v>
      </c>
    </row>
    <row r="83" spans="4:4">
      <c r="D83" t="s">
        <v>266</v>
      </c>
    </row>
  </sheetData>
  <mergeCells count="14">
    <mergeCell ref="Y2:AE2"/>
    <mergeCell ref="D1:X1"/>
    <mergeCell ref="Y1:AS1"/>
    <mergeCell ref="A4:A8"/>
    <mergeCell ref="A10:A23"/>
    <mergeCell ref="AF2:AL2"/>
    <mergeCell ref="AM2:AS2"/>
    <mergeCell ref="A42:A53"/>
    <mergeCell ref="A55:A68"/>
    <mergeCell ref="D2:J2"/>
    <mergeCell ref="K2:Q2"/>
    <mergeCell ref="R2:X2"/>
    <mergeCell ref="A29:A34"/>
    <mergeCell ref="A36:A4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5"/>
  <sheetViews>
    <sheetView workbookViewId="0">
      <selection activeCell="D1" sqref="D1:AB65536"/>
    </sheetView>
  </sheetViews>
  <sheetFormatPr baseColWidth="10" defaultColWidth="11" defaultRowHeight="12" x14ac:dyDescent="0"/>
  <cols>
    <col min="1" max="7" width="11" style="1"/>
    <col min="8" max="8" width="15.1640625" style="1" customWidth="1"/>
    <col min="9" max="19" width="11" style="1"/>
    <col min="20" max="20" width="20.1640625" style="1" customWidth="1"/>
    <col min="21" max="28" width="11" style="1"/>
    <col min="29" max="29" width="20.83203125" style="1" customWidth="1"/>
    <col min="30" max="16384" width="11" style="1"/>
  </cols>
  <sheetData>
    <row r="1" spans="1:53" s="3" customFormat="1">
      <c r="A1" s="2" t="s">
        <v>0</v>
      </c>
      <c r="B1" s="2" t="s">
        <v>55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  <c r="I1" s="2" t="s">
        <v>62</v>
      </c>
      <c r="J1" s="2" t="s">
        <v>63</v>
      </c>
      <c r="K1" s="2" t="s">
        <v>64</v>
      </c>
      <c r="L1" s="2" t="s">
        <v>65</v>
      </c>
      <c r="M1" s="2" t="s">
        <v>66</v>
      </c>
      <c r="N1" s="2" t="s">
        <v>67</v>
      </c>
      <c r="O1" s="2" t="s">
        <v>68</v>
      </c>
      <c r="P1" s="2" t="s">
        <v>69</v>
      </c>
      <c r="Q1" s="2" t="s">
        <v>70</v>
      </c>
      <c r="R1" s="2" t="s">
        <v>71</v>
      </c>
      <c r="S1" s="6" t="s">
        <v>72</v>
      </c>
      <c r="T1" s="6" t="s">
        <v>73</v>
      </c>
      <c r="U1" s="2" t="s">
        <v>74</v>
      </c>
      <c r="V1" s="2" t="s">
        <v>75</v>
      </c>
      <c r="W1" s="2" t="s">
        <v>76</v>
      </c>
      <c r="X1" s="2" t="s">
        <v>77</v>
      </c>
      <c r="Y1" s="2" t="s">
        <v>78</v>
      </c>
      <c r="Z1" s="2" t="s">
        <v>79</v>
      </c>
      <c r="AA1" s="2" t="s">
        <v>80</v>
      </c>
      <c r="AB1" s="2" t="s">
        <v>164</v>
      </c>
      <c r="AC1" s="2" t="s">
        <v>165</v>
      </c>
      <c r="AD1" s="2" t="s">
        <v>166</v>
      </c>
      <c r="AE1" s="2" t="s">
        <v>167</v>
      </c>
      <c r="AF1" s="2" t="s">
        <v>168</v>
      </c>
      <c r="AG1" s="2" t="s">
        <v>169</v>
      </c>
      <c r="AH1" s="2" t="s">
        <v>170</v>
      </c>
      <c r="AI1" s="2" t="s">
        <v>171</v>
      </c>
      <c r="AJ1" s="2" t="s">
        <v>172</v>
      </c>
      <c r="AK1" s="2" t="s">
        <v>173</v>
      </c>
      <c r="AL1" s="2" t="s">
        <v>174</v>
      </c>
      <c r="AM1" s="2" t="s">
        <v>175</v>
      </c>
      <c r="AN1" s="2" t="s">
        <v>176</v>
      </c>
      <c r="AO1" s="2" t="s">
        <v>177</v>
      </c>
      <c r="AP1" s="2" t="s">
        <v>178</v>
      </c>
      <c r="AQ1" s="2" t="s">
        <v>179</v>
      </c>
      <c r="AR1" s="6" t="s">
        <v>180</v>
      </c>
      <c r="AS1" s="6" t="s">
        <v>181</v>
      </c>
      <c r="AT1" s="2" t="s">
        <v>182</v>
      </c>
      <c r="AU1" s="2" t="s">
        <v>183</v>
      </c>
      <c r="AV1" s="2" t="s">
        <v>184</v>
      </c>
      <c r="AW1" s="2" t="s">
        <v>185</v>
      </c>
      <c r="AX1" s="2" t="s">
        <v>186</v>
      </c>
      <c r="AY1" s="2" t="s">
        <v>187</v>
      </c>
      <c r="AZ1" s="2" t="s">
        <v>188</v>
      </c>
    </row>
    <row r="2" spans="1:53">
      <c r="A2" s="7" t="s">
        <v>15</v>
      </c>
      <c r="B2" s="7" t="s">
        <v>81</v>
      </c>
      <c r="C2" s="7" t="s">
        <v>82</v>
      </c>
      <c r="D2" s="1">
        <v>13</v>
      </c>
      <c r="E2" s="1">
        <v>3</v>
      </c>
      <c r="F2" s="1">
        <v>5</v>
      </c>
      <c r="G2" s="1">
        <v>3</v>
      </c>
      <c r="H2" s="1">
        <v>0</v>
      </c>
      <c r="I2" s="1">
        <v>1</v>
      </c>
      <c r="J2" s="1">
        <v>5</v>
      </c>
      <c r="K2" s="1">
        <v>52</v>
      </c>
      <c r="L2" s="1">
        <v>3</v>
      </c>
      <c r="M2" s="1">
        <v>0</v>
      </c>
      <c r="N2" s="1">
        <v>5</v>
      </c>
      <c r="O2" s="1">
        <v>27</v>
      </c>
      <c r="P2" s="1">
        <v>88</v>
      </c>
      <c r="Q2" s="1">
        <v>70</v>
      </c>
      <c r="R2" s="1">
        <v>0</v>
      </c>
      <c r="S2" s="1">
        <v>0</v>
      </c>
      <c r="T2" s="1">
        <v>0</v>
      </c>
      <c r="U2" s="1">
        <v>3</v>
      </c>
      <c r="V2" s="1">
        <v>1</v>
      </c>
      <c r="W2" s="1">
        <v>0</v>
      </c>
      <c r="X2" s="1">
        <v>1</v>
      </c>
      <c r="Y2" s="1">
        <v>16</v>
      </c>
      <c r="Z2" s="1">
        <v>12</v>
      </c>
      <c r="AA2" s="1">
        <v>13</v>
      </c>
      <c r="AB2" s="1">
        <f>SUM(D2:Z2)</f>
        <v>308</v>
      </c>
      <c r="AC2" s="8">
        <f>D2*100/AB2</f>
        <v>4.220779220779221</v>
      </c>
      <c r="AD2" s="8">
        <f>E2*100/AB2</f>
        <v>0.97402597402597402</v>
      </c>
      <c r="AE2" s="8">
        <f>F2*100/AB2</f>
        <v>1.6233766233766234</v>
      </c>
      <c r="AF2" s="8">
        <f>G2*100/AB2</f>
        <v>0.97402597402597402</v>
      </c>
      <c r="AG2" s="8">
        <f>H2*100/AB2</f>
        <v>0</v>
      </c>
      <c r="AH2" s="8">
        <f>I2*100/AB2</f>
        <v>0.32467532467532467</v>
      </c>
      <c r="AI2" s="8">
        <f>J2*100/AB2</f>
        <v>1.6233766233766234</v>
      </c>
      <c r="AJ2" s="8">
        <f>K2*100/AB2</f>
        <v>16.883116883116884</v>
      </c>
      <c r="AK2" s="8">
        <f>L2*100/AB2</f>
        <v>0.97402597402597402</v>
      </c>
      <c r="AL2" s="8">
        <f>M2*100/AB2</f>
        <v>0</v>
      </c>
      <c r="AM2" s="8">
        <f>N2*100/AB2</f>
        <v>1.6233766233766234</v>
      </c>
      <c r="AN2" s="8">
        <f>O2*100/AB2</f>
        <v>8.7662337662337659</v>
      </c>
      <c r="AO2" s="8">
        <f>P2*100/AB2</f>
        <v>28.571428571428573</v>
      </c>
      <c r="AP2" s="8">
        <f>Q2*100/AB2</f>
        <v>22.727272727272727</v>
      </c>
      <c r="AQ2" s="8">
        <f>R2*100/AB2</f>
        <v>0</v>
      </c>
      <c r="AR2" s="8">
        <f>S2*100/AB2</f>
        <v>0</v>
      </c>
      <c r="AS2" s="8">
        <f>T2*100/AB2</f>
        <v>0</v>
      </c>
      <c r="AT2" s="8">
        <f>U2*100/AB2</f>
        <v>0.97402597402597402</v>
      </c>
      <c r="AU2" s="8">
        <f>V2*100/AB2</f>
        <v>0.32467532467532467</v>
      </c>
      <c r="AV2" s="8">
        <f>W2*100/AB2</f>
        <v>0</v>
      </c>
      <c r="AW2" s="8">
        <f>X2*100/AB2</f>
        <v>0.32467532467532467</v>
      </c>
      <c r="AX2" s="8">
        <f>Y2*100/AB2</f>
        <v>5.1948051948051948</v>
      </c>
      <c r="AY2" s="8">
        <f>Z2*100/AB2</f>
        <v>3.8961038961038961</v>
      </c>
      <c r="AZ2" s="8">
        <f>AA2*100/AB2</f>
        <v>4.220779220779221</v>
      </c>
      <c r="BA2" s="8"/>
    </row>
    <row r="3" spans="1:53">
      <c r="A3" s="1" t="s">
        <v>16</v>
      </c>
      <c r="B3" s="1" t="s">
        <v>83</v>
      </c>
      <c r="C3" s="1" t="s">
        <v>84</v>
      </c>
      <c r="D3" s="1">
        <v>21</v>
      </c>
      <c r="E3" s="1">
        <v>0</v>
      </c>
      <c r="F3" s="1">
        <v>4</v>
      </c>
      <c r="G3" s="1">
        <v>0</v>
      </c>
      <c r="H3" s="1">
        <v>0</v>
      </c>
      <c r="I3" s="1">
        <v>0</v>
      </c>
      <c r="J3" s="1">
        <v>5</v>
      </c>
      <c r="K3" s="1">
        <v>66</v>
      </c>
      <c r="L3" s="1">
        <v>2</v>
      </c>
      <c r="M3" s="1">
        <v>0</v>
      </c>
      <c r="N3" s="1">
        <v>6</v>
      </c>
      <c r="O3" s="1">
        <v>34</v>
      </c>
      <c r="P3" s="1">
        <v>93</v>
      </c>
      <c r="Q3" s="1">
        <v>56</v>
      </c>
      <c r="R3" s="1">
        <v>0</v>
      </c>
      <c r="S3" s="1">
        <v>0</v>
      </c>
      <c r="T3" s="1">
        <v>0</v>
      </c>
      <c r="U3" s="1">
        <v>1</v>
      </c>
      <c r="V3" s="1">
        <v>0</v>
      </c>
      <c r="W3" s="1">
        <v>0</v>
      </c>
      <c r="X3" s="1">
        <v>0</v>
      </c>
      <c r="Y3" s="1">
        <v>11</v>
      </c>
      <c r="Z3" s="1">
        <v>1</v>
      </c>
      <c r="AA3" s="1">
        <v>10</v>
      </c>
      <c r="AB3" s="1">
        <f t="shared" ref="AB3:AB41" si="0">SUM(D3:Z3)</f>
        <v>300</v>
      </c>
      <c r="AC3" s="8">
        <f t="shared" ref="AC3:AC41" si="1">D3*100/AB3</f>
        <v>7</v>
      </c>
      <c r="AD3" s="8">
        <f t="shared" ref="AD3:AD41" si="2">E3*100/AB3</f>
        <v>0</v>
      </c>
      <c r="AE3" s="8">
        <f t="shared" ref="AE3:AE41" si="3">F3*100/AB3</f>
        <v>1.3333333333333333</v>
      </c>
      <c r="AF3" s="8">
        <f t="shared" ref="AF3:AF41" si="4">G3*100/AB3</f>
        <v>0</v>
      </c>
      <c r="AG3" s="8">
        <f t="shared" ref="AG3:AG41" si="5">H3*100/AB3</f>
        <v>0</v>
      </c>
      <c r="AH3" s="8">
        <f t="shared" ref="AH3:AH41" si="6">I3*100/AB3</f>
        <v>0</v>
      </c>
      <c r="AI3" s="8">
        <f t="shared" ref="AI3:AI41" si="7">J3*100/AB3</f>
        <v>1.6666666666666667</v>
      </c>
      <c r="AJ3" s="8">
        <f t="shared" ref="AJ3:AJ41" si="8">K3*100/AB3</f>
        <v>22</v>
      </c>
      <c r="AK3" s="8">
        <f t="shared" ref="AK3:AK41" si="9">L3*100/AB3</f>
        <v>0.66666666666666663</v>
      </c>
      <c r="AL3" s="8">
        <f t="shared" ref="AL3:AL41" si="10">M3*100/AB3</f>
        <v>0</v>
      </c>
      <c r="AM3" s="8">
        <f t="shared" ref="AM3:AM41" si="11">N3*100/AB3</f>
        <v>2</v>
      </c>
      <c r="AN3" s="8">
        <f t="shared" ref="AN3:AN41" si="12">O3*100/AB3</f>
        <v>11.333333333333334</v>
      </c>
      <c r="AO3" s="8">
        <f t="shared" ref="AO3:AO41" si="13">P3*100/AB3</f>
        <v>31</v>
      </c>
      <c r="AP3" s="8">
        <f t="shared" ref="AP3:AP41" si="14">Q3*100/AB3</f>
        <v>18.666666666666668</v>
      </c>
      <c r="AQ3" s="8">
        <f t="shared" ref="AQ3:AQ41" si="15">R3*100/AB3</f>
        <v>0</v>
      </c>
      <c r="AR3" s="8">
        <f t="shared" ref="AR3:AR41" si="16">S3*100/AB3</f>
        <v>0</v>
      </c>
      <c r="AS3" s="8">
        <f t="shared" ref="AS3:AS41" si="17">T3*100/AB3</f>
        <v>0</v>
      </c>
      <c r="AT3" s="8">
        <f t="shared" ref="AT3:AT41" si="18">U3*100/AB3</f>
        <v>0.33333333333333331</v>
      </c>
      <c r="AU3" s="8">
        <f t="shared" ref="AU3:AU41" si="19">V3*100/AB3</f>
        <v>0</v>
      </c>
      <c r="AV3" s="8">
        <f t="shared" ref="AV3:AV41" si="20">W3*100/AB3</f>
        <v>0</v>
      </c>
      <c r="AW3" s="8">
        <f t="shared" ref="AW3:AW41" si="21">X3*100/AB3</f>
        <v>0</v>
      </c>
      <c r="AX3" s="8">
        <f t="shared" ref="AX3:AX41" si="22">Y3*100/AB3</f>
        <v>3.6666666666666665</v>
      </c>
      <c r="AY3" s="8">
        <f t="shared" ref="AY3:AY41" si="23">Z3*100/AB3</f>
        <v>0.33333333333333331</v>
      </c>
      <c r="AZ3" s="8">
        <f t="shared" ref="AZ3:AZ41" si="24">AA3*100/AB3</f>
        <v>3.3333333333333335</v>
      </c>
    </row>
    <row r="4" spans="1:53">
      <c r="A4" s="1" t="s">
        <v>17</v>
      </c>
      <c r="B4" s="1" t="s">
        <v>83</v>
      </c>
      <c r="C4" s="1" t="s">
        <v>84</v>
      </c>
      <c r="D4" s="1">
        <v>22</v>
      </c>
      <c r="E4" s="1">
        <v>0</v>
      </c>
      <c r="F4" s="1">
        <v>3</v>
      </c>
      <c r="G4" s="1">
        <v>1</v>
      </c>
      <c r="H4" s="1">
        <v>0</v>
      </c>
      <c r="I4" s="1">
        <v>0</v>
      </c>
      <c r="J4" s="1">
        <v>6</v>
      </c>
      <c r="K4" s="1">
        <v>54</v>
      </c>
      <c r="L4" s="1">
        <v>3</v>
      </c>
      <c r="M4" s="1">
        <v>0</v>
      </c>
      <c r="N4" s="1">
        <v>3</v>
      </c>
      <c r="O4" s="1">
        <v>19</v>
      </c>
      <c r="P4" s="1">
        <v>109</v>
      </c>
      <c r="Q4" s="1">
        <v>64</v>
      </c>
      <c r="R4" s="1">
        <v>4</v>
      </c>
      <c r="S4" s="1">
        <v>0</v>
      </c>
      <c r="T4" s="1">
        <v>0</v>
      </c>
      <c r="U4" s="1">
        <v>1</v>
      </c>
      <c r="V4" s="1">
        <v>0</v>
      </c>
      <c r="W4" s="1">
        <v>0</v>
      </c>
      <c r="X4" s="1">
        <v>0</v>
      </c>
      <c r="Y4" s="1">
        <v>9</v>
      </c>
      <c r="Z4" s="1">
        <v>2</v>
      </c>
      <c r="AA4" s="1">
        <v>10</v>
      </c>
      <c r="AB4" s="1">
        <f t="shared" si="0"/>
        <v>300</v>
      </c>
      <c r="AC4" s="8">
        <f t="shared" si="1"/>
        <v>7.333333333333333</v>
      </c>
      <c r="AD4" s="8">
        <f t="shared" si="2"/>
        <v>0</v>
      </c>
      <c r="AE4" s="8">
        <f t="shared" si="3"/>
        <v>1</v>
      </c>
      <c r="AF4" s="8">
        <f t="shared" si="4"/>
        <v>0.33333333333333331</v>
      </c>
      <c r="AG4" s="8">
        <f t="shared" si="5"/>
        <v>0</v>
      </c>
      <c r="AH4" s="8">
        <f t="shared" si="6"/>
        <v>0</v>
      </c>
      <c r="AI4" s="8">
        <f t="shared" si="7"/>
        <v>2</v>
      </c>
      <c r="AJ4" s="8">
        <f t="shared" si="8"/>
        <v>18</v>
      </c>
      <c r="AK4" s="8">
        <f t="shared" si="9"/>
        <v>1</v>
      </c>
      <c r="AL4" s="8">
        <f t="shared" si="10"/>
        <v>0</v>
      </c>
      <c r="AM4" s="8">
        <f t="shared" si="11"/>
        <v>1</v>
      </c>
      <c r="AN4" s="8">
        <f t="shared" si="12"/>
        <v>6.333333333333333</v>
      </c>
      <c r="AO4" s="8">
        <f t="shared" si="13"/>
        <v>36.333333333333336</v>
      </c>
      <c r="AP4" s="8">
        <f t="shared" si="14"/>
        <v>21.333333333333332</v>
      </c>
      <c r="AQ4" s="8">
        <f t="shared" si="15"/>
        <v>1.3333333333333333</v>
      </c>
      <c r="AR4" s="8">
        <f t="shared" si="16"/>
        <v>0</v>
      </c>
      <c r="AS4" s="8">
        <f t="shared" si="17"/>
        <v>0</v>
      </c>
      <c r="AT4" s="8">
        <f t="shared" si="18"/>
        <v>0.33333333333333331</v>
      </c>
      <c r="AU4" s="8">
        <f t="shared" si="19"/>
        <v>0</v>
      </c>
      <c r="AV4" s="8">
        <f t="shared" si="20"/>
        <v>0</v>
      </c>
      <c r="AW4" s="8">
        <f t="shared" si="21"/>
        <v>0</v>
      </c>
      <c r="AX4" s="8">
        <f t="shared" si="22"/>
        <v>3</v>
      </c>
      <c r="AY4" s="8">
        <f t="shared" si="23"/>
        <v>0.66666666666666663</v>
      </c>
      <c r="AZ4" s="8">
        <f t="shared" si="24"/>
        <v>3.3333333333333335</v>
      </c>
    </row>
    <row r="5" spans="1:53">
      <c r="A5" s="1" t="s">
        <v>18</v>
      </c>
      <c r="B5" s="1" t="s">
        <v>83</v>
      </c>
      <c r="C5" s="1" t="s">
        <v>85</v>
      </c>
      <c r="D5" s="1">
        <v>27</v>
      </c>
      <c r="E5" s="1">
        <v>0</v>
      </c>
      <c r="F5" s="1">
        <v>5</v>
      </c>
      <c r="G5" s="1">
        <v>0</v>
      </c>
      <c r="H5" s="1">
        <v>0</v>
      </c>
      <c r="I5" s="1">
        <v>0</v>
      </c>
      <c r="J5" s="1">
        <v>5</v>
      </c>
      <c r="K5" s="1">
        <v>72</v>
      </c>
      <c r="L5" s="1">
        <v>3</v>
      </c>
      <c r="M5" s="1">
        <v>0</v>
      </c>
      <c r="N5" s="1">
        <v>2</v>
      </c>
      <c r="O5" s="1">
        <v>22</v>
      </c>
      <c r="P5" s="1">
        <v>92</v>
      </c>
      <c r="Q5" s="1">
        <v>48</v>
      </c>
      <c r="R5" s="1">
        <v>0</v>
      </c>
      <c r="S5" s="1">
        <v>0</v>
      </c>
      <c r="T5" s="1">
        <v>0</v>
      </c>
      <c r="U5" s="1">
        <v>4</v>
      </c>
      <c r="V5" s="1">
        <v>0</v>
      </c>
      <c r="W5" s="1">
        <v>0</v>
      </c>
      <c r="X5" s="1">
        <v>0</v>
      </c>
      <c r="Y5" s="1">
        <v>20</v>
      </c>
      <c r="Z5" s="1">
        <v>2</v>
      </c>
      <c r="AA5" s="1">
        <v>13</v>
      </c>
      <c r="AB5" s="1">
        <f t="shared" si="0"/>
        <v>302</v>
      </c>
      <c r="AC5" s="8">
        <f t="shared" si="1"/>
        <v>8.9403973509933774</v>
      </c>
      <c r="AD5" s="8">
        <f t="shared" si="2"/>
        <v>0</v>
      </c>
      <c r="AE5" s="8">
        <f t="shared" si="3"/>
        <v>1.6556291390728477</v>
      </c>
      <c r="AF5" s="8">
        <f t="shared" si="4"/>
        <v>0</v>
      </c>
      <c r="AG5" s="8">
        <f t="shared" si="5"/>
        <v>0</v>
      </c>
      <c r="AH5" s="8">
        <f t="shared" si="6"/>
        <v>0</v>
      </c>
      <c r="AI5" s="8">
        <f t="shared" si="7"/>
        <v>1.6556291390728477</v>
      </c>
      <c r="AJ5" s="8">
        <f t="shared" si="8"/>
        <v>23.841059602649008</v>
      </c>
      <c r="AK5" s="8">
        <f t="shared" si="9"/>
        <v>0.99337748344370858</v>
      </c>
      <c r="AL5" s="8">
        <f t="shared" si="10"/>
        <v>0</v>
      </c>
      <c r="AM5" s="8">
        <f t="shared" si="11"/>
        <v>0.66225165562913912</v>
      </c>
      <c r="AN5" s="8">
        <f t="shared" si="12"/>
        <v>7.2847682119205297</v>
      </c>
      <c r="AO5" s="8">
        <f t="shared" si="13"/>
        <v>30.463576158940398</v>
      </c>
      <c r="AP5" s="8">
        <f t="shared" si="14"/>
        <v>15.894039735099337</v>
      </c>
      <c r="AQ5" s="8">
        <f t="shared" si="15"/>
        <v>0</v>
      </c>
      <c r="AR5" s="8">
        <f t="shared" si="16"/>
        <v>0</v>
      </c>
      <c r="AS5" s="8">
        <f t="shared" si="17"/>
        <v>0</v>
      </c>
      <c r="AT5" s="8">
        <f t="shared" si="18"/>
        <v>1.3245033112582782</v>
      </c>
      <c r="AU5" s="8">
        <f t="shared" si="19"/>
        <v>0</v>
      </c>
      <c r="AV5" s="8">
        <f t="shared" si="20"/>
        <v>0</v>
      </c>
      <c r="AW5" s="8">
        <f t="shared" si="21"/>
        <v>0</v>
      </c>
      <c r="AX5" s="8">
        <f t="shared" si="22"/>
        <v>6.6225165562913908</v>
      </c>
      <c r="AY5" s="8">
        <f t="shared" si="23"/>
        <v>0.66225165562913912</v>
      </c>
      <c r="AZ5" s="8">
        <f t="shared" si="24"/>
        <v>4.3046357615894042</v>
      </c>
    </row>
    <row r="6" spans="1:53">
      <c r="A6" s="1" t="s">
        <v>19</v>
      </c>
      <c r="B6" s="1" t="s">
        <v>86</v>
      </c>
      <c r="C6" s="1" t="s">
        <v>84</v>
      </c>
      <c r="D6" s="1">
        <v>20</v>
      </c>
      <c r="E6" s="1">
        <v>2</v>
      </c>
      <c r="F6" s="1">
        <v>5</v>
      </c>
      <c r="G6" s="1">
        <v>0</v>
      </c>
      <c r="H6" s="1">
        <v>0</v>
      </c>
      <c r="I6" s="1">
        <v>0</v>
      </c>
      <c r="J6" s="1">
        <v>4</v>
      </c>
      <c r="K6" s="1">
        <v>59</v>
      </c>
      <c r="L6" s="1">
        <v>7</v>
      </c>
      <c r="M6" s="1">
        <v>0</v>
      </c>
      <c r="N6" s="1">
        <v>5</v>
      </c>
      <c r="O6" s="1">
        <v>29</v>
      </c>
      <c r="P6" s="1">
        <v>93</v>
      </c>
      <c r="Q6" s="1">
        <v>67</v>
      </c>
      <c r="R6" s="1">
        <v>1</v>
      </c>
      <c r="S6" s="1">
        <v>0</v>
      </c>
      <c r="T6" s="1">
        <v>0</v>
      </c>
      <c r="U6" s="1">
        <v>2</v>
      </c>
      <c r="V6" s="1">
        <v>0</v>
      </c>
      <c r="W6" s="1">
        <v>0</v>
      </c>
      <c r="X6" s="1">
        <v>0</v>
      </c>
      <c r="Y6" s="1">
        <v>10</v>
      </c>
      <c r="Z6" s="1">
        <v>8</v>
      </c>
      <c r="AA6" s="1">
        <v>6</v>
      </c>
      <c r="AB6" s="1">
        <f t="shared" si="0"/>
        <v>312</v>
      </c>
      <c r="AC6" s="8">
        <f t="shared" si="1"/>
        <v>6.4102564102564106</v>
      </c>
      <c r="AD6" s="8">
        <f t="shared" si="2"/>
        <v>0.64102564102564108</v>
      </c>
      <c r="AE6" s="8">
        <f t="shared" si="3"/>
        <v>1.6025641025641026</v>
      </c>
      <c r="AF6" s="8">
        <f t="shared" si="4"/>
        <v>0</v>
      </c>
      <c r="AG6" s="8">
        <f t="shared" si="5"/>
        <v>0</v>
      </c>
      <c r="AH6" s="8">
        <f t="shared" si="6"/>
        <v>0</v>
      </c>
      <c r="AI6" s="8">
        <f t="shared" si="7"/>
        <v>1.2820512820512822</v>
      </c>
      <c r="AJ6" s="8">
        <f t="shared" si="8"/>
        <v>18.910256410256409</v>
      </c>
      <c r="AK6" s="8">
        <f t="shared" si="9"/>
        <v>2.2435897435897436</v>
      </c>
      <c r="AL6" s="8">
        <f t="shared" si="10"/>
        <v>0</v>
      </c>
      <c r="AM6" s="8">
        <f t="shared" si="11"/>
        <v>1.6025641025641026</v>
      </c>
      <c r="AN6" s="8">
        <f t="shared" si="12"/>
        <v>9.2948717948717956</v>
      </c>
      <c r="AO6" s="8">
        <f t="shared" si="13"/>
        <v>29.807692307692307</v>
      </c>
      <c r="AP6" s="8">
        <f t="shared" si="14"/>
        <v>21.474358974358974</v>
      </c>
      <c r="AQ6" s="8">
        <f t="shared" si="15"/>
        <v>0.32051282051282054</v>
      </c>
      <c r="AR6" s="8">
        <f t="shared" si="16"/>
        <v>0</v>
      </c>
      <c r="AS6" s="8">
        <f t="shared" si="17"/>
        <v>0</v>
      </c>
      <c r="AT6" s="8">
        <f t="shared" si="18"/>
        <v>0.64102564102564108</v>
      </c>
      <c r="AU6" s="8">
        <f t="shared" si="19"/>
        <v>0</v>
      </c>
      <c r="AV6" s="8">
        <f t="shared" si="20"/>
        <v>0</v>
      </c>
      <c r="AW6" s="8">
        <f t="shared" si="21"/>
        <v>0</v>
      </c>
      <c r="AX6" s="8">
        <f t="shared" si="22"/>
        <v>3.2051282051282053</v>
      </c>
      <c r="AY6" s="8">
        <f t="shared" si="23"/>
        <v>2.5641025641025643</v>
      </c>
      <c r="AZ6" s="8">
        <f t="shared" si="24"/>
        <v>1.9230769230769231</v>
      </c>
    </row>
    <row r="7" spans="1:53">
      <c r="A7" s="1" t="s">
        <v>20</v>
      </c>
      <c r="B7" s="1" t="s">
        <v>86</v>
      </c>
      <c r="C7" s="1" t="s">
        <v>85</v>
      </c>
      <c r="D7" s="1">
        <v>16</v>
      </c>
      <c r="E7" s="1">
        <v>0</v>
      </c>
      <c r="F7" s="1">
        <v>5</v>
      </c>
      <c r="G7" s="1">
        <v>0</v>
      </c>
      <c r="H7" s="1">
        <v>3</v>
      </c>
      <c r="I7" s="1">
        <v>0</v>
      </c>
      <c r="J7" s="1">
        <v>0</v>
      </c>
      <c r="K7" s="1">
        <v>59</v>
      </c>
      <c r="L7" s="1">
        <v>6</v>
      </c>
      <c r="M7" s="1">
        <v>0</v>
      </c>
      <c r="N7" s="1">
        <v>8</v>
      </c>
      <c r="O7" s="1">
        <v>27</v>
      </c>
      <c r="P7" s="1">
        <v>93</v>
      </c>
      <c r="Q7" s="1">
        <v>68</v>
      </c>
      <c r="R7" s="1">
        <v>4</v>
      </c>
      <c r="S7" s="1">
        <v>0</v>
      </c>
      <c r="T7" s="1">
        <v>0</v>
      </c>
      <c r="U7" s="1">
        <v>1</v>
      </c>
      <c r="V7" s="1">
        <v>0</v>
      </c>
      <c r="W7" s="1">
        <v>0</v>
      </c>
      <c r="X7" s="1">
        <v>0</v>
      </c>
      <c r="Y7" s="1">
        <v>22</v>
      </c>
      <c r="Z7" s="1">
        <v>7</v>
      </c>
      <c r="AA7" s="1">
        <v>2</v>
      </c>
      <c r="AB7" s="1">
        <f t="shared" si="0"/>
        <v>319</v>
      </c>
      <c r="AC7" s="8">
        <f t="shared" si="1"/>
        <v>5.015673981191223</v>
      </c>
      <c r="AD7" s="8">
        <f t="shared" si="2"/>
        <v>0</v>
      </c>
      <c r="AE7" s="8">
        <f t="shared" si="3"/>
        <v>1.567398119122257</v>
      </c>
      <c r="AF7" s="8">
        <f t="shared" si="4"/>
        <v>0</v>
      </c>
      <c r="AG7" s="8">
        <f t="shared" si="5"/>
        <v>0.94043887147335425</v>
      </c>
      <c r="AH7" s="8">
        <f t="shared" si="6"/>
        <v>0</v>
      </c>
      <c r="AI7" s="8">
        <f t="shared" si="7"/>
        <v>0</v>
      </c>
      <c r="AJ7" s="8">
        <f t="shared" si="8"/>
        <v>18.495297805642632</v>
      </c>
      <c r="AK7" s="8">
        <f t="shared" si="9"/>
        <v>1.8808777429467085</v>
      </c>
      <c r="AL7" s="8">
        <f t="shared" si="10"/>
        <v>0</v>
      </c>
      <c r="AM7" s="8">
        <f t="shared" si="11"/>
        <v>2.5078369905956115</v>
      </c>
      <c r="AN7" s="8">
        <f t="shared" si="12"/>
        <v>8.4639498432601883</v>
      </c>
      <c r="AO7" s="8">
        <f t="shared" si="13"/>
        <v>29.153605015673982</v>
      </c>
      <c r="AP7" s="8">
        <f t="shared" si="14"/>
        <v>21.316614420062695</v>
      </c>
      <c r="AQ7" s="8">
        <f t="shared" si="15"/>
        <v>1.2539184952978057</v>
      </c>
      <c r="AR7" s="8">
        <f t="shared" si="16"/>
        <v>0</v>
      </c>
      <c r="AS7" s="8">
        <f t="shared" si="17"/>
        <v>0</v>
      </c>
      <c r="AT7" s="8">
        <f t="shared" si="18"/>
        <v>0.31347962382445144</v>
      </c>
      <c r="AU7" s="8">
        <f t="shared" si="19"/>
        <v>0</v>
      </c>
      <c r="AV7" s="8">
        <f t="shared" si="20"/>
        <v>0</v>
      </c>
      <c r="AW7" s="8">
        <f t="shared" si="21"/>
        <v>0</v>
      </c>
      <c r="AX7" s="8">
        <f t="shared" si="22"/>
        <v>6.8965517241379306</v>
      </c>
      <c r="AY7" s="8">
        <f t="shared" si="23"/>
        <v>2.1943573667711598</v>
      </c>
      <c r="AZ7" s="8">
        <f t="shared" si="24"/>
        <v>0.62695924764890287</v>
      </c>
    </row>
    <row r="8" spans="1:53">
      <c r="A8" s="1" t="s">
        <v>21</v>
      </c>
      <c r="B8" s="1" t="s">
        <v>86</v>
      </c>
      <c r="C8" s="1" t="s">
        <v>85</v>
      </c>
      <c r="D8" s="1">
        <v>16</v>
      </c>
      <c r="E8" s="1">
        <v>0</v>
      </c>
      <c r="F8" s="1">
        <v>8</v>
      </c>
      <c r="G8" s="1">
        <v>0</v>
      </c>
      <c r="H8" s="1">
        <v>0</v>
      </c>
      <c r="I8" s="1">
        <v>0</v>
      </c>
      <c r="J8" s="1">
        <v>16</v>
      </c>
      <c r="K8" s="1">
        <v>59</v>
      </c>
      <c r="L8" s="1">
        <v>7</v>
      </c>
      <c r="M8" s="1">
        <v>0</v>
      </c>
      <c r="N8" s="1">
        <v>12</v>
      </c>
      <c r="O8" s="1">
        <v>34</v>
      </c>
      <c r="P8" s="1">
        <v>105</v>
      </c>
      <c r="Q8" s="1">
        <v>69</v>
      </c>
      <c r="R8" s="1">
        <v>0</v>
      </c>
      <c r="S8" s="1">
        <v>0</v>
      </c>
      <c r="T8" s="1">
        <v>0</v>
      </c>
      <c r="U8" s="1">
        <v>4</v>
      </c>
      <c r="V8" s="1">
        <v>0</v>
      </c>
      <c r="W8" s="1">
        <v>0</v>
      </c>
      <c r="X8" s="1">
        <v>1</v>
      </c>
      <c r="Y8" s="1">
        <v>15</v>
      </c>
      <c r="Z8" s="1">
        <v>11</v>
      </c>
      <c r="AA8" s="1">
        <v>1</v>
      </c>
      <c r="AB8" s="1">
        <f t="shared" si="0"/>
        <v>357</v>
      </c>
      <c r="AC8" s="8">
        <f t="shared" si="1"/>
        <v>4.4817927170868348</v>
      </c>
      <c r="AD8" s="8">
        <f t="shared" si="2"/>
        <v>0</v>
      </c>
      <c r="AE8" s="8">
        <f t="shared" si="3"/>
        <v>2.2408963585434174</v>
      </c>
      <c r="AF8" s="8">
        <f t="shared" si="4"/>
        <v>0</v>
      </c>
      <c r="AG8" s="8">
        <f t="shared" si="5"/>
        <v>0</v>
      </c>
      <c r="AH8" s="8">
        <f t="shared" si="6"/>
        <v>0</v>
      </c>
      <c r="AI8" s="8">
        <f t="shared" si="7"/>
        <v>4.4817927170868348</v>
      </c>
      <c r="AJ8" s="8">
        <f t="shared" si="8"/>
        <v>16.526610644257705</v>
      </c>
      <c r="AK8" s="8">
        <f t="shared" si="9"/>
        <v>1.9607843137254901</v>
      </c>
      <c r="AL8" s="8">
        <f t="shared" si="10"/>
        <v>0</v>
      </c>
      <c r="AM8" s="8">
        <f t="shared" si="11"/>
        <v>3.3613445378151261</v>
      </c>
      <c r="AN8" s="8">
        <f t="shared" si="12"/>
        <v>9.5238095238095237</v>
      </c>
      <c r="AO8" s="8">
        <f t="shared" si="13"/>
        <v>29.411764705882351</v>
      </c>
      <c r="AP8" s="8">
        <f t="shared" si="14"/>
        <v>19.327731092436974</v>
      </c>
      <c r="AQ8" s="8">
        <f t="shared" si="15"/>
        <v>0</v>
      </c>
      <c r="AR8" s="8">
        <f t="shared" si="16"/>
        <v>0</v>
      </c>
      <c r="AS8" s="8">
        <f t="shared" si="17"/>
        <v>0</v>
      </c>
      <c r="AT8" s="8">
        <f t="shared" si="18"/>
        <v>1.1204481792717087</v>
      </c>
      <c r="AU8" s="8">
        <f t="shared" si="19"/>
        <v>0</v>
      </c>
      <c r="AV8" s="8">
        <f t="shared" si="20"/>
        <v>0</v>
      </c>
      <c r="AW8" s="8">
        <f t="shared" si="21"/>
        <v>0.28011204481792717</v>
      </c>
      <c r="AX8" s="8">
        <f t="shared" si="22"/>
        <v>4.2016806722689077</v>
      </c>
      <c r="AY8" s="8">
        <f t="shared" si="23"/>
        <v>3.081232492997199</v>
      </c>
      <c r="AZ8" s="8">
        <f t="shared" si="24"/>
        <v>0.28011204481792717</v>
      </c>
    </row>
    <row r="9" spans="1:53">
      <c r="A9" s="1" t="s">
        <v>22</v>
      </c>
      <c r="B9" s="1" t="s">
        <v>86</v>
      </c>
      <c r="C9" s="1" t="s">
        <v>85</v>
      </c>
      <c r="D9" s="1">
        <v>32</v>
      </c>
      <c r="E9" s="1">
        <v>0</v>
      </c>
      <c r="F9" s="1">
        <v>7</v>
      </c>
      <c r="G9" s="1">
        <v>0</v>
      </c>
      <c r="H9" s="1">
        <v>0</v>
      </c>
      <c r="I9" s="1">
        <v>0</v>
      </c>
      <c r="J9" s="1">
        <v>0</v>
      </c>
      <c r="K9" s="1">
        <v>63</v>
      </c>
      <c r="L9" s="1">
        <v>2</v>
      </c>
      <c r="M9" s="1">
        <v>0</v>
      </c>
      <c r="N9" s="1">
        <v>6</v>
      </c>
      <c r="O9" s="1">
        <v>16</v>
      </c>
      <c r="P9" s="1">
        <v>101</v>
      </c>
      <c r="Q9" s="1">
        <v>62</v>
      </c>
      <c r="R9" s="1">
        <v>1</v>
      </c>
      <c r="S9" s="1">
        <v>0</v>
      </c>
      <c r="T9" s="1">
        <v>0</v>
      </c>
      <c r="U9" s="1">
        <v>2</v>
      </c>
      <c r="V9" s="1">
        <v>0</v>
      </c>
      <c r="W9" s="1">
        <v>0</v>
      </c>
      <c r="X9" s="1">
        <v>0</v>
      </c>
      <c r="Y9" s="1">
        <v>24</v>
      </c>
      <c r="Z9" s="1">
        <v>2</v>
      </c>
      <c r="AA9" s="1">
        <v>3</v>
      </c>
      <c r="AB9" s="1">
        <f t="shared" si="0"/>
        <v>318</v>
      </c>
      <c r="AC9" s="8">
        <f t="shared" si="1"/>
        <v>10.062893081761006</v>
      </c>
      <c r="AD9" s="8">
        <f t="shared" si="2"/>
        <v>0</v>
      </c>
      <c r="AE9" s="8">
        <f t="shared" si="3"/>
        <v>2.2012578616352201</v>
      </c>
      <c r="AF9" s="8">
        <f t="shared" si="4"/>
        <v>0</v>
      </c>
      <c r="AG9" s="8">
        <f t="shared" si="5"/>
        <v>0</v>
      </c>
      <c r="AH9" s="8">
        <f t="shared" si="6"/>
        <v>0</v>
      </c>
      <c r="AI9" s="8">
        <f t="shared" si="7"/>
        <v>0</v>
      </c>
      <c r="AJ9" s="8">
        <f t="shared" si="8"/>
        <v>19.811320754716981</v>
      </c>
      <c r="AK9" s="8">
        <f t="shared" si="9"/>
        <v>0.62893081761006286</v>
      </c>
      <c r="AL9" s="8">
        <f t="shared" si="10"/>
        <v>0</v>
      </c>
      <c r="AM9" s="8">
        <f t="shared" si="11"/>
        <v>1.8867924528301887</v>
      </c>
      <c r="AN9" s="8">
        <f t="shared" si="12"/>
        <v>5.0314465408805029</v>
      </c>
      <c r="AO9" s="8">
        <f t="shared" si="13"/>
        <v>31.761006289308177</v>
      </c>
      <c r="AP9" s="8">
        <f t="shared" si="14"/>
        <v>19.49685534591195</v>
      </c>
      <c r="AQ9" s="8">
        <f t="shared" si="15"/>
        <v>0.31446540880503143</v>
      </c>
      <c r="AR9" s="8">
        <f t="shared" si="16"/>
        <v>0</v>
      </c>
      <c r="AS9" s="8">
        <f t="shared" si="17"/>
        <v>0</v>
      </c>
      <c r="AT9" s="8">
        <f t="shared" si="18"/>
        <v>0.62893081761006286</v>
      </c>
      <c r="AU9" s="8">
        <f t="shared" si="19"/>
        <v>0</v>
      </c>
      <c r="AV9" s="8">
        <f t="shared" si="20"/>
        <v>0</v>
      </c>
      <c r="AW9" s="8">
        <f t="shared" si="21"/>
        <v>0</v>
      </c>
      <c r="AX9" s="8">
        <f t="shared" si="22"/>
        <v>7.5471698113207548</v>
      </c>
      <c r="AY9" s="8">
        <f t="shared" si="23"/>
        <v>0.62893081761006286</v>
      </c>
      <c r="AZ9" s="8">
        <f t="shared" si="24"/>
        <v>0.94339622641509435</v>
      </c>
    </row>
    <row r="10" spans="1:53">
      <c r="A10" s="1" t="s">
        <v>23</v>
      </c>
      <c r="B10" s="1" t="s">
        <v>86</v>
      </c>
      <c r="C10" s="1" t="s">
        <v>84</v>
      </c>
      <c r="D10" s="1">
        <v>13</v>
      </c>
      <c r="E10" s="1">
        <v>0</v>
      </c>
      <c r="F10" s="1">
        <v>1</v>
      </c>
      <c r="G10" s="1">
        <v>0</v>
      </c>
      <c r="H10" s="1">
        <v>3</v>
      </c>
      <c r="I10" s="1">
        <v>0</v>
      </c>
      <c r="J10" s="1">
        <v>4</v>
      </c>
      <c r="K10" s="1">
        <v>69</v>
      </c>
      <c r="L10" s="1">
        <v>3</v>
      </c>
      <c r="M10" s="1">
        <v>3</v>
      </c>
      <c r="N10" s="1">
        <v>7</v>
      </c>
      <c r="O10" s="1">
        <v>27</v>
      </c>
      <c r="P10" s="1">
        <v>96</v>
      </c>
      <c r="Q10" s="1">
        <v>60</v>
      </c>
      <c r="R10" s="1">
        <v>1</v>
      </c>
      <c r="S10" s="1">
        <v>0</v>
      </c>
      <c r="T10" s="1">
        <v>0</v>
      </c>
      <c r="U10" s="1">
        <v>4</v>
      </c>
      <c r="V10" s="1">
        <v>2</v>
      </c>
      <c r="W10" s="1">
        <v>0</v>
      </c>
      <c r="X10" s="1">
        <v>0</v>
      </c>
      <c r="Y10" s="1">
        <v>7</v>
      </c>
      <c r="Z10" s="1">
        <v>6</v>
      </c>
      <c r="AA10" s="1">
        <v>9</v>
      </c>
      <c r="AB10" s="1">
        <f t="shared" si="0"/>
        <v>306</v>
      </c>
      <c r="AC10" s="8">
        <f t="shared" si="1"/>
        <v>4.2483660130718954</v>
      </c>
      <c r="AD10" s="8">
        <f t="shared" si="2"/>
        <v>0</v>
      </c>
      <c r="AE10" s="8">
        <f t="shared" si="3"/>
        <v>0.32679738562091504</v>
      </c>
      <c r="AF10" s="8">
        <f t="shared" si="4"/>
        <v>0</v>
      </c>
      <c r="AG10" s="8">
        <f t="shared" si="5"/>
        <v>0.98039215686274506</v>
      </c>
      <c r="AH10" s="8">
        <f t="shared" si="6"/>
        <v>0</v>
      </c>
      <c r="AI10" s="8">
        <f t="shared" si="7"/>
        <v>1.3071895424836601</v>
      </c>
      <c r="AJ10" s="8">
        <f t="shared" si="8"/>
        <v>22.549019607843139</v>
      </c>
      <c r="AK10" s="8">
        <f t="shared" si="9"/>
        <v>0.98039215686274506</v>
      </c>
      <c r="AL10" s="8">
        <f t="shared" si="10"/>
        <v>0.98039215686274506</v>
      </c>
      <c r="AM10" s="8">
        <f t="shared" si="11"/>
        <v>2.2875816993464051</v>
      </c>
      <c r="AN10" s="8">
        <f t="shared" si="12"/>
        <v>8.8235294117647065</v>
      </c>
      <c r="AO10" s="8">
        <f t="shared" si="13"/>
        <v>31.372549019607842</v>
      </c>
      <c r="AP10" s="8">
        <f t="shared" si="14"/>
        <v>19.607843137254903</v>
      </c>
      <c r="AQ10" s="8">
        <f t="shared" si="15"/>
        <v>0.32679738562091504</v>
      </c>
      <c r="AR10" s="8">
        <f t="shared" si="16"/>
        <v>0</v>
      </c>
      <c r="AS10" s="8">
        <f t="shared" si="17"/>
        <v>0</v>
      </c>
      <c r="AT10" s="8">
        <f t="shared" si="18"/>
        <v>1.3071895424836601</v>
      </c>
      <c r="AU10" s="8">
        <f t="shared" si="19"/>
        <v>0.65359477124183007</v>
      </c>
      <c r="AV10" s="8">
        <f t="shared" si="20"/>
        <v>0</v>
      </c>
      <c r="AW10" s="8">
        <f t="shared" si="21"/>
        <v>0</v>
      </c>
      <c r="AX10" s="8">
        <f t="shared" si="22"/>
        <v>2.2875816993464051</v>
      </c>
      <c r="AY10" s="8">
        <f t="shared" si="23"/>
        <v>1.9607843137254901</v>
      </c>
      <c r="AZ10" s="8">
        <f t="shared" si="24"/>
        <v>2.9411764705882355</v>
      </c>
    </row>
    <row r="11" spans="1:53">
      <c r="A11" s="1" t="s">
        <v>24</v>
      </c>
      <c r="B11" s="1" t="s">
        <v>86</v>
      </c>
      <c r="C11" s="1" t="s">
        <v>82</v>
      </c>
      <c r="D11" s="1">
        <v>31</v>
      </c>
      <c r="E11" s="1">
        <v>4</v>
      </c>
      <c r="F11" s="1">
        <v>9</v>
      </c>
      <c r="G11" s="1">
        <v>0</v>
      </c>
      <c r="H11" s="1">
        <v>3</v>
      </c>
      <c r="I11" s="1">
        <v>0</v>
      </c>
      <c r="J11" s="1">
        <v>0</v>
      </c>
      <c r="K11" s="1">
        <v>121</v>
      </c>
      <c r="L11" s="1">
        <v>8</v>
      </c>
      <c r="M11" s="1">
        <v>0</v>
      </c>
      <c r="N11" s="1">
        <v>7</v>
      </c>
      <c r="O11" s="1">
        <v>16</v>
      </c>
      <c r="P11" s="1">
        <v>54</v>
      </c>
      <c r="Q11" s="1">
        <v>44</v>
      </c>
      <c r="R11" s="1">
        <v>3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17</v>
      </c>
      <c r="Z11" s="1">
        <v>4</v>
      </c>
      <c r="AA11" s="1">
        <v>21</v>
      </c>
      <c r="AB11" s="1">
        <f t="shared" si="0"/>
        <v>321</v>
      </c>
      <c r="AC11" s="8">
        <f t="shared" si="1"/>
        <v>9.657320872274143</v>
      </c>
      <c r="AD11" s="8">
        <f t="shared" si="2"/>
        <v>1.2461059190031152</v>
      </c>
      <c r="AE11" s="8">
        <f t="shared" si="3"/>
        <v>2.8037383177570092</v>
      </c>
      <c r="AF11" s="8">
        <f t="shared" si="4"/>
        <v>0</v>
      </c>
      <c r="AG11" s="8">
        <f t="shared" si="5"/>
        <v>0.93457943925233644</v>
      </c>
      <c r="AH11" s="8">
        <f t="shared" si="6"/>
        <v>0</v>
      </c>
      <c r="AI11" s="8">
        <f t="shared" si="7"/>
        <v>0</v>
      </c>
      <c r="AJ11" s="8">
        <f t="shared" si="8"/>
        <v>37.694704049844233</v>
      </c>
      <c r="AK11" s="8">
        <f t="shared" si="9"/>
        <v>2.4922118380062304</v>
      </c>
      <c r="AL11" s="8">
        <f t="shared" si="10"/>
        <v>0</v>
      </c>
      <c r="AM11" s="8">
        <f t="shared" si="11"/>
        <v>2.1806853582554515</v>
      </c>
      <c r="AN11" s="8">
        <f t="shared" si="12"/>
        <v>4.9844236760124607</v>
      </c>
      <c r="AO11" s="8">
        <f t="shared" si="13"/>
        <v>16.822429906542055</v>
      </c>
      <c r="AP11" s="8">
        <f t="shared" si="14"/>
        <v>13.707165109034268</v>
      </c>
      <c r="AQ11" s="8">
        <f t="shared" si="15"/>
        <v>0.93457943925233644</v>
      </c>
      <c r="AR11" s="8">
        <f t="shared" si="16"/>
        <v>0</v>
      </c>
      <c r="AS11" s="8">
        <f t="shared" si="17"/>
        <v>0</v>
      </c>
      <c r="AT11" s="8">
        <f t="shared" si="18"/>
        <v>0</v>
      </c>
      <c r="AU11" s="8">
        <f t="shared" si="19"/>
        <v>0</v>
      </c>
      <c r="AV11" s="8">
        <f t="shared" si="20"/>
        <v>0</v>
      </c>
      <c r="AW11" s="8">
        <f t="shared" si="21"/>
        <v>0</v>
      </c>
      <c r="AX11" s="8">
        <f t="shared" si="22"/>
        <v>5.29595015576324</v>
      </c>
      <c r="AY11" s="8">
        <f t="shared" si="23"/>
        <v>1.2461059190031152</v>
      </c>
      <c r="AZ11" s="8">
        <f t="shared" si="24"/>
        <v>6.5420560747663554</v>
      </c>
    </row>
    <row r="12" spans="1:53">
      <c r="A12" s="1" t="s">
        <v>25</v>
      </c>
      <c r="B12" s="1" t="s">
        <v>86</v>
      </c>
      <c r="C12" s="1" t="s">
        <v>85</v>
      </c>
      <c r="D12" s="1">
        <v>30</v>
      </c>
      <c r="E12" s="1">
        <v>1</v>
      </c>
      <c r="F12" s="1">
        <v>10</v>
      </c>
      <c r="G12" s="1">
        <v>0</v>
      </c>
      <c r="H12" s="1">
        <v>0</v>
      </c>
      <c r="I12" s="1">
        <v>0</v>
      </c>
      <c r="J12" s="1">
        <v>1</v>
      </c>
      <c r="K12" s="1">
        <v>78</v>
      </c>
      <c r="L12" s="1">
        <v>3</v>
      </c>
      <c r="M12" s="1">
        <v>3</v>
      </c>
      <c r="N12" s="1">
        <v>8</v>
      </c>
      <c r="O12" s="1">
        <v>30</v>
      </c>
      <c r="P12" s="1">
        <v>66</v>
      </c>
      <c r="Q12" s="1">
        <v>59</v>
      </c>
      <c r="R12" s="1">
        <v>0</v>
      </c>
      <c r="S12" s="1">
        <v>0</v>
      </c>
      <c r="T12" s="1">
        <v>0</v>
      </c>
      <c r="U12" s="1">
        <v>3</v>
      </c>
      <c r="V12" s="1">
        <v>0</v>
      </c>
      <c r="W12" s="1">
        <v>0</v>
      </c>
      <c r="X12" s="1">
        <v>0</v>
      </c>
      <c r="Y12" s="1">
        <v>21</v>
      </c>
      <c r="Z12" s="1">
        <v>6</v>
      </c>
      <c r="AA12" s="1">
        <v>3</v>
      </c>
      <c r="AB12" s="1">
        <f t="shared" si="0"/>
        <v>319</v>
      </c>
      <c r="AC12" s="8">
        <f t="shared" si="1"/>
        <v>9.4043887147335425</v>
      </c>
      <c r="AD12" s="8">
        <f t="shared" si="2"/>
        <v>0.31347962382445144</v>
      </c>
      <c r="AE12" s="8">
        <f t="shared" si="3"/>
        <v>3.134796238244514</v>
      </c>
      <c r="AF12" s="8">
        <f t="shared" si="4"/>
        <v>0</v>
      </c>
      <c r="AG12" s="8">
        <f t="shared" si="5"/>
        <v>0</v>
      </c>
      <c r="AH12" s="8">
        <f t="shared" si="6"/>
        <v>0</v>
      </c>
      <c r="AI12" s="8">
        <f t="shared" si="7"/>
        <v>0.31347962382445144</v>
      </c>
      <c r="AJ12" s="8">
        <f t="shared" si="8"/>
        <v>24.451410658307211</v>
      </c>
      <c r="AK12" s="8">
        <f t="shared" si="9"/>
        <v>0.94043887147335425</v>
      </c>
      <c r="AL12" s="8">
        <f t="shared" si="10"/>
        <v>0.94043887147335425</v>
      </c>
      <c r="AM12" s="8">
        <f t="shared" si="11"/>
        <v>2.5078369905956115</v>
      </c>
      <c r="AN12" s="8">
        <f t="shared" si="12"/>
        <v>9.4043887147335425</v>
      </c>
      <c r="AO12" s="8">
        <f t="shared" si="13"/>
        <v>20.689655172413794</v>
      </c>
      <c r="AP12" s="8">
        <f t="shared" si="14"/>
        <v>18.495297805642632</v>
      </c>
      <c r="AQ12" s="8">
        <f t="shared" si="15"/>
        <v>0</v>
      </c>
      <c r="AR12" s="8">
        <f t="shared" si="16"/>
        <v>0</v>
      </c>
      <c r="AS12" s="8">
        <f t="shared" si="17"/>
        <v>0</v>
      </c>
      <c r="AT12" s="8">
        <f t="shared" si="18"/>
        <v>0.94043887147335425</v>
      </c>
      <c r="AU12" s="8">
        <f t="shared" si="19"/>
        <v>0</v>
      </c>
      <c r="AV12" s="8">
        <f t="shared" si="20"/>
        <v>0</v>
      </c>
      <c r="AW12" s="8">
        <f t="shared" si="21"/>
        <v>0</v>
      </c>
      <c r="AX12" s="8">
        <f t="shared" si="22"/>
        <v>6.5830721003134798</v>
      </c>
      <c r="AY12" s="8">
        <f t="shared" si="23"/>
        <v>1.8808777429467085</v>
      </c>
      <c r="AZ12" s="8">
        <f t="shared" si="24"/>
        <v>0.94043887147335425</v>
      </c>
    </row>
    <row r="13" spans="1:53">
      <c r="A13" s="7" t="s">
        <v>26</v>
      </c>
      <c r="B13" s="7" t="s">
        <v>81</v>
      </c>
      <c r="C13" s="9" t="s">
        <v>87</v>
      </c>
      <c r="D13" s="1">
        <v>29</v>
      </c>
      <c r="E13" s="1">
        <v>5</v>
      </c>
      <c r="F13" s="1">
        <v>6</v>
      </c>
      <c r="G13" s="1">
        <v>0</v>
      </c>
      <c r="H13" s="1">
        <v>0</v>
      </c>
      <c r="I13" s="1">
        <v>0</v>
      </c>
      <c r="J13" s="1">
        <v>1</v>
      </c>
      <c r="K13" s="1">
        <v>55</v>
      </c>
      <c r="L13" s="1">
        <v>1</v>
      </c>
      <c r="M13" s="1">
        <v>1</v>
      </c>
      <c r="N13" s="1">
        <v>6</v>
      </c>
      <c r="O13" s="1">
        <v>33</v>
      </c>
      <c r="P13" s="1">
        <v>98</v>
      </c>
      <c r="Q13" s="1">
        <v>63</v>
      </c>
      <c r="R13" s="1">
        <v>0</v>
      </c>
      <c r="S13" s="1">
        <v>0</v>
      </c>
      <c r="T13" s="1">
        <v>0</v>
      </c>
      <c r="U13" s="1">
        <v>1</v>
      </c>
      <c r="V13" s="1">
        <v>2</v>
      </c>
      <c r="W13" s="1">
        <v>0</v>
      </c>
      <c r="X13" s="1">
        <v>0</v>
      </c>
      <c r="Y13" s="1">
        <v>12</v>
      </c>
      <c r="Z13" s="1">
        <v>2</v>
      </c>
      <c r="AA13" s="1">
        <v>11</v>
      </c>
      <c r="AB13" s="1">
        <f t="shared" si="0"/>
        <v>315</v>
      </c>
      <c r="AC13" s="8">
        <f t="shared" si="1"/>
        <v>9.2063492063492056</v>
      </c>
      <c r="AD13" s="8">
        <f t="shared" si="2"/>
        <v>1.5873015873015872</v>
      </c>
      <c r="AE13" s="8">
        <f t="shared" si="3"/>
        <v>1.9047619047619047</v>
      </c>
      <c r="AF13" s="8">
        <f t="shared" si="4"/>
        <v>0</v>
      </c>
      <c r="AG13" s="8">
        <f t="shared" si="5"/>
        <v>0</v>
      </c>
      <c r="AH13" s="8">
        <f t="shared" si="6"/>
        <v>0</v>
      </c>
      <c r="AI13" s="8">
        <f t="shared" si="7"/>
        <v>0.31746031746031744</v>
      </c>
      <c r="AJ13" s="8">
        <f t="shared" si="8"/>
        <v>17.460317460317459</v>
      </c>
      <c r="AK13" s="8">
        <f t="shared" si="9"/>
        <v>0.31746031746031744</v>
      </c>
      <c r="AL13" s="8">
        <f t="shared" si="10"/>
        <v>0.31746031746031744</v>
      </c>
      <c r="AM13" s="8">
        <f t="shared" si="11"/>
        <v>1.9047619047619047</v>
      </c>
      <c r="AN13" s="8">
        <f t="shared" si="12"/>
        <v>10.476190476190476</v>
      </c>
      <c r="AO13" s="8">
        <f t="shared" si="13"/>
        <v>31.111111111111111</v>
      </c>
      <c r="AP13" s="8">
        <f t="shared" si="14"/>
        <v>20</v>
      </c>
      <c r="AQ13" s="8">
        <f t="shared" si="15"/>
        <v>0</v>
      </c>
      <c r="AR13" s="8">
        <f t="shared" si="16"/>
        <v>0</v>
      </c>
      <c r="AS13" s="8">
        <f t="shared" si="17"/>
        <v>0</v>
      </c>
      <c r="AT13" s="8">
        <f t="shared" si="18"/>
        <v>0.31746031746031744</v>
      </c>
      <c r="AU13" s="8">
        <f t="shared" si="19"/>
        <v>0.63492063492063489</v>
      </c>
      <c r="AV13" s="8">
        <f t="shared" si="20"/>
        <v>0</v>
      </c>
      <c r="AW13" s="8">
        <f t="shared" si="21"/>
        <v>0</v>
      </c>
      <c r="AX13" s="8">
        <f t="shared" si="22"/>
        <v>3.8095238095238093</v>
      </c>
      <c r="AY13" s="8">
        <f t="shared" si="23"/>
        <v>0.63492063492063489</v>
      </c>
      <c r="AZ13" s="8">
        <f t="shared" si="24"/>
        <v>3.4920634920634921</v>
      </c>
    </row>
    <row r="14" spans="1:53">
      <c r="A14" s="1" t="s">
        <v>27</v>
      </c>
      <c r="B14" s="1" t="s">
        <v>88</v>
      </c>
      <c r="C14" s="1" t="s">
        <v>84</v>
      </c>
      <c r="D14" s="1">
        <v>21</v>
      </c>
      <c r="E14" s="1">
        <v>2</v>
      </c>
      <c r="F14" s="1">
        <v>3</v>
      </c>
      <c r="G14" s="1">
        <v>1</v>
      </c>
      <c r="H14" s="1">
        <v>3</v>
      </c>
      <c r="I14" s="1">
        <v>0</v>
      </c>
      <c r="J14" s="1">
        <v>12</v>
      </c>
      <c r="K14" s="1">
        <v>91</v>
      </c>
      <c r="L14" s="1">
        <v>1</v>
      </c>
      <c r="M14" s="1">
        <v>0</v>
      </c>
      <c r="N14" s="1">
        <v>7</v>
      </c>
      <c r="O14" s="1">
        <v>23</v>
      </c>
      <c r="P14" s="1">
        <v>89</v>
      </c>
      <c r="Q14" s="1">
        <v>49</v>
      </c>
      <c r="R14" s="1">
        <v>0</v>
      </c>
      <c r="S14" s="1">
        <v>0</v>
      </c>
      <c r="T14" s="1">
        <v>0</v>
      </c>
      <c r="U14" s="1">
        <v>1</v>
      </c>
      <c r="V14" s="1">
        <v>0</v>
      </c>
      <c r="W14" s="1">
        <v>0</v>
      </c>
      <c r="X14" s="1">
        <v>0</v>
      </c>
      <c r="Y14" s="1">
        <v>10</v>
      </c>
      <c r="Z14" s="1">
        <v>5</v>
      </c>
      <c r="AA14" s="1">
        <v>7</v>
      </c>
      <c r="AB14" s="1">
        <f t="shared" si="0"/>
        <v>318</v>
      </c>
      <c r="AC14" s="8">
        <f t="shared" si="1"/>
        <v>6.6037735849056602</v>
      </c>
      <c r="AD14" s="8">
        <f t="shared" si="2"/>
        <v>0.62893081761006286</v>
      </c>
      <c r="AE14" s="8">
        <f t="shared" si="3"/>
        <v>0.94339622641509435</v>
      </c>
      <c r="AF14" s="8">
        <f t="shared" si="4"/>
        <v>0.31446540880503143</v>
      </c>
      <c r="AG14" s="8">
        <f t="shared" si="5"/>
        <v>0.94339622641509435</v>
      </c>
      <c r="AH14" s="8">
        <f t="shared" si="6"/>
        <v>0</v>
      </c>
      <c r="AI14" s="8">
        <f t="shared" si="7"/>
        <v>3.7735849056603774</v>
      </c>
      <c r="AJ14" s="8">
        <f t="shared" si="8"/>
        <v>28.616352201257861</v>
      </c>
      <c r="AK14" s="8">
        <f t="shared" si="9"/>
        <v>0.31446540880503143</v>
      </c>
      <c r="AL14" s="8">
        <f t="shared" si="10"/>
        <v>0</v>
      </c>
      <c r="AM14" s="8">
        <f t="shared" si="11"/>
        <v>2.2012578616352201</v>
      </c>
      <c r="AN14" s="8">
        <f t="shared" si="12"/>
        <v>7.232704402515723</v>
      </c>
      <c r="AO14" s="8">
        <f t="shared" si="13"/>
        <v>27.987421383647799</v>
      </c>
      <c r="AP14" s="8">
        <f t="shared" si="14"/>
        <v>15.408805031446541</v>
      </c>
      <c r="AQ14" s="8">
        <f t="shared" si="15"/>
        <v>0</v>
      </c>
      <c r="AR14" s="8">
        <f t="shared" si="16"/>
        <v>0</v>
      </c>
      <c r="AS14" s="8">
        <f t="shared" si="17"/>
        <v>0</v>
      </c>
      <c r="AT14" s="8">
        <f t="shared" si="18"/>
        <v>0.31446540880503143</v>
      </c>
      <c r="AU14" s="8">
        <f t="shared" si="19"/>
        <v>0</v>
      </c>
      <c r="AV14" s="8">
        <f t="shared" si="20"/>
        <v>0</v>
      </c>
      <c r="AW14" s="8">
        <f t="shared" si="21"/>
        <v>0</v>
      </c>
      <c r="AX14" s="8">
        <f t="shared" si="22"/>
        <v>3.1446540880503147</v>
      </c>
      <c r="AY14" s="8">
        <f t="shared" si="23"/>
        <v>1.5723270440251573</v>
      </c>
      <c r="AZ14" s="8">
        <f t="shared" si="24"/>
        <v>2.2012578616352201</v>
      </c>
    </row>
    <row r="15" spans="1:53">
      <c r="A15" s="1" t="s">
        <v>28</v>
      </c>
      <c r="B15" s="1" t="s">
        <v>88</v>
      </c>
      <c r="C15" s="1" t="s">
        <v>84</v>
      </c>
      <c r="D15" s="1">
        <v>19</v>
      </c>
      <c r="E15" s="1">
        <v>0</v>
      </c>
      <c r="F15" s="1">
        <v>9</v>
      </c>
      <c r="G15" s="1">
        <v>0</v>
      </c>
      <c r="H15" s="1">
        <v>2</v>
      </c>
      <c r="I15" s="1">
        <v>0</v>
      </c>
      <c r="J15" s="1">
        <v>5</v>
      </c>
      <c r="K15" s="1">
        <v>71</v>
      </c>
      <c r="L15" s="1">
        <v>2</v>
      </c>
      <c r="M15" s="1">
        <v>0</v>
      </c>
      <c r="N15" s="1">
        <v>6</v>
      </c>
      <c r="O15" s="1">
        <v>20</v>
      </c>
      <c r="P15" s="1">
        <v>85</v>
      </c>
      <c r="Q15" s="1">
        <v>64</v>
      </c>
      <c r="R15" s="1">
        <v>0</v>
      </c>
      <c r="S15" s="1">
        <v>0</v>
      </c>
      <c r="T15" s="1">
        <v>0</v>
      </c>
      <c r="U15" s="1">
        <v>2</v>
      </c>
      <c r="V15" s="1">
        <v>0</v>
      </c>
      <c r="W15" s="1">
        <v>0</v>
      </c>
      <c r="X15" s="1">
        <v>0</v>
      </c>
      <c r="Y15" s="1">
        <v>18</v>
      </c>
      <c r="Z15" s="1">
        <v>6</v>
      </c>
      <c r="AA15" s="1">
        <v>12</v>
      </c>
      <c r="AB15" s="1">
        <f t="shared" si="0"/>
        <v>309</v>
      </c>
      <c r="AC15" s="8">
        <f t="shared" si="1"/>
        <v>6.1488673139158578</v>
      </c>
      <c r="AD15" s="8">
        <f t="shared" si="2"/>
        <v>0</v>
      </c>
      <c r="AE15" s="8">
        <f t="shared" si="3"/>
        <v>2.912621359223301</v>
      </c>
      <c r="AF15" s="8">
        <f t="shared" si="4"/>
        <v>0</v>
      </c>
      <c r="AG15" s="8">
        <f t="shared" si="5"/>
        <v>0.6472491909385113</v>
      </c>
      <c r="AH15" s="8">
        <f t="shared" si="6"/>
        <v>0</v>
      </c>
      <c r="AI15" s="8">
        <f t="shared" si="7"/>
        <v>1.6181229773462784</v>
      </c>
      <c r="AJ15" s="8">
        <f t="shared" si="8"/>
        <v>22.977346278317153</v>
      </c>
      <c r="AK15" s="8">
        <f t="shared" si="9"/>
        <v>0.6472491909385113</v>
      </c>
      <c r="AL15" s="8">
        <f t="shared" si="10"/>
        <v>0</v>
      </c>
      <c r="AM15" s="8">
        <f t="shared" si="11"/>
        <v>1.941747572815534</v>
      </c>
      <c r="AN15" s="8">
        <f t="shared" si="12"/>
        <v>6.4724919093851137</v>
      </c>
      <c r="AO15" s="8">
        <f t="shared" si="13"/>
        <v>27.508090614886733</v>
      </c>
      <c r="AP15" s="8">
        <f t="shared" si="14"/>
        <v>20.711974110032362</v>
      </c>
      <c r="AQ15" s="8">
        <f t="shared" si="15"/>
        <v>0</v>
      </c>
      <c r="AR15" s="8">
        <f t="shared" si="16"/>
        <v>0</v>
      </c>
      <c r="AS15" s="8">
        <f t="shared" si="17"/>
        <v>0</v>
      </c>
      <c r="AT15" s="8">
        <f t="shared" si="18"/>
        <v>0.6472491909385113</v>
      </c>
      <c r="AU15" s="8">
        <f t="shared" si="19"/>
        <v>0</v>
      </c>
      <c r="AV15" s="8">
        <f t="shared" si="20"/>
        <v>0</v>
      </c>
      <c r="AW15" s="8">
        <f t="shared" si="21"/>
        <v>0</v>
      </c>
      <c r="AX15" s="8">
        <f t="shared" si="22"/>
        <v>5.825242718446602</v>
      </c>
      <c r="AY15" s="8">
        <f t="shared" si="23"/>
        <v>1.941747572815534</v>
      </c>
      <c r="AZ15" s="8">
        <f t="shared" si="24"/>
        <v>3.883495145631068</v>
      </c>
    </row>
    <row r="16" spans="1:53">
      <c r="A16" s="7" t="s">
        <v>29</v>
      </c>
      <c r="B16" s="7" t="s">
        <v>81</v>
      </c>
      <c r="C16" s="9" t="s">
        <v>87</v>
      </c>
      <c r="D16" s="1">
        <v>21</v>
      </c>
      <c r="E16" s="1">
        <v>8</v>
      </c>
      <c r="F16" s="1">
        <v>7</v>
      </c>
      <c r="G16" s="1">
        <v>0</v>
      </c>
      <c r="H16" s="1">
        <v>0</v>
      </c>
      <c r="I16" s="1">
        <v>0</v>
      </c>
      <c r="J16" s="1">
        <v>6</v>
      </c>
      <c r="K16" s="1">
        <v>79</v>
      </c>
      <c r="L16" s="1">
        <v>1</v>
      </c>
      <c r="M16" s="1">
        <v>0</v>
      </c>
      <c r="N16" s="1">
        <v>8</v>
      </c>
      <c r="O16" s="1">
        <v>25</v>
      </c>
      <c r="P16" s="1">
        <v>79</v>
      </c>
      <c r="Q16" s="1">
        <v>61</v>
      </c>
      <c r="R16" s="1">
        <v>1</v>
      </c>
      <c r="S16" s="1">
        <v>0</v>
      </c>
      <c r="T16" s="1">
        <v>0</v>
      </c>
      <c r="U16" s="1">
        <v>1</v>
      </c>
      <c r="V16" s="1">
        <v>0</v>
      </c>
      <c r="W16" s="1">
        <v>0</v>
      </c>
      <c r="X16" s="1">
        <v>0</v>
      </c>
      <c r="Y16" s="1">
        <v>11</v>
      </c>
      <c r="Z16" s="1">
        <v>8</v>
      </c>
      <c r="AA16" s="1">
        <v>16</v>
      </c>
      <c r="AB16" s="1">
        <f t="shared" si="0"/>
        <v>316</v>
      </c>
      <c r="AC16" s="8">
        <f t="shared" si="1"/>
        <v>6.6455696202531644</v>
      </c>
      <c r="AD16" s="8">
        <f t="shared" si="2"/>
        <v>2.5316455696202533</v>
      </c>
      <c r="AE16" s="8">
        <f t="shared" si="3"/>
        <v>2.2151898734177213</v>
      </c>
      <c r="AF16" s="8">
        <f t="shared" si="4"/>
        <v>0</v>
      </c>
      <c r="AG16" s="8">
        <f t="shared" si="5"/>
        <v>0</v>
      </c>
      <c r="AH16" s="8">
        <f t="shared" si="6"/>
        <v>0</v>
      </c>
      <c r="AI16" s="8">
        <f t="shared" si="7"/>
        <v>1.8987341772151898</v>
      </c>
      <c r="AJ16" s="8">
        <f t="shared" si="8"/>
        <v>25</v>
      </c>
      <c r="AK16" s="8">
        <f t="shared" si="9"/>
        <v>0.31645569620253167</v>
      </c>
      <c r="AL16" s="8">
        <f t="shared" si="10"/>
        <v>0</v>
      </c>
      <c r="AM16" s="8">
        <f t="shared" si="11"/>
        <v>2.5316455696202533</v>
      </c>
      <c r="AN16" s="8">
        <f t="shared" si="12"/>
        <v>7.9113924050632916</v>
      </c>
      <c r="AO16" s="8">
        <f t="shared" si="13"/>
        <v>25</v>
      </c>
      <c r="AP16" s="8">
        <f t="shared" si="14"/>
        <v>19.303797468354432</v>
      </c>
      <c r="AQ16" s="8">
        <f t="shared" si="15"/>
        <v>0.31645569620253167</v>
      </c>
      <c r="AR16" s="8">
        <f t="shared" si="16"/>
        <v>0</v>
      </c>
      <c r="AS16" s="8">
        <f t="shared" si="17"/>
        <v>0</v>
      </c>
      <c r="AT16" s="8">
        <f t="shared" si="18"/>
        <v>0.31645569620253167</v>
      </c>
      <c r="AU16" s="8">
        <f t="shared" si="19"/>
        <v>0</v>
      </c>
      <c r="AV16" s="8">
        <f t="shared" si="20"/>
        <v>0</v>
      </c>
      <c r="AW16" s="8">
        <f t="shared" si="21"/>
        <v>0</v>
      </c>
      <c r="AX16" s="8">
        <f t="shared" si="22"/>
        <v>3.481012658227848</v>
      </c>
      <c r="AY16" s="8">
        <f t="shared" si="23"/>
        <v>2.5316455696202533</v>
      </c>
      <c r="AZ16" s="8">
        <f t="shared" si="24"/>
        <v>5.0632911392405067</v>
      </c>
    </row>
    <row r="17" spans="1:52">
      <c r="A17" s="7" t="s">
        <v>30</v>
      </c>
      <c r="B17" s="7" t="s">
        <v>81</v>
      </c>
      <c r="C17" s="7" t="s">
        <v>82</v>
      </c>
      <c r="D17" s="1">
        <v>18</v>
      </c>
      <c r="E17" s="1">
        <v>1</v>
      </c>
      <c r="F17" s="1">
        <v>5</v>
      </c>
      <c r="G17" s="1">
        <v>0</v>
      </c>
      <c r="H17" s="1">
        <v>0</v>
      </c>
      <c r="I17" s="1">
        <v>0</v>
      </c>
      <c r="J17" s="1">
        <v>6</v>
      </c>
      <c r="K17" s="1">
        <v>62</v>
      </c>
      <c r="L17" s="1">
        <v>5</v>
      </c>
      <c r="M17" s="1">
        <v>1</v>
      </c>
      <c r="N17" s="1">
        <v>6</v>
      </c>
      <c r="O17" s="1">
        <v>21</v>
      </c>
      <c r="P17" s="1">
        <v>87</v>
      </c>
      <c r="Q17" s="1">
        <v>69</v>
      </c>
      <c r="R17" s="1">
        <v>0</v>
      </c>
      <c r="S17" s="1">
        <v>0</v>
      </c>
      <c r="T17" s="1">
        <v>0</v>
      </c>
      <c r="U17" s="1">
        <v>2</v>
      </c>
      <c r="V17" s="1">
        <v>1</v>
      </c>
      <c r="W17" s="1">
        <v>0</v>
      </c>
      <c r="X17" s="1">
        <v>0</v>
      </c>
      <c r="Y17" s="1">
        <v>17</v>
      </c>
      <c r="Z17" s="1">
        <v>3</v>
      </c>
      <c r="AA17" s="1">
        <v>5</v>
      </c>
      <c r="AB17" s="1">
        <f t="shared" si="0"/>
        <v>304</v>
      </c>
      <c r="AC17" s="8">
        <f t="shared" si="1"/>
        <v>5.9210526315789478</v>
      </c>
      <c r="AD17" s="8">
        <f t="shared" si="2"/>
        <v>0.32894736842105265</v>
      </c>
      <c r="AE17" s="8">
        <f t="shared" si="3"/>
        <v>1.6447368421052631</v>
      </c>
      <c r="AF17" s="8">
        <f t="shared" si="4"/>
        <v>0</v>
      </c>
      <c r="AG17" s="8">
        <f t="shared" si="5"/>
        <v>0</v>
      </c>
      <c r="AH17" s="8">
        <f t="shared" si="6"/>
        <v>0</v>
      </c>
      <c r="AI17" s="8">
        <f t="shared" si="7"/>
        <v>1.9736842105263157</v>
      </c>
      <c r="AJ17" s="8">
        <f t="shared" si="8"/>
        <v>20.394736842105264</v>
      </c>
      <c r="AK17" s="8">
        <f t="shared" si="9"/>
        <v>1.6447368421052631</v>
      </c>
      <c r="AL17" s="8">
        <f t="shared" si="10"/>
        <v>0.32894736842105265</v>
      </c>
      <c r="AM17" s="8">
        <f t="shared" si="11"/>
        <v>1.9736842105263157</v>
      </c>
      <c r="AN17" s="8">
        <f t="shared" si="12"/>
        <v>6.9078947368421053</v>
      </c>
      <c r="AO17" s="8">
        <f t="shared" si="13"/>
        <v>28.618421052631579</v>
      </c>
      <c r="AP17" s="8">
        <f t="shared" si="14"/>
        <v>22.69736842105263</v>
      </c>
      <c r="AQ17" s="8">
        <f t="shared" si="15"/>
        <v>0</v>
      </c>
      <c r="AR17" s="8">
        <f t="shared" si="16"/>
        <v>0</v>
      </c>
      <c r="AS17" s="8">
        <f t="shared" si="17"/>
        <v>0</v>
      </c>
      <c r="AT17" s="8">
        <f t="shared" si="18"/>
        <v>0.65789473684210531</v>
      </c>
      <c r="AU17" s="8">
        <f t="shared" si="19"/>
        <v>0.32894736842105265</v>
      </c>
      <c r="AV17" s="8">
        <f t="shared" si="20"/>
        <v>0</v>
      </c>
      <c r="AW17" s="8">
        <f t="shared" si="21"/>
        <v>0</v>
      </c>
      <c r="AX17" s="8">
        <f t="shared" si="22"/>
        <v>5.5921052631578947</v>
      </c>
      <c r="AY17" s="8">
        <f t="shared" si="23"/>
        <v>0.98684210526315785</v>
      </c>
      <c r="AZ17" s="8">
        <f t="shared" si="24"/>
        <v>1.6447368421052631</v>
      </c>
    </row>
    <row r="18" spans="1:52">
      <c r="A18" s="7" t="s">
        <v>31</v>
      </c>
      <c r="B18" s="7" t="s">
        <v>81</v>
      </c>
      <c r="C18" s="9" t="s">
        <v>87</v>
      </c>
      <c r="D18" s="1">
        <v>27</v>
      </c>
      <c r="E18" s="1">
        <v>9</v>
      </c>
      <c r="F18" s="1">
        <v>11</v>
      </c>
      <c r="G18" s="1">
        <v>0</v>
      </c>
      <c r="H18" s="1">
        <v>4</v>
      </c>
      <c r="I18" s="1">
        <v>0</v>
      </c>
      <c r="J18" s="1">
        <v>4</v>
      </c>
      <c r="K18" s="1">
        <v>66</v>
      </c>
      <c r="L18" s="1">
        <v>3</v>
      </c>
      <c r="M18" s="1">
        <v>1</v>
      </c>
      <c r="N18" s="1">
        <v>6</v>
      </c>
      <c r="O18" s="1">
        <v>23</v>
      </c>
      <c r="P18" s="1">
        <v>83</v>
      </c>
      <c r="Q18" s="1">
        <v>65</v>
      </c>
      <c r="R18" s="1">
        <v>3</v>
      </c>
      <c r="S18" s="1">
        <v>0</v>
      </c>
      <c r="T18" s="1">
        <v>0</v>
      </c>
      <c r="U18" s="1">
        <v>4</v>
      </c>
      <c r="V18" s="1">
        <v>2</v>
      </c>
      <c r="W18" s="1">
        <v>0</v>
      </c>
      <c r="X18" s="1">
        <v>0</v>
      </c>
      <c r="Y18" s="1">
        <v>12</v>
      </c>
      <c r="Z18" s="1">
        <v>7</v>
      </c>
      <c r="AA18" s="1">
        <v>8</v>
      </c>
      <c r="AB18" s="1">
        <f t="shared" si="0"/>
        <v>330</v>
      </c>
      <c r="AC18" s="8">
        <f t="shared" si="1"/>
        <v>8.1818181818181817</v>
      </c>
      <c r="AD18" s="8">
        <f t="shared" si="2"/>
        <v>2.7272727272727271</v>
      </c>
      <c r="AE18" s="8">
        <f t="shared" si="3"/>
        <v>3.3333333333333335</v>
      </c>
      <c r="AF18" s="8">
        <f t="shared" si="4"/>
        <v>0</v>
      </c>
      <c r="AG18" s="8">
        <f t="shared" si="5"/>
        <v>1.2121212121212122</v>
      </c>
      <c r="AH18" s="8">
        <f t="shared" si="6"/>
        <v>0</v>
      </c>
      <c r="AI18" s="8">
        <f t="shared" si="7"/>
        <v>1.2121212121212122</v>
      </c>
      <c r="AJ18" s="8">
        <f t="shared" si="8"/>
        <v>20</v>
      </c>
      <c r="AK18" s="8">
        <f t="shared" si="9"/>
        <v>0.90909090909090906</v>
      </c>
      <c r="AL18" s="8">
        <f t="shared" si="10"/>
        <v>0.30303030303030304</v>
      </c>
      <c r="AM18" s="8">
        <f t="shared" si="11"/>
        <v>1.8181818181818181</v>
      </c>
      <c r="AN18" s="8">
        <f t="shared" si="12"/>
        <v>6.9696969696969697</v>
      </c>
      <c r="AO18" s="8">
        <f t="shared" si="13"/>
        <v>25.151515151515152</v>
      </c>
      <c r="AP18" s="8">
        <f t="shared" si="14"/>
        <v>19.696969696969695</v>
      </c>
      <c r="AQ18" s="8">
        <f t="shared" si="15"/>
        <v>0.90909090909090906</v>
      </c>
      <c r="AR18" s="8">
        <f t="shared" si="16"/>
        <v>0</v>
      </c>
      <c r="AS18" s="8">
        <f t="shared" si="17"/>
        <v>0</v>
      </c>
      <c r="AT18" s="8">
        <f t="shared" si="18"/>
        <v>1.2121212121212122</v>
      </c>
      <c r="AU18" s="8">
        <f t="shared" si="19"/>
        <v>0.60606060606060608</v>
      </c>
      <c r="AV18" s="8">
        <f t="shared" si="20"/>
        <v>0</v>
      </c>
      <c r="AW18" s="8">
        <f t="shared" si="21"/>
        <v>0</v>
      </c>
      <c r="AX18" s="8">
        <f t="shared" si="22"/>
        <v>3.6363636363636362</v>
      </c>
      <c r="AY18" s="8">
        <f t="shared" si="23"/>
        <v>2.1212121212121211</v>
      </c>
      <c r="AZ18" s="8">
        <f t="shared" si="24"/>
        <v>2.4242424242424243</v>
      </c>
    </row>
    <row r="19" spans="1:52">
      <c r="A19" s="1" t="s">
        <v>32</v>
      </c>
      <c r="B19" s="1" t="s">
        <v>83</v>
      </c>
      <c r="C19" s="1" t="s">
        <v>85</v>
      </c>
      <c r="D19" s="1">
        <v>23</v>
      </c>
      <c r="E19" s="1">
        <v>2</v>
      </c>
      <c r="F19" s="1">
        <v>6</v>
      </c>
      <c r="G19" s="1">
        <v>2</v>
      </c>
      <c r="H19" s="1">
        <v>0</v>
      </c>
      <c r="I19" s="1">
        <v>0</v>
      </c>
      <c r="J19" s="1">
        <v>6</v>
      </c>
      <c r="K19" s="1">
        <v>48</v>
      </c>
      <c r="L19" s="1">
        <v>3</v>
      </c>
      <c r="M19" s="1">
        <v>0</v>
      </c>
      <c r="N19" s="1">
        <v>8</v>
      </c>
      <c r="O19" s="1">
        <v>10</v>
      </c>
      <c r="P19" s="1">
        <v>85</v>
      </c>
      <c r="Q19" s="1">
        <v>79</v>
      </c>
      <c r="R19" s="1">
        <v>0</v>
      </c>
      <c r="S19" s="1">
        <v>0</v>
      </c>
      <c r="T19" s="1">
        <v>0</v>
      </c>
      <c r="U19" s="1">
        <v>5</v>
      </c>
      <c r="V19" s="1">
        <v>0</v>
      </c>
      <c r="W19" s="1">
        <v>0</v>
      </c>
      <c r="X19" s="1">
        <v>2</v>
      </c>
      <c r="Y19" s="1">
        <v>21</v>
      </c>
      <c r="Z19" s="1">
        <v>3</v>
      </c>
      <c r="AA19" s="1">
        <v>19</v>
      </c>
      <c r="AB19" s="1">
        <f t="shared" si="0"/>
        <v>303</v>
      </c>
      <c r="AC19" s="8">
        <f t="shared" si="1"/>
        <v>7.5907590759075907</v>
      </c>
      <c r="AD19" s="8">
        <f t="shared" si="2"/>
        <v>0.66006600660066006</v>
      </c>
      <c r="AE19" s="8">
        <f t="shared" si="3"/>
        <v>1.9801980198019802</v>
      </c>
      <c r="AF19" s="8">
        <f t="shared" si="4"/>
        <v>0.66006600660066006</v>
      </c>
      <c r="AG19" s="8">
        <f t="shared" si="5"/>
        <v>0</v>
      </c>
      <c r="AH19" s="8">
        <f t="shared" si="6"/>
        <v>0</v>
      </c>
      <c r="AI19" s="8">
        <f t="shared" si="7"/>
        <v>1.9801980198019802</v>
      </c>
      <c r="AJ19" s="8">
        <f t="shared" si="8"/>
        <v>15.841584158415841</v>
      </c>
      <c r="AK19" s="8">
        <f t="shared" si="9"/>
        <v>0.99009900990099009</v>
      </c>
      <c r="AL19" s="8">
        <f t="shared" si="10"/>
        <v>0</v>
      </c>
      <c r="AM19" s="8">
        <f t="shared" si="11"/>
        <v>2.6402640264026402</v>
      </c>
      <c r="AN19" s="8">
        <f t="shared" si="12"/>
        <v>3.3003300330033003</v>
      </c>
      <c r="AO19" s="8">
        <f t="shared" si="13"/>
        <v>28.052805280528052</v>
      </c>
      <c r="AP19" s="8">
        <f t="shared" si="14"/>
        <v>26.072607260726073</v>
      </c>
      <c r="AQ19" s="8">
        <f t="shared" si="15"/>
        <v>0</v>
      </c>
      <c r="AR19" s="8">
        <f t="shared" si="16"/>
        <v>0</v>
      </c>
      <c r="AS19" s="8">
        <f t="shared" si="17"/>
        <v>0</v>
      </c>
      <c r="AT19" s="8">
        <f t="shared" si="18"/>
        <v>1.6501650165016502</v>
      </c>
      <c r="AU19" s="8">
        <f t="shared" si="19"/>
        <v>0</v>
      </c>
      <c r="AV19" s="8">
        <f t="shared" si="20"/>
        <v>0</v>
      </c>
      <c r="AW19" s="8">
        <f t="shared" si="21"/>
        <v>0.66006600660066006</v>
      </c>
      <c r="AX19" s="8">
        <f t="shared" si="22"/>
        <v>6.9306930693069306</v>
      </c>
      <c r="AY19" s="8">
        <f t="shared" si="23"/>
        <v>0.99009900990099009</v>
      </c>
      <c r="AZ19" s="8">
        <f t="shared" si="24"/>
        <v>6.2706270627062706</v>
      </c>
    </row>
    <row r="20" spans="1:52">
      <c r="A20" s="1" t="s">
        <v>33</v>
      </c>
      <c r="B20" s="1" t="s">
        <v>83</v>
      </c>
      <c r="C20" s="1" t="s">
        <v>85</v>
      </c>
      <c r="D20" s="1">
        <v>22</v>
      </c>
      <c r="E20" s="1">
        <v>1</v>
      </c>
      <c r="F20" s="1">
        <v>3</v>
      </c>
      <c r="G20" s="1">
        <v>0</v>
      </c>
      <c r="H20" s="1">
        <v>0</v>
      </c>
      <c r="I20" s="1">
        <v>0</v>
      </c>
      <c r="J20" s="1">
        <v>2</v>
      </c>
      <c r="K20" s="1">
        <v>53</v>
      </c>
      <c r="L20" s="1">
        <v>1</v>
      </c>
      <c r="M20" s="1">
        <v>0</v>
      </c>
      <c r="N20" s="1">
        <v>7</v>
      </c>
      <c r="O20" s="1">
        <v>13</v>
      </c>
      <c r="P20" s="1">
        <v>104</v>
      </c>
      <c r="Q20" s="1">
        <v>63</v>
      </c>
      <c r="R20" s="1">
        <v>1</v>
      </c>
      <c r="S20" s="1">
        <v>0</v>
      </c>
      <c r="T20" s="1">
        <v>0</v>
      </c>
      <c r="U20" s="1">
        <v>7</v>
      </c>
      <c r="V20" s="1">
        <v>0</v>
      </c>
      <c r="W20" s="1">
        <v>0</v>
      </c>
      <c r="X20" s="1">
        <v>4</v>
      </c>
      <c r="Y20" s="1">
        <v>22</v>
      </c>
      <c r="Z20" s="1">
        <v>4</v>
      </c>
      <c r="AA20" s="1">
        <v>11</v>
      </c>
      <c r="AB20" s="1">
        <f t="shared" si="0"/>
        <v>307</v>
      </c>
      <c r="AC20" s="8">
        <f t="shared" si="1"/>
        <v>7.1661237785016283</v>
      </c>
      <c r="AD20" s="8">
        <f t="shared" si="2"/>
        <v>0.32573289902280128</v>
      </c>
      <c r="AE20" s="8">
        <f t="shared" si="3"/>
        <v>0.9771986970684039</v>
      </c>
      <c r="AF20" s="8">
        <f t="shared" si="4"/>
        <v>0</v>
      </c>
      <c r="AG20" s="8">
        <f t="shared" si="5"/>
        <v>0</v>
      </c>
      <c r="AH20" s="8">
        <f t="shared" si="6"/>
        <v>0</v>
      </c>
      <c r="AI20" s="8">
        <f t="shared" si="7"/>
        <v>0.65146579804560256</v>
      </c>
      <c r="AJ20" s="8">
        <f t="shared" si="8"/>
        <v>17.263843648208468</v>
      </c>
      <c r="AK20" s="8">
        <f t="shared" si="9"/>
        <v>0.32573289902280128</v>
      </c>
      <c r="AL20" s="8">
        <f t="shared" si="10"/>
        <v>0</v>
      </c>
      <c r="AM20" s="8">
        <f t="shared" si="11"/>
        <v>2.2801302931596092</v>
      </c>
      <c r="AN20" s="8">
        <f t="shared" si="12"/>
        <v>4.234527687296417</v>
      </c>
      <c r="AO20" s="8">
        <f t="shared" si="13"/>
        <v>33.876221498371336</v>
      </c>
      <c r="AP20" s="8">
        <f t="shared" si="14"/>
        <v>20.521172638436482</v>
      </c>
      <c r="AQ20" s="8">
        <f t="shared" si="15"/>
        <v>0.32573289902280128</v>
      </c>
      <c r="AR20" s="8">
        <f t="shared" si="16"/>
        <v>0</v>
      </c>
      <c r="AS20" s="8">
        <f t="shared" si="17"/>
        <v>0</v>
      </c>
      <c r="AT20" s="8">
        <f t="shared" si="18"/>
        <v>2.2801302931596092</v>
      </c>
      <c r="AU20" s="8">
        <f t="shared" si="19"/>
        <v>0</v>
      </c>
      <c r="AV20" s="8">
        <f t="shared" si="20"/>
        <v>0</v>
      </c>
      <c r="AW20" s="8">
        <f t="shared" si="21"/>
        <v>1.3029315960912051</v>
      </c>
      <c r="AX20" s="8">
        <f t="shared" si="22"/>
        <v>7.1661237785016283</v>
      </c>
      <c r="AY20" s="8">
        <f t="shared" si="23"/>
        <v>1.3029315960912051</v>
      </c>
      <c r="AZ20" s="8">
        <f t="shared" si="24"/>
        <v>3.5830618892508141</v>
      </c>
    </row>
    <row r="21" spans="1:52">
      <c r="A21" s="1" t="s">
        <v>34</v>
      </c>
      <c r="B21" s="1" t="s">
        <v>83</v>
      </c>
      <c r="C21" s="1" t="s">
        <v>82</v>
      </c>
      <c r="D21" s="1">
        <v>29</v>
      </c>
      <c r="E21" s="1">
        <v>1</v>
      </c>
      <c r="F21" s="1">
        <v>5</v>
      </c>
      <c r="G21" s="1">
        <v>4</v>
      </c>
      <c r="H21" s="1">
        <v>0</v>
      </c>
      <c r="I21" s="1">
        <v>0</v>
      </c>
      <c r="J21" s="1">
        <v>8</v>
      </c>
      <c r="K21" s="1">
        <v>69</v>
      </c>
      <c r="L21" s="1">
        <v>1</v>
      </c>
      <c r="M21" s="1">
        <v>0</v>
      </c>
      <c r="N21" s="1">
        <v>5</v>
      </c>
      <c r="O21" s="1">
        <v>23</v>
      </c>
      <c r="P21" s="1">
        <v>78</v>
      </c>
      <c r="Q21" s="1">
        <v>59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26</v>
      </c>
      <c r="Z21" s="1">
        <v>1</v>
      </c>
      <c r="AA21" s="1">
        <v>14</v>
      </c>
      <c r="AB21" s="1">
        <f t="shared" si="0"/>
        <v>309</v>
      </c>
      <c r="AC21" s="8">
        <f t="shared" si="1"/>
        <v>9.3851132686084142</v>
      </c>
      <c r="AD21" s="8">
        <f t="shared" si="2"/>
        <v>0.32362459546925565</v>
      </c>
      <c r="AE21" s="8">
        <f t="shared" si="3"/>
        <v>1.6181229773462784</v>
      </c>
      <c r="AF21" s="8">
        <f t="shared" si="4"/>
        <v>1.2944983818770226</v>
      </c>
      <c r="AG21" s="8">
        <f t="shared" si="5"/>
        <v>0</v>
      </c>
      <c r="AH21" s="8">
        <f t="shared" si="6"/>
        <v>0</v>
      </c>
      <c r="AI21" s="8">
        <f t="shared" si="7"/>
        <v>2.5889967637540452</v>
      </c>
      <c r="AJ21" s="8">
        <f t="shared" si="8"/>
        <v>22.33009708737864</v>
      </c>
      <c r="AK21" s="8">
        <f t="shared" si="9"/>
        <v>0.32362459546925565</v>
      </c>
      <c r="AL21" s="8">
        <f t="shared" si="10"/>
        <v>0</v>
      </c>
      <c r="AM21" s="8">
        <f t="shared" si="11"/>
        <v>1.6181229773462784</v>
      </c>
      <c r="AN21" s="8">
        <f t="shared" si="12"/>
        <v>7.4433656957928802</v>
      </c>
      <c r="AO21" s="8">
        <f t="shared" si="13"/>
        <v>25.242718446601941</v>
      </c>
      <c r="AP21" s="8">
        <f t="shared" si="14"/>
        <v>19.093851132686083</v>
      </c>
      <c r="AQ21" s="8">
        <f t="shared" si="15"/>
        <v>0</v>
      </c>
      <c r="AR21" s="8">
        <f t="shared" si="16"/>
        <v>0</v>
      </c>
      <c r="AS21" s="8">
        <f t="shared" si="17"/>
        <v>0</v>
      </c>
      <c r="AT21" s="8">
        <f t="shared" si="18"/>
        <v>0</v>
      </c>
      <c r="AU21" s="8">
        <f t="shared" si="19"/>
        <v>0</v>
      </c>
      <c r="AV21" s="8">
        <f t="shared" si="20"/>
        <v>0</v>
      </c>
      <c r="AW21" s="8">
        <f t="shared" si="21"/>
        <v>0</v>
      </c>
      <c r="AX21" s="8">
        <f t="shared" si="22"/>
        <v>8.4142394822006477</v>
      </c>
      <c r="AY21" s="8">
        <f t="shared" si="23"/>
        <v>0.32362459546925565</v>
      </c>
      <c r="AZ21" s="8">
        <f t="shared" si="24"/>
        <v>4.5307443365695796</v>
      </c>
    </row>
    <row r="22" spans="1:52">
      <c r="A22" s="1" t="s">
        <v>35</v>
      </c>
      <c r="B22" s="1" t="s">
        <v>83</v>
      </c>
      <c r="C22" s="1" t="s">
        <v>85</v>
      </c>
      <c r="D22" s="1">
        <v>27</v>
      </c>
      <c r="E22" s="1">
        <v>0</v>
      </c>
      <c r="F22" s="1">
        <v>6</v>
      </c>
      <c r="G22" s="1">
        <v>0</v>
      </c>
      <c r="H22" s="1">
        <v>0</v>
      </c>
      <c r="I22" s="1">
        <v>0</v>
      </c>
      <c r="J22" s="1">
        <v>1</v>
      </c>
      <c r="K22" s="1">
        <v>66</v>
      </c>
      <c r="L22" s="1">
        <v>2</v>
      </c>
      <c r="M22" s="1">
        <v>1</v>
      </c>
      <c r="N22" s="1">
        <v>7</v>
      </c>
      <c r="O22" s="1">
        <v>43</v>
      </c>
      <c r="P22" s="1">
        <v>88</v>
      </c>
      <c r="Q22" s="1">
        <v>37</v>
      </c>
      <c r="R22" s="1">
        <v>1</v>
      </c>
      <c r="S22" s="1">
        <v>0</v>
      </c>
      <c r="T22" s="1">
        <v>0</v>
      </c>
      <c r="U22" s="1">
        <v>3</v>
      </c>
      <c r="V22" s="1">
        <v>0</v>
      </c>
      <c r="W22" s="1">
        <v>0</v>
      </c>
      <c r="X22" s="1">
        <v>0</v>
      </c>
      <c r="Y22" s="1">
        <v>18</v>
      </c>
      <c r="Z22" s="1">
        <v>1</v>
      </c>
      <c r="AA22" s="1">
        <v>11</v>
      </c>
      <c r="AB22" s="1">
        <f t="shared" si="0"/>
        <v>301</v>
      </c>
      <c r="AC22" s="8">
        <f t="shared" si="1"/>
        <v>8.9700996677740861</v>
      </c>
      <c r="AD22" s="8">
        <f t="shared" si="2"/>
        <v>0</v>
      </c>
      <c r="AE22" s="8">
        <f t="shared" si="3"/>
        <v>1.9933554817275747</v>
      </c>
      <c r="AF22" s="8">
        <f t="shared" si="4"/>
        <v>0</v>
      </c>
      <c r="AG22" s="8">
        <f t="shared" si="5"/>
        <v>0</v>
      </c>
      <c r="AH22" s="8">
        <f t="shared" si="6"/>
        <v>0</v>
      </c>
      <c r="AI22" s="8">
        <f t="shared" si="7"/>
        <v>0.33222591362126247</v>
      </c>
      <c r="AJ22" s="8">
        <f t="shared" si="8"/>
        <v>21.926910299003321</v>
      </c>
      <c r="AK22" s="8">
        <f t="shared" si="9"/>
        <v>0.66445182724252494</v>
      </c>
      <c r="AL22" s="8">
        <f t="shared" si="10"/>
        <v>0.33222591362126247</v>
      </c>
      <c r="AM22" s="8">
        <f t="shared" si="11"/>
        <v>2.3255813953488373</v>
      </c>
      <c r="AN22" s="8">
        <f t="shared" si="12"/>
        <v>14.285714285714286</v>
      </c>
      <c r="AO22" s="8">
        <f t="shared" si="13"/>
        <v>29.235880398671096</v>
      </c>
      <c r="AP22" s="8">
        <f t="shared" si="14"/>
        <v>12.29235880398671</v>
      </c>
      <c r="AQ22" s="8">
        <f t="shared" si="15"/>
        <v>0.33222591362126247</v>
      </c>
      <c r="AR22" s="8">
        <f t="shared" si="16"/>
        <v>0</v>
      </c>
      <c r="AS22" s="8">
        <f t="shared" si="17"/>
        <v>0</v>
      </c>
      <c r="AT22" s="8">
        <f t="shared" si="18"/>
        <v>0.99667774086378735</v>
      </c>
      <c r="AU22" s="8">
        <f t="shared" si="19"/>
        <v>0</v>
      </c>
      <c r="AV22" s="8">
        <f t="shared" si="20"/>
        <v>0</v>
      </c>
      <c r="AW22" s="8">
        <f t="shared" si="21"/>
        <v>0</v>
      </c>
      <c r="AX22" s="8">
        <f t="shared" si="22"/>
        <v>5.9800664451827243</v>
      </c>
      <c r="AY22" s="8">
        <f t="shared" si="23"/>
        <v>0.33222591362126247</v>
      </c>
      <c r="AZ22" s="8">
        <f t="shared" si="24"/>
        <v>3.654485049833887</v>
      </c>
    </row>
    <row r="23" spans="1:52">
      <c r="A23" s="7" t="s">
        <v>36</v>
      </c>
      <c r="B23" s="7" t="s">
        <v>81</v>
      </c>
      <c r="C23" s="9" t="s">
        <v>87</v>
      </c>
      <c r="D23" s="1">
        <v>37</v>
      </c>
      <c r="E23" s="1">
        <v>2</v>
      </c>
      <c r="F23" s="1">
        <v>8</v>
      </c>
      <c r="G23" s="1">
        <v>0</v>
      </c>
      <c r="H23" s="1">
        <v>0</v>
      </c>
      <c r="I23" s="1">
        <v>0</v>
      </c>
      <c r="J23" s="1">
        <v>3</v>
      </c>
      <c r="K23" s="1">
        <v>59</v>
      </c>
      <c r="L23" s="1">
        <v>5</v>
      </c>
      <c r="M23" s="1">
        <v>0</v>
      </c>
      <c r="N23" s="1">
        <v>4</v>
      </c>
      <c r="O23" s="1">
        <v>29</v>
      </c>
      <c r="P23" s="1">
        <v>84</v>
      </c>
      <c r="Q23" s="1">
        <v>71</v>
      </c>
      <c r="R23" s="1">
        <v>0</v>
      </c>
      <c r="S23" s="1">
        <v>0</v>
      </c>
      <c r="T23" s="1">
        <v>0</v>
      </c>
      <c r="U23" s="1">
        <v>2</v>
      </c>
      <c r="V23" s="1">
        <v>0</v>
      </c>
      <c r="W23" s="1">
        <v>0</v>
      </c>
      <c r="X23" s="1">
        <v>0</v>
      </c>
      <c r="Y23" s="1">
        <v>4</v>
      </c>
      <c r="Z23" s="1">
        <v>2</v>
      </c>
      <c r="AA23" s="1">
        <v>16</v>
      </c>
      <c r="AB23" s="1">
        <f t="shared" si="0"/>
        <v>310</v>
      </c>
      <c r="AC23" s="8">
        <f t="shared" si="1"/>
        <v>11.935483870967742</v>
      </c>
      <c r="AD23" s="8">
        <f t="shared" si="2"/>
        <v>0.64516129032258063</v>
      </c>
      <c r="AE23" s="8">
        <f t="shared" si="3"/>
        <v>2.5806451612903225</v>
      </c>
      <c r="AF23" s="8">
        <f t="shared" si="4"/>
        <v>0</v>
      </c>
      <c r="AG23" s="8">
        <f t="shared" si="5"/>
        <v>0</v>
      </c>
      <c r="AH23" s="8">
        <f t="shared" si="6"/>
        <v>0</v>
      </c>
      <c r="AI23" s="8">
        <f t="shared" si="7"/>
        <v>0.967741935483871</v>
      </c>
      <c r="AJ23" s="8">
        <f t="shared" si="8"/>
        <v>19.032258064516128</v>
      </c>
      <c r="AK23" s="8">
        <f t="shared" si="9"/>
        <v>1.6129032258064515</v>
      </c>
      <c r="AL23" s="8">
        <f t="shared" si="10"/>
        <v>0</v>
      </c>
      <c r="AM23" s="8">
        <f t="shared" si="11"/>
        <v>1.2903225806451613</v>
      </c>
      <c r="AN23" s="8">
        <f t="shared" si="12"/>
        <v>9.3548387096774199</v>
      </c>
      <c r="AO23" s="8">
        <f t="shared" si="13"/>
        <v>27.096774193548388</v>
      </c>
      <c r="AP23" s="8">
        <f t="shared" si="14"/>
        <v>22.903225806451612</v>
      </c>
      <c r="AQ23" s="8">
        <f t="shared" si="15"/>
        <v>0</v>
      </c>
      <c r="AR23" s="8">
        <f t="shared" si="16"/>
        <v>0</v>
      </c>
      <c r="AS23" s="8">
        <f t="shared" si="17"/>
        <v>0</v>
      </c>
      <c r="AT23" s="8">
        <f t="shared" si="18"/>
        <v>0.64516129032258063</v>
      </c>
      <c r="AU23" s="8">
        <f t="shared" si="19"/>
        <v>0</v>
      </c>
      <c r="AV23" s="8">
        <f t="shared" si="20"/>
        <v>0</v>
      </c>
      <c r="AW23" s="8">
        <f t="shared" si="21"/>
        <v>0</v>
      </c>
      <c r="AX23" s="8">
        <f t="shared" si="22"/>
        <v>1.2903225806451613</v>
      </c>
      <c r="AY23" s="8">
        <f t="shared" si="23"/>
        <v>0.64516129032258063</v>
      </c>
      <c r="AZ23" s="8">
        <f t="shared" si="24"/>
        <v>5.161290322580645</v>
      </c>
    </row>
    <row r="24" spans="1:52">
      <c r="A24" s="7" t="s">
        <v>37</v>
      </c>
      <c r="B24" s="1" t="s">
        <v>89</v>
      </c>
      <c r="C24" s="9" t="s">
        <v>87</v>
      </c>
      <c r="D24" s="1">
        <v>56</v>
      </c>
      <c r="E24" s="1">
        <v>0</v>
      </c>
      <c r="F24" s="1">
        <v>10</v>
      </c>
      <c r="G24" s="1">
        <v>1</v>
      </c>
      <c r="H24" s="1">
        <v>0</v>
      </c>
      <c r="I24" s="1">
        <v>0</v>
      </c>
      <c r="J24" s="1">
        <v>8</v>
      </c>
      <c r="K24" s="1">
        <v>43</v>
      </c>
      <c r="L24" s="1">
        <v>1</v>
      </c>
      <c r="M24" s="1">
        <v>0</v>
      </c>
      <c r="N24" s="1">
        <v>1</v>
      </c>
      <c r="O24" s="1">
        <v>13</v>
      </c>
      <c r="P24" s="1">
        <v>75</v>
      </c>
      <c r="Q24" s="1">
        <v>58</v>
      </c>
      <c r="R24" s="1">
        <v>0</v>
      </c>
      <c r="S24" s="1">
        <v>0</v>
      </c>
      <c r="T24" s="1">
        <v>0</v>
      </c>
      <c r="U24" s="1">
        <v>7</v>
      </c>
      <c r="V24" s="1">
        <v>1</v>
      </c>
      <c r="W24" s="1">
        <v>0</v>
      </c>
      <c r="X24" s="1">
        <v>0</v>
      </c>
      <c r="Y24" s="1">
        <v>21</v>
      </c>
      <c r="Z24" s="1">
        <v>12</v>
      </c>
      <c r="AA24" s="1">
        <v>34</v>
      </c>
      <c r="AB24" s="1">
        <f t="shared" si="0"/>
        <v>307</v>
      </c>
      <c r="AC24" s="8">
        <f t="shared" si="1"/>
        <v>18.241042345276874</v>
      </c>
      <c r="AD24" s="8">
        <f t="shared" si="2"/>
        <v>0</v>
      </c>
      <c r="AE24" s="8">
        <f t="shared" si="3"/>
        <v>3.2573289902280131</v>
      </c>
      <c r="AF24" s="8">
        <f t="shared" si="4"/>
        <v>0.32573289902280128</v>
      </c>
      <c r="AG24" s="8">
        <f t="shared" si="5"/>
        <v>0</v>
      </c>
      <c r="AH24" s="8">
        <f t="shared" si="6"/>
        <v>0</v>
      </c>
      <c r="AI24" s="8">
        <f t="shared" si="7"/>
        <v>2.6058631921824102</v>
      </c>
      <c r="AJ24" s="8">
        <f t="shared" si="8"/>
        <v>14.006514657980455</v>
      </c>
      <c r="AK24" s="8">
        <f t="shared" si="9"/>
        <v>0.32573289902280128</v>
      </c>
      <c r="AL24" s="8">
        <f t="shared" si="10"/>
        <v>0</v>
      </c>
      <c r="AM24" s="8">
        <f t="shared" si="11"/>
        <v>0.32573289902280128</v>
      </c>
      <c r="AN24" s="8">
        <f t="shared" si="12"/>
        <v>4.234527687296417</v>
      </c>
      <c r="AO24" s="8">
        <f t="shared" si="13"/>
        <v>24.429967426710096</v>
      </c>
      <c r="AP24" s="8">
        <f t="shared" si="14"/>
        <v>18.892508143322477</v>
      </c>
      <c r="AQ24" s="8">
        <f t="shared" si="15"/>
        <v>0</v>
      </c>
      <c r="AR24" s="8">
        <f t="shared" si="16"/>
        <v>0</v>
      </c>
      <c r="AS24" s="8">
        <f t="shared" si="17"/>
        <v>0</v>
      </c>
      <c r="AT24" s="8">
        <f t="shared" si="18"/>
        <v>2.2801302931596092</v>
      </c>
      <c r="AU24" s="8">
        <f t="shared" si="19"/>
        <v>0.32573289902280128</v>
      </c>
      <c r="AV24" s="8">
        <f t="shared" si="20"/>
        <v>0</v>
      </c>
      <c r="AW24" s="8">
        <f t="shared" si="21"/>
        <v>0</v>
      </c>
      <c r="AX24" s="8">
        <f t="shared" si="22"/>
        <v>6.8403908794788277</v>
      </c>
      <c r="AY24" s="8">
        <f t="shared" si="23"/>
        <v>3.9087947882736156</v>
      </c>
      <c r="AZ24" s="8">
        <f t="shared" si="24"/>
        <v>11.074918566775244</v>
      </c>
    </row>
    <row r="25" spans="1:52">
      <c r="A25" s="7" t="s">
        <v>38</v>
      </c>
      <c r="B25" s="1" t="s">
        <v>89</v>
      </c>
      <c r="C25" s="7" t="s">
        <v>82</v>
      </c>
      <c r="D25" s="1">
        <v>41</v>
      </c>
      <c r="E25" s="1">
        <v>5</v>
      </c>
      <c r="F25" s="1">
        <v>10</v>
      </c>
      <c r="G25" s="1">
        <v>0</v>
      </c>
      <c r="H25" s="1">
        <v>0</v>
      </c>
      <c r="I25" s="1">
        <v>0</v>
      </c>
      <c r="J25" s="1">
        <v>7</v>
      </c>
      <c r="K25" s="1">
        <v>58</v>
      </c>
      <c r="L25" s="1">
        <v>5</v>
      </c>
      <c r="M25" s="1">
        <v>0</v>
      </c>
      <c r="N25" s="1">
        <v>4</v>
      </c>
      <c r="O25" s="1">
        <v>37</v>
      </c>
      <c r="P25" s="1">
        <v>70</v>
      </c>
      <c r="Q25" s="1">
        <v>66</v>
      </c>
      <c r="R25" s="1">
        <v>0</v>
      </c>
      <c r="S25" s="1">
        <v>0</v>
      </c>
      <c r="T25" s="1">
        <v>0</v>
      </c>
      <c r="U25" s="1">
        <v>0</v>
      </c>
      <c r="V25" s="1">
        <v>1</v>
      </c>
      <c r="W25" s="1">
        <v>0</v>
      </c>
      <c r="X25" s="1">
        <v>0</v>
      </c>
      <c r="Y25" s="1">
        <v>25</v>
      </c>
      <c r="Z25" s="1">
        <v>3</v>
      </c>
      <c r="AA25" s="1">
        <v>10</v>
      </c>
      <c r="AB25" s="1">
        <f t="shared" si="0"/>
        <v>332</v>
      </c>
      <c r="AC25" s="8">
        <f t="shared" si="1"/>
        <v>12.349397590361447</v>
      </c>
      <c r="AD25" s="8">
        <f t="shared" si="2"/>
        <v>1.5060240963855422</v>
      </c>
      <c r="AE25" s="8">
        <f t="shared" si="3"/>
        <v>3.0120481927710845</v>
      </c>
      <c r="AF25" s="8">
        <f t="shared" si="4"/>
        <v>0</v>
      </c>
      <c r="AG25" s="8">
        <f t="shared" si="5"/>
        <v>0</v>
      </c>
      <c r="AH25" s="8">
        <f t="shared" si="6"/>
        <v>0</v>
      </c>
      <c r="AI25" s="8">
        <f t="shared" si="7"/>
        <v>2.1084337349397591</v>
      </c>
      <c r="AJ25" s="8">
        <f t="shared" si="8"/>
        <v>17.46987951807229</v>
      </c>
      <c r="AK25" s="8">
        <f t="shared" si="9"/>
        <v>1.5060240963855422</v>
      </c>
      <c r="AL25" s="8">
        <f t="shared" si="10"/>
        <v>0</v>
      </c>
      <c r="AM25" s="8">
        <f t="shared" si="11"/>
        <v>1.2048192771084338</v>
      </c>
      <c r="AN25" s="8">
        <f t="shared" si="12"/>
        <v>11.144578313253012</v>
      </c>
      <c r="AO25" s="8">
        <f t="shared" si="13"/>
        <v>21.08433734939759</v>
      </c>
      <c r="AP25" s="8">
        <f t="shared" si="14"/>
        <v>19.879518072289155</v>
      </c>
      <c r="AQ25" s="8">
        <f t="shared" si="15"/>
        <v>0</v>
      </c>
      <c r="AR25" s="8">
        <f t="shared" si="16"/>
        <v>0</v>
      </c>
      <c r="AS25" s="8">
        <f t="shared" si="17"/>
        <v>0</v>
      </c>
      <c r="AT25" s="8">
        <f t="shared" si="18"/>
        <v>0</v>
      </c>
      <c r="AU25" s="8">
        <f t="shared" si="19"/>
        <v>0.30120481927710846</v>
      </c>
      <c r="AV25" s="8">
        <f t="shared" si="20"/>
        <v>0</v>
      </c>
      <c r="AW25" s="8">
        <f t="shared" si="21"/>
        <v>0</v>
      </c>
      <c r="AX25" s="8">
        <f t="shared" si="22"/>
        <v>7.5301204819277112</v>
      </c>
      <c r="AY25" s="8">
        <f t="shared" si="23"/>
        <v>0.90361445783132532</v>
      </c>
      <c r="AZ25" s="8">
        <f t="shared" si="24"/>
        <v>3.0120481927710845</v>
      </c>
    </row>
    <row r="26" spans="1:52">
      <c r="A26" s="7" t="s">
        <v>39</v>
      </c>
      <c r="B26" s="1" t="s">
        <v>89</v>
      </c>
      <c r="C26" s="9" t="s">
        <v>87</v>
      </c>
      <c r="D26" s="1">
        <v>45</v>
      </c>
      <c r="E26" s="1">
        <v>0</v>
      </c>
      <c r="F26" s="1">
        <v>7</v>
      </c>
      <c r="G26" s="1">
        <v>0</v>
      </c>
      <c r="H26" s="1">
        <v>0</v>
      </c>
      <c r="I26" s="1">
        <v>0</v>
      </c>
      <c r="J26" s="1">
        <v>9</v>
      </c>
      <c r="K26" s="1">
        <v>49</v>
      </c>
      <c r="L26" s="1">
        <v>3</v>
      </c>
      <c r="M26" s="1">
        <v>2</v>
      </c>
      <c r="N26" s="1">
        <v>1</v>
      </c>
      <c r="O26" s="1">
        <v>32</v>
      </c>
      <c r="P26" s="1">
        <v>90</v>
      </c>
      <c r="Q26" s="1">
        <v>56</v>
      </c>
      <c r="R26" s="1">
        <v>0</v>
      </c>
      <c r="S26" s="1">
        <v>0</v>
      </c>
      <c r="T26" s="1">
        <v>0</v>
      </c>
      <c r="U26" s="1">
        <v>4</v>
      </c>
      <c r="V26" s="1">
        <v>1</v>
      </c>
      <c r="W26" s="1">
        <v>0</v>
      </c>
      <c r="X26" s="1">
        <v>0</v>
      </c>
      <c r="Y26" s="1">
        <v>12</v>
      </c>
      <c r="Z26" s="1">
        <v>1</v>
      </c>
      <c r="AA26" s="1">
        <v>10</v>
      </c>
      <c r="AB26" s="1">
        <f t="shared" si="0"/>
        <v>312</v>
      </c>
      <c r="AC26" s="8">
        <f t="shared" si="1"/>
        <v>14.423076923076923</v>
      </c>
      <c r="AD26" s="8">
        <f t="shared" si="2"/>
        <v>0</v>
      </c>
      <c r="AE26" s="8">
        <f t="shared" si="3"/>
        <v>2.2435897435897436</v>
      </c>
      <c r="AF26" s="8">
        <f t="shared" si="4"/>
        <v>0</v>
      </c>
      <c r="AG26" s="8">
        <f t="shared" si="5"/>
        <v>0</v>
      </c>
      <c r="AH26" s="8">
        <f t="shared" si="6"/>
        <v>0</v>
      </c>
      <c r="AI26" s="8">
        <f t="shared" si="7"/>
        <v>2.8846153846153846</v>
      </c>
      <c r="AJ26" s="8">
        <f t="shared" si="8"/>
        <v>15.705128205128204</v>
      </c>
      <c r="AK26" s="8">
        <f t="shared" si="9"/>
        <v>0.96153846153846156</v>
      </c>
      <c r="AL26" s="8">
        <f t="shared" si="10"/>
        <v>0.64102564102564108</v>
      </c>
      <c r="AM26" s="8">
        <f t="shared" si="11"/>
        <v>0.32051282051282054</v>
      </c>
      <c r="AN26" s="8">
        <f t="shared" si="12"/>
        <v>10.256410256410257</v>
      </c>
      <c r="AO26" s="8">
        <f t="shared" si="13"/>
        <v>28.846153846153847</v>
      </c>
      <c r="AP26" s="8">
        <f t="shared" si="14"/>
        <v>17.948717948717949</v>
      </c>
      <c r="AQ26" s="8">
        <f t="shared" si="15"/>
        <v>0</v>
      </c>
      <c r="AR26" s="8">
        <f t="shared" si="16"/>
        <v>0</v>
      </c>
      <c r="AS26" s="8">
        <f t="shared" si="17"/>
        <v>0</v>
      </c>
      <c r="AT26" s="8">
        <f t="shared" si="18"/>
        <v>1.2820512820512822</v>
      </c>
      <c r="AU26" s="8">
        <f t="shared" si="19"/>
        <v>0.32051282051282054</v>
      </c>
      <c r="AV26" s="8">
        <f t="shared" si="20"/>
        <v>0</v>
      </c>
      <c r="AW26" s="8">
        <f t="shared" si="21"/>
        <v>0</v>
      </c>
      <c r="AX26" s="8">
        <f t="shared" si="22"/>
        <v>3.8461538461538463</v>
      </c>
      <c r="AY26" s="8">
        <f t="shared" si="23"/>
        <v>0.32051282051282054</v>
      </c>
      <c r="AZ26" s="8">
        <f t="shared" si="24"/>
        <v>3.2051282051282053</v>
      </c>
    </row>
    <row r="27" spans="1:52">
      <c r="A27" s="7" t="s">
        <v>40</v>
      </c>
      <c r="B27" s="9" t="s">
        <v>89</v>
      </c>
      <c r="C27" s="9" t="s">
        <v>87</v>
      </c>
      <c r="D27" s="1">
        <v>70</v>
      </c>
      <c r="E27" s="1">
        <v>5</v>
      </c>
      <c r="F27" s="1">
        <v>18</v>
      </c>
      <c r="G27" s="1">
        <v>0</v>
      </c>
      <c r="H27" s="1">
        <v>0</v>
      </c>
      <c r="I27" s="1">
        <v>0</v>
      </c>
      <c r="J27" s="1">
        <v>21</v>
      </c>
      <c r="K27" s="1">
        <v>46</v>
      </c>
      <c r="L27" s="1">
        <v>2</v>
      </c>
      <c r="M27" s="1">
        <v>0</v>
      </c>
      <c r="N27" s="1">
        <v>2</v>
      </c>
      <c r="O27" s="1">
        <v>24</v>
      </c>
      <c r="P27" s="1">
        <v>37</v>
      </c>
      <c r="Q27" s="1">
        <v>45</v>
      </c>
      <c r="R27" s="1">
        <v>0</v>
      </c>
      <c r="S27" s="1">
        <v>0</v>
      </c>
      <c r="T27" s="1">
        <v>1</v>
      </c>
      <c r="U27" s="1">
        <v>9</v>
      </c>
      <c r="V27" s="1">
        <v>1</v>
      </c>
      <c r="W27" s="1">
        <v>0</v>
      </c>
      <c r="X27" s="1">
        <v>0</v>
      </c>
      <c r="Y27" s="1">
        <v>24</v>
      </c>
      <c r="Z27" s="1">
        <v>11</v>
      </c>
      <c r="AA27" s="1">
        <v>48</v>
      </c>
      <c r="AB27" s="1">
        <f t="shared" si="0"/>
        <v>316</v>
      </c>
      <c r="AC27" s="8">
        <f t="shared" si="1"/>
        <v>22.151898734177216</v>
      </c>
      <c r="AD27" s="8">
        <f t="shared" si="2"/>
        <v>1.5822784810126582</v>
      </c>
      <c r="AE27" s="8">
        <f t="shared" si="3"/>
        <v>5.6962025316455698</v>
      </c>
      <c r="AF27" s="8">
        <f t="shared" si="4"/>
        <v>0</v>
      </c>
      <c r="AG27" s="8">
        <f t="shared" si="5"/>
        <v>0</v>
      </c>
      <c r="AH27" s="8">
        <f t="shared" si="6"/>
        <v>0</v>
      </c>
      <c r="AI27" s="8">
        <f t="shared" si="7"/>
        <v>6.6455696202531644</v>
      </c>
      <c r="AJ27" s="8">
        <f t="shared" si="8"/>
        <v>14.556962025316455</v>
      </c>
      <c r="AK27" s="8">
        <f t="shared" si="9"/>
        <v>0.63291139240506333</v>
      </c>
      <c r="AL27" s="8">
        <f t="shared" si="10"/>
        <v>0</v>
      </c>
      <c r="AM27" s="8">
        <f t="shared" si="11"/>
        <v>0.63291139240506333</v>
      </c>
      <c r="AN27" s="8">
        <f t="shared" si="12"/>
        <v>7.5949367088607591</v>
      </c>
      <c r="AO27" s="8">
        <f t="shared" si="13"/>
        <v>11.708860759493671</v>
      </c>
      <c r="AP27" s="8">
        <f t="shared" si="14"/>
        <v>14.240506329113924</v>
      </c>
      <c r="AQ27" s="8">
        <f t="shared" si="15"/>
        <v>0</v>
      </c>
      <c r="AR27" s="8">
        <f t="shared" si="16"/>
        <v>0</v>
      </c>
      <c r="AS27" s="8">
        <f t="shared" si="17"/>
        <v>0.31645569620253167</v>
      </c>
      <c r="AT27" s="8">
        <f t="shared" si="18"/>
        <v>2.8481012658227849</v>
      </c>
      <c r="AU27" s="8">
        <f t="shared" si="19"/>
        <v>0.31645569620253167</v>
      </c>
      <c r="AV27" s="8">
        <f t="shared" si="20"/>
        <v>0</v>
      </c>
      <c r="AW27" s="8">
        <f t="shared" si="21"/>
        <v>0</v>
      </c>
      <c r="AX27" s="8">
        <f t="shared" si="22"/>
        <v>7.5949367088607591</v>
      </c>
      <c r="AY27" s="8">
        <f t="shared" si="23"/>
        <v>3.481012658227848</v>
      </c>
      <c r="AZ27" s="8">
        <f t="shared" si="24"/>
        <v>15.189873417721518</v>
      </c>
    </row>
    <row r="28" spans="1:52">
      <c r="A28" s="7" t="s">
        <v>41</v>
      </c>
      <c r="B28" s="9" t="s">
        <v>89</v>
      </c>
      <c r="C28" s="9" t="s">
        <v>87</v>
      </c>
      <c r="D28" s="1">
        <v>29</v>
      </c>
      <c r="E28" s="1">
        <v>2</v>
      </c>
      <c r="F28" s="1">
        <v>11</v>
      </c>
      <c r="G28" s="1">
        <v>0</v>
      </c>
      <c r="H28" s="1">
        <v>0</v>
      </c>
      <c r="I28" s="1">
        <v>0</v>
      </c>
      <c r="J28" s="1">
        <v>2</v>
      </c>
      <c r="K28" s="1">
        <v>35</v>
      </c>
      <c r="L28" s="1">
        <v>3</v>
      </c>
      <c r="M28" s="1">
        <v>0</v>
      </c>
      <c r="N28" s="1">
        <v>2</v>
      </c>
      <c r="O28" s="1">
        <v>18</v>
      </c>
      <c r="P28" s="1">
        <v>111</v>
      </c>
      <c r="Q28" s="1">
        <v>69</v>
      </c>
      <c r="R28" s="1">
        <v>0</v>
      </c>
      <c r="S28" s="1">
        <v>1</v>
      </c>
      <c r="T28" s="1">
        <v>1</v>
      </c>
      <c r="U28" s="1">
        <v>0</v>
      </c>
      <c r="V28" s="1">
        <v>1</v>
      </c>
      <c r="W28" s="1">
        <v>0</v>
      </c>
      <c r="X28" s="1">
        <v>0</v>
      </c>
      <c r="Y28" s="1">
        <v>16</v>
      </c>
      <c r="Z28" s="1">
        <v>5</v>
      </c>
      <c r="AA28" s="1">
        <v>15</v>
      </c>
      <c r="AB28" s="1">
        <f t="shared" si="0"/>
        <v>306</v>
      </c>
      <c r="AC28" s="8">
        <f t="shared" si="1"/>
        <v>9.477124183006536</v>
      </c>
      <c r="AD28" s="8">
        <f t="shared" si="2"/>
        <v>0.65359477124183007</v>
      </c>
      <c r="AE28" s="8">
        <f t="shared" si="3"/>
        <v>3.5947712418300655</v>
      </c>
      <c r="AF28" s="8">
        <f t="shared" si="4"/>
        <v>0</v>
      </c>
      <c r="AG28" s="8">
        <f t="shared" si="5"/>
        <v>0</v>
      </c>
      <c r="AH28" s="8">
        <f t="shared" si="6"/>
        <v>0</v>
      </c>
      <c r="AI28" s="8">
        <f t="shared" si="7"/>
        <v>0.65359477124183007</v>
      </c>
      <c r="AJ28" s="8">
        <f t="shared" si="8"/>
        <v>11.437908496732026</v>
      </c>
      <c r="AK28" s="8">
        <f t="shared" si="9"/>
        <v>0.98039215686274506</v>
      </c>
      <c r="AL28" s="8">
        <f t="shared" si="10"/>
        <v>0</v>
      </c>
      <c r="AM28" s="8">
        <f t="shared" si="11"/>
        <v>0.65359477124183007</v>
      </c>
      <c r="AN28" s="8">
        <f t="shared" si="12"/>
        <v>5.882352941176471</v>
      </c>
      <c r="AO28" s="8">
        <f t="shared" si="13"/>
        <v>36.274509803921568</v>
      </c>
      <c r="AP28" s="8">
        <f t="shared" si="14"/>
        <v>22.549019607843139</v>
      </c>
      <c r="AQ28" s="8">
        <f t="shared" si="15"/>
        <v>0</v>
      </c>
      <c r="AR28" s="8">
        <f t="shared" si="16"/>
        <v>0.32679738562091504</v>
      </c>
      <c r="AS28" s="8">
        <f t="shared" si="17"/>
        <v>0.32679738562091504</v>
      </c>
      <c r="AT28" s="8">
        <f t="shared" si="18"/>
        <v>0</v>
      </c>
      <c r="AU28" s="8">
        <f t="shared" si="19"/>
        <v>0.32679738562091504</v>
      </c>
      <c r="AV28" s="8">
        <f t="shared" si="20"/>
        <v>0</v>
      </c>
      <c r="AW28" s="8">
        <f t="shared" si="21"/>
        <v>0</v>
      </c>
      <c r="AX28" s="8">
        <f t="shared" si="22"/>
        <v>5.2287581699346406</v>
      </c>
      <c r="AY28" s="8">
        <f t="shared" si="23"/>
        <v>1.6339869281045751</v>
      </c>
      <c r="AZ28" s="8">
        <f t="shared" si="24"/>
        <v>4.9019607843137258</v>
      </c>
    </row>
    <row r="29" spans="1:52">
      <c r="A29" s="7" t="s">
        <v>42</v>
      </c>
      <c r="B29" s="9" t="s">
        <v>89</v>
      </c>
      <c r="C29" s="7" t="s">
        <v>82</v>
      </c>
      <c r="D29" s="1">
        <v>28</v>
      </c>
      <c r="E29" s="1">
        <v>0</v>
      </c>
      <c r="F29" s="1">
        <v>4</v>
      </c>
      <c r="G29" s="1">
        <v>0</v>
      </c>
      <c r="H29" s="1">
        <v>0</v>
      </c>
      <c r="I29" s="1">
        <v>0</v>
      </c>
      <c r="J29" s="1">
        <v>5</v>
      </c>
      <c r="K29" s="1">
        <v>80</v>
      </c>
      <c r="L29" s="1">
        <v>0</v>
      </c>
      <c r="M29" s="1">
        <v>0</v>
      </c>
      <c r="N29" s="1">
        <v>3</v>
      </c>
      <c r="O29" s="1">
        <v>33</v>
      </c>
      <c r="P29" s="1">
        <v>82</v>
      </c>
      <c r="Q29" s="1">
        <v>53</v>
      </c>
      <c r="R29" s="1">
        <v>0</v>
      </c>
      <c r="S29" s="1">
        <v>0</v>
      </c>
      <c r="T29" s="1">
        <v>0</v>
      </c>
      <c r="U29" s="1">
        <v>1</v>
      </c>
      <c r="V29" s="1">
        <v>0</v>
      </c>
      <c r="W29" s="1">
        <v>0</v>
      </c>
      <c r="X29" s="1">
        <v>0</v>
      </c>
      <c r="Y29" s="1">
        <v>15</v>
      </c>
      <c r="Z29" s="1">
        <v>6</v>
      </c>
      <c r="AA29" s="1">
        <v>16</v>
      </c>
      <c r="AB29" s="1">
        <f t="shared" si="0"/>
        <v>310</v>
      </c>
      <c r="AC29" s="8">
        <f t="shared" si="1"/>
        <v>9.0322580645161299</v>
      </c>
      <c r="AD29" s="8">
        <f t="shared" si="2"/>
        <v>0</v>
      </c>
      <c r="AE29" s="8">
        <f t="shared" si="3"/>
        <v>1.2903225806451613</v>
      </c>
      <c r="AF29" s="8">
        <f t="shared" si="4"/>
        <v>0</v>
      </c>
      <c r="AG29" s="8">
        <f t="shared" si="5"/>
        <v>0</v>
      </c>
      <c r="AH29" s="8">
        <f t="shared" si="6"/>
        <v>0</v>
      </c>
      <c r="AI29" s="8">
        <f t="shared" si="7"/>
        <v>1.6129032258064515</v>
      </c>
      <c r="AJ29" s="8">
        <f t="shared" si="8"/>
        <v>25.806451612903224</v>
      </c>
      <c r="AK29" s="8">
        <f t="shared" si="9"/>
        <v>0</v>
      </c>
      <c r="AL29" s="8">
        <f t="shared" si="10"/>
        <v>0</v>
      </c>
      <c r="AM29" s="8">
        <f t="shared" si="11"/>
        <v>0.967741935483871</v>
      </c>
      <c r="AN29" s="8">
        <f t="shared" si="12"/>
        <v>10.64516129032258</v>
      </c>
      <c r="AO29" s="8">
        <f t="shared" si="13"/>
        <v>26.451612903225808</v>
      </c>
      <c r="AP29" s="8">
        <f t="shared" si="14"/>
        <v>17.096774193548388</v>
      </c>
      <c r="AQ29" s="8">
        <f t="shared" si="15"/>
        <v>0</v>
      </c>
      <c r="AR29" s="8">
        <f t="shared" si="16"/>
        <v>0</v>
      </c>
      <c r="AS29" s="8">
        <f t="shared" si="17"/>
        <v>0</v>
      </c>
      <c r="AT29" s="8">
        <f t="shared" si="18"/>
        <v>0.32258064516129031</v>
      </c>
      <c r="AU29" s="8">
        <f t="shared" si="19"/>
        <v>0</v>
      </c>
      <c r="AV29" s="8">
        <f t="shared" si="20"/>
        <v>0</v>
      </c>
      <c r="AW29" s="8">
        <f t="shared" si="21"/>
        <v>0</v>
      </c>
      <c r="AX29" s="8">
        <f t="shared" si="22"/>
        <v>4.838709677419355</v>
      </c>
      <c r="AY29" s="8">
        <f t="shared" si="23"/>
        <v>1.935483870967742</v>
      </c>
      <c r="AZ29" s="8">
        <f t="shared" si="24"/>
        <v>5.161290322580645</v>
      </c>
    </row>
    <row r="30" spans="1:52">
      <c r="A30" s="7" t="s">
        <v>43</v>
      </c>
      <c r="B30" s="9" t="s">
        <v>89</v>
      </c>
      <c r="C30" s="9" t="s">
        <v>87</v>
      </c>
      <c r="D30" s="1">
        <v>38</v>
      </c>
      <c r="E30" s="1">
        <v>6</v>
      </c>
      <c r="F30" s="1">
        <v>8</v>
      </c>
      <c r="G30" s="1">
        <v>0</v>
      </c>
      <c r="H30" s="1">
        <v>0</v>
      </c>
      <c r="I30" s="1">
        <v>0</v>
      </c>
      <c r="J30" s="1">
        <v>1</v>
      </c>
      <c r="K30" s="1">
        <v>51</v>
      </c>
      <c r="L30" s="1">
        <v>3</v>
      </c>
      <c r="M30" s="1">
        <v>0</v>
      </c>
      <c r="N30" s="1">
        <v>5</v>
      </c>
      <c r="O30" s="1">
        <v>24</v>
      </c>
      <c r="P30" s="1">
        <v>87</v>
      </c>
      <c r="Q30" s="1">
        <v>64</v>
      </c>
      <c r="R30" s="1">
        <v>0</v>
      </c>
      <c r="S30" s="1">
        <v>0</v>
      </c>
      <c r="T30" s="1">
        <v>0</v>
      </c>
      <c r="U30" s="1">
        <v>3</v>
      </c>
      <c r="V30" s="1">
        <v>1</v>
      </c>
      <c r="W30" s="1">
        <v>1</v>
      </c>
      <c r="X30" s="1">
        <v>0</v>
      </c>
      <c r="Y30" s="1">
        <v>15</v>
      </c>
      <c r="Z30" s="1">
        <v>5</v>
      </c>
      <c r="AA30" s="1">
        <v>20</v>
      </c>
      <c r="AB30" s="1">
        <f t="shared" si="0"/>
        <v>312</v>
      </c>
      <c r="AC30" s="8">
        <f t="shared" si="1"/>
        <v>12.179487179487179</v>
      </c>
      <c r="AD30" s="8">
        <f t="shared" si="2"/>
        <v>1.9230769230769231</v>
      </c>
      <c r="AE30" s="8">
        <f t="shared" si="3"/>
        <v>2.5641025641025643</v>
      </c>
      <c r="AF30" s="8">
        <f t="shared" si="4"/>
        <v>0</v>
      </c>
      <c r="AG30" s="8">
        <f t="shared" si="5"/>
        <v>0</v>
      </c>
      <c r="AH30" s="8">
        <f t="shared" si="6"/>
        <v>0</v>
      </c>
      <c r="AI30" s="8">
        <f t="shared" si="7"/>
        <v>0.32051282051282054</v>
      </c>
      <c r="AJ30" s="8">
        <f t="shared" si="8"/>
        <v>16.346153846153847</v>
      </c>
      <c r="AK30" s="8">
        <f t="shared" si="9"/>
        <v>0.96153846153846156</v>
      </c>
      <c r="AL30" s="8">
        <f t="shared" si="10"/>
        <v>0</v>
      </c>
      <c r="AM30" s="8">
        <f t="shared" si="11"/>
        <v>1.6025641025641026</v>
      </c>
      <c r="AN30" s="8">
        <f t="shared" si="12"/>
        <v>7.6923076923076925</v>
      </c>
      <c r="AO30" s="8">
        <f t="shared" si="13"/>
        <v>27.884615384615383</v>
      </c>
      <c r="AP30" s="8">
        <f t="shared" si="14"/>
        <v>20.512820512820515</v>
      </c>
      <c r="AQ30" s="8">
        <f t="shared" si="15"/>
        <v>0</v>
      </c>
      <c r="AR30" s="8">
        <f t="shared" si="16"/>
        <v>0</v>
      </c>
      <c r="AS30" s="8">
        <f t="shared" si="17"/>
        <v>0</v>
      </c>
      <c r="AT30" s="8">
        <f t="shared" si="18"/>
        <v>0.96153846153846156</v>
      </c>
      <c r="AU30" s="8">
        <f t="shared" si="19"/>
        <v>0.32051282051282054</v>
      </c>
      <c r="AV30" s="8">
        <f t="shared" si="20"/>
        <v>0.32051282051282054</v>
      </c>
      <c r="AW30" s="8">
        <f t="shared" si="21"/>
        <v>0</v>
      </c>
      <c r="AX30" s="8">
        <f t="shared" si="22"/>
        <v>4.8076923076923075</v>
      </c>
      <c r="AY30" s="8">
        <f t="shared" si="23"/>
        <v>1.6025641025641026</v>
      </c>
      <c r="AZ30" s="8">
        <f t="shared" si="24"/>
        <v>6.4102564102564106</v>
      </c>
    </row>
    <row r="31" spans="1:52">
      <c r="A31" s="7" t="s">
        <v>44</v>
      </c>
      <c r="B31" s="7" t="s">
        <v>81</v>
      </c>
      <c r="C31" s="9" t="s">
        <v>87</v>
      </c>
      <c r="D31" s="1">
        <v>32</v>
      </c>
      <c r="E31" s="1">
        <v>1</v>
      </c>
      <c r="F31" s="1">
        <v>8</v>
      </c>
      <c r="G31" s="1">
        <v>0</v>
      </c>
      <c r="H31" s="1">
        <v>2</v>
      </c>
      <c r="I31" s="1">
        <v>0</v>
      </c>
      <c r="J31" s="1">
        <v>2</v>
      </c>
      <c r="K31" s="1">
        <v>57</v>
      </c>
      <c r="L31" s="1">
        <v>3</v>
      </c>
      <c r="M31" s="1">
        <v>1</v>
      </c>
      <c r="N31" s="1">
        <v>5</v>
      </c>
      <c r="O31" s="1">
        <v>23</v>
      </c>
      <c r="P31" s="1">
        <v>105</v>
      </c>
      <c r="Q31" s="1">
        <v>50</v>
      </c>
      <c r="R31" s="1">
        <v>1</v>
      </c>
      <c r="S31" s="1">
        <v>0</v>
      </c>
      <c r="T31" s="1">
        <v>0</v>
      </c>
      <c r="U31" s="1">
        <v>2</v>
      </c>
      <c r="V31" s="1">
        <v>0</v>
      </c>
      <c r="W31" s="1">
        <v>2</v>
      </c>
      <c r="X31" s="1">
        <v>1</v>
      </c>
      <c r="Y31" s="1">
        <v>14</v>
      </c>
      <c r="Z31" s="1">
        <v>3</v>
      </c>
      <c r="AA31" s="1">
        <v>17</v>
      </c>
      <c r="AB31" s="1">
        <f t="shared" si="0"/>
        <v>312</v>
      </c>
      <c r="AC31" s="8">
        <f t="shared" si="1"/>
        <v>10.256410256410257</v>
      </c>
      <c r="AD31" s="8">
        <f t="shared" si="2"/>
        <v>0.32051282051282054</v>
      </c>
      <c r="AE31" s="8">
        <f t="shared" si="3"/>
        <v>2.5641025641025643</v>
      </c>
      <c r="AF31" s="8">
        <f t="shared" si="4"/>
        <v>0</v>
      </c>
      <c r="AG31" s="8">
        <f t="shared" si="5"/>
        <v>0.64102564102564108</v>
      </c>
      <c r="AH31" s="8">
        <f t="shared" si="6"/>
        <v>0</v>
      </c>
      <c r="AI31" s="8">
        <f t="shared" si="7"/>
        <v>0.64102564102564108</v>
      </c>
      <c r="AJ31" s="8">
        <f t="shared" si="8"/>
        <v>18.26923076923077</v>
      </c>
      <c r="AK31" s="8">
        <f t="shared" si="9"/>
        <v>0.96153846153846156</v>
      </c>
      <c r="AL31" s="8">
        <f t="shared" si="10"/>
        <v>0.32051282051282054</v>
      </c>
      <c r="AM31" s="8">
        <f t="shared" si="11"/>
        <v>1.6025641025641026</v>
      </c>
      <c r="AN31" s="8">
        <f t="shared" si="12"/>
        <v>7.3717948717948714</v>
      </c>
      <c r="AO31" s="8">
        <f t="shared" si="13"/>
        <v>33.653846153846153</v>
      </c>
      <c r="AP31" s="8">
        <f t="shared" si="14"/>
        <v>16.025641025641026</v>
      </c>
      <c r="AQ31" s="8">
        <f t="shared" si="15"/>
        <v>0.32051282051282054</v>
      </c>
      <c r="AR31" s="8">
        <f t="shared" si="16"/>
        <v>0</v>
      </c>
      <c r="AS31" s="8">
        <f t="shared" si="17"/>
        <v>0</v>
      </c>
      <c r="AT31" s="8">
        <f t="shared" si="18"/>
        <v>0.64102564102564108</v>
      </c>
      <c r="AU31" s="8">
        <f t="shared" si="19"/>
        <v>0</v>
      </c>
      <c r="AV31" s="8">
        <f t="shared" si="20"/>
        <v>0.64102564102564108</v>
      </c>
      <c r="AW31" s="8">
        <f t="shared" si="21"/>
        <v>0.32051282051282054</v>
      </c>
      <c r="AX31" s="8">
        <f t="shared" si="22"/>
        <v>4.4871794871794872</v>
      </c>
      <c r="AY31" s="8">
        <f t="shared" si="23"/>
        <v>0.96153846153846156</v>
      </c>
      <c r="AZ31" s="8">
        <f t="shared" si="24"/>
        <v>5.4487179487179489</v>
      </c>
    </row>
    <row r="32" spans="1:52">
      <c r="A32" s="7" t="s">
        <v>45</v>
      </c>
      <c r="B32" s="7" t="s">
        <v>81</v>
      </c>
      <c r="C32" s="7" t="s">
        <v>82</v>
      </c>
      <c r="D32" s="1">
        <v>33</v>
      </c>
      <c r="E32" s="1">
        <v>2</v>
      </c>
      <c r="F32" s="1">
        <v>2</v>
      </c>
      <c r="G32" s="1">
        <v>2</v>
      </c>
      <c r="H32" s="1">
        <v>0</v>
      </c>
      <c r="I32" s="1">
        <v>7</v>
      </c>
      <c r="J32" s="1">
        <v>4</v>
      </c>
      <c r="K32" s="1">
        <v>43</v>
      </c>
      <c r="L32" s="1">
        <v>2</v>
      </c>
      <c r="M32" s="1">
        <v>1</v>
      </c>
      <c r="N32" s="1">
        <v>2</v>
      </c>
      <c r="O32" s="1">
        <v>23</v>
      </c>
      <c r="P32" s="1">
        <v>113</v>
      </c>
      <c r="Q32" s="1">
        <v>53</v>
      </c>
      <c r="R32" s="1">
        <v>0</v>
      </c>
      <c r="S32" s="1">
        <v>0</v>
      </c>
      <c r="T32" s="1">
        <v>0</v>
      </c>
      <c r="U32" s="1">
        <v>3</v>
      </c>
      <c r="V32" s="1">
        <v>0</v>
      </c>
      <c r="W32" s="1">
        <v>0</v>
      </c>
      <c r="X32" s="1">
        <v>0</v>
      </c>
      <c r="Y32" s="1">
        <v>17</v>
      </c>
      <c r="Z32" s="1">
        <v>5</v>
      </c>
      <c r="AA32" s="1">
        <v>9</v>
      </c>
      <c r="AB32" s="1">
        <f t="shared" si="0"/>
        <v>312</v>
      </c>
      <c r="AC32" s="8">
        <f t="shared" si="1"/>
        <v>10.576923076923077</v>
      </c>
      <c r="AD32" s="8">
        <f t="shared" si="2"/>
        <v>0.64102564102564108</v>
      </c>
      <c r="AE32" s="8">
        <f t="shared" si="3"/>
        <v>0.64102564102564108</v>
      </c>
      <c r="AF32" s="8">
        <f t="shared" si="4"/>
        <v>0.64102564102564108</v>
      </c>
      <c r="AG32" s="8">
        <f t="shared" si="5"/>
        <v>0</v>
      </c>
      <c r="AH32" s="8">
        <f t="shared" si="6"/>
        <v>2.2435897435897436</v>
      </c>
      <c r="AI32" s="8">
        <f t="shared" si="7"/>
        <v>1.2820512820512822</v>
      </c>
      <c r="AJ32" s="8">
        <f t="shared" si="8"/>
        <v>13.782051282051283</v>
      </c>
      <c r="AK32" s="8">
        <f t="shared" si="9"/>
        <v>0.64102564102564108</v>
      </c>
      <c r="AL32" s="8">
        <f t="shared" si="10"/>
        <v>0.32051282051282054</v>
      </c>
      <c r="AM32" s="8">
        <f t="shared" si="11"/>
        <v>0.64102564102564108</v>
      </c>
      <c r="AN32" s="8">
        <f t="shared" si="12"/>
        <v>7.3717948717948714</v>
      </c>
      <c r="AO32" s="8">
        <f t="shared" si="13"/>
        <v>36.217948717948715</v>
      </c>
      <c r="AP32" s="8">
        <f t="shared" si="14"/>
        <v>16.987179487179485</v>
      </c>
      <c r="AQ32" s="8">
        <f t="shared" si="15"/>
        <v>0</v>
      </c>
      <c r="AR32" s="8">
        <f t="shared" si="16"/>
        <v>0</v>
      </c>
      <c r="AS32" s="8">
        <f t="shared" si="17"/>
        <v>0</v>
      </c>
      <c r="AT32" s="8">
        <f t="shared" si="18"/>
        <v>0.96153846153846156</v>
      </c>
      <c r="AU32" s="8">
        <f t="shared" si="19"/>
        <v>0</v>
      </c>
      <c r="AV32" s="8">
        <f t="shared" si="20"/>
        <v>0</v>
      </c>
      <c r="AW32" s="8">
        <f t="shared" si="21"/>
        <v>0</v>
      </c>
      <c r="AX32" s="8">
        <f t="shared" si="22"/>
        <v>5.4487179487179489</v>
      </c>
      <c r="AY32" s="8">
        <f t="shared" si="23"/>
        <v>1.6025641025641026</v>
      </c>
      <c r="AZ32" s="8">
        <f t="shared" si="24"/>
        <v>2.8846153846153846</v>
      </c>
    </row>
    <row r="33" spans="1:52">
      <c r="A33" s="7" t="s">
        <v>46</v>
      </c>
      <c r="B33" s="7" t="s">
        <v>81</v>
      </c>
      <c r="C33" s="9" t="s">
        <v>87</v>
      </c>
      <c r="D33" s="1">
        <v>18</v>
      </c>
      <c r="E33" s="1">
        <v>5</v>
      </c>
      <c r="F33" s="1">
        <v>4</v>
      </c>
      <c r="G33" s="1">
        <v>2</v>
      </c>
      <c r="H33" s="1">
        <v>0</v>
      </c>
      <c r="I33" s="1">
        <v>0</v>
      </c>
      <c r="J33" s="1">
        <v>4</v>
      </c>
      <c r="K33" s="1">
        <v>67</v>
      </c>
      <c r="L33" s="1">
        <v>2</v>
      </c>
      <c r="M33" s="1">
        <v>0</v>
      </c>
      <c r="N33" s="1">
        <v>2</v>
      </c>
      <c r="O33" s="1">
        <v>22</v>
      </c>
      <c r="P33" s="1">
        <v>113</v>
      </c>
      <c r="Q33" s="1">
        <v>45</v>
      </c>
      <c r="R33" s="1">
        <v>0</v>
      </c>
      <c r="S33" s="1">
        <v>0</v>
      </c>
      <c r="T33" s="1">
        <v>2</v>
      </c>
      <c r="U33" s="1">
        <v>0</v>
      </c>
      <c r="V33" s="1">
        <v>0</v>
      </c>
      <c r="W33" s="1">
        <v>0</v>
      </c>
      <c r="X33" s="1">
        <v>0</v>
      </c>
      <c r="Y33" s="1">
        <v>21</v>
      </c>
      <c r="Z33" s="1">
        <v>5</v>
      </c>
      <c r="AA33" s="1">
        <v>5</v>
      </c>
      <c r="AB33" s="1">
        <f t="shared" si="0"/>
        <v>312</v>
      </c>
      <c r="AC33" s="8">
        <f t="shared" si="1"/>
        <v>5.7692307692307692</v>
      </c>
      <c r="AD33" s="8">
        <f t="shared" si="2"/>
        <v>1.6025641025641026</v>
      </c>
      <c r="AE33" s="8">
        <f t="shared" si="3"/>
        <v>1.2820512820512822</v>
      </c>
      <c r="AF33" s="8">
        <f t="shared" si="4"/>
        <v>0.64102564102564108</v>
      </c>
      <c r="AG33" s="8">
        <f t="shared" si="5"/>
        <v>0</v>
      </c>
      <c r="AH33" s="8">
        <f t="shared" si="6"/>
        <v>0</v>
      </c>
      <c r="AI33" s="8">
        <f t="shared" si="7"/>
        <v>1.2820512820512822</v>
      </c>
      <c r="AJ33" s="8">
        <f t="shared" si="8"/>
        <v>21.474358974358974</v>
      </c>
      <c r="AK33" s="8">
        <f t="shared" si="9"/>
        <v>0.64102564102564108</v>
      </c>
      <c r="AL33" s="8">
        <f t="shared" si="10"/>
        <v>0</v>
      </c>
      <c r="AM33" s="8">
        <f t="shared" si="11"/>
        <v>0.64102564102564108</v>
      </c>
      <c r="AN33" s="8">
        <f t="shared" si="12"/>
        <v>7.0512820512820511</v>
      </c>
      <c r="AO33" s="8">
        <f t="shared" si="13"/>
        <v>36.217948717948715</v>
      </c>
      <c r="AP33" s="8">
        <f t="shared" si="14"/>
        <v>14.423076923076923</v>
      </c>
      <c r="AQ33" s="8">
        <f t="shared" si="15"/>
        <v>0</v>
      </c>
      <c r="AR33" s="8">
        <f t="shared" si="16"/>
        <v>0</v>
      </c>
      <c r="AS33" s="8">
        <f t="shared" si="17"/>
        <v>0.64102564102564108</v>
      </c>
      <c r="AT33" s="8">
        <f t="shared" si="18"/>
        <v>0</v>
      </c>
      <c r="AU33" s="8">
        <f t="shared" si="19"/>
        <v>0</v>
      </c>
      <c r="AV33" s="8">
        <f t="shared" si="20"/>
        <v>0</v>
      </c>
      <c r="AW33" s="8">
        <f t="shared" si="21"/>
        <v>0</v>
      </c>
      <c r="AX33" s="8">
        <f t="shared" si="22"/>
        <v>6.7307692307692308</v>
      </c>
      <c r="AY33" s="8">
        <f t="shared" si="23"/>
        <v>1.6025641025641026</v>
      </c>
      <c r="AZ33" s="8">
        <f t="shared" si="24"/>
        <v>1.6025641025641026</v>
      </c>
    </row>
    <row r="34" spans="1:52">
      <c r="A34" s="7" t="s">
        <v>47</v>
      </c>
      <c r="B34" s="7" t="s">
        <v>81</v>
      </c>
      <c r="C34" s="7" t="s">
        <v>82</v>
      </c>
      <c r="D34" s="1">
        <v>18</v>
      </c>
      <c r="E34" s="1">
        <v>1</v>
      </c>
      <c r="F34" s="1">
        <v>6</v>
      </c>
      <c r="G34" s="1">
        <v>0</v>
      </c>
      <c r="H34" s="1">
        <v>0</v>
      </c>
      <c r="I34" s="1">
        <v>1</v>
      </c>
      <c r="J34" s="1">
        <v>8</v>
      </c>
      <c r="K34" s="1">
        <v>61</v>
      </c>
      <c r="L34" s="1">
        <v>1</v>
      </c>
      <c r="M34" s="1">
        <v>0</v>
      </c>
      <c r="N34" s="1">
        <v>3</v>
      </c>
      <c r="O34" s="1">
        <v>35</v>
      </c>
      <c r="P34" s="1">
        <v>103</v>
      </c>
      <c r="Q34" s="1">
        <v>48</v>
      </c>
      <c r="R34" s="1">
        <v>2</v>
      </c>
      <c r="S34" s="1">
        <v>0</v>
      </c>
      <c r="T34" s="1">
        <v>0</v>
      </c>
      <c r="U34" s="1">
        <v>4</v>
      </c>
      <c r="V34" s="1">
        <v>0</v>
      </c>
      <c r="W34" s="1">
        <v>0</v>
      </c>
      <c r="X34" s="1">
        <v>1</v>
      </c>
      <c r="Y34" s="1">
        <v>9</v>
      </c>
      <c r="Z34" s="1">
        <v>6</v>
      </c>
      <c r="AA34" s="1">
        <v>8</v>
      </c>
      <c r="AB34" s="1">
        <f t="shared" si="0"/>
        <v>307</v>
      </c>
      <c r="AC34" s="8">
        <f t="shared" si="1"/>
        <v>5.8631921824104234</v>
      </c>
      <c r="AD34" s="8">
        <f t="shared" si="2"/>
        <v>0.32573289902280128</v>
      </c>
      <c r="AE34" s="8">
        <f t="shared" si="3"/>
        <v>1.9543973941368078</v>
      </c>
      <c r="AF34" s="8">
        <f t="shared" si="4"/>
        <v>0</v>
      </c>
      <c r="AG34" s="8">
        <f t="shared" si="5"/>
        <v>0</v>
      </c>
      <c r="AH34" s="8">
        <f t="shared" si="6"/>
        <v>0.32573289902280128</v>
      </c>
      <c r="AI34" s="8">
        <f t="shared" si="7"/>
        <v>2.6058631921824102</v>
      </c>
      <c r="AJ34" s="8">
        <f t="shared" si="8"/>
        <v>19.869706840390879</v>
      </c>
      <c r="AK34" s="8">
        <f t="shared" si="9"/>
        <v>0.32573289902280128</v>
      </c>
      <c r="AL34" s="8">
        <f t="shared" si="10"/>
        <v>0</v>
      </c>
      <c r="AM34" s="8">
        <f t="shared" si="11"/>
        <v>0.9771986970684039</v>
      </c>
      <c r="AN34" s="8">
        <f t="shared" si="12"/>
        <v>11.400651465798045</v>
      </c>
      <c r="AO34" s="8">
        <f t="shared" si="13"/>
        <v>33.550488599348533</v>
      </c>
      <c r="AP34" s="8">
        <f t="shared" si="14"/>
        <v>15.635179153094462</v>
      </c>
      <c r="AQ34" s="8">
        <f t="shared" si="15"/>
        <v>0.65146579804560256</v>
      </c>
      <c r="AR34" s="8">
        <f t="shared" si="16"/>
        <v>0</v>
      </c>
      <c r="AS34" s="8">
        <f t="shared" si="17"/>
        <v>0</v>
      </c>
      <c r="AT34" s="8">
        <f t="shared" si="18"/>
        <v>1.3029315960912051</v>
      </c>
      <c r="AU34" s="8">
        <f t="shared" si="19"/>
        <v>0</v>
      </c>
      <c r="AV34" s="8">
        <f t="shared" si="20"/>
        <v>0</v>
      </c>
      <c r="AW34" s="8">
        <f t="shared" si="21"/>
        <v>0.32573289902280128</v>
      </c>
      <c r="AX34" s="8">
        <f t="shared" si="22"/>
        <v>2.9315960912052117</v>
      </c>
      <c r="AY34" s="8">
        <f t="shared" si="23"/>
        <v>1.9543973941368078</v>
      </c>
      <c r="AZ34" s="8">
        <f t="shared" si="24"/>
        <v>2.6058631921824102</v>
      </c>
    </row>
    <row r="35" spans="1:52">
      <c r="A35" s="1" t="s">
        <v>48</v>
      </c>
      <c r="B35" s="1" t="s">
        <v>88</v>
      </c>
      <c r="C35" s="1" t="s">
        <v>85</v>
      </c>
      <c r="D35" s="1">
        <v>35</v>
      </c>
      <c r="E35" s="1">
        <v>3</v>
      </c>
      <c r="F35" s="1">
        <v>13</v>
      </c>
      <c r="G35" s="1">
        <v>0</v>
      </c>
      <c r="H35" s="1">
        <v>0</v>
      </c>
      <c r="I35" s="1">
        <v>0</v>
      </c>
      <c r="J35" s="1">
        <v>6</v>
      </c>
      <c r="K35" s="1">
        <v>70</v>
      </c>
      <c r="L35" s="1">
        <v>1</v>
      </c>
      <c r="M35" s="1">
        <v>0</v>
      </c>
      <c r="N35" s="1">
        <v>4</v>
      </c>
      <c r="O35" s="1">
        <v>37</v>
      </c>
      <c r="P35" s="1">
        <v>70</v>
      </c>
      <c r="Q35" s="1">
        <v>49</v>
      </c>
      <c r="R35" s="1">
        <v>0</v>
      </c>
      <c r="S35" s="1">
        <v>0</v>
      </c>
      <c r="T35" s="1">
        <v>0</v>
      </c>
      <c r="U35" s="1">
        <v>1</v>
      </c>
      <c r="V35" s="1">
        <v>0</v>
      </c>
      <c r="W35" s="1">
        <v>0</v>
      </c>
      <c r="X35" s="1">
        <v>1</v>
      </c>
      <c r="Y35" s="1">
        <v>15</v>
      </c>
      <c r="Z35" s="1">
        <v>5</v>
      </c>
      <c r="AA35" s="1">
        <v>8</v>
      </c>
      <c r="AB35" s="1">
        <f t="shared" si="0"/>
        <v>310</v>
      </c>
      <c r="AC35" s="8">
        <f t="shared" si="1"/>
        <v>11.290322580645162</v>
      </c>
      <c r="AD35" s="8">
        <f t="shared" si="2"/>
        <v>0.967741935483871</v>
      </c>
      <c r="AE35" s="8">
        <f t="shared" si="3"/>
        <v>4.193548387096774</v>
      </c>
      <c r="AF35" s="8">
        <f t="shared" si="4"/>
        <v>0</v>
      </c>
      <c r="AG35" s="8">
        <f t="shared" si="5"/>
        <v>0</v>
      </c>
      <c r="AH35" s="8">
        <f t="shared" si="6"/>
        <v>0</v>
      </c>
      <c r="AI35" s="8">
        <f t="shared" si="7"/>
        <v>1.935483870967742</v>
      </c>
      <c r="AJ35" s="8">
        <f t="shared" si="8"/>
        <v>22.580645161290324</v>
      </c>
      <c r="AK35" s="8">
        <f t="shared" si="9"/>
        <v>0.32258064516129031</v>
      </c>
      <c r="AL35" s="8">
        <f t="shared" si="10"/>
        <v>0</v>
      </c>
      <c r="AM35" s="8">
        <f t="shared" si="11"/>
        <v>1.2903225806451613</v>
      </c>
      <c r="AN35" s="8">
        <f t="shared" si="12"/>
        <v>11.935483870967742</v>
      </c>
      <c r="AO35" s="8">
        <f t="shared" si="13"/>
        <v>22.580645161290324</v>
      </c>
      <c r="AP35" s="8">
        <f t="shared" si="14"/>
        <v>15.806451612903226</v>
      </c>
      <c r="AQ35" s="8">
        <f t="shared" si="15"/>
        <v>0</v>
      </c>
      <c r="AR35" s="8">
        <f t="shared" si="16"/>
        <v>0</v>
      </c>
      <c r="AS35" s="8">
        <f t="shared" si="17"/>
        <v>0</v>
      </c>
      <c r="AT35" s="8">
        <f t="shared" si="18"/>
        <v>0.32258064516129031</v>
      </c>
      <c r="AU35" s="8">
        <f t="shared" si="19"/>
        <v>0</v>
      </c>
      <c r="AV35" s="8">
        <f t="shared" si="20"/>
        <v>0</v>
      </c>
      <c r="AW35" s="8">
        <f t="shared" si="21"/>
        <v>0.32258064516129031</v>
      </c>
      <c r="AX35" s="8">
        <f t="shared" si="22"/>
        <v>4.838709677419355</v>
      </c>
      <c r="AY35" s="8">
        <f t="shared" si="23"/>
        <v>1.6129032258064515</v>
      </c>
      <c r="AZ35" s="8">
        <f t="shared" si="24"/>
        <v>2.5806451612903225</v>
      </c>
    </row>
    <row r="36" spans="1:52">
      <c r="A36" s="1" t="s">
        <v>49</v>
      </c>
      <c r="B36" s="1" t="s">
        <v>88</v>
      </c>
      <c r="C36" s="1" t="s">
        <v>85</v>
      </c>
      <c r="D36" s="1">
        <v>47</v>
      </c>
      <c r="E36" s="1">
        <v>0</v>
      </c>
      <c r="F36" s="1">
        <v>3</v>
      </c>
      <c r="G36" s="1">
        <v>0</v>
      </c>
      <c r="H36" s="1">
        <v>0</v>
      </c>
      <c r="I36" s="1">
        <v>0</v>
      </c>
      <c r="J36" s="1">
        <v>0</v>
      </c>
      <c r="K36" s="1">
        <v>55</v>
      </c>
      <c r="L36" s="1">
        <v>3</v>
      </c>
      <c r="M36" s="1">
        <v>0</v>
      </c>
      <c r="N36" s="1">
        <v>9</v>
      </c>
      <c r="O36" s="1">
        <v>32</v>
      </c>
      <c r="P36" s="1">
        <v>65</v>
      </c>
      <c r="Q36" s="1">
        <v>69</v>
      </c>
      <c r="R36" s="1">
        <v>0</v>
      </c>
      <c r="S36" s="1">
        <v>0</v>
      </c>
      <c r="T36" s="1">
        <v>0</v>
      </c>
      <c r="U36" s="1">
        <v>1</v>
      </c>
      <c r="V36" s="1">
        <v>0</v>
      </c>
      <c r="W36" s="1">
        <v>0</v>
      </c>
      <c r="X36" s="1">
        <v>0</v>
      </c>
      <c r="Y36" s="1">
        <v>23</v>
      </c>
      <c r="Z36" s="1">
        <v>1</v>
      </c>
      <c r="AA36" s="1">
        <v>3</v>
      </c>
      <c r="AB36" s="1">
        <f t="shared" si="0"/>
        <v>308</v>
      </c>
      <c r="AC36" s="8">
        <f t="shared" si="1"/>
        <v>15.25974025974026</v>
      </c>
      <c r="AD36" s="8">
        <f t="shared" si="2"/>
        <v>0</v>
      </c>
      <c r="AE36" s="8">
        <f t="shared" si="3"/>
        <v>0.97402597402597402</v>
      </c>
      <c r="AF36" s="8">
        <f t="shared" si="4"/>
        <v>0</v>
      </c>
      <c r="AG36" s="8">
        <f t="shared" si="5"/>
        <v>0</v>
      </c>
      <c r="AH36" s="8">
        <f t="shared" si="6"/>
        <v>0</v>
      </c>
      <c r="AI36" s="8">
        <f t="shared" si="7"/>
        <v>0</v>
      </c>
      <c r="AJ36" s="8">
        <f t="shared" si="8"/>
        <v>17.857142857142858</v>
      </c>
      <c r="AK36" s="8">
        <f t="shared" si="9"/>
        <v>0.97402597402597402</v>
      </c>
      <c r="AL36" s="8">
        <f t="shared" si="10"/>
        <v>0</v>
      </c>
      <c r="AM36" s="8">
        <f t="shared" si="11"/>
        <v>2.9220779220779223</v>
      </c>
      <c r="AN36" s="8">
        <f t="shared" si="12"/>
        <v>10.38961038961039</v>
      </c>
      <c r="AO36" s="8">
        <f t="shared" si="13"/>
        <v>21.103896103896105</v>
      </c>
      <c r="AP36" s="8">
        <f t="shared" si="14"/>
        <v>22.402597402597401</v>
      </c>
      <c r="AQ36" s="8">
        <f t="shared" si="15"/>
        <v>0</v>
      </c>
      <c r="AR36" s="8">
        <f t="shared" si="16"/>
        <v>0</v>
      </c>
      <c r="AS36" s="8">
        <f t="shared" si="17"/>
        <v>0</v>
      </c>
      <c r="AT36" s="8">
        <f t="shared" si="18"/>
        <v>0.32467532467532467</v>
      </c>
      <c r="AU36" s="8">
        <f t="shared" si="19"/>
        <v>0</v>
      </c>
      <c r="AV36" s="8">
        <f t="shared" si="20"/>
        <v>0</v>
      </c>
      <c r="AW36" s="8">
        <f t="shared" si="21"/>
        <v>0</v>
      </c>
      <c r="AX36" s="8">
        <f t="shared" si="22"/>
        <v>7.4675324675324672</v>
      </c>
      <c r="AY36" s="8">
        <f t="shared" si="23"/>
        <v>0.32467532467532467</v>
      </c>
      <c r="AZ36" s="8">
        <f t="shared" si="24"/>
        <v>0.97402597402597402</v>
      </c>
    </row>
    <row r="37" spans="1:52">
      <c r="A37" s="1" t="s">
        <v>50</v>
      </c>
      <c r="B37" s="1" t="s">
        <v>88</v>
      </c>
      <c r="C37" s="1" t="s">
        <v>82</v>
      </c>
      <c r="D37" s="1">
        <v>57</v>
      </c>
      <c r="E37" s="1">
        <v>0</v>
      </c>
      <c r="F37" s="1">
        <v>10</v>
      </c>
      <c r="G37" s="1">
        <v>0</v>
      </c>
      <c r="H37" s="1">
        <v>0</v>
      </c>
      <c r="I37" s="1">
        <v>0</v>
      </c>
      <c r="J37" s="1">
        <v>11</v>
      </c>
      <c r="K37" s="1">
        <v>67</v>
      </c>
      <c r="L37" s="1">
        <v>6</v>
      </c>
      <c r="M37" s="1">
        <v>0</v>
      </c>
      <c r="N37" s="1">
        <v>4</v>
      </c>
      <c r="O37" s="1">
        <v>23</v>
      </c>
      <c r="P37" s="1">
        <v>79</v>
      </c>
      <c r="Q37" s="1">
        <v>53</v>
      </c>
      <c r="R37" s="1">
        <v>2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17</v>
      </c>
      <c r="Z37" s="1">
        <v>0</v>
      </c>
      <c r="AA37" s="1">
        <v>18</v>
      </c>
      <c r="AB37" s="1">
        <f t="shared" si="0"/>
        <v>329</v>
      </c>
      <c r="AC37" s="8">
        <f t="shared" si="1"/>
        <v>17.325227963525837</v>
      </c>
      <c r="AD37" s="8">
        <f t="shared" si="2"/>
        <v>0</v>
      </c>
      <c r="AE37" s="8">
        <f t="shared" si="3"/>
        <v>3.0395136778115504</v>
      </c>
      <c r="AF37" s="8">
        <f t="shared" si="4"/>
        <v>0</v>
      </c>
      <c r="AG37" s="8">
        <f t="shared" si="5"/>
        <v>0</v>
      </c>
      <c r="AH37" s="8">
        <f t="shared" si="6"/>
        <v>0</v>
      </c>
      <c r="AI37" s="8">
        <f t="shared" si="7"/>
        <v>3.3434650455927053</v>
      </c>
      <c r="AJ37" s="8">
        <f t="shared" si="8"/>
        <v>20.364741641337385</v>
      </c>
      <c r="AK37" s="8">
        <f t="shared" si="9"/>
        <v>1.8237082066869301</v>
      </c>
      <c r="AL37" s="8">
        <f t="shared" si="10"/>
        <v>0</v>
      </c>
      <c r="AM37" s="8">
        <f t="shared" si="11"/>
        <v>1.21580547112462</v>
      </c>
      <c r="AN37" s="8">
        <f t="shared" si="12"/>
        <v>6.9908814589665651</v>
      </c>
      <c r="AO37" s="8">
        <f t="shared" si="13"/>
        <v>24.012158054711247</v>
      </c>
      <c r="AP37" s="8">
        <f t="shared" si="14"/>
        <v>16.109422492401215</v>
      </c>
      <c r="AQ37" s="8">
        <f t="shared" si="15"/>
        <v>0.60790273556231</v>
      </c>
      <c r="AR37" s="8">
        <f t="shared" si="16"/>
        <v>0</v>
      </c>
      <c r="AS37" s="8">
        <f t="shared" si="17"/>
        <v>0</v>
      </c>
      <c r="AT37" s="8">
        <f t="shared" si="18"/>
        <v>0</v>
      </c>
      <c r="AU37" s="8">
        <f t="shared" si="19"/>
        <v>0</v>
      </c>
      <c r="AV37" s="8">
        <f t="shared" si="20"/>
        <v>0</v>
      </c>
      <c r="AW37" s="8">
        <f t="shared" si="21"/>
        <v>0</v>
      </c>
      <c r="AX37" s="8">
        <f t="shared" si="22"/>
        <v>5.1671732522796354</v>
      </c>
      <c r="AY37" s="8">
        <f t="shared" si="23"/>
        <v>0</v>
      </c>
      <c r="AZ37" s="8">
        <f t="shared" si="24"/>
        <v>5.4711246200607899</v>
      </c>
    </row>
    <row r="38" spans="1:52">
      <c r="A38" s="1" t="s">
        <v>51</v>
      </c>
      <c r="B38" s="1" t="s">
        <v>88</v>
      </c>
      <c r="C38" s="1" t="s">
        <v>85</v>
      </c>
      <c r="D38" s="1">
        <v>35</v>
      </c>
      <c r="E38" s="1">
        <v>8</v>
      </c>
      <c r="F38" s="1">
        <v>14</v>
      </c>
      <c r="G38" s="1">
        <v>1</v>
      </c>
      <c r="H38" s="1">
        <v>0</v>
      </c>
      <c r="I38" s="1">
        <v>0</v>
      </c>
      <c r="J38" s="1">
        <v>1</v>
      </c>
      <c r="K38" s="1">
        <v>64</v>
      </c>
      <c r="L38" s="1">
        <v>10</v>
      </c>
      <c r="M38" s="1">
        <v>0</v>
      </c>
      <c r="N38" s="1">
        <v>3</v>
      </c>
      <c r="O38" s="1">
        <v>26</v>
      </c>
      <c r="P38" s="1">
        <v>82</v>
      </c>
      <c r="Q38" s="1">
        <v>62</v>
      </c>
      <c r="R38" s="1">
        <v>0</v>
      </c>
      <c r="S38" s="1">
        <v>0</v>
      </c>
      <c r="T38" s="1">
        <v>0</v>
      </c>
      <c r="U38" s="1">
        <v>3</v>
      </c>
      <c r="V38" s="1">
        <v>0</v>
      </c>
      <c r="W38" s="1">
        <v>0</v>
      </c>
      <c r="X38" s="1">
        <v>0</v>
      </c>
      <c r="Y38" s="1">
        <v>16</v>
      </c>
      <c r="Z38" s="1">
        <v>2</v>
      </c>
      <c r="AA38" s="1">
        <v>6</v>
      </c>
      <c r="AB38" s="1">
        <f t="shared" si="0"/>
        <v>327</v>
      </c>
      <c r="AC38" s="8">
        <f t="shared" si="1"/>
        <v>10.703363914373089</v>
      </c>
      <c r="AD38" s="8">
        <f t="shared" si="2"/>
        <v>2.4464831804281344</v>
      </c>
      <c r="AE38" s="8">
        <f t="shared" si="3"/>
        <v>4.2813455657492359</v>
      </c>
      <c r="AF38" s="8">
        <f t="shared" si="4"/>
        <v>0.3058103975535168</v>
      </c>
      <c r="AG38" s="8">
        <f t="shared" si="5"/>
        <v>0</v>
      </c>
      <c r="AH38" s="8">
        <f t="shared" si="6"/>
        <v>0</v>
      </c>
      <c r="AI38" s="8">
        <f t="shared" si="7"/>
        <v>0.3058103975535168</v>
      </c>
      <c r="AJ38" s="8">
        <f t="shared" si="8"/>
        <v>19.571865443425075</v>
      </c>
      <c r="AK38" s="8">
        <f t="shared" si="9"/>
        <v>3.0581039755351682</v>
      </c>
      <c r="AL38" s="8">
        <f t="shared" si="10"/>
        <v>0</v>
      </c>
      <c r="AM38" s="8">
        <f t="shared" si="11"/>
        <v>0.91743119266055051</v>
      </c>
      <c r="AN38" s="8">
        <f t="shared" si="12"/>
        <v>7.951070336391437</v>
      </c>
      <c r="AO38" s="8">
        <f t="shared" si="13"/>
        <v>25.076452599388379</v>
      </c>
      <c r="AP38" s="8">
        <f t="shared" si="14"/>
        <v>18.960244648318042</v>
      </c>
      <c r="AQ38" s="8">
        <f t="shared" si="15"/>
        <v>0</v>
      </c>
      <c r="AR38" s="8">
        <f t="shared" si="16"/>
        <v>0</v>
      </c>
      <c r="AS38" s="8">
        <f t="shared" si="17"/>
        <v>0</v>
      </c>
      <c r="AT38" s="8">
        <f t="shared" si="18"/>
        <v>0.91743119266055051</v>
      </c>
      <c r="AU38" s="8">
        <f t="shared" si="19"/>
        <v>0</v>
      </c>
      <c r="AV38" s="8">
        <f t="shared" si="20"/>
        <v>0</v>
      </c>
      <c r="AW38" s="8">
        <f t="shared" si="21"/>
        <v>0</v>
      </c>
      <c r="AX38" s="8">
        <f t="shared" si="22"/>
        <v>4.8929663608562688</v>
      </c>
      <c r="AY38" s="8">
        <f t="shared" si="23"/>
        <v>0.6116207951070336</v>
      </c>
      <c r="AZ38" s="8">
        <f t="shared" si="24"/>
        <v>1.834862385321101</v>
      </c>
    </row>
    <row r="39" spans="1:52">
      <c r="A39" s="7" t="s">
        <v>52</v>
      </c>
      <c r="B39" s="7" t="s">
        <v>81</v>
      </c>
      <c r="C39" s="9" t="s">
        <v>87</v>
      </c>
      <c r="D39" s="1">
        <v>25</v>
      </c>
      <c r="E39" s="1">
        <v>0</v>
      </c>
      <c r="F39" s="1">
        <v>7</v>
      </c>
      <c r="G39" s="1">
        <v>0</v>
      </c>
      <c r="H39" s="1">
        <v>0</v>
      </c>
      <c r="I39" s="1">
        <v>0</v>
      </c>
      <c r="J39" s="1">
        <v>3</v>
      </c>
      <c r="K39" s="1">
        <v>51</v>
      </c>
      <c r="L39" s="1">
        <v>2</v>
      </c>
      <c r="M39" s="1">
        <v>0</v>
      </c>
      <c r="N39" s="1">
        <v>5</v>
      </c>
      <c r="O39" s="1">
        <v>21</v>
      </c>
      <c r="P39" s="1">
        <v>90</v>
      </c>
      <c r="Q39" s="1">
        <v>85</v>
      </c>
      <c r="R39" s="1">
        <v>0</v>
      </c>
      <c r="S39" s="1">
        <v>0</v>
      </c>
      <c r="T39" s="1">
        <v>0</v>
      </c>
      <c r="U39" s="1">
        <v>1</v>
      </c>
      <c r="V39" s="1">
        <v>0</v>
      </c>
      <c r="W39" s="1">
        <v>0</v>
      </c>
      <c r="X39" s="1">
        <v>0</v>
      </c>
      <c r="Y39" s="1">
        <v>10</v>
      </c>
      <c r="Z39" s="1">
        <v>4</v>
      </c>
      <c r="AA39" s="1">
        <v>18</v>
      </c>
      <c r="AB39" s="1">
        <f t="shared" si="0"/>
        <v>304</v>
      </c>
      <c r="AC39" s="8">
        <f t="shared" si="1"/>
        <v>8.223684210526315</v>
      </c>
      <c r="AD39" s="8">
        <f t="shared" si="2"/>
        <v>0</v>
      </c>
      <c r="AE39" s="8">
        <f t="shared" si="3"/>
        <v>2.3026315789473686</v>
      </c>
      <c r="AF39" s="8">
        <f t="shared" si="4"/>
        <v>0</v>
      </c>
      <c r="AG39" s="8">
        <f t="shared" si="5"/>
        <v>0</v>
      </c>
      <c r="AH39" s="8">
        <f t="shared" si="6"/>
        <v>0</v>
      </c>
      <c r="AI39" s="8">
        <f t="shared" si="7"/>
        <v>0.98684210526315785</v>
      </c>
      <c r="AJ39" s="8">
        <f t="shared" si="8"/>
        <v>16.776315789473685</v>
      </c>
      <c r="AK39" s="8">
        <f t="shared" si="9"/>
        <v>0.65789473684210531</v>
      </c>
      <c r="AL39" s="8">
        <f t="shared" si="10"/>
        <v>0</v>
      </c>
      <c r="AM39" s="8">
        <f t="shared" si="11"/>
        <v>1.6447368421052631</v>
      </c>
      <c r="AN39" s="8">
        <f t="shared" si="12"/>
        <v>6.9078947368421053</v>
      </c>
      <c r="AO39" s="8">
        <f t="shared" si="13"/>
        <v>29.605263157894736</v>
      </c>
      <c r="AP39" s="8">
        <f t="shared" si="14"/>
        <v>27.960526315789473</v>
      </c>
      <c r="AQ39" s="8">
        <f t="shared" si="15"/>
        <v>0</v>
      </c>
      <c r="AR39" s="8">
        <f t="shared" si="16"/>
        <v>0</v>
      </c>
      <c r="AS39" s="8">
        <f t="shared" si="17"/>
        <v>0</v>
      </c>
      <c r="AT39" s="8">
        <f t="shared" si="18"/>
        <v>0.32894736842105265</v>
      </c>
      <c r="AU39" s="8">
        <f t="shared" si="19"/>
        <v>0</v>
      </c>
      <c r="AV39" s="8">
        <f t="shared" si="20"/>
        <v>0</v>
      </c>
      <c r="AW39" s="8">
        <f t="shared" si="21"/>
        <v>0</v>
      </c>
      <c r="AX39" s="8">
        <f t="shared" si="22"/>
        <v>3.2894736842105261</v>
      </c>
      <c r="AY39" s="8">
        <f t="shared" si="23"/>
        <v>1.3157894736842106</v>
      </c>
      <c r="AZ39" s="8">
        <f t="shared" si="24"/>
        <v>5.9210526315789478</v>
      </c>
    </row>
    <row r="40" spans="1:52">
      <c r="A40" s="1" t="s">
        <v>53</v>
      </c>
      <c r="B40" s="1" t="s">
        <v>88</v>
      </c>
      <c r="C40" s="1" t="s">
        <v>85</v>
      </c>
      <c r="D40" s="1">
        <v>32</v>
      </c>
      <c r="E40" s="1">
        <v>0</v>
      </c>
      <c r="F40" s="1">
        <v>4</v>
      </c>
      <c r="G40" s="1">
        <v>0</v>
      </c>
      <c r="H40" s="1">
        <v>0</v>
      </c>
      <c r="I40" s="1">
        <v>0</v>
      </c>
      <c r="J40" s="1">
        <v>0</v>
      </c>
      <c r="K40" s="1">
        <v>93</v>
      </c>
      <c r="L40" s="1">
        <v>5</v>
      </c>
      <c r="M40" s="1">
        <v>0</v>
      </c>
      <c r="N40" s="1">
        <v>3</v>
      </c>
      <c r="O40" s="1">
        <v>32</v>
      </c>
      <c r="P40" s="1">
        <v>70</v>
      </c>
      <c r="Q40" s="1">
        <v>68</v>
      </c>
      <c r="R40" s="1">
        <v>1</v>
      </c>
      <c r="S40" s="1">
        <v>0</v>
      </c>
      <c r="T40" s="1">
        <v>0</v>
      </c>
      <c r="U40" s="1">
        <v>2</v>
      </c>
      <c r="V40" s="1">
        <v>0</v>
      </c>
      <c r="W40" s="1">
        <v>0</v>
      </c>
      <c r="X40" s="1">
        <v>0</v>
      </c>
      <c r="Y40" s="1">
        <v>18</v>
      </c>
      <c r="Z40" s="1">
        <v>8</v>
      </c>
      <c r="AA40" s="1">
        <v>4</v>
      </c>
      <c r="AB40" s="1">
        <f t="shared" si="0"/>
        <v>336</v>
      </c>
      <c r="AC40" s="8">
        <f t="shared" si="1"/>
        <v>9.5238095238095237</v>
      </c>
      <c r="AD40" s="8">
        <f t="shared" si="2"/>
        <v>0</v>
      </c>
      <c r="AE40" s="8">
        <f t="shared" si="3"/>
        <v>1.1904761904761905</v>
      </c>
      <c r="AF40" s="8">
        <f t="shared" si="4"/>
        <v>0</v>
      </c>
      <c r="AG40" s="8">
        <f t="shared" si="5"/>
        <v>0</v>
      </c>
      <c r="AH40" s="8">
        <f t="shared" si="6"/>
        <v>0</v>
      </c>
      <c r="AI40" s="8">
        <f t="shared" si="7"/>
        <v>0</v>
      </c>
      <c r="AJ40" s="8">
        <f t="shared" si="8"/>
        <v>27.678571428571427</v>
      </c>
      <c r="AK40" s="8">
        <f t="shared" si="9"/>
        <v>1.4880952380952381</v>
      </c>
      <c r="AL40" s="8">
        <f t="shared" si="10"/>
        <v>0</v>
      </c>
      <c r="AM40" s="8">
        <f t="shared" si="11"/>
        <v>0.8928571428571429</v>
      </c>
      <c r="AN40" s="8">
        <f t="shared" si="12"/>
        <v>9.5238095238095237</v>
      </c>
      <c r="AO40" s="8">
        <f t="shared" si="13"/>
        <v>20.833333333333332</v>
      </c>
      <c r="AP40" s="8">
        <f t="shared" si="14"/>
        <v>20.238095238095237</v>
      </c>
      <c r="AQ40" s="8">
        <f t="shared" si="15"/>
        <v>0.29761904761904762</v>
      </c>
      <c r="AR40" s="8">
        <f t="shared" si="16"/>
        <v>0</v>
      </c>
      <c r="AS40" s="8">
        <f t="shared" si="17"/>
        <v>0</v>
      </c>
      <c r="AT40" s="8">
        <f t="shared" si="18"/>
        <v>0.59523809523809523</v>
      </c>
      <c r="AU40" s="8">
        <f t="shared" si="19"/>
        <v>0</v>
      </c>
      <c r="AV40" s="8">
        <f t="shared" si="20"/>
        <v>0</v>
      </c>
      <c r="AW40" s="8">
        <f t="shared" si="21"/>
        <v>0</v>
      </c>
      <c r="AX40" s="8">
        <f t="shared" si="22"/>
        <v>5.3571428571428568</v>
      </c>
      <c r="AY40" s="8">
        <f t="shared" si="23"/>
        <v>2.3809523809523809</v>
      </c>
      <c r="AZ40" s="8">
        <f t="shared" si="24"/>
        <v>1.1904761904761905</v>
      </c>
    </row>
    <row r="41" spans="1:52">
      <c r="A41" s="7" t="s">
        <v>54</v>
      </c>
      <c r="B41" s="7" t="s">
        <v>81</v>
      </c>
      <c r="C41" s="9" t="s">
        <v>87</v>
      </c>
      <c r="D41" s="1">
        <v>16</v>
      </c>
      <c r="E41" s="1">
        <v>10</v>
      </c>
      <c r="F41" s="1">
        <v>12</v>
      </c>
      <c r="G41" s="1">
        <v>0</v>
      </c>
      <c r="H41" s="1">
        <v>0</v>
      </c>
      <c r="I41" s="1">
        <v>2</v>
      </c>
      <c r="J41" s="1">
        <v>2</v>
      </c>
      <c r="K41" s="1">
        <v>48</v>
      </c>
      <c r="L41" s="1">
        <v>3</v>
      </c>
      <c r="M41" s="1">
        <v>0</v>
      </c>
      <c r="N41" s="1">
        <v>3</v>
      </c>
      <c r="O41" s="1">
        <v>31</v>
      </c>
      <c r="P41" s="1">
        <v>106</v>
      </c>
      <c r="Q41" s="1">
        <v>78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22</v>
      </c>
      <c r="Z41" s="1">
        <v>5</v>
      </c>
      <c r="AA41" s="1">
        <v>7</v>
      </c>
      <c r="AB41" s="1">
        <f t="shared" si="0"/>
        <v>338</v>
      </c>
      <c r="AC41" s="8">
        <f t="shared" si="1"/>
        <v>4.7337278106508878</v>
      </c>
      <c r="AD41" s="8">
        <f t="shared" si="2"/>
        <v>2.9585798816568047</v>
      </c>
      <c r="AE41" s="8">
        <f t="shared" si="3"/>
        <v>3.5502958579881656</v>
      </c>
      <c r="AF41" s="8">
        <f t="shared" si="4"/>
        <v>0</v>
      </c>
      <c r="AG41" s="8">
        <f t="shared" si="5"/>
        <v>0</v>
      </c>
      <c r="AH41" s="8">
        <f t="shared" si="6"/>
        <v>0.59171597633136097</v>
      </c>
      <c r="AI41" s="8">
        <f t="shared" si="7"/>
        <v>0.59171597633136097</v>
      </c>
      <c r="AJ41" s="8">
        <f t="shared" si="8"/>
        <v>14.201183431952662</v>
      </c>
      <c r="AK41" s="8">
        <f t="shared" si="9"/>
        <v>0.8875739644970414</v>
      </c>
      <c r="AL41" s="8">
        <f t="shared" si="10"/>
        <v>0</v>
      </c>
      <c r="AM41" s="8">
        <f t="shared" si="11"/>
        <v>0.8875739644970414</v>
      </c>
      <c r="AN41" s="8">
        <f t="shared" si="12"/>
        <v>9.1715976331360949</v>
      </c>
      <c r="AO41" s="8">
        <f t="shared" si="13"/>
        <v>31.360946745562131</v>
      </c>
      <c r="AP41" s="8">
        <f t="shared" si="14"/>
        <v>23.076923076923077</v>
      </c>
      <c r="AQ41" s="8">
        <f t="shared" si="15"/>
        <v>0</v>
      </c>
      <c r="AR41" s="8">
        <f t="shared" si="16"/>
        <v>0</v>
      </c>
      <c r="AS41" s="8">
        <f t="shared" si="17"/>
        <v>0</v>
      </c>
      <c r="AT41" s="8">
        <f t="shared" si="18"/>
        <v>0</v>
      </c>
      <c r="AU41" s="8">
        <f t="shared" si="19"/>
        <v>0</v>
      </c>
      <c r="AV41" s="8">
        <f t="shared" si="20"/>
        <v>0</v>
      </c>
      <c r="AW41" s="8">
        <f t="shared" si="21"/>
        <v>0</v>
      </c>
      <c r="AX41" s="8">
        <f t="shared" si="22"/>
        <v>6.5088757396449708</v>
      </c>
      <c r="AY41" s="8">
        <f t="shared" si="23"/>
        <v>1.4792899408284024</v>
      </c>
      <c r="AZ41" s="8">
        <f t="shared" si="24"/>
        <v>2.0710059171597632</v>
      </c>
    </row>
    <row r="42" spans="1:52"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  <row r="43" spans="1:52"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</row>
    <row r="44" spans="1:52"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</row>
    <row r="45" spans="1:52"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1"/>
  <sheetViews>
    <sheetView workbookViewId="0"/>
  </sheetViews>
  <sheetFormatPr baseColWidth="10" defaultColWidth="11" defaultRowHeight="12" x14ac:dyDescent="0"/>
  <cols>
    <col min="1" max="16384" width="11" style="1"/>
  </cols>
  <sheetData>
    <row r="1" spans="1:52" s="3" customFormat="1">
      <c r="A1" s="2" t="s">
        <v>0</v>
      </c>
      <c r="B1" s="2" t="s">
        <v>55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  <c r="I1" s="2" t="s">
        <v>62</v>
      </c>
      <c r="J1" s="2" t="s">
        <v>63</v>
      </c>
      <c r="K1" s="2" t="s">
        <v>64</v>
      </c>
      <c r="L1" s="2" t="s">
        <v>65</v>
      </c>
      <c r="M1" s="2" t="s">
        <v>66</v>
      </c>
      <c r="N1" s="2" t="s">
        <v>67</v>
      </c>
      <c r="O1" s="2" t="s">
        <v>68</v>
      </c>
      <c r="P1" s="2" t="s">
        <v>69</v>
      </c>
      <c r="Q1" s="2" t="s">
        <v>70</v>
      </c>
      <c r="R1" s="2" t="s">
        <v>71</v>
      </c>
      <c r="S1" s="2" t="s">
        <v>72</v>
      </c>
      <c r="T1" s="2" t="s">
        <v>73</v>
      </c>
      <c r="U1" s="2" t="s">
        <v>74</v>
      </c>
      <c r="V1" s="2" t="s">
        <v>75</v>
      </c>
      <c r="W1" s="2" t="s">
        <v>76</v>
      </c>
      <c r="X1" s="2" t="s">
        <v>77</v>
      </c>
      <c r="Y1" s="2" t="s">
        <v>78</v>
      </c>
      <c r="Z1" s="2" t="s">
        <v>79</v>
      </c>
      <c r="AA1" s="2" t="s">
        <v>80</v>
      </c>
      <c r="AB1" s="2" t="s">
        <v>164</v>
      </c>
      <c r="AC1" s="2" t="s">
        <v>165</v>
      </c>
      <c r="AD1" s="2" t="s">
        <v>166</v>
      </c>
      <c r="AE1" s="2" t="s">
        <v>167</v>
      </c>
      <c r="AF1" s="2" t="s">
        <v>168</v>
      </c>
      <c r="AG1" s="2" t="s">
        <v>169</v>
      </c>
      <c r="AH1" s="2" t="s">
        <v>170</v>
      </c>
      <c r="AI1" s="2" t="s">
        <v>171</v>
      </c>
      <c r="AJ1" s="2" t="s">
        <v>172</v>
      </c>
      <c r="AK1" s="2" t="s">
        <v>173</v>
      </c>
      <c r="AL1" s="2" t="s">
        <v>174</v>
      </c>
      <c r="AM1" s="2" t="s">
        <v>175</v>
      </c>
      <c r="AN1" s="2" t="s">
        <v>176</v>
      </c>
      <c r="AO1" s="2" t="s">
        <v>177</v>
      </c>
      <c r="AP1" s="2" t="s">
        <v>178</v>
      </c>
      <c r="AQ1" s="2" t="s">
        <v>179</v>
      </c>
      <c r="AR1" s="6" t="s">
        <v>180</v>
      </c>
      <c r="AS1" s="6" t="s">
        <v>181</v>
      </c>
      <c r="AT1" s="2" t="s">
        <v>182</v>
      </c>
      <c r="AU1" s="2" t="s">
        <v>183</v>
      </c>
      <c r="AV1" s="2" t="s">
        <v>184</v>
      </c>
      <c r="AW1" s="2" t="s">
        <v>185</v>
      </c>
      <c r="AX1" s="2" t="s">
        <v>186</v>
      </c>
      <c r="AY1" s="2" t="s">
        <v>187</v>
      </c>
      <c r="AZ1" s="2" t="s">
        <v>188</v>
      </c>
    </row>
    <row r="2" spans="1:52">
      <c r="A2" s="1" t="s">
        <v>15</v>
      </c>
      <c r="B2" s="1" t="s">
        <v>81</v>
      </c>
      <c r="C2" s="1" t="s">
        <v>82</v>
      </c>
      <c r="D2" s="10">
        <v>34257.045170402904</v>
      </c>
      <c r="E2" s="10">
        <v>7905.4719624006693</v>
      </c>
      <c r="F2" s="10">
        <v>13175.786604001116</v>
      </c>
      <c r="G2" s="10">
        <v>7905.4719624006693</v>
      </c>
      <c r="H2" s="10">
        <v>0</v>
      </c>
      <c r="I2" s="10">
        <v>2635.1573208002233</v>
      </c>
      <c r="J2" s="10">
        <v>13175.786604001116</v>
      </c>
      <c r="K2" s="10">
        <v>137028.18068161162</v>
      </c>
      <c r="L2" s="10">
        <v>7905.4719624006693</v>
      </c>
      <c r="M2" s="10">
        <v>0</v>
      </c>
      <c r="N2" s="10">
        <v>13175.786604001116</v>
      </c>
      <c r="O2" s="10">
        <v>71149.247661606016</v>
      </c>
      <c r="P2" s="10">
        <v>231893.84423041967</v>
      </c>
      <c r="Q2" s="10">
        <v>184461.01245601563</v>
      </c>
      <c r="R2" s="10">
        <v>0</v>
      </c>
      <c r="S2" s="10">
        <v>0</v>
      </c>
      <c r="T2" s="10">
        <v>0</v>
      </c>
      <c r="U2" s="10">
        <v>7905.4719624006693</v>
      </c>
      <c r="V2" s="10">
        <v>2635.1573208002233</v>
      </c>
      <c r="W2" s="10">
        <v>0</v>
      </c>
      <c r="X2" s="10">
        <v>2635.1573208002233</v>
      </c>
      <c r="Y2" s="10">
        <v>42162.517132803572</v>
      </c>
      <c r="Z2" s="10">
        <v>31621.887849602677</v>
      </c>
      <c r="AA2" s="10">
        <v>34257.045170402904</v>
      </c>
      <c r="AB2" s="1">
        <f>SUM(D2:Z2)</f>
        <v>811628.45480646903</v>
      </c>
      <c r="AC2" s="8">
        <f>D2*100/AB2</f>
        <v>4.2207792207792192</v>
      </c>
      <c r="AD2" s="8">
        <f>E2*100/AB2</f>
        <v>0.97402597402597357</v>
      </c>
      <c r="AE2" s="8">
        <f>F2*100/AB2</f>
        <v>1.6233766233766229</v>
      </c>
      <c r="AF2" s="8">
        <f>G2*100/AB2</f>
        <v>0.97402597402597357</v>
      </c>
      <c r="AG2" s="8">
        <f>H2*100/AB2</f>
        <v>0</v>
      </c>
      <c r="AH2" s="8">
        <f>I2*100/AB2</f>
        <v>0.32467532467532456</v>
      </c>
      <c r="AI2" s="8">
        <f>J2*100/AB2</f>
        <v>1.6233766233766229</v>
      </c>
      <c r="AJ2" s="8">
        <f>K2*100/AB2</f>
        <v>16.883116883116877</v>
      </c>
      <c r="AK2" s="8">
        <f>L2*100/AB2</f>
        <v>0.97402597402597357</v>
      </c>
      <c r="AL2" s="8">
        <f>M2*100/AB2</f>
        <v>0</v>
      </c>
      <c r="AM2" s="8">
        <f>N2*100/AB2</f>
        <v>1.6233766233766229</v>
      </c>
      <c r="AN2" s="8">
        <f>O2*100/AB2</f>
        <v>8.7662337662337624</v>
      </c>
      <c r="AO2" s="8">
        <f>P2*100/AB2</f>
        <v>28.571428571428562</v>
      </c>
      <c r="AP2" s="8">
        <f>Q2*100/AB2</f>
        <v>22.727272727272716</v>
      </c>
      <c r="AQ2" s="8">
        <f>R2*100/AB2</f>
        <v>0</v>
      </c>
      <c r="AR2" s="8">
        <f>S2*100/AB2</f>
        <v>0</v>
      </c>
      <c r="AS2" s="8">
        <f>T2*100/AB2</f>
        <v>0</v>
      </c>
      <c r="AT2" s="8">
        <f>U2*100/AB2</f>
        <v>0.97402597402597357</v>
      </c>
      <c r="AU2" s="8">
        <f>V2*100/AB2</f>
        <v>0.32467532467532456</v>
      </c>
      <c r="AV2" s="8">
        <f>W2*100/AB2</f>
        <v>0</v>
      </c>
      <c r="AW2" s="8">
        <f>X2*100/AB2</f>
        <v>0.32467532467532456</v>
      </c>
      <c r="AX2" s="8">
        <f>Y2*100/AB2</f>
        <v>5.194805194805193</v>
      </c>
      <c r="AY2" s="8">
        <f>Z2*100/AB2</f>
        <v>3.8961038961038943</v>
      </c>
      <c r="AZ2" s="8">
        <f>AA2*100/AB2</f>
        <v>4.2207792207792192</v>
      </c>
    </row>
    <row r="3" spans="1:52">
      <c r="A3" s="1" t="s">
        <v>16</v>
      </c>
      <c r="B3" s="1" t="s">
        <v>83</v>
      </c>
      <c r="C3" s="1" t="s">
        <v>84</v>
      </c>
      <c r="D3" s="10">
        <v>44191.35986382627</v>
      </c>
      <c r="E3" s="10">
        <v>0</v>
      </c>
      <c r="F3" s="10">
        <v>8417.4018788240501</v>
      </c>
      <c r="G3" s="10">
        <v>0</v>
      </c>
      <c r="H3" s="10">
        <v>0</v>
      </c>
      <c r="I3" s="10">
        <v>0</v>
      </c>
      <c r="J3" s="10">
        <v>10521.752348530064</v>
      </c>
      <c r="K3" s="10">
        <v>138887.13100059683</v>
      </c>
      <c r="L3" s="10">
        <v>4208.700939412025</v>
      </c>
      <c r="M3" s="10">
        <v>0</v>
      </c>
      <c r="N3" s="10">
        <v>12626.102818236075</v>
      </c>
      <c r="O3" s="10">
        <v>71547.915970004426</v>
      </c>
      <c r="P3" s="10">
        <v>195704.59368265918</v>
      </c>
      <c r="Q3" s="10">
        <v>117843.6263035367</v>
      </c>
      <c r="R3" s="10">
        <v>0</v>
      </c>
      <c r="S3" s="10">
        <v>0</v>
      </c>
      <c r="T3" s="10">
        <v>0</v>
      </c>
      <c r="U3" s="10">
        <v>2104.3504697060125</v>
      </c>
      <c r="V3" s="10">
        <v>0</v>
      </c>
      <c r="W3" s="10">
        <v>0</v>
      </c>
      <c r="X3" s="10">
        <v>0</v>
      </c>
      <c r="Y3" s="10">
        <v>23147.855166766138</v>
      </c>
      <c r="Z3" s="10">
        <v>2104.3504697060125</v>
      </c>
      <c r="AA3" s="10">
        <v>21043.504697060129</v>
      </c>
      <c r="AB3" s="1">
        <f t="shared" ref="AB3:AB41" si="0">SUM(D3:Z3)</f>
        <v>631305.1409118037</v>
      </c>
      <c r="AC3" s="8">
        <f t="shared" ref="AC3:AC41" si="1">D3*100/AB3</f>
        <v>7.0000000000000018</v>
      </c>
      <c r="AD3" s="8">
        <f t="shared" ref="AD3:AD41" si="2">E3*100/AB3</f>
        <v>0</v>
      </c>
      <c r="AE3" s="8">
        <f t="shared" ref="AE3:AE41" si="3">F3*100/AB3</f>
        <v>1.3333333333333335</v>
      </c>
      <c r="AF3" s="8">
        <f t="shared" ref="AF3:AF41" si="4">G3*100/AB3</f>
        <v>0</v>
      </c>
      <c r="AG3" s="8">
        <f t="shared" ref="AG3:AG41" si="5">H3*100/AB3</f>
        <v>0</v>
      </c>
      <c r="AH3" s="8">
        <f t="shared" ref="AH3:AH41" si="6">I3*100/AB3</f>
        <v>0</v>
      </c>
      <c r="AI3" s="8">
        <f t="shared" ref="AI3:AI41" si="7">J3*100/AB3</f>
        <v>1.6666666666666672</v>
      </c>
      <c r="AJ3" s="8">
        <f t="shared" ref="AJ3:AJ41" si="8">K3*100/AB3</f>
        <v>22.000000000000004</v>
      </c>
      <c r="AK3" s="8">
        <f t="shared" ref="AK3:AK41" si="9">L3*100/AB3</f>
        <v>0.66666666666666674</v>
      </c>
      <c r="AL3" s="8">
        <f t="shared" ref="AL3:AL41" si="10">M3*100/AB3</f>
        <v>0</v>
      </c>
      <c r="AM3" s="8">
        <f t="shared" ref="AM3:AM41" si="11">N3*100/AB3</f>
        <v>2.0000000000000004</v>
      </c>
      <c r="AN3" s="8">
        <f t="shared" ref="AN3:AN41" si="12">O3*100/AB3</f>
        <v>11.333333333333334</v>
      </c>
      <c r="AO3" s="8">
        <f t="shared" ref="AO3:AO41" si="13">P3*100/AB3</f>
        <v>31.000000000000007</v>
      </c>
      <c r="AP3" s="8">
        <f t="shared" ref="AP3:AP41" si="14">Q3*100/AB3</f>
        <v>18.666666666666668</v>
      </c>
      <c r="AQ3" s="8">
        <f t="shared" ref="AQ3:AQ41" si="15">R3*100/AB3</f>
        <v>0</v>
      </c>
      <c r="AR3" s="8">
        <f t="shared" ref="AR3:AR41" si="16">S3*100/AB3</f>
        <v>0</v>
      </c>
      <c r="AS3" s="8">
        <f t="shared" ref="AS3:AS41" si="17">T3*100/AB3</f>
        <v>0</v>
      </c>
      <c r="AT3" s="8">
        <f t="shared" ref="AT3:AT41" si="18">U3*100/AB3</f>
        <v>0.33333333333333337</v>
      </c>
      <c r="AU3" s="8">
        <f t="shared" ref="AU3:AU41" si="19">V3*100/AB3</f>
        <v>0</v>
      </c>
      <c r="AV3" s="8">
        <f t="shared" ref="AV3:AV41" si="20">W3*100/AB3</f>
        <v>0</v>
      </c>
      <c r="AW3" s="8">
        <f t="shared" ref="AW3:AW41" si="21">X3*100/AB3</f>
        <v>0</v>
      </c>
      <c r="AX3" s="8">
        <f t="shared" ref="AX3:AX41" si="22">Y3*100/AB3</f>
        <v>3.6666666666666665</v>
      </c>
      <c r="AY3" s="8">
        <f t="shared" ref="AY3:AY41" si="23">Z3*100/AB3</f>
        <v>0.33333333333333337</v>
      </c>
      <c r="AZ3" s="8">
        <f t="shared" ref="AZ3:AZ41" si="24">AA3*100/AB3</f>
        <v>3.3333333333333344</v>
      </c>
    </row>
    <row r="4" spans="1:52">
      <c r="A4" s="1" t="s">
        <v>17</v>
      </c>
      <c r="B4" s="1" t="s">
        <v>83</v>
      </c>
      <c r="C4" s="1" t="s">
        <v>84</v>
      </c>
      <c r="D4" s="10">
        <v>81818.998801766196</v>
      </c>
      <c r="E4" s="10">
        <v>0</v>
      </c>
      <c r="F4" s="10">
        <v>11157.136200240846</v>
      </c>
      <c r="G4" s="10">
        <v>3719.045400080282</v>
      </c>
      <c r="H4" s="10">
        <v>0</v>
      </c>
      <c r="I4" s="10">
        <v>0</v>
      </c>
      <c r="J4" s="10">
        <v>22314.272400481692</v>
      </c>
      <c r="K4" s="10">
        <v>200828.45160433522</v>
      </c>
      <c r="L4" s="10">
        <v>11157.136200240846</v>
      </c>
      <c r="M4" s="10">
        <v>0</v>
      </c>
      <c r="N4" s="10">
        <v>11157.136200240846</v>
      </c>
      <c r="O4" s="10">
        <v>70661.862601525354</v>
      </c>
      <c r="P4" s="10">
        <v>405375.94860875071</v>
      </c>
      <c r="Q4" s="10">
        <v>238018.90560513805</v>
      </c>
      <c r="R4" s="10">
        <v>14876.181600321128</v>
      </c>
      <c r="S4" s="10">
        <v>0</v>
      </c>
      <c r="T4" s="10">
        <v>0</v>
      </c>
      <c r="U4" s="10">
        <v>3719.045400080282</v>
      </c>
      <c r="V4" s="10">
        <v>0</v>
      </c>
      <c r="W4" s="10">
        <v>0</v>
      </c>
      <c r="X4" s="10">
        <v>0</v>
      </c>
      <c r="Y4" s="10">
        <v>33471.408600722541</v>
      </c>
      <c r="Z4" s="10">
        <v>7438.090800160564</v>
      </c>
      <c r="AA4" s="10">
        <v>37190.45400080282</v>
      </c>
      <c r="AB4" s="1">
        <f t="shared" si="0"/>
        <v>1115713.6200240846</v>
      </c>
      <c r="AC4" s="8">
        <f t="shared" si="1"/>
        <v>7.333333333333333</v>
      </c>
      <c r="AD4" s="8">
        <f t="shared" si="2"/>
        <v>0</v>
      </c>
      <c r="AE4" s="8">
        <f t="shared" si="3"/>
        <v>1</v>
      </c>
      <c r="AF4" s="8">
        <f t="shared" si="4"/>
        <v>0.33333333333333337</v>
      </c>
      <c r="AG4" s="8">
        <f t="shared" si="5"/>
        <v>0</v>
      </c>
      <c r="AH4" s="8">
        <f t="shared" si="6"/>
        <v>0</v>
      </c>
      <c r="AI4" s="8">
        <f t="shared" si="7"/>
        <v>2</v>
      </c>
      <c r="AJ4" s="8">
        <f t="shared" si="8"/>
        <v>18</v>
      </c>
      <c r="AK4" s="8">
        <f t="shared" si="9"/>
        <v>1</v>
      </c>
      <c r="AL4" s="8">
        <f t="shared" si="10"/>
        <v>0</v>
      </c>
      <c r="AM4" s="8">
        <f t="shared" si="11"/>
        <v>1</v>
      </c>
      <c r="AN4" s="8">
        <f t="shared" si="12"/>
        <v>6.333333333333333</v>
      </c>
      <c r="AO4" s="8">
        <f t="shared" si="13"/>
        <v>36.333333333333329</v>
      </c>
      <c r="AP4" s="8">
        <f t="shared" si="14"/>
        <v>21.333333333333336</v>
      </c>
      <c r="AQ4" s="8">
        <f t="shared" si="15"/>
        <v>1.3333333333333335</v>
      </c>
      <c r="AR4" s="8">
        <f t="shared" si="16"/>
        <v>0</v>
      </c>
      <c r="AS4" s="8">
        <f t="shared" si="17"/>
        <v>0</v>
      </c>
      <c r="AT4" s="8">
        <f t="shared" si="18"/>
        <v>0.33333333333333337</v>
      </c>
      <c r="AU4" s="8">
        <f t="shared" si="19"/>
        <v>0</v>
      </c>
      <c r="AV4" s="8">
        <f t="shared" si="20"/>
        <v>0</v>
      </c>
      <c r="AW4" s="8">
        <f t="shared" si="21"/>
        <v>0</v>
      </c>
      <c r="AX4" s="8">
        <f t="shared" si="22"/>
        <v>3.0000000000000004</v>
      </c>
      <c r="AY4" s="8">
        <f t="shared" si="23"/>
        <v>0.66666666666666674</v>
      </c>
      <c r="AZ4" s="8">
        <f t="shared" si="24"/>
        <v>3.333333333333333</v>
      </c>
    </row>
    <row r="5" spans="1:52">
      <c r="A5" s="1" t="s">
        <v>18</v>
      </c>
      <c r="B5" s="1" t="s">
        <v>83</v>
      </c>
      <c r="C5" s="1" t="s">
        <v>85</v>
      </c>
      <c r="D5" s="10">
        <v>51911.030682576144</v>
      </c>
      <c r="E5" s="10">
        <v>0</v>
      </c>
      <c r="F5" s="10">
        <v>9613.1538301066939</v>
      </c>
      <c r="G5" s="10">
        <v>0</v>
      </c>
      <c r="H5" s="10">
        <v>0</v>
      </c>
      <c r="I5" s="10">
        <v>0</v>
      </c>
      <c r="J5" s="10">
        <v>9613.1538301066939</v>
      </c>
      <c r="K5" s="10">
        <v>138429.41515353642</v>
      </c>
      <c r="L5" s="10">
        <v>5767.8922980640173</v>
      </c>
      <c r="M5" s="10">
        <v>0</v>
      </c>
      <c r="N5" s="10">
        <v>3845.2615320426776</v>
      </c>
      <c r="O5" s="10">
        <v>42297.876852469453</v>
      </c>
      <c r="P5" s="10">
        <v>176882.03047396321</v>
      </c>
      <c r="Q5" s="10">
        <v>92286.276769024276</v>
      </c>
      <c r="R5" s="10">
        <v>0</v>
      </c>
      <c r="S5" s="10">
        <v>0</v>
      </c>
      <c r="T5" s="10">
        <v>0</v>
      </c>
      <c r="U5" s="10">
        <v>7690.5230640853551</v>
      </c>
      <c r="V5" s="10">
        <v>0</v>
      </c>
      <c r="W5" s="10">
        <v>0</v>
      </c>
      <c r="X5" s="10">
        <v>0</v>
      </c>
      <c r="Y5" s="10">
        <v>38452.615320426776</v>
      </c>
      <c r="Z5" s="10">
        <v>3845.2615320426776</v>
      </c>
      <c r="AA5" s="10">
        <v>24994.199958277404</v>
      </c>
      <c r="AB5" s="1">
        <f t="shared" si="0"/>
        <v>580634.49133844441</v>
      </c>
      <c r="AC5" s="8">
        <f t="shared" si="1"/>
        <v>8.9403973509933756</v>
      </c>
      <c r="AD5" s="8">
        <f t="shared" si="2"/>
        <v>0</v>
      </c>
      <c r="AE5" s="8">
        <f t="shared" si="3"/>
        <v>1.6556291390728475</v>
      </c>
      <c r="AF5" s="8">
        <f t="shared" si="4"/>
        <v>0</v>
      </c>
      <c r="AG5" s="8">
        <f t="shared" si="5"/>
        <v>0</v>
      </c>
      <c r="AH5" s="8">
        <f t="shared" si="6"/>
        <v>0</v>
      </c>
      <c r="AI5" s="8">
        <f t="shared" si="7"/>
        <v>1.6556291390728475</v>
      </c>
      <c r="AJ5" s="8">
        <f t="shared" si="8"/>
        <v>23.841059602649008</v>
      </c>
      <c r="AK5" s="8">
        <f t="shared" si="9"/>
        <v>0.99337748344370869</v>
      </c>
      <c r="AL5" s="8">
        <f t="shared" si="10"/>
        <v>0</v>
      </c>
      <c r="AM5" s="8">
        <f t="shared" si="11"/>
        <v>0.6622516556291389</v>
      </c>
      <c r="AN5" s="8">
        <f t="shared" si="12"/>
        <v>7.2847682119205288</v>
      </c>
      <c r="AO5" s="8">
        <f t="shared" si="13"/>
        <v>30.463576158940398</v>
      </c>
      <c r="AP5" s="8">
        <f t="shared" si="14"/>
        <v>15.894039735099339</v>
      </c>
      <c r="AQ5" s="8">
        <f t="shared" si="15"/>
        <v>0</v>
      </c>
      <c r="AR5" s="8">
        <f t="shared" si="16"/>
        <v>0</v>
      </c>
      <c r="AS5" s="8">
        <f t="shared" si="17"/>
        <v>0</v>
      </c>
      <c r="AT5" s="8">
        <f t="shared" si="18"/>
        <v>1.3245033112582778</v>
      </c>
      <c r="AU5" s="8">
        <f t="shared" si="19"/>
        <v>0</v>
      </c>
      <c r="AV5" s="8">
        <f t="shared" si="20"/>
        <v>0</v>
      </c>
      <c r="AW5" s="8">
        <f t="shared" si="21"/>
        <v>0</v>
      </c>
      <c r="AX5" s="8">
        <f t="shared" si="22"/>
        <v>6.6225165562913899</v>
      </c>
      <c r="AY5" s="8">
        <f t="shared" si="23"/>
        <v>0.6622516556291389</v>
      </c>
      <c r="AZ5" s="8">
        <f t="shared" si="24"/>
        <v>4.3046357615894033</v>
      </c>
    </row>
    <row r="6" spans="1:52">
      <c r="A6" s="1" t="s">
        <v>19</v>
      </c>
      <c r="B6" s="1" t="s">
        <v>86</v>
      </c>
      <c r="C6" s="1" t="s">
        <v>84</v>
      </c>
      <c r="D6" s="10">
        <v>69894.824263722287</v>
      </c>
      <c r="E6" s="10">
        <v>6989.4824263722294</v>
      </c>
      <c r="F6" s="10">
        <v>17473.706065930572</v>
      </c>
      <c r="G6" s="10">
        <v>0</v>
      </c>
      <c r="H6" s="10">
        <v>0</v>
      </c>
      <c r="I6" s="10">
        <v>0</v>
      </c>
      <c r="J6" s="10">
        <v>13978.964852744459</v>
      </c>
      <c r="K6" s="10">
        <v>206189.7315779808</v>
      </c>
      <c r="L6" s="10">
        <v>24463.188492302805</v>
      </c>
      <c r="M6" s="10">
        <v>0</v>
      </c>
      <c r="N6" s="10">
        <v>17473.706065930572</v>
      </c>
      <c r="O6" s="10">
        <v>101347.49518239734</v>
      </c>
      <c r="P6" s="10">
        <v>325010.93282630865</v>
      </c>
      <c r="Q6" s="10">
        <v>234147.66128346967</v>
      </c>
      <c r="R6" s="10">
        <v>3494.7412131861147</v>
      </c>
      <c r="S6" s="10">
        <v>0</v>
      </c>
      <c r="T6" s="10">
        <v>0</v>
      </c>
      <c r="U6" s="10">
        <v>6989.4824263722294</v>
      </c>
      <c r="V6" s="10">
        <v>0</v>
      </c>
      <c r="W6" s="10">
        <v>0</v>
      </c>
      <c r="X6" s="10">
        <v>0</v>
      </c>
      <c r="Y6" s="10">
        <v>34947.412131861143</v>
      </c>
      <c r="Z6" s="10">
        <v>27957.929705488918</v>
      </c>
      <c r="AA6" s="10">
        <v>20968.447279116685</v>
      </c>
      <c r="AB6" s="1">
        <f t="shared" si="0"/>
        <v>1090359.2585140676</v>
      </c>
      <c r="AC6" s="8">
        <f t="shared" si="1"/>
        <v>6.4102564102564097</v>
      </c>
      <c r="AD6" s="8">
        <f t="shared" si="2"/>
        <v>0.64102564102564119</v>
      </c>
      <c r="AE6" s="8">
        <f t="shared" si="3"/>
        <v>1.6025641025641024</v>
      </c>
      <c r="AF6" s="8">
        <f t="shared" si="4"/>
        <v>0</v>
      </c>
      <c r="AG6" s="8">
        <f t="shared" si="5"/>
        <v>0</v>
      </c>
      <c r="AH6" s="8">
        <f t="shared" si="6"/>
        <v>0</v>
      </c>
      <c r="AI6" s="8">
        <f t="shared" si="7"/>
        <v>1.2820512820512824</v>
      </c>
      <c r="AJ6" s="8">
        <f t="shared" si="8"/>
        <v>18.910256410256416</v>
      </c>
      <c r="AK6" s="8">
        <f t="shared" si="9"/>
        <v>2.2435897435897441</v>
      </c>
      <c r="AL6" s="8">
        <f t="shared" si="10"/>
        <v>0</v>
      </c>
      <c r="AM6" s="8">
        <f t="shared" si="11"/>
        <v>1.6025641025641024</v>
      </c>
      <c r="AN6" s="8">
        <f t="shared" si="12"/>
        <v>9.2948717948717974</v>
      </c>
      <c r="AO6" s="8">
        <f t="shared" si="13"/>
        <v>29.80769230769231</v>
      </c>
      <c r="AP6" s="8">
        <f t="shared" si="14"/>
        <v>21.474358974358978</v>
      </c>
      <c r="AQ6" s="8">
        <f t="shared" si="15"/>
        <v>0.3205128205128206</v>
      </c>
      <c r="AR6" s="8">
        <f t="shared" si="16"/>
        <v>0</v>
      </c>
      <c r="AS6" s="8">
        <f t="shared" si="17"/>
        <v>0</v>
      </c>
      <c r="AT6" s="8">
        <f t="shared" si="18"/>
        <v>0.64102564102564119</v>
      </c>
      <c r="AU6" s="8">
        <f t="shared" si="19"/>
        <v>0</v>
      </c>
      <c r="AV6" s="8">
        <f t="shared" si="20"/>
        <v>0</v>
      </c>
      <c r="AW6" s="8">
        <f t="shared" si="21"/>
        <v>0</v>
      </c>
      <c r="AX6" s="8">
        <f t="shared" si="22"/>
        <v>3.2051282051282048</v>
      </c>
      <c r="AY6" s="8">
        <f t="shared" si="23"/>
        <v>2.5641025641025648</v>
      </c>
      <c r="AZ6" s="8">
        <f t="shared" si="24"/>
        <v>1.9230769230769229</v>
      </c>
    </row>
    <row r="7" spans="1:52">
      <c r="A7" s="1" t="s">
        <v>20</v>
      </c>
      <c r="B7" s="1" t="s">
        <v>86</v>
      </c>
      <c r="C7" s="1" t="s">
        <v>85</v>
      </c>
      <c r="D7" s="10">
        <v>56882.519680243837</v>
      </c>
      <c r="E7" s="10">
        <v>0</v>
      </c>
      <c r="F7" s="10">
        <v>17775.787400076199</v>
      </c>
      <c r="G7" s="10">
        <v>0</v>
      </c>
      <c r="H7" s="10">
        <v>10665.47244004572</v>
      </c>
      <c r="I7" s="10">
        <v>0</v>
      </c>
      <c r="J7" s="10">
        <v>0</v>
      </c>
      <c r="K7" s="10">
        <v>209754.29132089915</v>
      </c>
      <c r="L7" s="10">
        <v>21330.94488009144</v>
      </c>
      <c r="M7" s="10">
        <v>0</v>
      </c>
      <c r="N7" s="10">
        <v>28441.259840121918</v>
      </c>
      <c r="O7" s="10">
        <v>95989.251960411464</v>
      </c>
      <c r="P7" s="10">
        <v>330629.6456414173</v>
      </c>
      <c r="Q7" s="10">
        <v>241750.70864103633</v>
      </c>
      <c r="R7" s="10">
        <v>14220.629920060959</v>
      </c>
      <c r="S7" s="10">
        <v>0</v>
      </c>
      <c r="T7" s="10">
        <v>0</v>
      </c>
      <c r="U7" s="10">
        <v>3555.1574800152398</v>
      </c>
      <c r="V7" s="10">
        <v>0</v>
      </c>
      <c r="W7" s="10">
        <v>0</v>
      </c>
      <c r="X7" s="10">
        <v>0</v>
      </c>
      <c r="Y7" s="10">
        <v>78213.464560335284</v>
      </c>
      <c r="Z7" s="10">
        <v>24886.102360106681</v>
      </c>
      <c r="AA7" s="10">
        <v>7110.3149600304796</v>
      </c>
      <c r="AB7" s="1">
        <f t="shared" si="0"/>
        <v>1134095.2361248618</v>
      </c>
      <c r="AC7" s="8">
        <f t="shared" si="1"/>
        <v>5.0156739811912212</v>
      </c>
      <c r="AD7" s="8">
        <f t="shared" si="2"/>
        <v>0</v>
      </c>
      <c r="AE7" s="8">
        <f t="shared" si="3"/>
        <v>1.5673981191222566</v>
      </c>
      <c r="AF7" s="8">
        <f t="shared" si="4"/>
        <v>0</v>
      </c>
      <c r="AG7" s="8">
        <f t="shared" si="5"/>
        <v>0.94043887147335414</v>
      </c>
      <c r="AH7" s="8">
        <f t="shared" si="6"/>
        <v>0</v>
      </c>
      <c r="AI7" s="8">
        <f t="shared" si="7"/>
        <v>0</v>
      </c>
      <c r="AJ7" s="8">
        <f t="shared" si="8"/>
        <v>18.495297805642629</v>
      </c>
      <c r="AK7" s="8">
        <f t="shared" si="9"/>
        <v>1.8808777429467083</v>
      </c>
      <c r="AL7" s="8">
        <f t="shared" si="10"/>
        <v>0</v>
      </c>
      <c r="AM7" s="8">
        <f t="shared" si="11"/>
        <v>2.5078369905956106</v>
      </c>
      <c r="AN7" s="8">
        <f t="shared" si="12"/>
        <v>8.4639498432601847</v>
      </c>
      <c r="AO7" s="8">
        <f t="shared" si="13"/>
        <v>29.153605015673975</v>
      </c>
      <c r="AP7" s="8">
        <f t="shared" si="14"/>
        <v>21.316614420062695</v>
      </c>
      <c r="AQ7" s="8">
        <f t="shared" si="15"/>
        <v>1.2539184952978053</v>
      </c>
      <c r="AR7" s="8">
        <f t="shared" si="16"/>
        <v>0</v>
      </c>
      <c r="AS7" s="8">
        <f t="shared" si="17"/>
        <v>0</v>
      </c>
      <c r="AT7" s="8">
        <f t="shared" si="18"/>
        <v>0.31347962382445133</v>
      </c>
      <c r="AU7" s="8">
        <f t="shared" si="19"/>
        <v>0</v>
      </c>
      <c r="AV7" s="8">
        <f t="shared" si="20"/>
        <v>0</v>
      </c>
      <c r="AW7" s="8">
        <f t="shared" si="21"/>
        <v>0</v>
      </c>
      <c r="AX7" s="8">
        <f t="shared" si="22"/>
        <v>6.8965517241379306</v>
      </c>
      <c r="AY7" s="8">
        <f t="shared" si="23"/>
        <v>2.1943573667711593</v>
      </c>
      <c r="AZ7" s="8">
        <f t="shared" si="24"/>
        <v>0.62695924764890265</v>
      </c>
    </row>
    <row r="8" spans="1:52">
      <c r="A8" s="1" t="s">
        <v>21</v>
      </c>
      <c r="B8" s="1" t="s">
        <v>86</v>
      </c>
      <c r="C8" s="1" t="s">
        <v>85</v>
      </c>
      <c r="D8" s="10">
        <v>29120.596671173167</v>
      </c>
      <c r="E8" s="10">
        <v>0</v>
      </c>
      <c r="F8" s="10">
        <v>14560.298335586584</v>
      </c>
      <c r="G8" s="10">
        <v>0</v>
      </c>
      <c r="H8" s="10">
        <v>0</v>
      </c>
      <c r="I8" s="10">
        <v>0</v>
      </c>
      <c r="J8" s="10">
        <v>29120.596671173167</v>
      </c>
      <c r="K8" s="10">
        <v>107382.20022495106</v>
      </c>
      <c r="L8" s="10">
        <v>12740.26104363826</v>
      </c>
      <c r="M8" s="10">
        <v>0</v>
      </c>
      <c r="N8" s="10">
        <v>21840.447503379877</v>
      </c>
      <c r="O8" s="10">
        <v>61881.267926242981</v>
      </c>
      <c r="P8" s="10">
        <v>191103.91565457391</v>
      </c>
      <c r="Q8" s="10">
        <v>125582.5731444343</v>
      </c>
      <c r="R8" s="10">
        <v>0</v>
      </c>
      <c r="S8" s="10">
        <v>0</v>
      </c>
      <c r="T8" s="10">
        <v>0</v>
      </c>
      <c r="U8" s="10">
        <v>7280.1491677932918</v>
      </c>
      <c r="V8" s="10">
        <v>0</v>
      </c>
      <c r="W8" s="10">
        <v>0</v>
      </c>
      <c r="X8" s="10">
        <v>1820.0372919483229</v>
      </c>
      <c r="Y8" s="10">
        <v>27300.559379224844</v>
      </c>
      <c r="Z8" s="10">
        <v>20020.410211431554</v>
      </c>
      <c r="AA8" s="10">
        <v>1820.0372919483229</v>
      </c>
      <c r="AB8" s="1">
        <f t="shared" si="0"/>
        <v>649753.31322555139</v>
      </c>
      <c r="AC8" s="8">
        <f t="shared" si="1"/>
        <v>4.4817927170868339</v>
      </c>
      <c r="AD8" s="8">
        <f t="shared" si="2"/>
        <v>0</v>
      </c>
      <c r="AE8" s="8">
        <f t="shared" si="3"/>
        <v>2.240896358543417</v>
      </c>
      <c r="AF8" s="8">
        <f t="shared" si="4"/>
        <v>0</v>
      </c>
      <c r="AG8" s="8">
        <f t="shared" si="5"/>
        <v>0</v>
      </c>
      <c r="AH8" s="8">
        <f t="shared" si="6"/>
        <v>0</v>
      </c>
      <c r="AI8" s="8">
        <f t="shared" si="7"/>
        <v>4.4817927170868339</v>
      </c>
      <c r="AJ8" s="8">
        <f t="shared" si="8"/>
        <v>16.526610644257701</v>
      </c>
      <c r="AK8" s="8">
        <f t="shared" si="9"/>
        <v>1.9607843137254899</v>
      </c>
      <c r="AL8" s="8">
        <f t="shared" si="10"/>
        <v>0</v>
      </c>
      <c r="AM8" s="8">
        <f t="shared" si="11"/>
        <v>3.3613445378151257</v>
      </c>
      <c r="AN8" s="8">
        <f t="shared" si="12"/>
        <v>9.5238095238095237</v>
      </c>
      <c r="AO8" s="8">
        <f t="shared" si="13"/>
        <v>29.411764705882351</v>
      </c>
      <c r="AP8" s="8">
        <f t="shared" si="14"/>
        <v>19.327731092436974</v>
      </c>
      <c r="AQ8" s="8">
        <f t="shared" si="15"/>
        <v>0</v>
      </c>
      <c r="AR8" s="8">
        <f t="shared" si="16"/>
        <v>0</v>
      </c>
      <c r="AS8" s="8">
        <f t="shared" si="17"/>
        <v>0</v>
      </c>
      <c r="AT8" s="8">
        <f t="shared" si="18"/>
        <v>1.1204481792717085</v>
      </c>
      <c r="AU8" s="8">
        <f t="shared" si="19"/>
        <v>0</v>
      </c>
      <c r="AV8" s="8">
        <f t="shared" si="20"/>
        <v>0</v>
      </c>
      <c r="AW8" s="8">
        <f t="shared" si="21"/>
        <v>0.28011204481792712</v>
      </c>
      <c r="AX8" s="8">
        <f t="shared" si="22"/>
        <v>4.2016806722689068</v>
      </c>
      <c r="AY8" s="8">
        <f t="shared" si="23"/>
        <v>3.0812324929971986</v>
      </c>
      <c r="AZ8" s="8">
        <f t="shared" si="24"/>
        <v>0.28011204481792712</v>
      </c>
    </row>
    <row r="9" spans="1:52">
      <c r="A9" s="1" t="s">
        <v>22</v>
      </c>
      <c r="B9" s="1" t="s">
        <v>86</v>
      </c>
      <c r="C9" s="1" t="s">
        <v>85</v>
      </c>
      <c r="D9" s="10">
        <v>106878.09410340677</v>
      </c>
      <c r="E9" s="10">
        <v>0</v>
      </c>
      <c r="F9" s="10">
        <v>23379.58308512023</v>
      </c>
      <c r="G9" s="10">
        <v>0</v>
      </c>
      <c r="H9" s="10">
        <v>0</v>
      </c>
      <c r="I9" s="10">
        <v>0</v>
      </c>
      <c r="J9" s="10">
        <v>0</v>
      </c>
      <c r="K9" s="10">
        <v>210416.24776608209</v>
      </c>
      <c r="L9" s="10">
        <v>6679.8808814629228</v>
      </c>
      <c r="M9" s="10">
        <v>0</v>
      </c>
      <c r="N9" s="10">
        <v>20039.642644388769</v>
      </c>
      <c r="O9" s="10">
        <v>53439.047051703383</v>
      </c>
      <c r="P9" s="10">
        <v>337333.98451387766</v>
      </c>
      <c r="Q9" s="10">
        <v>207076.30732535062</v>
      </c>
      <c r="R9" s="10">
        <v>3339.9404407314614</v>
      </c>
      <c r="S9" s="10">
        <v>0</v>
      </c>
      <c r="T9" s="10">
        <v>0</v>
      </c>
      <c r="U9" s="10">
        <v>6679.8808814629228</v>
      </c>
      <c r="V9" s="10">
        <v>0</v>
      </c>
      <c r="W9" s="10">
        <v>0</v>
      </c>
      <c r="X9" s="10">
        <v>0</v>
      </c>
      <c r="Y9" s="10">
        <v>80158.570577555074</v>
      </c>
      <c r="Z9" s="10">
        <v>6679.8808814629228</v>
      </c>
      <c r="AA9" s="10">
        <v>10019.821322194384</v>
      </c>
      <c r="AB9" s="1">
        <f t="shared" si="0"/>
        <v>1062101.0601526047</v>
      </c>
      <c r="AC9" s="8">
        <f t="shared" si="1"/>
        <v>10.062893081761006</v>
      </c>
      <c r="AD9" s="8">
        <f t="shared" si="2"/>
        <v>0</v>
      </c>
      <c r="AE9" s="8">
        <f t="shared" si="3"/>
        <v>2.2012578616352205</v>
      </c>
      <c r="AF9" s="8">
        <f t="shared" si="4"/>
        <v>0</v>
      </c>
      <c r="AG9" s="8">
        <f t="shared" si="5"/>
        <v>0</v>
      </c>
      <c r="AH9" s="8">
        <f t="shared" si="6"/>
        <v>0</v>
      </c>
      <c r="AI9" s="8">
        <f t="shared" si="7"/>
        <v>0</v>
      </c>
      <c r="AJ9" s="8">
        <f t="shared" si="8"/>
        <v>19.811320754716984</v>
      </c>
      <c r="AK9" s="8">
        <f t="shared" si="9"/>
        <v>0.62893081761006286</v>
      </c>
      <c r="AL9" s="8">
        <f t="shared" si="10"/>
        <v>0</v>
      </c>
      <c r="AM9" s="8">
        <f t="shared" si="11"/>
        <v>1.8867924528301887</v>
      </c>
      <c r="AN9" s="8">
        <f t="shared" si="12"/>
        <v>5.0314465408805029</v>
      </c>
      <c r="AO9" s="8">
        <f t="shared" si="13"/>
        <v>31.761006289308177</v>
      </c>
      <c r="AP9" s="8">
        <f t="shared" si="14"/>
        <v>19.49685534591195</v>
      </c>
      <c r="AQ9" s="8">
        <f t="shared" si="15"/>
        <v>0.31446540880503143</v>
      </c>
      <c r="AR9" s="8">
        <f t="shared" si="16"/>
        <v>0</v>
      </c>
      <c r="AS9" s="8">
        <f t="shared" si="17"/>
        <v>0</v>
      </c>
      <c r="AT9" s="8">
        <f t="shared" si="18"/>
        <v>0.62893081761006286</v>
      </c>
      <c r="AU9" s="8">
        <f t="shared" si="19"/>
        <v>0</v>
      </c>
      <c r="AV9" s="8">
        <f t="shared" si="20"/>
        <v>0</v>
      </c>
      <c r="AW9" s="8">
        <f t="shared" si="21"/>
        <v>0</v>
      </c>
      <c r="AX9" s="8">
        <f t="shared" si="22"/>
        <v>7.5471698113207548</v>
      </c>
      <c r="AY9" s="8">
        <f t="shared" si="23"/>
        <v>0.62893081761006286</v>
      </c>
      <c r="AZ9" s="8">
        <f t="shared" si="24"/>
        <v>0.94339622641509435</v>
      </c>
    </row>
    <row r="10" spans="1:52">
      <c r="A10" s="1" t="s">
        <v>23</v>
      </c>
      <c r="B10" s="1" t="s">
        <v>86</v>
      </c>
      <c r="C10" s="1" t="s">
        <v>84</v>
      </c>
      <c r="D10" s="10">
        <v>44274.542730582019</v>
      </c>
      <c r="E10" s="10">
        <v>0</v>
      </c>
      <c r="F10" s="10">
        <v>3405.7340561986166</v>
      </c>
      <c r="G10" s="10">
        <v>0</v>
      </c>
      <c r="H10" s="10">
        <v>10217.202168595848</v>
      </c>
      <c r="I10" s="10">
        <v>0</v>
      </c>
      <c r="J10" s="10">
        <v>13622.936224794466</v>
      </c>
      <c r="K10" s="10">
        <v>234995.64987770451</v>
      </c>
      <c r="L10" s="10">
        <v>10217.202168595848</v>
      </c>
      <c r="M10" s="10">
        <v>10217.202168595848</v>
      </c>
      <c r="N10" s="10">
        <v>23840.138393390316</v>
      </c>
      <c r="O10" s="10">
        <v>91954.819517362645</v>
      </c>
      <c r="P10" s="10">
        <v>326950.46939506714</v>
      </c>
      <c r="Q10" s="10">
        <v>204344.04337191698</v>
      </c>
      <c r="R10" s="10">
        <v>3405.7340561986166</v>
      </c>
      <c r="S10" s="10">
        <v>0</v>
      </c>
      <c r="T10" s="10">
        <v>0</v>
      </c>
      <c r="U10" s="10">
        <v>13622.936224794466</v>
      </c>
      <c r="V10" s="10">
        <v>6811.4681123972332</v>
      </c>
      <c r="W10" s="10">
        <v>0</v>
      </c>
      <c r="X10" s="10">
        <v>0</v>
      </c>
      <c r="Y10" s="10">
        <v>23840.138393390316</v>
      </c>
      <c r="Z10" s="10">
        <v>20434.404337191696</v>
      </c>
      <c r="AA10" s="10">
        <v>30651.606505787549</v>
      </c>
      <c r="AB10" s="1">
        <f t="shared" si="0"/>
        <v>1042154.6211967766</v>
      </c>
      <c r="AC10" s="8">
        <f t="shared" si="1"/>
        <v>4.2483660130718963</v>
      </c>
      <c r="AD10" s="8">
        <f t="shared" si="2"/>
        <v>0</v>
      </c>
      <c r="AE10" s="8">
        <f t="shared" si="3"/>
        <v>0.32679738562091504</v>
      </c>
      <c r="AF10" s="8">
        <f t="shared" si="4"/>
        <v>0</v>
      </c>
      <c r="AG10" s="8">
        <f t="shared" si="5"/>
        <v>0.98039215686274495</v>
      </c>
      <c r="AH10" s="8">
        <f t="shared" si="6"/>
        <v>0</v>
      </c>
      <c r="AI10" s="8">
        <f t="shared" si="7"/>
        <v>1.3071895424836601</v>
      </c>
      <c r="AJ10" s="8">
        <f t="shared" si="8"/>
        <v>22.549019607843132</v>
      </c>
      <c r="AK10" s="8">
        <f t="shared" si="9"/>
        <v>0.98039215686274495</v>
      </c>
      <c r="AL10" s="8">
        <f t="shared" si="10"/>
        <v>0.98039215686274495</v>
      </c>
      <c r="AM10" s="8">
        <f t="shared" si="11"/>
        <v>2.2875816993464055</v>
      </c>
      <c r="AN10" s="8">
        <f t="shared" si="12"/>
        <v>8.8235294117647047</v>
      </c>
      <c r="AO10" s="8">
        <f t="shared" si="13"/>
        <v>31.372549019607838</v>
      </c>
      <c r="AP10" s="8">
        <f t="shared" si="14"/>
        <v>19.6078431372549</v>
      </c>
      <c r="AQ10" s="8">
        <f t="shared" si="15"/>
        <v>0.32679738562091504</v>
      </c>
      <c r="AR10" s="8">
        <f t="shared" si="16"/>
        <v>0</v>
      </c>
      <c r="AS10" s="8">
        <f t="shared" si="17"/>
        <v>0</v>
      </c>
      <c r="AT10" s="8">
        <f t="shared" si="18"/>
        <v>1.3071895424836601</v>
      </c>
      <c r="AU10" s="8">
        <f t="shared" si="19"/>
        <v>0.65359477124183007</v>
      </c>
      <c r="AV10" s="8">
        <f t="shared" si="20"/>
        <v>0</v>
      </c>
      <c r="AW10" s="8">
        <f t="shared" si="21"/>
        <v>0</v>
      </c>
      <c r="AX10" s="8">
        <f t="shared" si="22"/>
        <v>2.2875816993464055</v>
      </c>
      <c r="AY10" s="8">
        <f t="shared" si="23"/>
        <v>1.9607843137254899</v>
      </c>
      <c r="AZ10" s="8">
        <f t="shared" si="24"/>
        <v>2.9411764705882355</v>
      </c>
    </row>
    <row r="11" spans="1:52">
      <c r="A11" s="1" t="s">
        <v>24</v>
      </c>
      <c r="B11" s="1" t="s">
        <v>86</v>
      </c>
      <c r="C11" s="1" t="s">
        <v>82</v>
      </c>
      <c r="D11" s="10">
        <v>87638.460283305729</v>
      </c>
      <c r="E11" s="10">
        <v>11308.188423652351</v>
      </c>
      <c r="F11" s="10">
        <v>25443.423953217793</v>
      </c>
      <c r="G11" s="10">
        <v>0</v>
      </c>
      <c r="H11" s="10">
        <v>8481.1413177392642</v>
      </c>
      <c r="I11" s="10">
        <v>0</v>
      </c>
      <c r="J11" s="10">
        <v>0</v>
      </c>
      <c r="K11" s="10">
        <v>342072.69981548359</v>
      </c>
      <c r="L11" s="10">
        <v>22616.376847304702</v>
      </c>
      <c r="M11" s="10">
        <v>0</v>
      </c>
      <c r="N11" s="10">
        <v>19789.329741391615</v>
      </c>
      <c r="O11" s="10">
        <v>45232.753694609404</v>
      </c>
      <c r="P11" s="10">
        <v>152660.54371930676</v>
      </c>
      <c r="Q11" s="10">
        <v>124390.07266017587</v>
      </c>
      <c r="R11" s="10">
        <v>8481.1413177392642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48059.800800522498</v>
      </c>
      <c r="Z11" s="10">
        <v>11308.188423652351</v>
      </c>
      <c r="AA11" s="10">
        <v>59367.989224174846</v>
      </c>
      <c r="AB11" s="1">
        <f t="shared" si="0"/>
        <v>907482.12099810096</v>
      </c>
      <c r="AC11" s="8">
        <f t="shared" si="1"/>
        <v>9.6573208722741448</v>
      </c>
      <c r="AD11" s="8">
        <f t="shared" si="2"/>
        <v>1.2461059190031156</v>
      </c>
      <c r="AE11" s="8">
        <f t="shared" si="3"/>
        <v>2.8037383177570105</v>
      </c>
      <c r="AF11" s="8">
        <f t="shared" si="4"/>
        <v>0</v>
      </c>
      <c r="AG11" s="8">
        <f t="shared" si="5"/>
        <v>0.93457943925233677</v>
      </c>
      <c r="AH11" s="8">
        <f t="shared" si="6"/>
        <v>0</v>
      </c>
      <c r="AI11" s="8">
        <f t="shared" si="7"/>
        <v>0</v>
      </c>
      <c r="AJ11" s="8">
        <f t="shared" si="8"/>
        <v>37.694704049844248</v>
      </c>
      <c r="AK11" s="8">
        <f t="shared" si="9"/>
        <v>2.4922118380062313</v>
      </c>
      <c r="AL11" s="8">
        <f t="shared" si="10"/>
        <v>0</v>
      </c>
      <c r="AM11" s="8">
        <f t="shared" si="11"/>
        <v>2.1806853582554524</v>
      </c>
      <c r="AN11" s="8">
        <f t="shared" si="12"/>
        <v>4.9844236760124625</v>
      </c>
      <c r="AO11" s="8">
        <f t="shared" si="13"/>
        <v>16.822429906542062</v>
      </c>
      <c r="AP11" s="8">
        <f t="shared" si="14"/>
        <v>13.707165109034271</v>
      </c>
      <c r="AQ11" s="8">
        <f t="shared" si="15"/>
        <v>0.93457943925233677</v>
      </c>
      <c r="AR11" s="8">
        <f t="shared" si="16"/>
        <v>0</v>
      </c>
      <c r="AS11" s="8">
        <f t="shared" si="17"/>
        <v>0</v>
      </c>
      <c r="AT11" s="8">
        <f t="shared" si="18"/>
        <v>0</v>
      </c>
      <c r="AU11" s="8">
        <f t="shared" si="19"/>
        <v>0</v>
      </c>
      <c r="AV11" s="8">
        <f t="shared" si="20"/>
        <v>0</v>
      </c>
      <c r="AW11" s="8">
        <f t="shared" si="21"/>
        <v>0</v>
      </c>
      <c r="AX11" s="8">
        <f t="shared" si="22"/>
        <v>5.2959501557632418</v>
      </c>
      <c r="AY11" s="8">
        <f t="shared" si="23"/>
        <v>1.2461059190031156</v>
      </c>
      <c r="AZ11" s="8">
        <f t="shared" si="24"/>
        <v>6.5420560747663563</v>
      </c>
    </row>
    <row r="12" spans="1:52">
      <c r="A12" s="1" t="s">
        <v>25</v>
      </c>
      <c r="B12" s="1" t="s">
        <v>86</v>
      </c>
      <c r="C12" s="1" t="s">
        <v>85</v>
      </c>
      <c r="D12" s="10">
        <v>62447.496874002187</v>
      </c>
      <c r="E12" s="10">
        <v>2081.5832291334063</v>
      </c>
      <c r="F12" s="10">
        <v>20815.832291334063</v>
      </c>
      <c r="G12" s="10">
        <v>0</v>
      </c>
      <c r="H12" s="10">
        <v>0</v>
      </c>
      <c r="I12" s="10">
        <v>0</v>
      </c>
      <c r="J12" s="10">
        <v>2081.5832291334063</v>
      </c>
      <c r="K12" s="10">
        <v>162363.49187240569</v>
      </c>
      <c r="L12" s="10">
        <v>6244.7496874002181</v>
      </c>
      <c r="M12" s="10">
        <v>6244.7496874002181</v>
      </c>
      <c r="N12" s="10">
        <v>16652.665833067251</v>
      </c>
      <c r="O12" s="10">
        <v>62447.496874002187</v>
      </c>
      <c r="P12" s="10">
        <v>137384.49312280479</v>
      </c>
      <c r="Q12" s="10">
        <v>122813.41051887095</v>
      </c>
      <c r="R12" s="10">
        <v>0</v>
      </c>
      <c r="S12" s="10">
        <v>0</v>
      </c>
      <c r="T12" s="10">
        <v>0</v>
      </c>
      <c r="U12" s="10">
        <v>6244.7496874002181</v>
      </c>
      <c r="V12" s="10">
        <v>0</v>
      </c>
      <c r="W12" s="10">
        <v>0</v>
      </c>
      <c r="X12" s="10">
        <v>0</v>
      </c>
      <c r="Y12" s="10">
        <v>43713.247811801528</v>
      </c>
      <c r="Z12" s="10">
        <v>12489.499374800436</v>
      </c>
      <c r="AA12" s="10">
        <v>6244.7496874002181</v>
      </c>
      <c r="AB12" s="1">
        <f t="shared" si="0"/>
        <v>664025.05009355652</v>
      </c>
      <c r="AC12" s="8">
        <f t="shared" si="1"/>
        <v>9.4043887147335443</v>
      </c>
      <c r="AD12" s="8">
        <f t="shared" si="2"/>
        <v>0.31347962382445149</v>
      </c>
      <c r="AE12" s="8">
        <f t="shared" si="3"/>
        <v>3.1347962382445149</v>
      </c>
      <c r="AF12" s="8">
        <f t="shared" si="4"/>
        <v>0</v>
      </c>
      <c r="AG12" s="8">
        <f t="shared" si="5"/>
        <v>0</v>
      </c>
      <c r="AH12" s="8">
        <f t="shared" si="6"/>
        <v>0</v>
      </c>
      <c r="AI12" s="8">
        <f t="shared" si="7"/>
        <v>0.31347962382445149</v>
      </c>
      <c r="AJ12" s="8">
        <f t="shared" si="8"/>
        <v>24.451410658307214</v>
      </c>
      <c r="AK12" s="8">
        <f t="shared" si="9"/>
        <v>0.94043887147335425</v>
      </c>
      <c r="AL12" s="8">
        <f t="shared" si="10"/>
        <v>0.94043887147335425</v>
      </c>
      <c r="AM12" s="8">
        <f t="shared" si="11"/>
        <v>2.5078369905956119</v>
      </c>
      <c r="AN12" s="8">
        <f t="shared" si="12"/>
        <v>9.4043887147335443</v>
      </c>
      <c r="AO12" s="8">
        <f t="shared" si="13"/>
        <v>20.689655172413794</v>
      </c>
      <c r="AP12" s="8">
        <f t="shared" si="14"/>
        <v>18.495297805642632</v>
      </c>
      <c r="AQ12" s="8">
        <f t="shared" si="15"/>
        <v>0</v>
      </c>
      <c r="AR12" s="8">
        <f t="shared" si="16"/>
        <v>0</v>
      </c>
      <c r="AS12" s="8">
        <f t="shared" si="17"/>
        <v>0</v>
      </c>
      <c r="AT12" s="8">
        <f t="shared" si="18"/>
        <v>0.94043887147335425</v>
      </c>
      <c r="AU12" s="8">
        <f t="shared" si="19"/>
        <v>0</v>
      </c>
      <c r="AV12" s="8">
        <f t="shared" si="20"/>
        <v>0</v>
      </c>
      <c r="AW12" s="8">
        <f t="shared" si="21"/>
        <v>0</v>
      </c>
      <c r="AX12" s="8">
        <f t="shared" si="22"/>
        <v>6.5830721003134798</v>
      </c>
      <c r="AY12" s="8">
        <f t="shared" si="23"/>
        <v>1.8808777429467085</v>
      </c>
      <c r="AZ12" s="8">
        <f t="shared" si="24"/>
        <v>0.94043887147335425</v>
      </c>
    </row>
    <row r="13" spans="1:52">
      <c r="A13" s="1" t="s">
        <v>26</v>
      </c>
      <c r="B13" s="1" t="s">
        <v>81</v>
      </c>
      <c r="C13" s="1" t="s">
        <v>87</v>
      </c>
      <c r="D13" s="10">
        <v>243639.78904626422</v>
      </c>
      <c r="E13" s="10">
        <v>42006.86018039038</v>
      </c>
      <c r="F13" s="10">
        <v>50408.232216468459</v>
      </c>
      <c r="G13" s="10">
        <v>0</v>
      </c>
      <c r="H13" s="10">
        <v>0</v>
      </c>
      <c r="I13" s="10">
        <v>0</v>
      </c>
      <c r="J13" s="10">
        <v>8401.3720360780753</v>
      </c>
      <c r="K13" s="10">
        <v>462075.46198429418</v>
      </c>
      <c r="L13" s="10">
        <v>8401.3720360780753</v>
      </c>
      <c r="M13" s="10">
        <v>8401.3720360780753</v>
      </c>
      <c r="N13" s="10">
        <v>50408.232216468459</v>
      </c>
      <c r="O13" s="10">
        <v>277245.27719057648</v>
      </c>
      <c r="P13" s="10">
        <v>823334.45953565149</v>
      </c>
      <c r="Q13" s="10">
        <v>529286.43827291881</v>
      </c>
      <c r="R13" s="10">
        <v>0</v>
      </c>
      <c r="S13" s="10">
        <v>0</v>
      </c>
      <c r="T13" s="10">
        <v>0</v>
      </c>
      <c r="U13" s="10">
        <v>8401.3720360780753</v>
      </c>
      <c r="V13" s="10">
        <v>16802.744072156151</v>
      </c>
      <c r="W13" s="10">
        <v>0</v>
      </c>
      <c r="X13" s="10">
        <v>0</v>
      </c>
      <c r="Y13" s="10">
        <v>100816.46443293692</v>
      </c>
      <c r="Z13" s="10">
        <v>16802.744072156151</v>
      </c>
      <c r="AA13" s="10">
        <v>92415.092396858832</v>
      </c>
      <c r="AB13" s="1">
        <f t="shared" si="0"/>
        <v>2646432.1913645938</v>
      </c>
      <c r="AC13" s="8">
        <f t="shared" si="1"/>
        <v>9.2063492063492074</v>
      </c>
      <c r="AD13" s="8">
        <f t="shared" si="2"/>
        <v>1.5873015873015874</v>
      </c>
      <c r="AE13" s="8">
        <f t="shared" si="3"/>
        <v>1.9047619047619051</v>
      </c>
      <c r="AF13" s="8">
        <f t="shared" si="4"/>
        <v>0</v>
      </c>
      <c r="AG13" s="8">
        <f t="shared" si="5"/>
        <v>0</v>
      </c>
      <c r="AH13" s="8">
        <f t="shared" si="6"/>
        <v>0</v>
      </c>
      <c r="AI13" s="8">
        <f t="shared" si="7"/>
        <v>0.31746031746031744</v>
      </c>
      <c r="AJ13" s="8">
        <f t="shared" si="8"/>
        <v>17.460317460317462</v>
      </c>
      <c r="AK13" s="8">
        <f t="shared" si="9"/>
        <v>0.31746031746031744</v>
      </c>
      <c r="AL13" s="8">
        <f t="shared" si="10"/>
        <v>0.31746031746031744</v>
      </c>
      <c r="AM13" s="8">
        <f t="shared" si="11"/>
        <v>1.9047619047619051</v>
      </c>
      <c r="AN13" s="8">
        <f t="shared" si="12"/>
        <v>10.476190476190476</v>
      </c>
      <c r="AO13" s="8">
        <f t="shared" si="13"/>
        <v>31.111111111111114</v>
      </c>
      <c r="AP13" s="8">
        <f t="shared" si="14"/>
        <v>20.000000000000004</v>
      </c>
      <c r="AQ13" s="8">
        <f t="shared" si="15"/>
        <v>0</v>
      </c>
      <c r="AR13" s="8">
        <f t="shared" si="16"/>
        <v>0</v>
      </c>
      <c r="AS13" s="8">
        <f t="shared" si="17"/>
        <v>0</v>
      </c>
      <c r="AT13" s="8">
        <f t="shared" si="18"/>
        <v>0.31746031746031744</v>
      </c>
      <c r="AU13" s="8">
        <f t="shared" si="19"/>
        <v>0.63492063492063489</v>
      </c>
      <c r="AV13" s="8">
        <f t="shared" si="20"/>
        <v>0</v>
      </c>
      <c r="AW13" s="8">
        <f t="shared" si="21"/>
        <v>0</v>
      </c>
      <c r="AX13" s="8">
        <f t="shared" si="22"/>
        <v>3.8095238095238102</v>
      </c>
      <c r="AY13" s="8">
        <f t="shared" si="23"/>
        <v>0.63492063492063489</v>
      </c>
      <c r="AZ13" s="8">
        <f t="shared" si="24"/>
        <v>3.4920634920634921</v>
      </c>
    </row>
    <row r="14" spans="1:52">
      <c r="A14" s="1" t="s">
        <v>27</v>
      </c>
      <c r="B14" s="1" t="s">
        <v>88</v>
      </c>
      <c r="C14" s="1" t="s">
        <v>84</v>
      </c>
      <c r="D14" s="10">
        <v>51776.30460271296</v>
      </c>
      <c r="E14" s="10">
        <v>4931.0766288298055</v>
      </c>
      <c r="F14" s="10">
        <v>7396.6149432447082</v>
      </c>
      <c r="G14" s="10">
        <v>2465.5383144149027</v>
      </c>
      <c r="H14" s="10">
        <v>7396.6149432447082</v>
      </c>
      <c r="I14" s="10">
        <v>0</v>
      </c>
      <c r="J14" s="10">
        <v>29586.459772978833</v>
      </c>
      <c r="K14" s="10">
        <v>224363.98661175618</v>
      </c>
      <c r="L14" s="10">
        <v>2465.5383144149027</v>
      </c>
      <c r="M14" s="10">
        <v>0</v>
      </c>
      <c r="N14" s="10">
        <v>17258.76820090432</v>
      </c>
      <c r="O14" s="10">
        <v>56707.381231542771</v>
      </c>
      <c r="P14" s="10">
        <v>219432.90998292636</v>
      </c>
      <c r="Q14" s="10">
        <v>120811.37740633023</v>
      </c>
      <c r="R14" s="10">
        <v>0</v>
      </c>
      <c r="S14" s="10">
        <v>0</v>
      </c>
      <c r="T14" s="10">
        <v>0</v>
      </c>
      <c r="U14" s="10">
        <v>2465.5383144149027</v>
      </c>
      <c r="V14" s="10">
        <v>0</v>
      </c>
      <c r="W14" s="10">
        <v>0</v>
      </c>
      <c r="X14" s="10">
        <v>0</v>
      </c>
      <c r="Y14" s="10">
        <v>24655.383144149029</v>
      </c>
      <c r="Z14" s="10">
        <v>12327.691572074515</v>
      </c>
      <c r="AA14" s="10">
        <v>17258.76820090432</v>
      </c>
      <c r="AB14" s="1">
        <f t="shared" si="0"/>
        <v>784041.18398393912</v>
      </c>
      <c r="AC14" s="8">
        <f t="shared" si="1"/>
        <v>6.6037735849056602</v>
      </c>
      <c r="AD14" s="8">
        <f t="shared" si="2"/>
        <v>0.62893081761006286</v>
      </c>
      <c r="AE14" s="8">
        <f t="shared" si="3"/>
        <v>0.94339622641509435</v>
      </c>
      <c r="AF14" s="8">
        <f t="shared" si="4"/>
        <v>0.31446540880503143</v>
      </c>
      <c r="AG14" s="8">
        <f t="shared" si="5"/>
        <v>0.94339622641509435</v>
      </c>
      <c r="AH14" s="8">
        <f t="shared" si="6"/>
        <v>0</v>
      </c>
      <c r="AI14" s="8">
        <f t="shared" si="7"/>
        <v>3.7735849056603774</v>
      </c>
      <c r="AJ14" s="8">
        <f t="shared" si="8"/>
        <v>28.616352201257861</v>
      </c>
      <c r="AK14" s="8">
        <f t="shared" si="9"/>
        <v>0.31446540880503143</v>
      </c>
      <c r="AL14" s="8">
        <f t="shared" si="10"/>
        <v>0</v>
      </c>
      <c r="AM14" s="8">
        <f t="shared" si="11"/>
        <v>2.2012578616352201</v>
      </c>
      <c r="AN14" s="8">
        <f t="shared" si="12"/>
        <v>7.2327044025157239</v>
      </c>
      <c r="AO14" s="8">
        <f t="shared" si="13"/>
        <v>27.987421383647799</v>
      </c>
      <c r="AP14" s="8">
        <f t="shared" si="14"/>
        <v>15.408805031446539</v>
      </c>
      <c r="AQ14" s="8">
        <f t="shared" si="15"/>
        <v>0</v>
      </c>
      <c r="AR14" s="8">
        <f t="shared" si="16"/>
        <v>0</v>
      </c>
      <c r="AS14" s="8">
        <f t="shared" si="17"/>
        <v>0</v>
      </c>
      <c r="AT14" s="8">
        <f t="shared" si="18"/>
        <v>0.31446540880503143</v>
      </c>
      <c r="AU14" s="8">
        <f t="shared" si="19"/>
        <v>0</v>
      </c>
      <c r="AV14" s="8">
        <f t="shared" si="20"/>
        <v>0</v>
      </c>
      <c r="AW14" s="8">
        <f t="shared" si="21"/>
        <v>0</v>
      </c>
      <c r="AX14" s="8">
        <f t="shared" si="22"/>
        <v>3.1446540880503147</v>
      </c>
      <c r="AY14" s="8">
        <f t="shared" si="23"/>
        <v>1.5723270440251573</v>
      </c>
      <c r="AZ14" s="8">
        <f t="shared" si="24"/>
        <v>2.2012578616352201</v>
      </c>
    </row>
    <row r="15" spans="1:52">
      <c r="A15" s="1" t="s">
        <v>28</v>
      </c>
      <c r="B15" s="1" t="s">
        <v>88</v>
      </c>
      <c r="C15" s="1" t="s">
        <v>84</v>
      </c>
      <c r="D15" s="10">
        <v>88507.15140484416</v>
      </c>
      <c r="E15" s="10">
        <v>0</v>
      </c>
      <c r="F15" s="10">
        <v>41924.440139136706</v>
      </c>
      <c r="G15" s="10">
        <v>0</v>
      </c>
      <c r="H15" s="10">
        <v>9316.5422531414915</v>
      </c>
      <c r="I15" s="10">
        <v>0</v>
      </c>
      <c r="J15" s="10">
        <v>23291.355632853727</v>
      </c>
      <c r="K15" s="10">
        <v>330737.24998652289</v>
      </c>
      <c r="L15" s="10">
        <v>9316.5422531414915</v>
      </c>
      <c r="M15" s="10">
        <v>0</v>
      </c>
      <c r="N15" s="10">
        <v>27949.626759424475</v>
      </c>
      <c r="O15" s="10">
        <v>93165.422531414908</v>
      </c>
      <c r="P15" s="10">
        <v>395953.04575851333</v>
      </c>
      <c r="Q15" s="10">
        <v>298129.35210052773</v>
      </c>
      <c r="R15" s="10">
        <v>0</v>
      </c>
      <c r="S15" s="10">
        <v>0</v>
      </c>
      <c r="T15" s="10">
        <v>0</v>
      </c>
      <c r="U15" s="10">
        <v>9316.5422531414915</v>
      </c>
      <c r="V15" s="10">
        <v>0</v>
      </c>
      <c r="W15" s="10">
        <v>0</v>
      </c>
      <c r="X15" s="10">
        <v>0</v>
      </c>
      <c r="Y15" s="10">
        <v>83848.880278273413</v>
      </c>
      <c r="Z15" s="10">
        <v>27949.626759424475</v>
      </c>
      <c r="AA15" s="10">
        <v>55899.253518848949</v>
      </c>
      <c r="AB15" s="1">
        <f t="shared" si="0"/>
        <v>1439405.7781103603</v>
      </c>
      <c r="AC15" s="8">
        <f t="shared" si="1"/>
        <v>6.1488673139158587</v>
      </c>
      <c r="AD15" s="8">
        <f t="shared" si="2"/>
        <v>0</v>
      </c>
      <c r="AE15" s="8">
        <f t="shared" si="3"/>
        <v>2.912621359223301</v>
      </c>
      <c r="AF15" s="8">
        <f t="shared" si="4"/>
        <v>0</v>
      </c>
      <c r="AG15" s="8">
        <f t="shared" si="5"/>
        <v>0.64724919093851141</v>
      </c>
      <c r="AH15" s="8">
        <f t="shared" si="6"/>
        <v>0</v>
      </c>
      <c r="AI15" s="8">
        <f t="shared" si="7"/>
        <v>1.6181229773462784</v>
      </c>
      <c r="AJ15" s="8">
        <f t="shared" si="8"/>
        <v>22.977346278317153</v>
      </c>
      <c r="AK15" s="8">
        <f t="shared" si="9"/>
        <v>0.64724919093851141</v>
      </c>
      <c r="AL15" s="8">
        <f t="shared" si="10"/>
        <v>0</v>
      </c>
      <c r="AM15" s="8">
        <f t="shared" si="11"/>
        <v>1.9417475728155342</v>
      </c>
      <c r="AN15" s="8">
        <f t="shared" si="12"/>
        <v>6.4724919093851137</v>
      </c>
      <c r="AO15" s="8">
        <f t="shared" si="13"/>
        <v>27.508090614886733</v>
      </c>
      <c r="AP15" s="8">
        <f t="shared" si="14"/>
        <v>20.711974110032365</v>
      </c>
      <c r="AQ15" s="8">
        <f t="shared" si="15"/>
        <v>0</v>
      </c>
      <c r="AR15" s="8">
        <f t="shared" si="16"/>
        <v>0</v>
      </c>
      <c r="AS15" s="8">
        <f t="shared" si="17"/>
        <v>0</v>
      </c>
      <c r="AT15" s="8">
        <f t="shared" si="18"/>
        <v>0.64724919093851141</v>
      </c>
      <c r="AU15" s="8">
        <f t="shared" si="19"/>
        <v>0</v>
      </c>
      <c r="AV15" s="8">
        <f t="shared" si="20"/>
        <v>0</v>
      </c>
      <c r="AW15" s="8">
        <f t="shared" si="21"/>
        <v>0</v>
      </c>
      <c r="AX15" s="8">
        <f t="shared" si="22"/>
        <v>5.825242718446602</v>
      </c>
      <c r="AY15" s="8">
        <f t="shared" si="23"/>
        <v>1.9417475728155342</v>
      </c>
      <c r="AZ15" s="8">
        <f t="shared" si="24"/>
        <v>3.8834951456310685</v>
      </c>
    </row>
    <row r="16" spans="1:52">
      <c r="A16" s="1" t="s">
        <v>29</v>
      </c>
      <c r="B16" s="1" t="s">
        <v>81</v>
      </c>
      <c r="C16" s="1" t="s">
        <v>87</v>
      </c>
      <c r="D16" s="10">
        <v>114035.25398029998</v>
      </c>
      <c r="E16" s="10">
        <v>43442.001516304757</v>
      </c>
      <c r="F16" s="10">
        <v>38011.751326766665</v>
      </c>
      <c r="G16" s="10">
        <v>0</v>
      </c>
      <c r="H16" s="10">
        <v>0</v>
      </c>
      <c r="I16" s="10">
        <v>0</v>
      </c>
      <c r="J16" s="10">
        <v>32581.50113722857</v>
      </c>
      <c r="K16" s="10">
        <v>428989.76497350953</v>
      </c>
      <c r="L16" s="10">
        <v>5430.2501895380947</v>
      </c>
      <c r="M16" s="10">
        <v>0</v>
      </c>
      <c r="N16" s="10">
        <v>43442.001516304757</v>
      </c>
      <c r="O16" s="10">
        <v>135756.25473845238</v>
      </c>
      <c r="P16" s="10">
        <v>428989.76497350953</v>
      </c>
      <c r="Q16" s="10">
        <v>331245.26156182383</v>
      </c>
      <c r="R16" s="10">
        <v>5430.2501895380947</v>
      </c>
      <c r="S16" s="10">
        <v>0</v>
      </c>
      <c r="T16" s="10">
        <v>0</v>
      </c>
      <c r="U16" s="10">
        <v>5430.2501895380947</v>
      </c>
      <c r="V16" s="10">
        <v>0</v>
      </c>
      <c r="W16" s="10">
        <v>0</v>
      </c>
      <c r="X16" s="10">
        <v>0</v>
      </c>
      <c r="Y16" s="10">
        <v>59732.75208491904</v>
      </c>
      <c r="Z16" s="10">
        <v>43442.001516304757</v>
      </c>
      <c r="AA16" s="10">
        <v>86884.003032609515</v>
      </c>
      <c r="AB16" s="1">
        <f t="shared" si="0"/>
        <v>1715959.0598940379</v>
      </c>
      <c r="AC16" s="8">
        <f t="shared" si="1"/>
        <v>6.6455696202531644</v>
      </c>
      <c r="AD16" s="8">
        <f t="shared" si="2"/>
        <v>2.5316455696202533</v>
      </c>
      <c r="AE16" s="8">
        <f t="shared" si="3"/>
        <v>2.2151898734177218</v>
      </c>
      <c r="AF16" s="8">
        <f t="shared" si="4"/>
        <v>0</v>
      </c>
      <c r="AG16" s="8">
        <f t="shared" si="5"/>
        <v>0</v>
      </c>
      <c r="AH16" s="8">
        <f t="shared" si="6"/>
        <v>0</v>
      </c>
      <c r="AI16" s="8">
        <f t="shared" si="7"/>
        <v>1.89873417721519</v>
      </c>
      <c r="AJ16" s="8">
        <f t="shared" si="8"/>
        <v>25.000000000000004</v>
      </c>
      <c r="AK16" s="8">
        <f t="shared" si="9"/>
        <v>0.31645569620253167</v>
      </c>
      <c r="AL16" s="8">
        <f t="shared" si="10"/>
        <v>0</v>
      </c>
      <c r="AM16" s="8">
        <f t="shared" si="11"/>
        <v>2.5316455696202533</v>
      </c>
      <c r="AN16" s="8">
        <f t="shared" si="12"/>
        <v>7.9113924050632916</v>
      </c>
      <c r="AO16" s="8">
        <f t="shared" si="13"/>
        <v>25.000000000000004</v>
      </c>
      <c r="AP16" s="8">
        <f t="shared" si="14"/>
        <v>19.303797468354432</v>
      </c>
      <c r="AQ16" s="8">
        <f t="shared" si="15"/>
        <v>0.31645569620253167</v>
      </c>
      <c r="AR16" s="8">
        <f t="shared" si="16"/>
        <v>0</v>
      </c>
      <c r="AS16" s="8">
        <f t="shared" si="17"/>
        <v>0</v>
      </c>
      <c r="AT16" s="8">
        <f t="shared" si="18"/>
        <v>0.31645569620253167</v>
      </c>
      <c r="AU16" s="8">
        <f t="shared" si="19"/>
        <v>0</v>
      </c>
      <c r="AV16" s="8">
        <f t="shared" si="20"/>
        <v>0</v>
      </c>
      <c r="AW16" s="8">
        <f t="shared" si="21"/>
        <v>0</v>
      </c>
      <c r="AX16" s="8">
        <f t="shared" si="22"/>
        <v>3.481012658227848</v>
      </c>
      <c r="AY16" s="8">
        <f t="shared" si="23"/>
        <v>2.5316455696202533</v>
      </c>
      <c r="AZ16" s="8">
        <f t="shared" si="24"/>
        <v>5.0632911392405067</v>
      </c>
    </row>
    <row r="17" spans="1:52">
      <c r="A17" s="1" t="s">
        <v>30</v>
      </c>
      <c r="B17" s="1" t="s">
        <v>81</v>
      </c>
      <c r="C17" s="1" t="s">
        <v>82</v>
      </c>
      <c r="D17" s="10">
        <v>193662.21282281421</v>
      </c>
      <c r="E17" s="10">
        <v>10759.011823489678</v>
      </c>
      <c r="F17" s="10">
        <v>53795.059117448385</v>
      </c>
      <c r="G17" s="10">
        <v>0</v>
      </c>
      <c r="H17" s="10">
        <v>0</v>
      </c>
      <c r="I17" s="10">
        <v>0</v>
      </c>
      <c r="J17" s="10">
        <v>64554.070940938065</v>
      </c>
      <c r="K17" s="10">
        <v>667058.73305635992</v>
      </c>
      <c r="L17" s="10">
        <v>53795.059117448385</v>
      </c>
      <c r="M17" s="10">
        <v>10759.011823489678</v>
      </c>
      <c r="N17" s="10">
        <v>64554.070940938065</v>
      </c>
      <c r="O17" s="10">
        <v>225939.24829328322</v>
      </c>
      <c r="P17" s="10">
        <v>936034.02864360192</v>
      </c>
      <c r="Q17" s="10">
        <v>742371.8158207878</v>
      </c>
      <c r="R17" s="10">
        <v>0</v>
      </c>
      <c r="S17" s="10">
        <v>0</v>
      </c>
      <c r="T17" s="10">
        <v>0</v>
      </c>
      <c r="U17" s="10">
        <v>21518.023646979356</v>
      </c>
      <c r="V17" s="10">
        <v>10759.011823489678</v>
      </c>
      <c r="W17" s="10">
        <v>0</v>
      </c>
      <c r="X17" s="10">
        <v>0</v>
      </c>
      <c r="Y17" s="10">
        <v>182903.20099932453</v>
      </c>
      <c r="Z17" s="10">
        <v>32277.035470469033</v>
      </c>
      <c r="AA17" s="10">
        <v>53795.059117448385</v>
      </c>
      <c r="AB17" s="1">
        <f t="shared" si="0"/>
        <v>3270739.5943408622</v>
      </c>
      <c r="AC17" s="8">
        <f t="shared" si="1"/>
        <v>5.9210526315789478</v>
      </c>
      <c r="AD17" s="8">
        <f t="shared" si="2"/>
        <v>0.3289473684210526</v>
      </c>
      <c r="AE17" s="8">
        <f t="shared" si="3"/>
        <v>1.6447368421052631</v>
      </c>
      <c r="AF17" s="8">
        <f t="shared" si="4"/>
        <v>0</v>
      </c>
      <c r="AG17" s="8">
        <f t="shared" si="5"/>
        <v>0</v>
      </c>
      <c r="AH17" s="8">
        <f t="shared" si="6"/>
        <v>0</v>
      </c>
      <c r="AI17" s="8">
        <f t="shared" si="7"/>
        <v>1.9736842105263155</v>
      </c>
      <c r="AJ17" s="8">
        <f t="shared" si="8"/>
        <v>20.394736842105257</v>
      </c>
      <c r="AK17" s="8">
        <f t="shared" si="9"/>
        <v>1.6447368421052631</v>
      </c>
      <c r="AL17" s="8">
        <f t="shared" si="10"/>
        <v>0.3289473684210526</v>
      </c>
      <c r="AM17" s="8">
        <f t="shared" si="11"/>
        <v>1.9736842105263155</v>
      </c>
      <c r="AN17" s="8">
        <f t="shared" si="12"/>
        <v>6.9078947368421044</v>
      </c>
      <c r="AO17" s="8">
        <f t="shared" si="13"/>
        <v>28.618421052631579</v>
      </c>
      <c r="AP17" s="8">
        <f t="shared" si="14"/>
        <v>22.697368421052634</v>
      </c>
      <c r="AQ17" s="8">
        <f t="shared" si="15"/>
        <v>0</v>
      </c>
      <c r="AR17" s="8">
        <f t="shared" si="16"/>
        <v>0</v>
      </c>
      <c r="AS17" s="8">
        <f t="shared" si="17"/>
        <v>0</v>
      </c>
      <c r="AT17" s="8">
        <f t="shared" si="18"/>
        <v>0.6578947368421052</v>
      </c>
      <c r="AU17" s="8">
        <f t="shared" si="19"/>
        <v>0.3289473684210526</v>
      </c>
      <c r="AV17" s="8">
        <f t="shared" si="20"/>
        <v>0</v>
      </c>
      <c r="AW17" s="8">
        <f t="shared" si="21"/>
        <v>0</v>
      </c>
      <c r="AX17" s="8">
        <f t="shared" si="22"/>
        <v>5.5921052631578947</v>
      </c>
      <c r="AY17" s="8">
        <f t="shared" si="23"/>
        <v>0.98684210526315774</v>
      </c>
      <c r="AZ17" s="8">
        <f t="shared" si="24"/>
        <v>1.6447368421052631</v>
      </c>
    </row>
    <row r="18" spans="1:52">
      <c r="A18" s="1" t="s">
        <v>31</v>
      </c>
      <c r="B18" s="1" t="s">
        <v>81</v>
      </c>
      <c r="C18" s="1" t="s">
        <v>87</v>
      </c>
      <c r="D18" s="10">
        <v>614397.33846814185</v>
      </c>
      <c r="E18" s="10">
        <v>204799.11282271397</v>
      </c>
      <c r="F18" s="10">
        <v>250310.02678331704</v>
      </c>
      <c r="G18" s="10">
        <v>0</v>
      </c>
      <c r="H18" s="10">
        <v>91021.827921206204</v>
      </c>
      <c r="I18" s="10">
        <v>0</v>
      </c>
      <c r="J18" s="10">
        <v>91021.827921206204</v>
      </c>
      <c r="K18" s="10">
        <v>1501860.1606999021</v>
      </c>
      <c r="L18" s="10">
        <v>68266.370940904657</v>
      </c>
      <c r="M18" s="10">
        <v>22755.456980301551</v>
      </c>
      <c r="N18" s="10">
        <v>136532.74188180931</v>
      </c>
      <c r="O18" s="10">
        <v>523375.51054693566</v>
      </c>
      <c r="P18" s="10">
        <v>1888702.9293650289</v>
      </c>
      <c r="Q18" s="10">
        <v>1479104.7037196008</v>
      </c>
      <c r="R18" s="10">
        <v>68266.370940904657</v>
      </c>
      <c r="S18" s="10">
        <v>0</v>
      </c>
      <c r="T18" s="10">
        <v>0</v>
      </c>
      <c r="U18" s="10">
        <v>91021.827921206204</v>
      </c>
      <c r="V18" s="10">
        <v>45510.913960603102</v>
      </c>
      <c r="W18" s="10">
        <v>0</v>
      </c>
      <c r="X18" s="10">
        <v>0</v>
      </c>
      <c r="Y18" s="10">
        <v>273065.48376361863</v>
      </c>
      <c r="Z18" s="10">
        <v>159288.19886211085</v>
      </c>
      <c r="AA18" s="10">
        <v>182043.65584241241</v>
      </c>
      <c r="AB18" s="1">
        <f t="shared" si="0"/>
        <v>7509300.8034995124</v>
      </c>
      <c r="AC18" s="8">
        <f t="shared" si="1"/>
        <v>8.1818181818181817</v>
      </c>
      <c r="AD18" s="8">
        <f t="shared" si="2"/>
        <v>2.7272727272727271</v>
      </c>
      <c r="AE18" s="8">
        <f t="shared" si="3"/>
        <v>3.3333333333333326</v>
      </c>
      <c r="AF18" s="8">
        <f t="shared" si="4"/>
        <v>0</v>
      </c>
      <c r="AG18" s="8">
        <f t="shared" si="5"/>
        <v>1.2121212121212122</v>
      </c>
      <c r="AH18" s="8">
        <f t="shared" si="6"/>
        <v>0</v>
      </c>
      <c r="AI18" s="8">
        <f t="shared" si="7"/>
        <v>1.2121212121212122</v>
      </c>
      <c r="AJ18" s="8">
        <f t="shared" si="8"/>
        <v>19.999999999999996</v>
      </c>
      <c r="AK18" s="8">
        <f t="shared" si="9"/>
        <v>0.90909090909090906</v>
      </c>
      <c r="AL18" s="8">
        <f t="shared" si="10"/>
        <v>0.30303030303030304</v>
      </c>
      <c r="AM18" s="8">
        <f t="shared" si="11"/>
        <v>1.8181818181818181</v>
      </c>
      <c r="AN18" s="8">
        <f t="shared" si="12"/>
        <v>6.9696969696969688</v>
      </c>
      <c r="AO18" s="8">
        <f t="shared" si="13"/>
        <v>25.151515151515149</v>
      </c>
      <c r="AP18" s="8">
        <f t="shared" si="14"/>
        <v>19.696969696969695</v>
      </c>
      <c r="AQ18" s="8">
        <f t="shared" si="15"/>
        <v>0.90909090909090906</v>
      </c>
      <c r="AR18" s="8">
        <f t="shared" si="16"/>
        <v>0</v>
      </c>
      <c r="AS18" s="8">
        <f t="shared" si="17"/>
        <v>0</v>
      </c>
      <c r="AT18" s="8">
        <f t="shared" si="18"/>
        <v>1.2121212121212122</v>
      </c>
      <c r="AU18" s="8">
        <f t="shared" si="19"/>
        <v>0.60606060606060608</v>
      </c>
      <c r="AV18" s="8">
        <f t="shared" si="20"/>
        <v>0</v>
      </c>
      <c r="AW18" s="8">
        <f t="shared" si="21"/>
        <v>0</v>
      </c>
      <c r="AX18" s="8">
        <f t="shared" si="22"/>
        <v>3.6363636363636362</v>
      </c>
      <c r="AY18" s="8">
        <f t="shared" si="23"/>
        <v>2.1212121212121207</v>
      </c>
      <c r="AZ18" s="8">
        <f t="shared" si="24"/>
        <v>2.4242424242424243</v>
      </c>
    </row>
    <row r="19" spans="1:52">
      <c r="A19" s="1" t="s">
        <v>32</v>
      </c>
      <c r="B19" s="1" t="s">
        <v>83</v>
      </c>
      <c r="C19" s="1" t="s">
        <v>85</v>
      </c>
      <c r="D19" s="10">
        <v>17584.16771356668</v>
      </c>
      <c r="E19" s="10">
        <v>1529.0580620492765</v>
      </c>
      <c r="F19" s="10">
        <v>4587.1741861478304</v>
      </c>
      <c r="G19" s="10">
        <v>1529.0580620492765</v>
      </c>
      <c r="H19" s="10">
        <v>0</v>
      </c>
      <c r="I19" s="10">
        <v>0</v>
      </c>
      <c r="J19" s="10">
        <v>4587.1741861478304</v>
      </c>
      <c r="K19" s="10">
        <v>36697.393489182643</v>
      </c>
      <c r="L19" s="10">
        <v>2293.5870930739152</v>
      </c>
      <c r="M19" s="10">
        <v>0</v>
      </c>
      <c r="N19" s="10">
        <v>6116.2322481971059</v>
      </c>
      <c r="O19" s="10">
        <v>7645.2903102463824</v>
      </c>
      <c r="P19" s="10">
        <v>64984.967637094262</v>
      </c>
      <c r="Q19" s="10">
        <v>60397.793450946432</v>
      </c>
      <c r="R19" s="10">
        <v>0</v>
      </c>
      <c r="S19" s="10">
        <v>0</v>
      </c>
      <c r="T19" s="10">
        <v>0</v>
      </c>
      <c r="U19" s="10">
        <v>3822.6451551231912</v>
      </c>
      <c r="V19" s="10">
        <v>0</v>
      </c>
      <c r="W19" s="10">
        <v>0</v>
      </c>
      <c r="X19" s="10">
        <v>1529.0580620492765</v>
      </c>
      <c r="Y19" s="10">
        <v>16055.109651517403</v>
      </c>
      <c r="Z19" s="10">
        <v>2293.5870930739152</v>
      </c>
      <c r="AA19" s="10">
        <v>14526.051589468127</v>
      </c>
      <c r="AB19" s="1">
        <f t="shared" si="0"/>
        <v>231652.29640046542</v>
      </c>
      <c r="AC19" s="8">
        <f t="shared" si="1"/>
        <v>7.5907590759075889</v>
      </c>
      <c r="AD19" s="8">
        <f t="shared" si="2"/>
        <v>0.66006600660065995</v>
      </c>
      <c r="AE19" s="8">
        <f t="shared" si="3"/>
        <v>1.9801980198019804</v>
      </c>
      <c r="AF19" s="8">
        <f t="shared" si="4"/>
        <v>0.66006600660065995</v>
      </c>
      <c r="AG19" s="8">
        <f t="shared" si="5"/>
        <v>0</v>
      </c>
      <c r="AH19" s="8">
        <f t="shared" si="6"/>
        <v>0</v>
      </c>
      <c r="AI19" s="8">
        <f t="shared" si="7"/>
        <v>1.9801980198019804</v>
      </c>
      <c r="AJ19" s="8">
        <f t="shared" si="8"/>
        <v>15.841584158415843</v>
      </c>
      <c r="AK19" s="8">
        <f t="shared" si="9"/>
        <v>0.9900990099009902</v>
      </c>
      <c r="AL19" s="8">
        <f t="shared" si="10"/>
        <v>0</v>
      </c>
      <c r="AM19" s="8">
        <f t="shared" si="11"/>
        <v>2.6402640264026398</v>
      </c>
      <c r="AN19" s="8">
        <f t="shared" si="12"/>
        <v>3.3003300330032999</v>
      </c>
      <c r="AO19" s="8">
        <f t="shared" si="13"/>
        <v>28.052805280528052</v>
      </c>
      <c r="AP19" s="8">
        <f t="shared" si="14"/>
        <v>26.072607260726073</v>
      </c>
      <c r="AQ19" s="8">
        <f t="shared" si="15"/>
        <v>0</v>
      </c>
      <c r="AR19" s="8">
        <f t="shared" si="16"/>
        <v>0</v>
      </c>
      <c r="AS19" s="8">
        <f t="shared" si="17"/>
        <v>0</v>
      </c>
      <c r="AT19" s="8">
        <f t="shared" si="18"/>
        <v>1.6501650165016499</v>
      </c>
      <c r="AU19" s="8">
        <f t="shared" si="19"/>
        <v>0</v>
      </c>
      <c r="AV19" s="8">
        <f t="shared" si="20"/>
        <v>0</v>
      </c>
      <c r="AW19" s="8">
        <f t="shared" si="21"/>
        <v>0.66006600660065995</v>
      </c>
      <c r="AX19" s="8">
        <f t="shared" si="22"/>
        <v>6.9306930693069297</v>
      </c>
      <c r="AY19" s="8">
        <f t="shared" si="23"/>
        <v>0.9900990099009902</v>
      </c>
      <c r="AZ19" s="8">
        <f t="shared" si="24"/>
        <v>6.2706270627062697</v>
      </c>
    </row>
    <row r="20" spans="1:52">
      <c r="A20" s="1" t="s">
        <v>33</v>
      </c>
      <c r="B20" s="1" t="s">
        <v>83</v>
      </c>
      <c r="C20" s="1" t="s">
        <v>85</v>
      </c>
      <c r="D20" s="10">
        <v>69894.097000062175</v>
      </c>
      <c r="E20" s="10">
        <v>3177.0044090937354</v>
      </c>
      <c r="F20" s="10">
        <v>9531.0132272812061</v>
      </c>
      <c r="G20" s="10">
        <v>0</v>
      </c>
      <c r="H20" s="10">
        <v>0</v>
      </c>
      <c r="I20" s="10">
        <v>0</v>
      </c>
      <c r="J20" s="10">
        <v>6354.0088181874708</v>
      </c>
      <c r="K20" s="10">
        <v>168381.23368196798</v>
      </c>
      <c r="L20" s="10">
        <v>3177.0044090937354</v>
      </c>
      <c r="M20" s="10">
        <v>0</v>
      </c>
      <c r="N20" s="10">
        <v>22239.030863656149</v>
      </c>
      <c r="O20" s="10">
        <v>41301.057318218554</v>
      </c>
      <c r="P20" s="10">
        <v>330408.45854574844</v>
      </c>
      <c r="Q20" s="10">
        <v>200151.27777290533</v>
      </c>
      <c r="R20" s="10">
        <v>3177.0044090937354</v>
      </c>
      <c r="S20" s="10">
        <v>0</v>
      </c>
      <c r="T20" s="10">
        <v>0</v>
      </c>
      <c r="U20" s="10">
        <v>22239.030863656149</v>
      </c>
      <c r="V20" s="10">
        <v>0</v>
      </c>
      <c r="W20" s="10">
        <v>0</v>
      </c>
      <c r="X20" s="10">
        <v>12708.017636374942</v>
      </c>
      <c r="Y20" s="10">
        <v>69894.097000062175</v>
      </c>
      <c r="Z20" s="10">
        <v>12708.017636374942</v>
      </c>
      <c r="AA20" s="10">
        <v>34947.048500031087</v>
      </c>
      <c r="AB20" s="1">
        <f t="shared" si="0"/>
        <v>975340.3535917768</v>
      </c>
      <c r="AC20" s="8">
        <f t="shared" si="1"/>
        <v>7.1661237785016283</v>
      </c>
      <c r="AD20" s="8">
        <f t="shared" si="2"/>
        <v>0.32573289902280128</v>
      </c>
      <c r="AE20" s="8">
        <f t="shared" si="3"/>
        <v>0.9771986970684039</v>
      </c>
      <c r="AF20" s="8">
        <f t="shared" si="4"/>
        <v>0</v>
      </c>
      <c r="AG20" s="8">
        <f t="shared" si="5"/>
        <v>0</v>
      </c>
      <c r="AH20" s="8">
        <f t="shared" si="6"/>
        <v>0</v>
      </c>
      <c r="AI20" s="8">
        <f t="shared" si="7"/>
        <v>0.65146579804560256</v>
      </c>
      <c r="AJ20" s="8">
        <f t="shared" si="8"/>
        <v>17.263843648208468</v>
      </c>
      <c r="AK20" s="8">
        <f t="shared" si="9"/>
        <v>0.32573289902280128</v>
      </c>
      <c r="AL20" s="8">
        <f t="shared" si="10"/>
        <v>0</v>
      </c>
      <c r="AM20" s="8">
        <f t="shared" si="11"/>
        <v>2.2801302931596092</v>
      </c>
      <c r="AN20" s="8">
        <f t="shared" si="12"/>
        <v>4.2345276872964162</v>
      </c>
      <c r="AO20" s="8">
        <f t="shared" si="13"/>
        <v>33.876221498371329</v>
      </c>
      <c r="AP20" s="8">
        <f t="shared" si="14"/>
        <v>20.521172638436482</v>
      </c>
      <c r="AQ20" s="8">
        <f t="shared" si="15"/>
        <v>0.32573289902280128</v>
      </c>
      <c r="AR20" s="8">
        <f t="shared" si="16"/>
        <v>0</v>
      </c>
      <c r="AS20" s="8">
        <f t="shared" si="17"/>
        <v>0</v>
      </c>
      <c r="AT20" s="8">
        <f t="shared" si="18"/>
        <v>2.2801302931596092</v>
      </c>
      <c r="AU20" s="8">
        <f t="shared" si="19"/>
        <v>0</v>
      </c>
      <c r="AV20" s="8">
        <f t="shared" si="20"/>
        <v>0</v>
      </c>
      <c r="AW20" s="8">
        <f t="shared" si="21"/>
        <v>1.3029315960912051</v>
      </c>
      <c r="AX20" s="8">
        <f t="shared" si="22"/>
        <v>7.1661237785016283</v>
      </c>
      <c r="AY20" s="8">
        <f t="shared" si="23"/>
        <v>1.3029315960912051</v>
      </c>
      <c r="AZ20" s="8">
        <f t="shared" si="24"/>
        <v>3.5830618892508141</v>
      </c>
    </row>
    <row r="21" spans="1:52">
      <c r="A21" s="1" t="s">
        <v>34</v>
      </c>
      <c r="B21" s="1" t="s">
        <v>83</v>
      </c>
      <c r="C21" s="1" t="s">
        <v>82</v>
      </c>
      <c r="D21" s="10">
        <v>19212.838434569603</v>
      </c>
      <c r="E21" s="10">
        <v>662.51167015757255</v>
      </c>
      <c r="F21" s="10">
        <v>3312.5583507878628</v>
      </c>
      <c r="G21" s="10">
        <v>2650.0466806302902</v>
      </c>
      <c r="H21" s="10">
        <v>0</v>
      </c>
      <c r="I21" s="10">
        <v>0</v>
      </c>
      <c r="J21" s="10">
        <v>5300.0933612605804</v>
      </c>
      <c r="K21" s="10">
        <v>45713.305240872513</v>
      </c>
      <c r="L21" s="10">
        <v>662.51167015757255</v>
      </c>
      <c r="M21" s="10">
        <v>0</v>
      </c>
      <c r="N21" s="10">
        <v>3312.5583507878628</v>
      </c>
      <c r="O21" s="10">
        <v>15237.76841362417</v>
      </c>
      <c r="P21" s="10">
        <v>51675.910272290661</v>
      </c>
      <c r="Q21" s="10">
        <v>39088.188539296782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17225.303424096885</v>
      </c>
      <c r="Z21" s="10">
        <v>662.51167015757255</v>
      </c>
      <c r="AA21" s="10">
        <v>9275.1633822060157</v>
      </c>
      <c r="AB21" s="1">
        <f t="shared" si="0"/>
        <v>204716.10607868995</v>
      </c>
      <c r="AC21" s="8">
        <f t="shared" si="1"/>
        <v>9.3851132686084124</v>
      </c>
      <c r="AD21" s="8">
        <f t="shared" si="2"/>
        <v>0.32362459546925559</v>
      </c>
      <c r="AE21" s="8">
        <f t="shared" si="3"/>
        <v>1.6181229773462782</v>
      </c>
      <c r="AF21" s="8">
        <f t="shared" si="4"/>
        <v>1.2944983818770224</v>
      </c>
      <c r="AG21" s="8">
        <f t="shared" si="5"/>
        <v>0</v>
      </c>
      <c r="AH21" s="8">
        <f t="shared" si="6"/>
        <v>0</v>
      </c>
      <c r="AI21" s="8">
        <f t="shared" si="7"/>
        <v>2.5889967637540447</v>
      </c>
      <c r="AJ21" s="8">
        <f t="shared" si="8"/>
        <v>22.33009708737864</v>
      </c>
      <c r="AK21" s="8">
        <f t="shared" si="9"/>
        <v>0.32362459546925559</v>
      </c>
      <c r="AL21" s="8">
        <f t="shared" si="10"/>
        <v>0</v>
      </c>
      <c r="AM21" s="8">
        <f t="shared" si="11"/>
        <v>1.6181229773462782</v>
      </c>
      <c r="AN21" s="8">
        <f t="shared" si="12"/>
        <v>7.4433656957928793</v>
      </c>
      <c r="AO21" s="8">
        <f t="shared" si="13"/>
        <v>25.242718446601938</v>
      </c>
      <c r="AP21" s="8">
        <f t="shared" si="14"/>
        <v>19.09385113268608</v>
      </c>
      <c r="AQ21" s="8">
        <f t="shared" si="15"/>
        <v>0</v>
      </c>
      <c r="AR21" s="8">
        <f t="shared" si="16"/>
        <v>0</v>
      </c>
      <c r="AS21" s="8">
        <f t="shared" si="17"/>
        <v>0</v>
      </c>
      <c r="AT21" s="8">
        <f t="shared" si="18"/>
        <v>0</v>
      </c>
      <c r="AU21" s="8">
        <f t="shared" si="19"/>
        <v>0</v>
      </c>
      <c r="AV21" s="8">
        <f t="shared" si="20"/>
        <v>0</v>
      </c>
      <c r="AW21" s="8">
        <f t="shared" si="21"/>
        <v>0</v>
      </c>
      <c r="AX21" s="8">
        <f t="shared" si="22"/>
        <v>8.4142394822006459</v>
      </c>
      <c r="AY21" s="8">
        <f t="shared" si="23"/>
        <v>0.32362459546925559</v>
      </c>
      <c r="AZ21" s="8">
        <f t="shared" si="24"/>
        <v>4.5307443365695788</v>
      </c>
    </row>
    <row r="22" spans="1:52">
      <c r="A22" s="1" t="s">
        <v>35</v>
      </c>
      <c r="B22" s="1" t="s">
        <v>83</v>
      </c>
      <c r="C22" s="1" t="s">
        <v>85</v>
      </c>
      <c r="D22" s="10">
        <v>16871.284992445817</v>
      </c>
      <c r="E22" s="10">
        <v>0</v>
      </c>
      <c r="F22" s="10">
        <v>3749.1744427657363</v>
      </c>
      <c r="G22" s="10">
        <v>0</v>
      </c>
      <c r="H22" s="10">
        <v>0</v>
      </c>
      <c r="I22" s="10">
        <v>0</v>
      </c>
      <c r="J22" s="10">
        <v>624.86240712762276</v>
      </c>
      <c r="K22" s="10">
        <v>41240.918870423106</v>
      </c>
      <c r="L22" s="10">
        <v>1249.7248142552455</v>
      </c>
      <c r="M22" s="10">
        <v>624.86240712762276</v>
      </c>
      <c r="N22" s="10">
        <v>4374.0368498933594</v>
      </c>
      <c r="O22" s="10">
        <v>26869.083506487783</v>
      </c>
      <c r="P22" s="10">
        <v>54987.891827230807</v>
      </c>
      <c r="Q22" s="10">
        <v>23119.909063722043</v>
      </c>
      <c r="R22" s="10">
        <v>624.86240712762276</v>
      </c>
      <c r="S22" s="10">
        <v>0</v>
      </c>
      <c r="T22" s="10">
        <v>0</v>
      </c>
      <c r="U22" s="10">
        <v>1874.5872213828682</v>
      </c>
      <c r="V22" s="10">
        <v>0</v>
      </c>
      <c r="W22" s="10">
        <v>0</v>
      </c>
      <c r="X22" s="10">
        <v>0</v>
      </c>
      <c r="Y22" s="10">
        <v>11247.523328297211</v>
      </c>
      <c r="Z22" s="10">
        <v>624.86240712762276</v>
      </c>
      <c r="AA22" s="10">
        <v>6873.4864784038509</v>
      </c>
      <c r="AB22" s="1">
        <f t="shared" si="0"/>
        <v>188083.58454541446</v>
      </c>
      <c r="AC22" s="8">
        <f t="shared" si="1"/>
        <v>8.9700996677740878</v>
      </c>
      <c r="AD22" s="8">
        <f t="shared" si="2"/>
        <v>0</v>
      </c>
      <c r="AE22" s="8">
        <f t="shared" si="3"/>
        <v>1.9933554817275747</v>
      </c>
      <c r="AF22" s="8">
        <f t="shared" si="4"/>
        <v>0</v>
      </c>
      <c r="AG22" s="8">
        <f t="shared" si="5"/>
        <v>0</v>
      </c>
      <c r="AH22" s="8">
        <f t="shared" si="6"/>
        <v>0</v>
      </c>
      <c r="AI22" s="8">
        <f t="shared" si="7"/>
        <v>0.33222591362126247</v>
      </c>
      <c r="AJ22" s="8">
        <f t="shared" si="8"/>
        <v>21.926910299003325</v>
      </c>
      <c r="AK22" s="8">
        <f t="shared" si="9"/>
        <v>0.66445182724252494</v>
      </c>
      <c r="AL22" s="8">
        <f t="shared" si="10"/>
        <v>0.33222591362126247</v>
      </c>
      <c r="AM22" s="8">
        <f t="shared" si="11"/>
        <v>2.3255813953488373</v>
      </c>
      <c r="AN22" s="8">
        <f t="shared" si="12"/>
        <v>14.285714285714288</v>
      </c>
      <c r="AO22" s="8">
        <f t="shared" si="13"/>
        <v>29.235880398671096</v>
      </c>
      <c r="AP22" s="8">
        <f t="shared" si="14"/>
        <v>12.292358803986712</v>
      </c>
      <c r="AQ22" s="8">
        <f t="shared" si="15"/>
        <v>0.33222591362126247</v>
      </c>
      <c r="AR22" s="8">
        <f t="shared" si="16"/>
        <v>0</v>
      </c>
      <c r="AS22" s="8">
        <f t="shared" si="17"/>
        <v>0</v>
      </c>
      <c r="AT22" s="8">
        <f t="shared" si="18"/>
        <v>0.99667774086378735</v>
      </c>
      <c r="AU22" s="8">
        <f t="shared" si="19"/>
        <v>0</v>
      </c>
      <c r="AV22" s="8">
        <f t="shared" si="20"/>
        <v>0</v>
      </c>
      <c r="AW22" s="8">
        <f t="shared" si="21"/>
        <v>0</v>
      </c>
      <c r="AX22" s="8">
        <f t="shared" si="22"/>
        <v>5.9800664451827243</v>
      </c>
      <c r="AY22" s="8">
        <f t="shared" si="23"/>
        <v>0.33222591362126247</v>
      </c>
      <c r="AZ22" s="8">
        <f t="shared" si="24"/>
        <v>3.654485049833887</v>
      </c>
    </row>
    <row r="23" spans="1:52">
      <c r="A23" s="1" t="s">
        <v>36</v>
      </c>
      <c r="B23" s="1" t="s">
        <v>81</v>
      </c>
      <c r="C23" s="1" t="s">
        <v>87</v>
      </c>
      <c r="D23" s="10">
        <v>1303199.3884033489</v>
      </c>
      <c r="E23" s="10">
        <v>70443.210183964795</v>
      </c>
      <c r="F23" s="10">
        <v>281772.84073585918</v>
      </c>
      <c r="G23" s="10">
        <v>0</v>
      </c>
      <c r="H23" s="10">
        <v>0</v>
      </c>
      <c r="I23" s="10">
        <v>0</v>
      </c>
      <c r="J23" s="10">
        <v>105664.81527594719</v>
      </c>
      <c r="K23" s="10">
        <v>2078074.7004269613</v>
      </c>
      <c r="L23" s="10">
        <v>176108.02545991199</v>
      </c>
      <c r="M23" s="10">
        <v>0</v>
      </c>
      <c r="N23" s="10">
        <v>140886.42036792959</v>
      </c>
      <c r="O23" s="10">
        <v>1021426.5476674895</v>
      </c>
      <c r="P23" s="10">
        <v>2958614.827726522</v>
      </c>
      <c r="Q23" s="10">
        <v>2500733.9615307506</v>
      </c>
      <c r="R23" s="10">
        <v>0</v>
      </c>
      <c r="S23" s="10">
        <v>0</v>
      </c>
      <c r="T23" s="10">
        <v>0</v>
      </c>
      <c r="U23" s="10">
        <v>70443.210183964795</v>
      </c>
      <c r="V23" s="10">
        <v>0</v>
      </c>
      <c r="W23" s="10">
        <v>0</v>
      </c>
      <c r="X23" s="10">
        <v>0</v>
      </c>
      <c r="Y23" s="10">
        <v>140886.42036792959</v>
      </c>
      <c r="Z23" s="10">
        <v>70443.210183964795</v>
      </c>
      <c r="AA23" s="10">
        <v>563545.68147171836</v>
      </c>
      <c r="AB23" s="1">
        <f t="shared" si="0"/>
        <v>10918697.578514546</v>
      </c>
      <c r="AC23" s="8">
        <f t="shared" si="1"/>
        <v>11.93548387096774</v>
      </c>
      <c r="AD23" s="8">
        <f t="shared" si="2"/>
        <v>0.64516129032258041</v>
      </c>
      <c r="AE23" s="8">
        <f t="shared" si="3"/>
        <v>2.5806451612903216</v>
      </c>
      <c r="AF23" s="8">
        <f t="shared" si="4"/>
        <v>0</v>
      </c>
      <c r="AG23" s="8">
        <f t="shared" si="5"/>
        <v>0</v>
      </c>
      <c r="AH23" s="8">
        <f t="shared" si="6"/>
        <v>0</v>
      </c>
      <c r="AI23" s="8">
        <f t="shared" si="7"/>
        <v>0.96774193548387066</v>
      </c>
      <c r="AJ23" s="8">
        <f t="shared" si="8"/>
        <v>19.032258064516121</v>
      </c>
      <c r="AK23" s="8">
        <f t="shared" si="9"/>
        <v>1.6129032258064513</v>
      </c>
      <c r="AL23" s="8">
        <f t="shared" si="10"/>
        <v>0</v>
      </c>
      <c r="AM23" s="8">
        <f t="shared" si="11"/>
        <v>1.2903225806451608</v>
      </c>
      <c r="AN23" s="8">
        <f t="shared" si="12"/>
        <v>9.3548387096774164</v>
      </c>
      <c r="AO23" s="8">
        <f t="shared" si="13"/>
        <v>27.096774193548388</v>
      </c>
      <c r="AP23" s="8">
        <f t="shared" si="14"/>
        <v>22.903225806451612</v>
      </c>
      <c r="AQ23" s="8">
        <f t="shared" si="15"/>
        <v>0</v>
      </c>
      <c r="AR23" s="8">
        <f t="shared" si="16"/>
        <v>0</v>
      </c>
      <c r="AS23" s="8">
        <f t="shared" si="17"/>
        <v>0</v>
      </c>
      <c r="AT23" s="8">
        <f t="shared" si="18"/>
        <v>0.64516129032258041</v>
      </c>
      <c r="AU23" s="8">
        <f t="shared" si="19"/>
        <v>0</v>
      </c>
      <c r="AV23" s="8">
        <f t="shared" si="20"/>
        <v>0</v>
      </c>
      <c r="AW23" s="8">
        <f t="shared" si="21"/>
        <v>0</v>
      </c>
      <c r="AX23" s="8">
        <f t="shared" si="22"/>
        <v>1.2903225806451608</v>
      </c>
      <c r="AY23" s="8">
        <f t="shared" si="23"/>
        <v>0.64516129032258041</v>
      </c>
      <c r="AZ23" s="8">
        <f t="shared" si="24"/>
        <v>5.1612903225806432</v>
      </c>
    </row>
    <row r="24" spans="1:52">
      <c r="A24" s="1" t="s">
        <v>37</v>
      </c>
      <c r="B24" s="1" t="s">
        <v>89</v>
      </c>
      <c r="C24" s="1" t="s">
        <v>87</v>
      </c>
      <c r="D24" s="10">
        <v>8191.2960405463391</v>
      </c>
      <c r="E24" s="10">
        <v>0</v>
      </c>
      <c r="F24" s="10">
        <v>1462.731435811846</v>
      </c>
      <c r="G24" s="10">
        <v>146.27314358118463</v>
      </c>
      <c r="H24" s="10">
        <v>0</v>
      </c>
      <c r="I24" s="10">
        <v>0</v>
      </c>
      <c r="J24" s="10">
        <v>1170.185148649477</v>
      </c>
      <c r="K24" s="10">
        <v>6289.7451739909375</v>
      </c>
      <c r="L24" s="10">
        <v>146.27314358118463</v>
      </c>
      <c r="M24" s="10">
        <v>0</v>
      </c>
      <c r="N24" s="10">
        <v>146.27314358118463</v>
      </c>
      <c r="O24" s="10">
        <v>1901.5508665554</v>
      </c>
      <c r="P24" s="10">
        <v>10970.485768588846</v>
      </c>
      <c r="Q24" s="10">
        <v>8483.8423277087077</v>
      </c>
      <c r="R24" s="10">
        <v>0</v>
      </c>
      <c r="S24" s="10">
        <v>0</v>
      </c>
      <c r="T24" s="10">
        <v>0</v>
      </c>
      <c r="U24" s="10">
        <v>1023.9120050682924</v>
      </c>
      <c r="V24" s="10">
        <v>146.27314358118463</v>
      </c>
      <c r="W24" s="10">
        <v>0</v>
      </c>
      <c r="X24" s="10">
        <v>0</v>
      </c>
      <c r="Y24" s="10">
        <v>3071.7360152048768</v>
      </c>
      <c r="Z24" s="10">
        <v>1755.2777229742153</v>
      </c>
      <c r="AA24" s="10">
        <v>4973.2868817602766</v>
      </c>
      <c r="AB24" s="1">
        <f t="shared" si="0"/>
        <v>44905.855079423673</v>
      </c>
      <c r="AC24" s="8">
        <f t="shared" si="1"/>
        <v>18.241042345276874</v>
      </c>
      <c r="AD24" s="8">
        <f t="shared" si="2"/>
        <v>0</v>
      </c>
      <c r="AE24" s="8">
        <f t="shared" si="3"/>
        <v>3.2573289902280136</v>
      </c>
      <c r="AF24" s="8">
        <f t="shared" si="4"/>
        <v>0.32573289902280139</v>
      </c>
      <c r="AG24" s="8">
        <f t="shared" si="5"/>
        <v>0</v>
      </c>
      <c r="AH24" s="8">
        <f t="shared" si="6"/>
        <v>0</v>
      </c>
      <c r="AI24" s="8">
        <f t="shared" si="7"/>
        <v>2.6058631921824111</v>
      </c>
      <c r="AJ24" s="8">
        <f t="shared" si="8"/>
        <v>14.006514657980455</v>
      </c>
      <c r="AK24" s="8">
        <f t="shared" si="9"/>
        <v>0.32573289902280139</v>
      </c>
      <c r="AL24" s="8">
        <f t="shared" si="10"/>
        <v>0</v>
      </c>
      <c r="AM24" s="8">
        <f t="shared" si="11"/>
        <v>0.32573289902280139</v>
      </c>
      <c r="AN24" s="8">
        <f t="shared" si="12"/>
        <v>4.2345276872964179</v>
      </c>
      <c r="AO24" s="8">
        <f t="shared" si="13"/>
        <v>24.4299674267101</v>
      </c>
      <c r="AP24" s="8">
        <f t="shared" si="14"/>
        <v>18.892508143322477</v>
      </c>
      <c r="AQ24" s="8">
        <f t="shared" si="15"/>
        <v>0</v>
      </c>
      <c r="AR24" s="8">
        <f t="shared" si="16"/>
        <v>0</v>
      </c>
      <c r="AS24" s="8">
        <f t="shared" si="17"/>
        <v>0</v>
      </c>
      <c r="AT24" s="8">
        <f t="shared" si="18"/>
        <v>2.2801302931596092</v>
      </c>
      <c r="AU24" s="8">
        <f t="shared" si="19"/>
        <v>0.32573289902280139</v>
      </c>
      <c r="AV24" s="8">
        <f t="shared" si="20"/>
        <v>0</v>
      </c>
      <c r="AW24" s="8">
        <f t="shared" si="21"/>
        <v>0</v>
      </c>
      <c r="AX24" s="8">
        <f t="shared" si="22"/>
        <v>6.8403908794788277</v>
      </c>
      <c r="AY24" s="8">
        <f t="shared" si="23"/>
        <v>3.9087947882736156</v>
      </c>
      <c r="AZ24" s="8">
        <f t="shared" si="24"/>
        <v>11.074918566775246</v>
      </c>
    </row>
    <row r="25" spans="1:52">
      <c r="A25" s="1" t="s">
        <v>38</v>
      </c>
      <c r="B25" s="1" t="s">
        <v>89</v>
      </c>
      <c r="C25" s="1" t="s">
        <v>82</v>
      </c>
      <c r="D25" s="10">
        <v>201246.93282249087</v>
      </c>
      <c r="E25" s="10">
        <v>24542.308880791566</v>
      </c>
      <c r="F25" s="10">
        <v>49084.617761583133</v>
      </c>
      <c r="G25" s="10">
        <v>0</v>
      </c>
      <c r="H25" s="10">
        <v>0</v>
      </c>
      <c r="I25" s="10">
        <v>0</v>
      </c>
      <c r="J25" s="10">
        <v>34359.232433108198</v>
      </c>
      <c r="K25" s="10">
        <v>284690.7830171822</v>
      </c>
      <c r="L25" s="10">
        <v>24542.308880791566</v>
      </c>
      <c r="M25" s="10">
        <v>0</v>
      </c>
      <c r="N25" s="10">
        <v>19633.847104633256</v>
      </c>
      <c r="O25" s="10">
        <v>181613.08571785761</v>
      </c>
      <c r="P25" s="10">
        <v>343592.32433108194</v>
      </c>
      <c r="Q25" s="10">
        <v>323958.47722644865</v>
      </c>
      <c r="R25" s="10">
        <v>0</v>
      </c>
      <c r="S25" s="10">
        <v>0</v>
      </c>
      <c r="T25" s="10">
        <v>0</v>
      </c>
      <c r="U25" s="10">
        <v>0</v>
      </c>
      <c r="V25" s="10">
        <v>4908.461776158314</v>
      </c>
      <c r="W25" s="10">
        <v>0</v>
      </c>
      <c r="X25" s="10">
        <v>0</v>
      </c>
      <c r="Y25" s="10">
        <v>122711.54440395783</v>
      </c>
      <c r="Z25" s="10">
        <v>14725.385328474942</v>
      </c>
      <c r="AA25" s="10">
        <v>49084.617761583133</v>
      </c>
      <c r="AB25" s="1">
        <f t="shared" si="0"/>
        <v>1629609.3096845602</v>
      </c>
      <c r="AC25" s="8">
        <f t="shared" si="1"/>
        <v>12.349397590361445</v>
      </c>
      <c r="AD25" s="8">
        <f t="shared" si="2"/>
        <v>1.506024096385542</v>
      </c>
      <c r="AE25" s="8">
        <f t="shared" si="3"/>
        <v>3.012048192771084</v>
      </c>
      <c r="AF25" s="8">
        <f t="shared" si="4"/>
        <v>0</v>
      </c>
      <c r="AG25" s="8">
        <f t="shared" si="5"/>
        <v>0</v>
      </c>
      <c r="AH25" s="8">
        <f t="shared" si="6"/>
        <v>0</v>
      </c>
      <c r="AI25" s="8">
        <f t="shared" si="7"/>
        <v>2.1084337349397591</v>
      </c>
      <c r="AJ25" s="8">
        <f t="shared" si="8"/>
        <v>17.46987951807229</v>
      </c>
      <c r="AK25" s="8">
        <f t="shared" si="9"/>
        <v>1.506024096385542</v>
      </c>
      <c r="AL25" s="8">
        <f t="shared" si="10"/>
        <v>0</v>
      </c>
      <c r="AM25" s="8">
        <f t="shared" si="11"/>
        <v>1.2048192771084336</v>
      </c>
      <c r="AN25" s="8">
        <f t="shared" si="12"/>
        <v>11.144578313253014</v>
      </c>
      <c r="AO25" s="8">
        <f t="shared" si="13"/>
        <v>21.08433734939759</v>
      </c>
      <c r="AP25" s="8">
        <f t="shared" si="14"/>
        <v>19.879518072289155</v>
      </c>
      <c r="AQ25" s="8">
        <f t="shared" si="15"/>
        <v>0</v>
      </c>
      <c r="AR25" s="8">
        <f t="shared" si="16"/>
        <v>0</v>
      </c>
      <c r="AS25" s="8">
        <f t="shared" si="17"/>
        <v>0</v>
      </c>
      <c r="AT25" s="8">
        <f t="shared" si="18"/>
        <v>0</v>
      </c>
      <c r="AU25" s="8">
        <f t="shared" si="19"/>
        <v>0.3012048192771084</v>
      </c>
      <c r="AV25" s="8">
        <f t="shared" si="20"/>
        <v>0</v>
      </c>
      <c r="AW25" s="8">
        <f t="shared" si="21"/>
        <v>0</v>
      </c>
      <c r="AX25" s="8">
        <f t="shared" si="22"/>
        <v>7.5301204819277103</v>
      </c>
      <c r="AY25" s="8">
        <f t="shared" si="23"/>
        <v>0.90361445783132532</v>
      </c>
      <c r="AZ25" s="8">
        <f t="shared" si="24"/>
        <v>3.012048192771084</v>
      </c>
    </row>
    <row r="26" spans="1:52">
      <c r="A26" s="1" t="s">
        <v>39</v>
      </c>
      <c r="B26" s="1" t="s">
        <v>89</v>
      </c>
      <c r="C26" s="1" t="s">
        <v>87</v>
      </c>
      <c r="D26" s="10">
        <v>435590.87767896714</v>
      </c>
      <c r="E26" s="10">
        <v>0</v>
      </c>
      <c r="F26" s="10">
        <v>67758.580972283773</v>
      </c>
      <c r="G26" s="10">
        <v>0</v>
      </c>
      <c r="H26" s="10">
        <v>0</v>
      </c>
      <c r="I26" s="10">
        <v>0</v>
      </c>
      <c r="J26" s="10">
        <v>87118.175535793416</v>
      </c>
      <c r="K26" s="10">
        <v>474310.0668059864</v>
      </c>
      <c r="L26" s="10">
        <v>29039.391845264476</v>
      </c>
      <c r="M26" s="10">
        <v>19359.59456350965</v>
      </c>
      <c r="N26" s="10">
        <v>9679.7972817548252</v>
      </c>
      <c r="O26" s="10">
        <v>309753.51301615441</v>
      </c>
      <c r="P26" s="10">
        <v>871181.75535793428</v>
      </c>
      <c r="Q26" s="10">
        <v>542068.64777827018</v>
      </c>
      <c r="R26" s="10">
        <v>0</v>
      </c>
      <c r="S26" s="10">
        <v>0</v>
      </c>
      <c r="T26" s="10">
        <v>0</v>
      </c>
      <c r="U26" s="10">
        <v>38719.189127019301</v>
      </c>
      <c r="V26" s="10">
        <v>9679.7972817548252</v>
      </c>
      <c r="W26" s="10">
        <v>0</v>
      </c>
      <c r="X26" s="10">
        <v>0</v>
      </c>
      <c r="Y26" s="10">
        <v>116157.5673810579</v>
      </c>
      <c r="Z26" s="10">
        <v>9679.7972817548252</v>
      </c>
      <c r="AA26" s="10">
        <v>96797.97281754826</v>
      </c>
      <c r="AB26" s="1">
        <f t="shared" si="0"/>
        <v>3020096.7519075051</v>
      </c>
      <c r="AC26" s="8">
        <f t="shared" si="1"/>
        <v>14.423076923076925</v>
      </c>
      <c r="AD26" s="8">
        <f t="shared" si="2"/>
        <v>0</v>
      </c>
      <c r="AE26" s="8">
        <f t="shared" si="3"/>
        <v>2.2435897435897436</v>
      </c>
      <c r="AF26" s="8">
        <f t="shared" si="4"/>
        <v>0</v>
      </c>
      <c r="AG26" s="8">
        <f t="shared" si="5"/>
        <v>0</v>
      </c>
      <c r="AH26" s="8">
        <f t="shared" si="6"/>
        <v>0</v>
      </c>
      <c r="AI26" s="8">
        <f t="shared" si="7"/>
        <v>2.8846153846153846</v>
      </c>
      <c r="AJ26" s="8">
        <f t="shared" si="8"/>
        <v>15.705128205128206</v>
      </c>
      <c r="AK26" s="8">
        <f t="shared" si="9"/>
        <v>0.96153846153846168</v>
      </c>
      <c r="AL26" s="8">
        <f t="shared" si="10"/>
        <v>0.64102564102564108</v>
      </c>
      <c r="AM26" s="8">
        <f t="shared" si="11"/>
        <v>0.32051282051282054</v>
      </c>
      <c r="AN26" s="8">
        <f t="shared" si="12"/>
        <v>10.256410256410257</v>
      </c>
      <c r="AO26" s="8">
        <f t="shared" si="13"/>
        <v>28.84615384615385</v>
      </c>
      <c r="AP26" s="8">
        <f t="shared" si="14"/>
        <v>17.948717948717949</v>
      </c>
      <c r="AQ26" s="8">
        <f t="shared" si="15"/>
        <v>0</v>
      </c>
      <c r="AR26" s="8">
        <f t="shared" si="16"/>
        <v>0</v>
      </c>
      <c r="AS26" s="8">
        <f t="shared" si="17"/>
        <v>0</v>
      </c>
      <c r="AT26" s="8">
        <f t="shared" si="18"/>
        <v>1.2820512820512822</v>
      </c>
      <c r="AU26" s="8">
        <f t="shared" si="19"/>
        <v>0.32051282051282054</v>
      </c>
      <c r="AV26" s="8">
        <f t="shared" si="20"/>
        <v>0</v>
      </c>
      <c r="AW26" s="8">
        <f t="shared" si="21"/>
        <v>0</v>
      </c>
      <c r="AX26" s="8">
        <f t="shared" si="22"/>
        <v>3.8461538461538467</v>
      </c>
      <c r="AY26" s="8">
        <f t="shared" si="23"/>
        <v>0.32051282051282054</v>
      </c>
      <c r="AZ26" s="8">
        <f t="shared" si="24"/>
        <v>3.2051282051282057</v>
      </c>
    </row>
    <row r="27" spans="1:52">
      <c r="A27" s="1" t="s">
        <v>40</v>
      </c>
      <c r="B27" s="1" t="s">
        <v>89</v>
      </c>
      <c r="C27" s="1" t="s">
        <v>87</v>
      </c>
      <c r="D27" s="10">
        <v>17195.978260674598</v>
      </c>
      <c r="E27" s="10">
        <v>1228.2841614767567</v>
      </c>
      <c r="F27" s="10">
        <v>4421.8229813163252</v>
      </c>
      <c r="G27" s="10">
        <v>0</v>
      </c>
      <c r="H27" s="10">
        <v>0</v>
      </c>
      <c r="I27" s="10">
        <v>0</v>
      </c>
      <c r="J27" s="10">
        <v>5158.7934782023785</v>
      </c>
      <c r="K27" s="10">
        <v>11300.214285586162</v>
      </c>
      <c r="L27" s="10">
        <v>491.31366459070273</v>
      </c>
      <c r="M27" s="10">
        <v>0</v>
      </c>
      <c r="N27" s="10">
        <v>491.31366459070273</v>
      </c>
      <c r="O27" s="10">
        <v>5895.7639750884327</v>
      </c>
      <c r="P27" s="10">
        <v>9089.3027949280004</v>
      </c>
      <c r="Q27" s="10">
        <v>11054.55745329081</v>
      </c>
      <c r="R27" s="10">
        <v>0</v>
      </c>
      <c r="S27" s="10">
        <v>0</v>
      </c>
      <c r="T27" s="10">
        <v>245.65683229535136</v>
      </c>
      <c r="U27" s="10">
        <v>2210.9114906581626</v>
      </c>
      <c r="V27" s="10">
        <v>245.65683229535136</v>
      </c>
      <c r="W27" s="10">
        <v>0</v>
      </c>
      <c r="X27" s="10">
        <v>0</v>
      </c>
      <c r="Y27" s="10">
        <v>5895.7639750884327</v>
      </c>
      <c r="Z27" s="10">
        <v>2702.2251552488647</v>
      </c>
      <c r="AA27" s="10">
        <v>11791.527950176865</v>
      </c>
      <c r="AB27" s="1">
        <f t="shared" si="0"/>
        <v>77627.55900533103</v>
      </c>
      <c r="AC27" s="8">
        <f t="shared" si="1"/>
        <v>22.15189873417722</v>
      </c>
      <c r="AD27" s="8">
        <f t="shared" si="2"/>
        <v>1.582278481012658</v>
      </c>
      <c r="AE27" s="8">
        <f t="shared" si="3"/>
        <v>5.6962025316455707</v>
      </c>
      <c r="AF27" s="8">
        <f t="shared" si="4"/>
        <v>0</v>
      </c>
      <c r="AG27" s="8">
        <f t="shared" si="5"/>
        <v>0</v>
      </c>
      <c r="AH27" s="8">
        <f t="shared" si="6"/>
        <v>0</v>
      </c>
      <c r="AI27" s="8">
        <f t="shared" si="7"/>
        <v>6.6455696202531644</v>
      </c>
      <c r="AJ27" s="8">
        <f t="shared" si="8"/>
        <v>14.556962025316455</v>
      </c>
      <c r="AK27" s="8">
        <f t="shared" si="9"/>
        <v>0.63291139240506333</v>
      </c>
      <c r="AL27" s="8">
        <f t="shared" si="10"/>
        <v>0</v>
      </c>
      <c r="AM27" s="8">
        <f t="shared" si="11"/>
        <v>0.63291139240506333</v>
      </c>
      <c r="AN27" s="8">
        <f t="shared" si="12"/>
        <v>7.5949367088607591</v>
      </c>
      <c r="AO27" s="8">
        <f t="shared" si="13"/>
        <v>11.708860759493671</v>
      </c>
      <c r="AP27" s="8">
        <f t="shared" si="14"/>
        <v>14.240506329113924</v>
      </c>
      <c r="AQ27" s="8">
        <f t="shared" si="15"/>
        <v>0</v>
      </c>
      <c r="AR27" s="8">
        <f t="shared" si="16"/>
        <v>0</v>
      </c>
      <c r="AS27" s="8">
        <f t="shared" si="17"/>
        <v>0.31645569620253167</v>
      </c>
      <c r="AT27" s="8">
        <f t="shared" si="18"/>
        <v>2.8481012658227853</v>
      </c>
      <c r="AU27" s="8">
        <f t="shared" si="19"/>
        <v>0.31645569620253167</v>
      </c>
      <c r="AV27" s="8">
        <f t="shared" si="20"/>
        <v>0</v>
      </c>
      <c r="AW27" s="8">
        <f t="shared" si="21"/>
        <v>0</v>
      </c>
      <c r="AX27" s="8">
        <f t="shared" si="22"/>
        <v>7.5949367088607591</v>
      </c>
      <c r="AY27" s="8">
        <f t="shared" si="23"/>
        <v>3.481012658227848</v>
      </c>
      <c r="AZ27" s="8">
        <f t="shared" si="24"/>
        <v>15.189873417721518</v>
      </c>
    </row>
    <row r="28" spans="1:52">
      <c r="A28" s="1" t="s">
        <v>41</v>
      </c>
      <c r="B28" s="1" t="s">
        <v>89</v>
      </c>
      <c r="C28" s="1" t="s">
        <v>87</v>
      </c>
      <c r="D28" s="10">
        <v>467219.91802156356</v>
      </c>
      <c r="E28" s="10">
        <v>32222.063311831971</v>
      </c>
      <c r="F28" s="10">
        <v>177221.34821507582</v>
      </c>
      <c r="G28" s="10">
        <v>0</v>
      </c>
      <c r="H28" s="10">
        <v>0</v>
      </c>
      <c r="I28" s="10">
        <v>0</v>
      </c>
      <c r="J28" s="10">
        <v>32222.063311831971</v>
      </c>
      <c r="K28" s="10">
        <v>563886.1079570594</v>
      </c>
      <c r="L28" s="10">
        <v>48333.094967747951</v>
      </c>
      <c r="M28" s="10">
        <v>0</v>
      </c>
      <c r="N28" s="10">
        <v>32222.063311831971</v>
      </c>
      <c r="O28" s="10">
        <v>289998.56980648771</v>
      </c>
      <c r="P28" s="10">
        <v>1788324.5138066742</v>
      </c>
      <c r="Q28" s="10">
        <v>1111661.184258203</v>
      </c>
      <c r="R28" s="10">
        <v>0</v>
      </c>
      <c r="S28" s="10">
        <v>16111.031655915986</v>
      </c>
      <c r="T28" s="10">
        <v>16111.031655915986</v>
      </c>
      <c r="U28" s="10">
        <v>0</v>
      </c>
      <c r="V28" s="10">
        <v>16111.031655915986</v>
      </c>
      <c r="W28" s="10">
        <v>0</v>
      </c>
      <c r="X28" s="10">
        <v>0</v>
      </c>
      <c r="Y28" s="10">
        <v>257776.50649465577</v>
      </c>
      <c r="Z28" s="10">
        <v>80555.158279579919</v>
      </c>
      <c r="AA28" s="10">
        <v>241665.47483873978</v>
      </c>
      <c r="AB28" s="1">
        <f t="shared" si="0"/>
        <v>4929975.6867102925</v>
      </c>
      <c r="AC28" s="8">
        <f t="shared" si="1"/>
        <v>9.4771241830065343</v>
      </c>
      <c r="AD28" s="8">
        <f t="shared" si="2"/>
        <v>0.65359477124182996</v>
      </c>
      <c r="AE28" s="8">
        <f t="shared" si="3"/>
        <v>3.5947712418300641</v>
      </c>
      <c r="AF28" s="8">
        <f t="shared" si="4"/>
        <v>0</v>
      </c>
      <c r="AG28" s="8">
        <f t="shared" si="5"/>
        <v>0</v>
      </c>
      <c r="AH28" s="8">
        <f t="shared" si="6"/>
        <v>0</v>
      </c>
      <c r="AI28" s="8">
        <f t="shared" si="7"/>
        <v>0.65359477124182996</v>
      </c>
      <c r="AJ28" s="8">
        <f t="shared" si="8"/>
        <v>11.437908496732021</v>
      </c>
      <c r="AK28" s="8">
        <f t="shared" si="9"/>
        <v>0.98039215686274483</v>
      </c>
      <c r="AL28" s="8">
        <f t="shared" si="10"/>
        <v>0</v>
      </c>
      <c r="AM28" s="8">
        <f t="shared" si="11"/>
        <v>0.65359477124182996</v>
      </c>
      <c r="AN28" s="8">
        <f t="shared" si="12"/>
        <v>5.8823529411764692</v>
      </c>
      <c r="AO28" s="8">
        <f t="shared" si="13"/>
        <v>36.274509803921561</v>
      </c>
      <c r="AP28" s="8">
        <f t="shared" si="14"/>
        <v>22.549019607843135</v>
      </c>
      <c r="AQ28" s="8">
        <f t="shared" si="15"/>
        <v>0</v>
      </c>
      <c r="AR28" s="8">
        <f t="shared" si="16"/>
        <v>0.32679738562091498</v>
      </c>
      <c r="AS28" s="8">
        <f t="shared" si="17"/>
        <v>0.32679738562091498</v>
      </c>
      <c r="AT28" s="8">
        <f t="shared" si="18"/>
        <v>0</v>
      </c>
      <c r="AU28" s="8">
        <f t="shared" si="19"/>
        <v>0.32679738562091498</v>
      </c>
      <c r="AV28" s="8">
        <f t="shared" si="20"/>
        <v>0</v>
      </c>
      <c r="AW28" s="8">
        <f t="shared" si="21"/>
        <v>0</v>
      </c>
      <c r="AX28" s="8">
        <f t="shared" si="22"/>
        <v>5.2287581699346397</v>
      </c>
      <c r="AY28" s="8">
        <f t="shared" si="23"/>
        <v>1.6339869281045747</v>
      </c>
      <c r="AZ28" s="8">
        <f t="shared" si="24"/>
        <v>4.901960784313725</v>
      </c>
    </row>
    <row r="29" spans="1:52">
      <c r="A29" s="1" t="s">
        <v>42</v>
      </c>
      <c r="B29" s="1" t="s">
        <v>89</v>
      </c>
      <c r="C29" s="1" t="s">
        <v>82</v>
      </c>
      <c r="D29" s="10">
        <v>169426.1173609184</v>
      </c>
      <c r="E29" s="10">
        <v>0</v>
      </c>
      <c r="F29" s="10">
        <v>24203.731051559771</v>
      </c>
      <c r="G29" s="10">
        <v>0</v>
      </c>
      <c r="H29" s="10">
        <v>0</v>
      </c>
      <c r="I29" s="10">
        <v>0</v>
      </c>
      <c r="J29" s="10">
        <v>30254.663814449716</v>
      </c>
      <c r="K29" s="10">
        <v>484074.62103119545</v>
      </c>
      <c r="L29" s="10">
        <v>0</v>
      </c>
      <c r="M29" s="10">
        <v>0</v>
      </c>
      <c r="N29" s="10">
        <v>18152.79828866983</v>
      </c>
      <c r="O29" s="10">
        <v>199680.78117536812</v>
      </c>
      <c r="P29" s="10">
        <v>496176.48655697535</v>
      </c>
      <c r="Q29" s="10">
        <v>320699.43643316696</v>
      </c>
      <c r="R29" s="10">
        <v>0</v>
      </c>
      <c r="S29" s="10">
        <v>0</v>
      </c>
      <c r="T29" s="10">
        <v>0</v>
      </c>
      <c r="U29" s="10">
        <v>6050.9327628899428</v>
      </c>
      <c r="V29" s="10">
        <v>0</v>
      </c>
      <c r="W29" s="10">
        <v>0</v>
      </c>
      <c r="X29" s="10">
        <v>0</v>
      </c>
      <c r="Y29" s="10">
        <v>90763.99144334915</v>
      </c>
      <c r="Z29" s="10">
        <v>36305.59657733966</v>
      </c>
      <c r="AA29" s="10">
        <v>96814.924206239084</v>
      </c>
      <c r="AB29" s="1">
        <f t="shared" si="0"/>
        <v>1875789.156495882</v>
      </c>
      <c r="AC29" s="8">
        <f t="shared" si="1"/>
        <v>9.0322580645161317</v>
      </c>
      <c r="AD29" s="8">
        <f t="shared" si="2"/>
        <v>0</v>
      </c>
      <c r="AE29" s="8">
        <f t="shared" si="3"/>
        <v>1.2903225806451615</v>
      </c>
      <c r="AF29" s="8">
        <f t="shared" si="4"/>
        <v>0</v>
      </c>
      <c r="AG29" s="8">
        <f t="shared" si="5"/>
        <v>0</v>
      </c>
      <c r="AH29" s="8">
        <f t="shared" si="6"/>
        <v>0</v>
      </c>
      <c r="AI29" s="8">
        <f t="shared" si="7"/>
        <v>1.612903225806452</v>
      </c>
      <c r="AJ29" s="8">
        <f t="shared" si="8"/>
        <v>25.806451612903231</v>
      </c>
      <c r="AK29" s="8">
        <f t="shared" si="9"/>
        <v>0</v>
      </c>
      <c r="AL29" s="8">
        <f t="shared" si="10"/>
        <v>0</v>
      </c>
      <c r="AM29" s="8">
        <f t="shared" si="11"/>
        <v>0.96774193548387122</v>
      </c>
      <c r="AN29" s="8">
        <f t="shared" si="12"/>
        <v>10.645161290322584</v>
      </c>
      <c r="AO29" s="8">
        <f t="shared" si="13"/>
        <v>26.451612903225811</v>
      </c>
      <c r="AP29" s="8">
        <f t="shared" si="14"/>
        <v>17.096774193548391</v>
      </c>
      <c r="AQ29" s="8">
        <f t="shared" si="15"/>
        <v>0</v>
      </c>
      <c r="AR29" s="8">
        <f t="shared" si="16"/>
        <v>0</v>
      </c>
      <c r="AS29" s="8">
        <f t="shared" si="17"/>
        <v>0</v>
      </c>
      <c r="AT29" s="8">
        <f t="shared" si="18"/>
        <v>0.32258064516129037</v>
      </c>
      <c r="AU29" s="8">
        <f t="shared" si="19"/>
        <v>0</v>
      </c>
      <c r="AV29" s="8">
        <f t="shared" si="20"/>
        <v>0</v>
      </c>
      <c r="AW29" s="8">
        <f t="shared" si="21"/>
        <v>0</v>
      </c>
      <c r="AX29" s="8">
        <f t="shared" si="22"/>
        <v>4.8387096774193559</v>
      </c>
      <c r="AY29" s="8">
        <f t="shared" si="23"/>
        <v>1.9354838709677424</v>
      </c>
      <c r="AZ29" s="8">
        <f t="shared" si="24"/>
        <v>5.1612903225806459</v>
      </c>
    </row>
    <row r="30" spans="1:52">
      <c r="A30" s="1" t="s">
        <v>43</v>
      </c>
      <c r="B30" s="1" t="s">
        <v>89</v>
      </c>
      <c r="C30" s="1" t="s">
        <v>87</v>
      </c>
      <c r="D30" s="10">
        <v>477241.4799102713</v>
      </c>
      <c r="E30" s="10">
        <v>75353.917880569148</v>
      </c>
      <c r="F30" s="10">
        <v>100471.89050742553</v>
      </c>
      <c r="G30" s="10">
        <v>0</v>
      </c>
      <c r="H30" s="10">
        <v>0</v>
      </c>
      <c r="I30" s="10">
        <v>0</v>
      </c>
      <c r="J30" s="10">
        <v>12558.986313428191</v>
      </c>
      <c r="K30" s="10">
        <v>640508.30198483763</v>
      </c>
      <c r="L30" s="10">
        <v>37676.958940284574</v>
      </c>
      <c r="M30" s="10">
        <v>0</v>
      </c>
      <c r="N30" s="10">
        <v>62794.931567140957</v>
      </c>
      <c r="O30" s="10">
        <v>301415.67152227659</v>
      </c>
      <c r="P30" s="10">
        <v>1092631.8092682525</v>
      </c>
      <c r="Q30" s="10">
        <v>803775.12405940425</v>
      </c>
      <c r="R30" s="10">
        <v>0</v>
      </c>
      <c r="S30" s="10">
        <v>0</v>
      </c>
      <c r="T30" s="10">
        <v>0</v>
      </c>
      <c r="U30" s="10">
        <v>37676.958940284574</v>
      </c>
      <c r="V30" s="10">
        <v>12558.986313428191</v>
      </c>
      <c r="W30" s="10">
        <v>12558.986313428191</v>
      </c>
      <c r="X30" s="10">
        <v>0</v>
      </c>
      <c r="Y30" s="10">
        <v>188384.79470142286</v>
      </c>
      <c r="Z30" s="10">
        <v>62794.931567140957</v>
      </c>
      <c r="AA30" s="10">
        <v>251179.72626856383</v>
      </c>
      <c r="AB30" s="1">
        <f t="shared" si="0"/>
        <v>3918403.7297895956</v>
      </c>
      <c r="AC30" s="8">
        <f t="shared" si="1"/>
        <v>12.179487179487181</v>
      </c>
      <c r="AD30" s="8">
        <f t="shared" si="2"/>
        <v>1.9230769230769231</v>
      </c>
      <c r="AE30" s="8">
        <f t="shared" si="3"/>
        <v>2.5641025641025643</v>
      </c>
      <c r="AF30" s="8">
        <f t="shared" si="4"/>
        <v>0</v>
      </c>
      <c r="AG30" s="8">
        <f t="shared" si="5"/>
        <v>0</v>
      </c>
      <c r="AH30" s="8">
        <f t="shared" si="6"/>
        <v>0</v>
      </c>
      <c r="AI30" s="8">
        <f t="shared" si="7"/>
        <v>0.32051282051282054</v>
      </c>
      <c r="AJ30" s="8">
        <f t="shared" si="8"/>
        <v>16.346153846153843</v>
      </c>
      <c r="AK30" s="8">
        <f t="shared" si="9"/>
        <v>0.96153846153846156</v>
      </c>
      <c r="AL30" s="8">
        <f t="shared" si="10"/>
        <v>0</v>
      </c>
      <c r="AM30" s="8">
        <f t="shared" si="11"/>
        <v>1.6025641025641026</v>
      </c>
      <c r="AN30" s="8">
        <f t="shared" si="12"/>
        <v>7.6923076923076925</v>
      </c>
      <c r="AO30" s="8">
        <f t="shared" si="13"/>
        <v>27.88461538461538</v>
      </c>
      <c r="AP30" s="8">
        <f t="shared" si="14"/>
        <v>20.512820512820515</v>
      </c>
      <c r="AQ30" s="8">
        <f t="shared" si="15"/>
        <v>0</v>
      </c>
      <c r="AR30" s="8">
        <f t="shared" si="16"/>
        <v>0</v>
      </c>
      <c r="AS30" s="8">
        <f t="shared" si="17"/>
        <v>0</v>
      </c>
      <c r="AT30" s="8">
        <f t="shared" si="18"/>
        <v>0.96153846153846156</v>
      </c>
      <c r="AU30" s="8">
        <f t="shared" si="19"/>
        <v>0.32051282051282054</v>
      </c>
      <c r="AV30" s="8">
        <f t="shared" si="20"/>
        <v>0.32051282051282054</v>
      </c>
      <c r="AW30" s="8">
        <f t="shared" si="21"/>
        <v>0</v>
      </c>
      <c r="AX30" s="8">
        <f t="shared" si="22"/>
        <v>4.8076923076923075</v>
      </c>
      <c r="AY30" s="8">
        <f t="shared" si="23"/>
        <v>1.6025641025641026</v>
      </c>
      <c r="AZ30" s="8">
        <f t="shared" si="24"/>
        <v>6.4102564102564106</v>
      </c>
    </row>
    <row r="31" spans="1:52">
      <c r="A31" s="1" t="s">
        <v>44</v>
      </c>
      <c r="B31" s="1" t="s">
        <v>81</v>
      </c>
      <c r="C31" s="1" t="s">
        <v>87</v>
      </c>
      <c r="D31" s="10">
        <v>342301.02878126688</v>
      </c>
      <c r="E31" s="10">
        <v>10696.90714941459</v>
      </c>
      <c r="F31" s="10">
        <v>85575.257195316721</v>
      </c>
      <c r="G31" s="10">
        <v>0</v>
      </c>
      <c r="H31" s="10">
        <v>21393.81429882918</v>
      </c>
      <c r="I31" s="10">
        <v>0</v>
      </c>
      <c r="J31" s="10">
        <v>21393.81429882918</v>
      </c>
      <c r="K31" s="10">
        <v>609723.70751663158</v>
      </c>
      <c r="L31" s="10">
        <v>32090.721448243767</v>
      </c>
      <c r="M31" s="10">
        <v>10696.90714941459</v>
      </c>
      <c r="N31" s="10">
        <v>53484.535747072943</v>
      </c>
      <c r="O31" s="10">
        <v>246028.86443653557</v>
      </c>
      <c r="P31" s="10">
        <v>1123175.2506885319</v>
      </c>
      <c r="Q31" s="10">
        <v>534845.3574707295</v>
      </c>
      <c r="R31" s="10">
        <v>10696.90714941459</v>
      </c>
      <c r="S31" s="10">
        <v>0</v>
      </c>
      <c r="T31" s="10">
        <v>0</v>
      </c>
      <c r="U31" s="10">
        <v>21393.81429882918</v>
      </c>
      <c r="V31" s="10">
        <v>0</v>
      </c>
      <c r="W31" s="10">
        <v>21393.81429882918</v>
      </c>
      <c r="X31" s="10">
        <v>10696.90714941459</v>
      </c>
      <c r="Y31" s="10">
        <v>149756.70009180426</v>
      </c>
      <c r="Z31" s="10">
        <v>32090.721448243767</v>
      </c>
      <c r="AA31" s="10">
        <v>181847.42154004803</v>
      </c>
      <c r="AB31" s="1">
        <f t="shared" si="0"/>
        <v>3337435.0306173516</v>
      </c>
      <c r="AC31" s="8">
        <f t="shared" si="1"/>
        <v>10.256410256410257</v>
      </c>
      <c r="AD31" s="8">
        <f t="shared" si="2"/>
        <v>0.32051282051282054</v>
      </c>
      <c r="AE31" s="8">
        <f t="shared" si="3"/>
        <v>2.5641025641025643</v>
      </c>
      <c r="AF31" s="8">
        <f t="shared" si="4"/>
        <v>0</v>
      </c>
      <c r="AG31" s="8">
        <f t="shared" si="5"/>
        <v>0.64102564102564108</v>
      </c>
      <c r="AH31" s="8">
        <f t="shared" si="6"/>
        <v>0</v>
      </c>
      <c r="AI31" s="8">
        <f t="shared" si="7"/>
        <v>0.64102564102564108</v>
      </c>
      <c r="AJ31" s="8">
        <f t="shared" si="8"/>
        <v>18.26923076923077</v>
      </c>
      <c r="AK31" s="8">
        <f t="shared" si="9"/>
        <v>0.96153846153846156</v>
      </c>
      <c r="AL31" s="8">
        <f t="shared" si="10"/>
        <v>0.32051282051282054</v>
      </c>
      <c r="AM31" s="8">
        <f t="shared" si="11"/>
        <v>1.6025641025641024</v>
      </c>
      <c r="AN31" s="8">
        <f t="shared" si="12"/>
        <v>7.3717948717948731</v>
      </c>
      <c r="AO31" s="8">
        <f t="shared" si="13"/>
        <v>33.653846153846153</v>
      </c>
      <c r="AP31" s="8">
        <f t="shared" si="14"/>
        <v>16.025641025641029</v>
      </c>
      <c r="AQ31" s="8">
        <f t="shared" si="15"/>
        <v>0.32051282051282054</v>
      </c>
      <c r="AR31" s="8">
        <f t="shared" si="16"/>
        <v>0</v>
      </c>
      <c r="AS31" s="8">
        <f t="shared" si="17"/>
        <v>0</v>
      </c>
      <c r="AT31" s="8">
        <f t="shared" si="18"/>
        <v>0.64102564102564108</v>
      </c>
      <c r="AU31" s="8">
        <f t="shared" si="19"/>
        <v>0</v>
      </c>
      <c r="AV31" s="8">
        <f t="shared" si="20"/>
        <v>0.64102564102564108</v>
      </c>
      <c r="AW31" s="8">
        <f t="shared" si="21"/>
        <v>0.32051282051282054</v>
      </c>
      <c r="AX31" s="8">
        <f t="shared" si="22"/>
        <v>4.4871794871794881</v>
      </c>
      <c r="AY31" s="8">
        <f t="shared" si="23"/>
        <v>0.96153846153846156</v>
      </c>
      <c r="AZ31" s="8">
        <f t="shared" si="24"/>
        <v>5.4487179487179498</v>
      </c>
    </row>
    <row r="32" spans="1:52">
      <c r="A32" s="1" t="s">
        <v>45</v>
      </c>
      <c r="B32" s="1" t="s">
        <v>81</v>
      </c>
      <c r="C32" s="1" t="s">
        <v>82</v>
      </c>
      <c r="D32" s="10">
        <v>116860.32836571131</v>
      </c>
      <c r="E32" s="10">
        <v>7082.4441433764423</v>
      </c>
      <c r="F32" s="10">
        <v>7082.4441433764423</v>
      </c>
      <c r="G32" s="10">
        <v>7082.4441433764423</v>
      </c>
      <c r="H32" s="10">
        <v>0</v>
      </c>
      <c r="I32" s="10">
        <v>24788.554501817551</v>
      </c>
      <c r="J32" s="10">
        <v>14164.888286752885</v>
      </c>
      <c r="K32" s="10">
        <v>152272.5490825935</v>
      </c>
      <c r="L32" s="10">
        <v>7082.4441433764423</v>
      </c>
      <c r="M32" s="10">
        <v>3541.2220716882211</v>
      </c>
      <c r="N32" s="10">
        <v>7082.4441433764423</v>
      </c>
      <c r="O32" s="10">
        <v>81448.107648829086</v>
      </c>
      <c r="P32" s="10">
        <v>400158.09410076903</v>
      </c>
      <c r="Q32" s="10">
        <v>187684.76979947573</v>
      </c>
      <c r="R32" s="10">
        <v>0</v>
      </c>
      <c r="S32" s="10">
        <v>0</v>
      </c>
      <c r="T32" s="10">
        <v>0</v>
      </c>
      <c r="U32" s="10">
        <v>10623.666215064664</v>
      </c>
      <c r="V32" s="10">
        <v>0</v>
      </c>
      <c r="W32" s="10">
        <v>0</v>
      </c>
      <c r="X32" s="10">
        <v>0</v>
      </c>
      <c r="Y32" s="10">
        <v>60200.77521869976</v>
      </c>
      <c r="Z32" s="10">
        <v>17706.110358441107</v>
      </c>
      <c r="AA32" s="10">
        <v>31870.998645193988</v>
      </c>
      <c r="AB32" s="1">
        <f t="shared" si="0"/>
        <v>1104861.2863667251</v>
      </c>
      <c r="AC32" s="8">
        <f t="shared" si="1"/>
        <v>10.576923076923077</v>
      </c>
      <c r="AD32" s="8">
        <f t="shared" si="2"/>
        <v>0.64102564102564097</v>
      </c>
      <c r="AE32" s="8">
        <f t="shared" si="3"/>
        <v>0.64102564102564097</v>
      </c>
      <c r="AF32" s="8">
        <f t="shared" si="4"/>
        <v>0.64102564102564097</v>
      </c>
      <c r="AG32" s="8">
        <f t="shared" si="5"/>
        <v>0</v>
      </c>
      <c r="AH32" s="8">
        <f t="shared" si="6"/>
        <v>2.2435897435897436</v>
      </c>
      <c r="AI32" s="8">
        <f t="shared" si="7"/>
        <v>1.2820512820512819</v>
      </c>
      <c r="AJ32" s="8">
        <f t="shared" si="8"/>
        <v>13.782051282051279</v>
      </c>
      <c r="AK32" s="8">
        <f t="shared" si="9"/>
        <v>0.64102564102564097</v>
      </c>
      <c r="AL32" s="8">
        <f t="shared" si="10"/>
        <v>0.32051282051282048</v>
      </c>
      <c r="AM32" s="8">
        <f t="shared" si="11"/>
        <v>0.64102564102564097</v>
      </c>
      <c r="AN32" s="8">
        <f t="shared" si="12"/>
        <v>7.3717948717948705</v>
      </c>
      <c r="AO32" s="8">
        <f t="shared" si="13"/>
        <v>36.217948717948715</v>
      </c>
      <c r="AP32" s="8">
        <f t="shared" si="14"/>
        <v>16.987179487179489</v>
      </c>
      <c r="AQ32" s="8">
        <f t="shared" si="15"/>
        <v>0</v>
      </c>
      <c r="AR32" s="8">
        <f t="shared" si="16"/>
        <v>0</v>
      </c>
      <c r="AS32" s="8">
        <f t="shared" si="17"/>
        <v>0</v>
      </c>
      <c r="AT32" s="8">
        <f t="shared" si="18"/>
        <v>0.96153846153846156</v>
      </c>
      <c r="AU32" s="8">
        <f t="shared" si="19"/>
        <v>0</v>
      </c>
      <c r="AV32" s="8">
        <f t="shared" si="20"/>
        <v>0</v>
      </c>
      <c r="AW32" s="8">
        <f t="shared" si="21"/>
        <v>0</v>
      </c>
      <c r="AX32" s="8">
        <f t="shared" si="22"/>
        <v>5.448717948717948</v>
      </c>
      <c r="AY32" s="8">
        <f t="shared" si="23"/>
        <v>1.6025641025641024</v>
      </c>
      <c r="AZ32" s="8">
        <f t="shared" si="24"/>
        <v>2.8846153846153841</v>
      </c>
    </row>
    <row r="33" spans="1:52">
      <c r="A33" s="1" t="s">
        <v>46</v>
      </c>
      <c r="B33" s="1" t="s">
        <v>81</v>
      </c>
      <c r="C33" s="1" t="s">
        <v>87</v>
      </c>
      <c r="D33" s="10">
        <v>85316.726441245512</v>
      </c>
      <c r="E33" s="10">
        <v>23699.090678123754</v>
      </c>
      <c r="F33" s="10">
        <v>18959.272542499002</v>
      </c>
      <c r="G33" s="10">
        <v>9479.6362712495011</v>
      </c>
      <c r="H33" s="10">
        <v>0</v>
      </c>
      <c r="I33" s="10">
        <v>0</v>
      </c>
      <c r="J33" s="10">
        <v>18959.272542499002</v>
      </c>
      <c r="K33" s="10">
        <v>317567.81508685829</v>
      </c>
      <c r="L33" s="10">
        <v>9479.6362712495011</v>
      </c>
      <c r="M33" s="10">
        <v>0</v>
      </c>
      <c r="N33" s="10">
        <v>9479.6362712495011</v>
      </c>
      <c r="O33" s="10">
        <v>104275.99898374452</v>
      </c>
      <c r="P33" s="10">
        <v>535599.4493255968</v>
      </c>
      <c r="Q33" s="10">
        <v>213291.81610311379</v>
      </c>
      <c r="R33" s="10">
        <v>0</v>
      </c>
      <c r="S33" s="10">
        <v>0</v>
      </c>
      <c r="T33" s="10">
        <v>9479.6362712495011</v>
      </c>
      <c r="U33" s="10">
        <v>0</v>
      </c>
      <c r="V33" s="10">
        <v>0</v>
      </c>
      <c r="W33" s="10">
        <v>0</v>
      </c>
      <c r="X33" s="10">
        <v>0</v>
      </c>
      <c r="Y33" s="10">
        <v>99536.18084811978</v>
      </c>
      <c r="Z33" s="10">
        <v>23699.090678123754</v>
      </c>
      <c r="AA33" s="10">
        <v>23699.090678123754</v>
      </c>
      <c r="AB33" s="1">
        <f t="shared" si="0"/>
        <v>1478823.2583149222</v>
      </c>
      <c r="AC33" s="8">
        <f t="shared" si="1"/>
        <v>5.7692307692307692</v>
      </c>
      <c r="AD33" s="8">
        <f t="shared" si="2"/>
        <v>1.6025641025641024</v>
      </c>
      <c r="AE33" s="8">
        <f t="shared" si="3"/>
        <v>1.2820512820512819</v>
      </c>
      <c r="AF33" s="8">
        <f t="shared" si="4"/>
        <v>0.64102564102564097</v>
      </c>
      <c r="AG33" s="8">
        <f t="shared" si="5"/>
        <v>0</v>
      </c>
      <c r="AH33" s="8">
        <f t="shared" si="6"/>
        <v>0</v>
      </c>
      <c r="AI33" s="8">
        <f t="shared" si="7"/>
        <v>1.2820512820512819</v>
      </c>
      <c r="AJ33" s="8">
        <f t="shared" si="8"/>
        <v>21.474358974358974</v>
      </c>
      <c r="AK33" s="8">
        <f t="shared" si="9"/>
        <v>0.64102564102564097</v>
      </c>
      <c r="AL33" s="8">
        <f t="shared" si="10"/>
        <v>0</v>
      </c>
      <c r="AM33" s="8">
        <f t="shared" si="11"/>
        <v>0.64102564102564097</v>
      </c>
      <c r="AN33" s="8">
        <f t="shared" si="12"/>
        <v>7.0512820512820511</v>
      </c>
      <c r="AO33" s="8">
        <f t="shared" si="13"/>
        <v>36.217948717948715</v>
      </c>
      <c r="AP33" s="8">
        <f t="shared" si="14"/>
        <v>14.423076923076923</v>
      </c>
      <c r="AQ33" s="8">
        <f t="shared" si="15"/>
        <v>0</v>
      </c>
      <c r="AR33" s="8">
        <f t="shared" si="16"/>
        <v>0</v>
      </c>
      <c r="AS33" s="8">
        <f t="shared" si="17"/>
        <v>0.64102564102564097</v>
      </c>
      <c r="AT33" s="8">
        <f t="shared" si="18"/>
        <v>0</v>
      </c>
      <c r="AU33" s="8">
        <f t="shared" si="19"/>
        <v>0</v>
      </c>
      <c r="AV33" s="8">
        <f t="shared" si="20"/>
        <v>0</v>
      </c>
      <c r="AW33" s="8">
        <f t="shared" si="21"/>
        <v>0</v>
      </c>
      <c r="AX33" s="8">
        <f t="shared" si="22"/>
        <v>6.7307692307692317</v>
      </c>
      <c r="AY33" s="8">
        <f t="shared" si="23"/>
        <v>1.6025641025641024</v>
      </c>
      <c r="AZ33" s="8">
        <f t="shared" si="24"/>
        <v>1.6025641025641024</v>
      </c>
    </row>
    <row r="34" spans="1:52">
      <c r="A34" s="1" t="s">
        <v>47</v>
      </c>
      <c r="B34" s="1" t="s">
        <v>81</v>
      </c>
      <c r="C34" s="1" t="s">
        <v>82</v>
      </c>
      <c r="D34" s="10">
        <v>101588.72238651193</v>
      </c>
      <c r="E34" s="10">
        <v>5643.817910361774</v>
      </c>
      <c r="F34" s="10">
        <v>33862.907462170646</v>
      </c>
      <c r="G34" s="10">
        <v>0</v>
      </c>
      <c r="H34" s="10">
        <v>0</v>
      </c>
      <c r="I34" s="10">
        <v>5643.817910361774</v>
      </c>
      <c r="J34" s="10">
        <v>45150.543282894192</v>
      </c>
      <c r="K34" s="10">
        <v>344272.89253206825</v>
      </c>
      <c r="L34" s="10">
        <v>5643.817910361774</v>
      </c>
      <c r="M34" s="10">
        <v>0</v>
      </c>
      <c r="N34" s="10">
        <v>16931.453731085323</v>
      </c>
      <c r="O34" s="10">
        <v>197533.62686266209</v>
      </c>
      <c r="P34" s="10">
        <v>581313.24476726283</v>
      </c>
      <c r="Q34" s="10">
        <v>270903.25969736517</v>
      </c>
      <c r="R34" s="10">
        <v>11287.635820723548</v>
      </c>
      <c r="S34" s="10">
        <v>0</v>
      </c>
      <c r="T34" s="10">
        <v>0</v>
      </c>
      <c r="U34" s="10">
        <v>22575.271641447096</v>
      </c>
      <c r="V34" s="10">
        <v>0</v>
      </c>
      <c r="W34" s="10">
        <v>0</v>
      </c>
      <c r="X34" s="10">
        <v>5643.817910361774</v>
      </c>
      <c r="Y34" s="10">
        <v>50794.361193255965</v>
      </c>
      <c r="Z34" s="10">
        <v>33862.907462170646</v>
      </c>
      <c r="AA34" s="10">
        <v>45150.543282894192</v>
      </c>
      <c r="AB34" s="1">
        <f t="shared" si="0"/>
        <v>1732652.0984810649</v>
      </c>
      <c r="AC34" s="8">
        <f t="shared" si="1"/>
        <v>5.8631921824104225</v>
      </c>
      <c r="AD34" s="8">
        <f t="shared" si="2"/>
        <v>0.32573289902280128</v>
      </c>
      <c r="AE34" s="8">
        <f t="shared" si="3"/>
        <v>1.9543973941368076</v>
      </c>
      <c r="AF34" s="8">
        <f t="shared" si="4"/>
        <v>0</v>
      </c>
      <c r="AG34" s="8">
        <f t="shared" si="5"/>
        <v>0</v>
      </c>
      <c r="AH34" s="8">
        <f t="shared" si="6"/>
        <v>0.32573289902280128</v>
      </c>
      <c r="AI34" s="8">
        <f t="shared" si="7"/>
        <v>2.6058631921824102</v>
      </c>
      <c r="AJ34" s="8">
        <f t="shared" si="8"/>
        <v>19.869706840390879</v>
      </c>
      <c r="AK34" s="8">
        <f t="shared" si="9"/>
        <v>0.32573289902280128</v>
      </c>
      <c r="AL34" s="8">
        <f t="shared" si="10"/>
        <v>0</v>
      </c>
      <c r="AM34" s="8">
        <f t="shared" si="11"/>
        <v>0.97719869706840379</v>
      </c>
      <c r="AN34" s="8">
        <f t="shared" si="12"/>
        <v>11.400651465798044</v>
      </c>
      <c r="AO34" s="8">
        <f t="shared" si="13"/>
        <v>33.55048859934854</v>
      </c>
      <c r="AP34" s="8">
        <f t="shared" si="14"/>
        <v>15.635179153094461</v>
      </c>
      <c r="AQ34" s="8">
        <f t="shared" si="15"/>
        <v>0.65146579804560256</v>
      </c>
      <c r="AR34" s="8">
        <f t="shared" si="16"/>
        <v>0</v>
      </c>
      <c r="AS34" s="8">
        <f t="shared" si="17"/>
        <v>0</v>
      </c>
      <c r="AT34" s="8">
        <f t="shared" si="18"/>
        <v>1.3029315960912051</v>
      </c>
      <c r="AU34" s="8">
        <f t="shared" si="19"/>
        <v>0</v>
      </c>
      <c r="AV34" s="8">
        <f t="shared" si="20"/>
        <v>0</v>
      </c>
      <c r="AW34" s="8">
        <f t="shared" si="21"/>
        <v>0.32573289902280128</v>
      </c>
      <c r="AX34" s="8">
        <f t="shared" si="22"/>
        <v>2.9315960912052113</v>
      </c>
      <c r="AY34" s="8">
        <f t="shared" si="23"/>
        <v>1.9543973941368076</v>
      </c>
      <c r="AZ34" s="8">
        <f t="shared" si="24"/>
        <v>2.6058631921824102</v>
      </c>
    </row>
    <row r="35" spans="1:52">
      <c r="A35" s="1" t="s">
        <v>48</v>
      </c>
      <c r="B35" s="1" t="s">
        <v>88</v>
      </c>
      <c r="C35" s="1" t="s">
        <v>85</v>
      </c>
      <c r="D35" s="10">
        <v>238882.71261867764</v>
      </c>
      <c r="E35" s="10">
        <v>20475.661081600942</v>
      </c>
      <c r="F35" s="10">
        <v>88727.864686937406</v>
      </c>
      <c r="G35" s="10">
        <v>0</v>
      </c>
      <c r="H35" s="10">
        <v>0</v>
      </c>
      <c r="I35" s="10">
        <v>0</v>
      </c>
      <c r="J35" s="10">
        <v>40951.322163201883</v>
      </c>
      <c r="K35" s="10">
        <v>477765.42523735529</v>
      </c>
      <c r="L35" s="10">
        <v>6825.2203605336481</v>
      </c>
      <c r="M35" s="10">
        <v>0</v>
      </c>
      <c r="N35" s="10">
        <v>27300.881442134592</v>
      </c>
      <c r="O35" s="10">
        <v>252533.15333974492</v>
      </c>
      <c r="P35" s="10">
        <v>477765.42523735529</v>
      </c>
      <c r="Q35" s="10">
        <v>334435.79766614869</v>
      </c>
      <c r="R35" s="10">
        <v>0</v>
      </c>
      <c r="S35" s="10">
        <v>0</v>
      </c>
      <c r="T35" s="10">
        <v>0</v>
      </c>
      <c r="U35" s="10">
        <v>6825.2203605336481</v>
      </c>
      <c r="V35" s="10">
        <v>0</v>
      </c>
      <c r="W35" s="10">
        <v>0</v>
      </c>
      <c r="X35" s="10">
        <v>6825.2203605336481</v>
      </c>
      <c r="Y35" s="10">
        <v>102378.30540800469</v>
      </c>
      <c r="Z35" s="10">
        <v>34126.101802668236</v>
      </c>
      <c r="AA35" s="10">
        <v>54601.762884269185</v>
      </c>
      <c r="AB35" s="1">
        <f t="shared" si="0"/>
        <v>2115818.3117654305</v>
      </c>
      <c r="AC35" s="8">
        <f t="shared" si="1"/>
        <v>11.290322580645162</v>
      </c>
      <c r="AD35" s="8">
        <f t="shared" si="2"/>
        <v>0.967741935483871</v>
      </c>
      <c r="AE35" s="8">
        <f t="shared" si="3"/>
        <v>4.193548387096774</v>
      </c>
      <c r="AF35" s="8">
        <f t="shared" si="4"/>
        <v>0</v>
      </c>
      <c r="AG35" s="8">
        <f t="shared" si="5"/>
        <v>0</v>
      </c>
      <c r="AH35" s="8">
        <f t="shared" si="6"/>
        <v>0</v>
      </c>
      <c r="AI35" s="8">
        <f t="shared" si="7"/>
        <v>1.935483870967742</v>
      </c>
      <c r="AJ35" s="8">
        <f t="shared" si="8"/>
        <v>22.580645161290324</v>
      </c>
      <c r="AK35" s="8">
        <f t="shared" si="9"/>
        <v>0.32258064516129042</v>
      </c>
      <c r="AL35" s="8">
        <f t="shared" si="10"/>
        <v>0</v>
      </c>
      <c r="AM35" s="8">
        <f t="shared" si="11"/>
        <v>1.2903225806451617</v>
      </c>
      <c r="AN35" s="8">
        <f t="shared" si="12"/>
        <v>11.935483870967742</v>
      </c>
      <c r="AO35" s="8">
        <f t="shared" si="13"/>
        <v>22.580645161290324</v>
      </c>
      <c r="AP35" s="8">
        <f t="shared" si="14"/>
        <v>15.806451612903226</v>
      </c>
      <c r="AQ35" s="8">
        <f t="shared" si="15"/>
        <v>0</v>
      </c>
      <c r="AR35" s="8">
        <f t="shared" si="16"/>
        <v>0</v>
      </c>
      <c r="AS35" s="8">
        <f t="shared" si="17"/>
        <v>0</v>
      </c>
      <c r="AT35" s="8">
        <f t="shared" si="18"/>
        <v>0.32258064516129042</v>
      </c>
      <c r="AU35" s="8">
        <f t="shared" si="19"/>
        <v>0</v>
      </c>
      <c r="AV35" s="8">
        <f t="shared" si="20"/>
        <v>0</v>
      </c>
      <c r="AW35" s="8">
        <f t="shared" si="21"/>
        <v>0.32258064516129042</v>
      </c>
      <c r="AX35" s="8">
        <f t="shared" si="22"/>
        <v>4.8387096774193541</v>
      </c>
      <c r="AY35" s="8">
        <f t="shared" si="23"/>
        <v>1.6129032258064517</v>
      </c>
      <c r="AZ35" s="8">
        <f t="shared" si="24"/>
        <v>2.5806451612903234</v>
      </c>
    </row>
    <row r="36" spans="1:52">
      <c r="A36" s="1" t="s">
        <v>49</v>
      </c>
      <c r="B36" s="1" t="s">
        <v>88</v>
      </c>
      <c r="C36" s="1" t="s">
        <v>85</v>
      </c>
      <c r="D36" s="10">
        <v>133185.09647528338</v>
      </c>
      <c r="E36" s="10">
        <v>0</v>
      </c>
      <c r="F36" s="10">
        <v>8501.1763707627688</v>
      </c>
      <c r="G36" s="10">
        <v>0</v>
      </c>
      <c r="H36" s="10">
        <v>0</v>
      </c>
      <c r="I36" s="10">
        <v>0</v>
      </c>
      <c r="J36" s="10">
        <v>0</v>
      </c>
      <c r="K36" s="10">
        <v>155854.90013065076</v>
      </c>
      <c r="L36" s="10">
        <v>8501.1763707627688</v>
      </c>
      <c r="M36" s="10">
        <v>0</v>
      </c>
      <c r="N36" s="10">
        <v>25503.52911228831</v>
      </c>
      <c r="O36" s="10">
        <v>90679.214621469539</v>
      </c>
      <c r="P36" s="10">
        <v>184192.15469985997</v>
      </c>
      <c r="Q36" s="10">
        <v>195527.0565275437</v>
      </c>
      <c r="R36" s="10">
        <v>0</v>
      </c>
      <c r="S36" s="10">
        <v>0</v>
      </c>
      <c r="T36" s="10">
        <v>0</v>
      </c>
      <c r="U36" s="10">
        <v>2833.7254569209231</v>
      </c>
      <c r="V36" s="10">
        <v>0</v>
      </c>
      <c r="W36" s="10">
        <v>0</v>
      </c>
      <c r="X36" s="10">
        <v>0</v>
      </c>
      <c r="Y36" s="10">
        <v>65175.685509181225</v>
      </c>
      <c r="Z36" s="10">
        <v>2833.7254569209231</v>
      </c>
      <c r="AA36" s="10">
        <v>8501.1763707627688</v>
      </c>
      <c r="AB36" s="1">
        <f t="shared" si="0"/>
        <v>872787.44073164416</v>
      </c>
      <c r="AC36" s="8">
        <f t="shared" si="1"/>
        <v>15.259740259740264</v>
      </c>
      <c r="AD36" s="8">
        <f t="shared" si="2"/>
        <v>0</v>
      </c>
      <c r="AE36" s="8">
        <f t="shared" si="3"/>
        <v>0.97402597402597402</v>
      </c>
      <c r="AF36" s="8">
        <f t="shared" si="4"/>
        <v>0</v>
      </c>
      <c r="AG36" s="8">
        <f t="shared" si="5"/>
        <v>0</v>
      </c>
      <c r="AH36" s="8">
        <f t="shared" si="6"/>
        <v>0</v>
      </c>
      <c r="AI36" s="8">
        <f t="shared" si="7"/>
        <v>0</v>
      </c>
      <c r="AJ36" s="8">
        <f t="shared" si="8"/>
        <v>17.857142857142858</v>
      </c>
      <c r="AK36" s="8">
        <f t="shared" si="9"/>
        <v>0.97402597402597402</v>
      </c>
      <c r="AL36" s="8">
        <f t="shared" si="10"/>
        <v>0</v>
      </c>
      <c r="AM36" s="8">
        <f t="shared" si="11"/>
        <v>2.9220779220779227</v>
      </c>
      <c r="AN36" s="8">
        <f t="shared" si="12"/>
        <v>10.389610389610393</v>
      </c>
      <c r="AO36" s="8">
        <f t="shared" si="13"/>
        <v>21.103896103896101</v>
      </c>
      <c r="AP36" s="8">
        <f t="shared" si="14"/>
        <v>22.402597402597408</v>
      </c>
      <c r="AQ36" s="8">
        <f t="shared" si="15"/>
        <v>0</v>
      </c>
      <c r="AR36" s="8">
        <f t="shared" si="16"/>
        <v>0</v>
      </c>
      <c r="AS36" s="8">
        <f t="shared" si="17"/>
        <v>0</v>
      </c>
      <c r="AT36" s="8">
        <f t="shared" si="18"/>
        <v>0.32467532467532478</v>
      </c>
      <c r="AU36" s="8">
        <f t="shared" si="19"/>
        <v>0</v>
      </c>
      <c r="AV36" s="8">
        <f t="shared" si="20"/>
        <v>0</v>
      </c>
      <c r="AW36" s="8">
        <f t="shared" si="21"/>
        <v>0</v>
      </c>
      <c r="AX36" s="8">
        <f t="shared" si="22"/>
        <v>7.4675324675324681</v>
      </c>
      <c r="AY36" s="8">
        <f t="shared" si="23"/>
        <v>0.32467532467532478</v>
      </c>
      <c r="AZ36" s="8">
        <f t="shared" si="24"/>
        <v>0.97402597402597402</v>
      </c>
    </row>
    <row r="37" spans="1:52">
      <c r="A37" s="1" t="s">
        <v>50</v>
      </c>
      <c r="B37" s="1" t="s">
        <v>88</v>
      </c>
      <c r="C37" s="1" t="s">
        <v>82</v>
      </c>
      <c r="D37" s="10">
        <v>19556.843348577298</v>
      </c>
      <c r="E37" s="10">
        <v>0</v>
      </c>
      <c r="F37" s="10">
        <v>3431.0251488732101</v>
      </c>
      <c r="G37" s="10">
        <v>0</v>
      </c>
      <c r="H37" s="10">
        <v>0</v>
      </c>
      <c r="I37" s="10">
        <v>0</v>
      </c>
      <c r="J37" s="10">
        <v>3774.1276637605315</v>
      </c>
      <c r="K37" s="10">
        <v>22987.868497450509</v>
      </c>
      <c r="L37" s="10">
        <v>2058.615089323926</v>
      </c>
      <c r="M37" s="10">
        <v>0</v>
      </c>
      <c r="N37" s="10">
        <v>1372.4100595492841</v>
      </c>
      <c r="O37" s="10">
        <v>7891.3578424083835</v>
      </c>
      <c r="P37" s="10">
        <v>27105.098676098361</v>
      </c>
      <c r="Q37" s="10">
        <v>18184.433289028013</v>
      </c>
      <c r="R37" s="10">
        <v>686.20502977464207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5832.7427530844579</v>
      </c>
      <c r="Z37" s="10">
        <v>0</v>
      </c>
      <c r="AA37" s="10">
        <v>6175.8452679717784</v>
      </c>
      <c r="AB37" s="1">
        <f t="shared" si="0"/>
        <v>112880.72739792861</v>
      </c>
      <c r="AC37" s="8">
        <f t="shared" si="1"/>
        <v>17.325227963525837</v>
      </c>
      <c r="AD37" s="8">
        <f t="shared" si="2"/>
        <v>0</v>
      </c>
      <c r="AE37" s="8">
        <f t="shared" si="3"/>
        <v>3.0395136778115504</v>
      </c>
      <c r="AF37" s="8">
        <f t="shared" si="4"/>
        <v>0</v>
      </c>
      <c r="AG37" s="8">
        <f t="shared" si="5"/>
        <v>0</v>
      </c>
      <c r="AH37" s="8">
        <f t="shared" si="6"/>
        <v>0</v>
      </c>
      <c r="AI37" s="8">
        <f t="shared" si="7"/>
        <v>3.3434650455927057</v>
      </c>
      <c r="AJ37" s="8">
        <f t="shared" si="8"/>
        <v>20.364741641337389</v>
      </c>
      <c r="AK37" s="8">
        <f t="shared" si="9"/>
        <v>1.8237082066869301</v>
      </c>
      <c r="AL37" s="8">
        <f t="shared" si="10"/>
        <v>0</v>
      </c>
      <c r="AM37" s="8">
        <f t="shared" si="11"/>
        <v>1.21580547112462</v>
      </c>
      <c r="AN37" s="8">
        <f t="shared" si="12"/>
        <v>6.990881458966566</v>
      </c>
      <c r="AO37" s="8">
        <f t="shared" si="13"/>
        <v>24.012158054711247</v>
      </c>
      <c r="AP37" s="8">
        <f t="shared" si="14"/>
        <v>16.109422492401215</v>
      </c>
      <c r="AQ37" s="8">
        <f t="shared" si="15"/>
        <v>0.60790273556231</v>
      </c>
      <c r="AR37" s="8">
        <f t="shared" si="16"/>
        <v>0</v>
      </c>
      <c r="AS37" s="8">
        <f t="shared" si="17"/>
        <v>0</v>
      </c>
      <c r="AT37" s="8">
        <f t="shared" si="18"/>
        <v>0</v>
      </c>
      <c r="AU37" s="8">
        <f t="shared" si="19"/>
        <v>0</v>
      </c>
      <c r="AV37" s="8">
        <f t="shared" si="20"/>
        <v>0</v>
      </c>
      <c r="AW37" s="8">
        <f t="shared" si="21"/>
        <v>0</v>
      </c>
      <c r="AX37" s="8">
        <f t="shared" si="22"/>
        <v>5.1671732522796363</v>
      </c>
      <c r="AY37" s="8">
        <f t="shared" si="23"/>
        <v>0</v>
      </c>
      <c r="AZ37" s="8">
        <f t="shared" si="24"/>
        <v>5.4711246200607908</v>
      </c>
    </row>
    <row r="38" spans="1:52">
      <c r="A38" s="1" t="s">
        <v>51</v>
      </c>
      <c r="B38" s="1" t="s">
        <v>88</v>
      </c>
      <c r="C38" s="1" t="s">
        <v>85</v>
      </c>
      <c r="D38" s="10">
        <v>68045.922136004752</v>
      </c>
      <c r="E38" s="10">
        <v>15553.353631086802</v>
      </c>
      <c r="F38" s="10">
        <v>27218.368854401899</v>
      </c>
      <c r="G38" s="10">
        <v>1944.1692038858503</v>
      </c>
      <c r="H38" s="10">
        <v>0</v>
      </c>
      <c r="I38" s="10">
        <v>0</v>
      </c>
      <c r="J38" s="10">
        <v>1944.1692038858503</v>
      </c>
      <c r="K38" s="10">
        <v>124426.82904869442</v>
      </c>
      <c r="L38" s="10">
        <v>19441.692038858499</v>
      </c>
      <c r="M38" s="10">
        <v>0</v>
      </c>
      <c r="N38" s="10">
        <v>5832.507611657551</v>
      </c>
      <c r="O38" s="10">
        <v>50548.399301032106</v>
      </c>
      <c r="P38" s="10">
        <v>159421.87471863971</v>
      </c>
      <c r="Q38" s="10">
        <v>120538.49064092271</v>
      </c>
      <c r="R38" s="10">
        <v>0</v>
      </c>
      <c r="S38" s="10">
        <v>0</v>
      </c>
      <c r="T38" s="10">
        <v>0</v>
      </c>
      <c r="U38" s="10">
        <v>5832.507611657551</v>
      </c>
      <c r="V38" s="10">
        <v>0</v>
      </c>
      <c r="W38" s="10">
        <v>0</v>
      </c>
      <c r="X38" s="10">
        <v>0</v>
      </c>
      <c r="Y38" s="10">
        <v>31106.707262173604</v>
      </c>
      <c r="Z38" s="10">
        <v>3888.3384077717005</v>
      </c>
      <c r="AA38" s="10">
        <v>11665.015223315102</v>
      </c>
      <c r="AB38" s="1">
        <f t="shared" si="0"/>
        <v>635743.32967067312</v>
      </c>
      <c r="AC38" s="8">
        <f t="shared" si="1"/>
        <v>10.703363914373087</v>
      </c>
      <c r="AD38" s="8">
        <f t="shared" si="2"/>
        <v>2.446483180428134</v>
      </c>
      <c r="AE38" s="8">
        <f t="shared" si="3"/>
        <v>4.2813455657492341</v>
      </c>
      <c r="AF38" s="8">
        <f t="shared" si="4"/>
        <v>0.30581039755351674</v>
      </c>
      <c r="AG38" s="8">
        <f t="shared" si="5"/>
        <v>0</v>
      </c>
      <c r="AH38" s="8">
        <f t="shared" si="6"/>
        <v>0</v>
      </c>
      <c r="AI38" s="8">
        <f t="shared" si="7"/>
        <v>0.30581039755351674</v>
      </c>
      <c r="AJ38" s="8">
        <f t="shared" si="8"/>
        <v>19.571865443425072</v>
      </c>
      <c r="AK38" s="8">
        <f t="shared" si="9"/>
        <v>3.0581039755351669</v>
      </c>
      <c r="AL38" s="8">
        <f t="shared" si="10"/>
        <v>0</v>
      </c>
      <c r="AM38" s="8">
        <f t="shared" si="11"/>
        <v>0.9174311926605504</v>
      </c>
      <c r="AN38" s="8">
        <f t="shared" si="12"/>
        <v>7.9510703363914361</v>
      </c>
      <c r="AO38" s="8">
        <f t="shared" si="13"/>
        <v>25.076452599388372</v>
      </c>
      <c r="AP38" s="8">
        <f t="shared" si="14"/>
        <v>18.960244648318039</v>
      </c>
      <c r="AQ38" s="8">
        <f t="shared" si="15"/>
        <v>0</v>
      </c>
      <c r="AR38" s="8">
        <f t="shared" si="16"/>
        <v>0</v>
      </c>
      <c r="AS38" s="8">
        <f t="shared" si="17"/>
        <v>0</v>
      </c>
      <c r="AT38" s="8">
        <f t="shared" si="18"/>
        <v>0.9174311926605504</v>
      </c>
      <c r="AU38" s="8">
        <f t="shared" si="19"/>
        <v>0</v>
      </c>
      <c r="AV38" s="8">
        <f t="shared" si="20"/>
        <v>0</v>
      </c>
      <c r="AW38" s="8">
        <f t="shared" si="21"/>
        <v>0</v>
      </c>
      <c r="AX38" s="8">
        <f t="shared" si="22"/>
        <v>4.8929663608562679</v>
      </c>
      <c r="AY38" s="8">
        <f t="shared" si="23"/>
        <v>0.61162079510703349</v>
      </c>
      <c r="AZ38" s="8">
        <f t="shared" si="24"/>
        <v>1.8348623853211008</v>
      </c>
    </row>
    <row r="39" spans="1:52">
      <c r="A39" s="1" t="s">
        <v>52</v>
      </c>
      <c r="B39" s="1" t="s">
        <v>81</v>
      </c>
      <c r="C39" s="1" t="s">
        <v>87</v>
      </c>
      <c r="D39" s="10">
        <v>548712.40881212894</v>
      </c>
      <c r="E39" s="10">
        <v>0</v>
      </c>
      <c r="F39" s="10">
        <v>153639.4744673961</v>
      </c>
      <c r="G39" s="10">
        <v>0</v>
      </c>
      <c r="H39" s="10">
        <v>0</v>
      </c>
      <c r="I39" s="10">
        <v>0</v>
      </c>
      <c r="J39" s="10">
        <v>65845.489057455459</v>
      </c>
      <c r="K39" s="10">
        <v>1119373.3139767428</v>
      </c>
      <c r="L39" s="10">
        <v>43896.992704970311</v>
      </c>
      <c r="M39" s="10">
        <v>0</v>
      </c>
      <c r="N39" s="10">
        <v>109742.48176242578</v>
      </c>
      <c r="O39" s="10">
        <v>460918.42340218823</v>
      </c>
      <c r="P39" s="10">
        <v>1975364.6717236638</v>
      </c>
      <c r="Q39" s="10">
        <v>1865622.1899612381</v>
      </c>
      <c r="R39" s="10">
        <v>0</v>
      </c>
      <c r="S39" s="10">
        <v>0</v>
      </c>
      <c r="T39" s="10">
        <v>0</v>
      </c>
      <c r="U39" s="10">
        <v>21948.496352485156</v>
      </c>
      <c r="V39" s="10">
        <v>0</v>
      </c>
      <c r="W39" s="10">
        <v>0</v>
      </c>
      <c r="X39" s="10">
        <v>0</v>
      </c>
      <c r="Y39" s="10">
        <v>219484.96352485157</v>
      </c>
      <c r="Z39" s="10">
        <v>87793.985409940622</v>
      </c>
      <c r="AA39" s="10">
        <v>395072.93434473278</v>
      </c>
      <c r="AB39" s="1">
        <f t="shared" si="0"/>
        <v>6672342.8911554869</v>
      </c>
      <c r="AC39" s="8">
        <f t="shared" si="1"/>
        <v>8.2236842105263168</v>
      </c>
      <c r="AD39" s="8">
        <f t="shared" si="2"/>
        <v>0</v>
      </c>
      <c r="AE39" s="8">
        <f t="shared" si="3"/>
        <v>2.3026315789473686</v>
      </c>
      <c r="AF39" s="8">
        <f t="shared" si="4"/>
        <v>0</v>
      </c>
      <c r="AG39" s="8">
        <f t="shared" si="5"/>
        <v>0</v>
      </c>
      <c r="AH39" s="8">
        <f t="shared" si="6"/>
        <v>0</v>
      </c>
      <c r="AI39" s="8">
        <f t="shared" si="7"/>
        <v>0.98684210526315785</v>
      </c>
      <c r="AJ39" s="8">
        <f t="shared" si="8"/>
        <v>16.776315789473681</v>
      </c>
      <c r="AK39" s="8">
        <f t="shared" si="9"/>
        <v>0.65789473684210531</v>
      </c>
      <c r="AL39" s="8">
        <f t="shared" si="10"/>
        <v>0</v>
      </c>
      <c r="AM39" s="8">
        <f t="shared" si="11"/>
        <v>1.6447368421052635</v>
      </c>
      <c r="AN39" s="8">
        <f t="shared" si="12"/>
        <v>6.9078947368421044</v>
      </c>
      <c r="AO39" s="8">
        <f t="shared" si="13"/>
        <v>29.605263157894736</v>
      </c>
      <c r="AP39" s="8">
        <f t="shared" si="14"/>
        <v>27.960526315789476</v>
      </c>
      <c r="AQ39" s="8">
        <f t="shared" si="15"/>
        <v>0</v>
      </c>
      <c r="AR39" s="8">
        <f t="shared" si="16"/>
        <v>0</v>
      </c>
      <c r="AS39" s="8">
        <f t="shared" si="17"/>
        <v>0</v>
      </c>
      <c r="AT39" s="8">
        <f t="shared" si="18"/>
        <v>0.32894736842105265</v>
      </c>
      <c r="AU39" s="8">
        <f t="shared" si="19"/>
        <v>0</v>
      </c>
      <c r="AV39" s="8">
        <f t="shared" si="20"/>
        <v>0</v>
      </c>
      <c r="AW39" s="8">
        <f t="shared" si="21"/>
        <v>0</v>
      </c>
      <c r="AX39" s="8">
        <f t="shared" si="22"/>
        <v>3.289473684210527</v>
      </c>
      <c r="AY39" s="8">
        <f t="shared" si="23"/>
        <v>1.3157894736842106</v>
      </c>
      <c r="AZ39" s="8">
        <f t="shared" si="24"/>
        <v>5.9210526315789469</v>
      </c>
    </row>
    <row r="40" spans="1:52">
      <c r="A40" s="1" t="s">
        <v>53</v>
      </c>
      <c r="B40" s="1" t="s">
        <v>88</v>
      </c>
      <c r="C40" s="1" t="s">
        <v>85</v>
      </c>
      <c r="D40" s="10">
        <v>85207.704866248605</v>
      </c>
      <c r="E40" s="10">
        <v>0</v>
      </c>
      <c r="F40" s="10">
        <v>10650.963108281076</v>
      </c>
      <c r="G40" s="10">
        <v>0</v>
      </c>
      <c r="H40" s="10">
        <v>0</v>
      </c>
      <c r="I40" s="10">
        <v>0</v>
      </c>
      <c r="J40" s="10">
        <v>0</v>
      </c>
      <c r="K40" s="10">
        <v>247634.892267535</v>
      </c>
      <c r="L40" s="10">
        <v>13313.703885351346</v>
      </c>
      <c r="M40" s="10">
        <v>0</v>
      </c>
      <c r="N40" s="10">
        <v>7988.2223312108063</v>
      </c>
      <c r="O40" s="10">
        <v>85207.704866248605</v>
      </c>
      <c r="P40" s="10">
        <v>186391.85439491883</v>
      </c>
      <c r="Q40" s="10">
        <v>181066.37284077829</v>
      </c>
      <c r="R40" s="10">
        <v>2662.7407770702689</v>
      </c>
      <c r="S40" s="10">
        <v>0</v>
      </c>
      <c r="T40" s="10">
        <v>0</v>
      </c>
      <c r="U40" s="10">
        <v>5325.4815541405378</v>
      </c>
      <c r="V40" s="10">
        <v>0</v>
      </c>
      <c r="W40" s="10">
        <v>0</v>
      </c>
      <c r="X40" s="10">
        <v>0</v>
      </c>
      <c r="Y40" s="10">
        <v>47929.333987264843</v>
      </c>
      <c r="Z40" s="10">
        <v>21301.926216562151</v>
      </c>
      <c r="AA40" s="10">
        <v>10650.963108281076</v>
      </c>
      <c r="AB40" s="1">
        <f t="shared" si="0"/>
        <v>894680.90109561046</v>
      </c>
      <c r="AC40" s="8">
        <f t="shared" si="1"/>
        <v>9.5238095238095237</v>
      </c>
      <c r="AD40" s="8">
        <f t="shared" si="2"/>
        <v>0</v>
      </c>
      <c r="AE40" s="8">
        <f t="shared" si="3"/>
        <v>1.1904761904761905</v>
      </c>
      <c r="AF40" s="8">
        <f t="shared" si="4"/>
        <v>0</v>
      </c>
      <c r="AG40" s="8">
        <f t="shared" si="5"/>
        <v>0</v>
      </c>
      <c r="AH40" s="8">
        <f t="shared" si="6"/>
        <v>0</v>
      </c>
      <c r="AI40" s="8">
        <f t="shared" si="7"/>
        <v>0</v>
      </c>
      <c r="AJ40" s="8">
        <f t="shared" si="8"/>
        <v>27.678571428571423</v>
      </c>
      <c r="AK40" s="8">
        <f t="shared" si="9"/>
        <v>1.4880952380952379</v>
      </c>
      <c r="AL40" s="8">
        <f t="shared" si="10"/>
        <v>0</v>
      </c>
      <c r="AM40" s="8">
        <f t="shared" si="11"/>
        <v>0.89285714285714279</v>
      </c>
      <c r="AN40" s="8">
        <f t="shared" si="12"/>
        <v>9.5238095238095237</v>
      </c>
      <c r="AO40" s="8">
        <f t="shared" si="13"/>
        <v>20.833333333333332</v>
      </c>
      <c r="AP40" s="8">
        <f t="shared" si="14"/>
        <v>20.238095238095237</v>
      </c>
      <c r="AQ40" s="8">
        <f t="shared" si="15"/>
        <v>0.29761904761904762</v>
      </c>
      <c r="AR40" s="8">
        <f t="shared" si="16"/>
        <v>0</v>
      </c>
      <c r="AS40" s="8">
        <f t="shared" si="17"/>
        <v>0</v>
      </c>
      <c r="AT40" s="8">
        <f t="shared" si="18"/>
        <v>0.59523809523809523</v>
      </c>
      <c r="AU40" s="8">
        <f t="shared" si="19"/>
        <v>0</v>
      </c>
      <c r="AV40" s="8">
        <f t="shared" si="20"/>
        <v>0</v>
      </c>
      <c r="AW40" s="8">
        <f t="shared" si="21"/>
        <v>0</v>
      </c>
      <c r="AX40" s="8">
        <f t="shared" si="22"/>
        <v>5.3571428571428577</v>
      </c>
      <c r="AY40" s="8">
        <f t="shared" si="23"/>
        <v>2.3809523809523809</v>
      </c>
      <c r="AZ40" s="8">
        <f t="shared" si="24"/>
        <v>1.1904761904761905</v>
      </c>
    </row>
    <row r="41" spans="1:52">
      <c r="A41" s="1" t="s">
        <v>54</v>
      </c>
      <c r="B41" s="1" t="s">
        <v>81</v>
      </c>
      <c r="C41" s="1" t="s">
        <v>87</v>
      </c>
      <c r="D41" s="10">
        <v>37366.463534454451</v>
      </c>
      <c r="E41" s="10">
        <v>23354.03970903403</v>
      </c>
      <c r="F41" s="10">
        <v>28024.847650840835</v>
      </c>
      <c r="G41" s="10">
        <v>0</v>
      </c>
      <c r="H41" s="10">
        <v>0</v>
      </c>
      <c r="I41" s="10">
        <v>4670.8079418068064</v>
      </c>
      <c r="J41" s="10">
        <v>4670.8079418068064</v>
      </c>
      <c r="K41" s="10">
        <v>112099.39060336334</v>
      </c>
      <c r="L41" s="10">
        <v>7006.2119127102087</v>
      </c>
      <c r="M41" s="10">
        <v>0</v>
      </c>
      <c r="N41" s="10">
        <v>7006.2119127102087</v>
      </c>
      <c r="O41" s="10">
        <v>72397.523098005491</v>
      </c>
      <c r="P41" s="10">
        <v>247552.82091576071</v>
      </c>
      <c r="Q41" s="10">
        <v>182161.50973046542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51378.887359874869</v>
      </c>
      <c r="Z41" s="10">
        <v>11677.019854517015</v>
      </c>
      <c r="AA41" s="10">
        <v>16347.82779632382</v>
      </c>
      <c r="AB41" s="1">
        <f t="shared" si="0"/>
        <v>789366.5421653504</v>
      </c>
      <c r="AC41" s="8">
        <f t="shared" si="1"/>
        <v>4.7337278106508869</v>
      </c>
      <c r="AD41" s="8">
        <f t="shared" si="2"/>
        <v>2.9585798816568043</v>
      </c>
      <c r="AE41" s="8">
        <f t="shared" si="3"/>
        <v>3.5502958579881647</v>
      </c>
      <c r="AF41" s="8">
        <f t="shared" si="4"/>
        <v>0</v>
      </c>
      <c r="AG41" s="8">
        <f t="shared" si="5"/>
        <v>0</v>
      </c>
      <c r="AH41" s="8">
        <f t="shared" si="6"/>
        <v>0.59171597633136086</v>
      </c>
      <c r="AI41" s="8">
        <f t="shared" si="7"/>
        <v>0.59171597633136086</v>
      </c>
      <c r="AJ41" s="8">
        <f t="shared" si="8"/>
        <v>14.201183431952659</v>
      </c>
      <c r="AK41" s="8">
        <f t="shared" si="9"/>
        <v>0.88757396449704118</v>
      </c>
      <c r="AL41" s="8">
        <f t="shared" si="10"/>
        <v>0</v>
      </c>
      <c r="AM41" s="8">
        <f t="shared" si="11"/>
        <v>0.88757396449704118</v>
      </c>
      <c r="AN41" s="8">
        <f t="shared" si="12"/>
        <v>9.1715976331360931</v>
      </c>
      <c r="AO41" s="8">
        <f t="shared" si="13"/>
        <v>31.360946745562121</v>
      </c>
      <c r="AP41" s="8">
        <f t="shared" si="14"/>
        <v>23.07692307692307</v>
      </c>
      <c r="AQ41" s="8">
        <f t="shared" si="15"/>
        <v>0</v>
      </c>
      <c r="AR41" s="8">
        <f t="shared" si="16"/>
        <v>0</v>
      </c>
      <c r="AS41" s="8">
        <f t="shared" si="17"/>
        <v>0</v>
      </c>
      <c r="AT41" s="8">
        <f t="shared" si="18"/>
        <v>0</v>
      </c>
      <c r="AU41" s="8">
        <f t="shared" si="19"/>
        <v>0</v>
      </c>
      <c r="AV41" s="8">
        <f t="shared" si="20"/>
        <v>0</v>
      </c>
      <c r="AW41" s="8">
        <f t="shared" si="21"/>
        <v>0</v>
      </c>
      <c r="AX41" s="8">
        <f t="shared" si="22"/>
        <v>6.5088757396449699</v>
      </c>
      <c r="AY41" s="8">
        <f t="shared" si="23"/>
        <v>1.4792899408284022</v>
      </c>
      <c r="AZ41" s="8">
        <f t="shared" si="24"/>
        <v>2.0710059171597623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D1" sqref="D1:H41"/>
    </sheetView>
  </sheetViews>
  <sheetFormatPr baseColWidth="10" defaultColWidth="11" defaultRowHeight="12" x14ac:dyDescent="0"/>
  <cols>
    <col min="1" max="3" width="11" style="1"/>
    <col min="4" max="4" width="21.5" style="1" customWidth="1"/>
    <col min="5" max="5" width="25.1640625" style="1" customWidth="1"/>
    <col min="6" max="6" width="17.5" style="1" customWidth="1"/>
    <col min="7" max="7" width="15" style="1" customWidth="1"/>
    <col min="8" max="9" width="14.6640625" style="1" customWidth="1"/>
    <col min="10" max="10" width="31.83203125" style="1" customWidth="1"/>
    <col min="11" max="11" width="35.5" style="1" customWidth="1"/>
    <col min="12" max="12" width="27.83203125" style="1" customWidth="1"/>
    <col min="13" max="13" width="25.33203125" style="1" customWidth="1"/>
    <col min="14" max="14" width="15.83203125" style="1" customWidth="1"/>
    <col min="15" max="16384" width="11" style="1"/>
  </cols>
  <sheetData>
    <row r="1" spans="1:14" s="3" customFormat="1">
      <c r="A1" s="2" t="s">
        <v>0</v>
      </c>
      <c r="B1" s="2" t="s">
        <v>157</v>
      </c>
      <c r="C1" s="2" t="s">
        <v>55</v>
      </c>
      <c r="D1" s="2" t="s">
        <v>90</v>
      </c>
      <c r="E1" s="2" t="s">
        <v>91</v>
      </c>
      <c r="F1" s="2" t="s">
        <v>92</v>
      </c>
      <c r="G1" s="2" t="s">
        <v>93</v>
      </c>
      <c r="H1" s="2" t="s">
        <v>94</v>
      </c>
      <c r="I1" s="2" t="s">
        <v>164</v>
      </c>
      <c r="J1" s="2" t="s">
        <v>189</v>
      </c>
      <c r="K1" s="2" t="s">
        <v>190</v>
      </c>
      <c r="L1" s="2" t="s">
        <v>191</v>
      </c>
      <c r="M1" s="2" t="s">
        <v>192</v>
      </c>
      <c r="N1" s="2" t="s">
        <v>193</v>
      </c>
    </row>
    <row r="2" spans="1:14">
      <c r="A2" s="7" t="s">
        <v>15</v>
      </c>
      <c r="B2" s="28" t="s">
        <v>195</v>
      </c>
      <c r="C2" s="7" t="s">
        <v>81</v>
      </c>
      <c r="D2" s="1">
        <v>19</v>
      </c>
      <c r="E2" s="1">
        <v>9</v>
      </c>
      <c r="F2" s="1">
        <v>250</v>
      </c>
      <c r="G2" s="1">
        <v>13</v>
      </c>
      <c r="H2" s="1">
        <v>17</v>
      </c>
      <c r="I2" s="1">
        <f t="shared" ref="I2:I41" si="0">SUM(D2:H2)</f>
        <v>308</v>
      </c>
      <c r="J2" s="8">
        <f t="shared" ref="J2:J41" si="1">D2*100/I2</f>
        <v>6.1688311688311686</v>
      </c>
      <c r="K2" s="8">
        <f t="shared" ref="K2:K41" si="2">E2*100/I2</f>
        <v>2.9220779220779223</v>
      </c>
      <c r="L2" s="8">
        <f t="shared" ref="L2:L41" si="3">F2*100/I2</f>
        <v>81.168831168831176</v>
      </c>
      <c r="M2" s="8">
        <f t="shared" ref="M2:M41" si="4">G2*100/I2</f>
        <v>4.220779220779221</v>
      </c>
      <c r="N2" s="8">
        <f t="shared" ref="N2:N41" si="5">H2*100/I2</f>
        <v>5.5194805194805197</v>
      </c>
    </row>
    <row r="3" spans="1:14">
      <c r="A3" s="1" t="s">
        <v>16</v>
      </c>
      <c r="B3" s="29" t="s">
        <v>84</v>
      </c>
      <c r="C3" s="1" t="s">
        <v>83</v>
      </c>
      <c r="D3" s="1">
        <v>22</v>
      </c>
      <c r="E3" s="1">
        <v>4</v>
      </c>
      <c r="F3" s="1">
        <v>262</v>
      </c>
      <c r="G3" s="1">
        <v>1</v>
      </c>
      <c r="H3" s="1">
        <v>11</v>
      </c>
      <c r="I3" s="1">
        <f t="shared" si="0"/>
        <v>300</v>
      </c>
      <c r="J3" s="8">
        <f t="shared" si="1"/>
        <v>7.333333333333333</v>
      </c>
      <c r="K3" s="8">
        <f t="shared" si="2"/>
        <v>1.3333333333333333</v>
      </c>
      <c r="L3" s="8">
        <f t="shared" si="3"/>
        <v>87.333333333333329</v>
      </c>
      <c r="M3" s="8">
        <f t="shared" si="4"/>
        <v>0.33333333333333331</v>
      </c>
      <c r="N3" s="8">
        <f t="shared" si="5"/>
        <v>3.6666666666666665</v>
      </c>
    </row>
    <row r="4" spans="1:14">
      <c r="A4" s="1" t="s">
        <v>17</v>
      </c>
      <c r="B4" s="29" t="s">
        <v>84</v>
      </c>
      <c r="C4" s="1" t="s">
        <v>83</v>
      </c>
      <c r="D4" s="1">
        <v>23</v>
      </c>
      <c r="E4" s="1">
        <v>8</v>
      </c>
      <c r="F4" s="1">
        <v>258</v>
      </c>
      <c r="G4" s="1">
        <v>2</v>
      </c>
      <c r="H4" s="1">
        <v>9</v>
      </c>
      <c r="I4" s="1">
        <f t="shared" si="0"/>
        <v>300</v>
      </c>
      <c r="J4" s="8">
        <f t="shared" si="1"/>
        <v>7.666666666666667</v>
      </c>
      <c r="K4" s="8">
        <f t="shared" si="2"/>
        <v>2.6666666666666665</v>
      </c>
      <c r="L4" s="8">
        <f t="shared" si="3"/>
        <v>86</v>
      </c>
      <c r="M4" s="8">
        <f t="shared" si="4"/>
        <v>0.66666666666666663</v>
      </c>
      <c r="N4" s="8">
        <f t="shared" si="5"/>
        <v>3</v>
      </c>
    </row>
    <row r="5" spans="1:14">
      <c r="A5" s="1" t="s">
        <v>18</v>
      </c>
      <c r="B5" s="29" t="s">
        <v>85</v>
      </c>
      <c r="C5" s="1" t="s">
        <v>83</v>
      </c>
      <c r="D5" s="1">
        <v>31</v>
      </c>
      <c r="E5" s="1">
        <v>5</v>
      </c>
      <c r="F5" s="1">
        <v>244</v>
      </c>
      <c r="G5" s="1">
        <v>2</v>
      </c>
      <c r="H5" s="1">
        <v>20</v>
      </c>
      <c r="I5" s="1">
        <f t="shared" si="0"/>
        <v>302</v>
      </c>
      <c r="J5" s="8">
        <f t="shared" si="1"/>
        <v>10.264900662251655</v>
      </c>
      <c r="K5" s="8">
        <f t="shared" si="2"/>
        <v>1.6556291390728477</v>
      </c>
      <c r="L5" s="8">
        <f t="shared" si="3"/>
        <v>80.794701986754973</v>
      </c>
      <c r="M5" s="8">
        <f t="shared" si="4"/>
        <v>0.66225165562913912</v>
      </c>
      <c r="N5" s="8">
        <f t="shared" si="5"/>
        <v>6.6225165562913908</v>
      </c>
    </row>
    <row r="6" spans="1:14">
      <c r="A6" s="1" t="s">
        <v>19</v>
      </c>
      <c r="B6" s="29" t="s">
        <v>84</v>
      </c>
      <c r="C6" s="9" t="s">
        <v>89</v>
      </c>
      <c r="D6" s="1">
        <v>24</v>
      </c>
      <c r="E6" s="1">
        <v>6</v>
      </c>
      <c r="F6" s="1">
        <v>264</v>
      </c>
      <c r="G6" s="1">
        <v>8</v>
      </c>
      <c r="H6" s="1">
        <v>10</v>
      </c>
      <c r="I6" s="1">
        <f t="shared" si="0"/>
        <v>312</v>
      </c>
      <c r="J6" s="8">
        <f t="shared" si="1"/>
        <v>7.6923076923076925</v>
      </c>
      <c r="K6" s="8">
        <f t="shared" si="2"/>
        <v>1.9230769230769231</v>
      </c>
      <c r="L6" s="8">
        <f t="shared" si="3"/>
        <v>84.615384615384613</v>
      </c>
      <c r="M6" s="8">
        <f t="shared" si="4"/>
        <v>2.5641025641025643</v>
      </c>
      <c r="N6" s="8">
        <f t="shared" si="5"/>
        <v>3.2051282051282053</v>
      </c>
    </row>
    <row r="7" spans="1:14">
      <c r="A7" s="1" t="s">
        <v>20</v>
      </c>
      <c r="B7" s="29" t="s">
        <v>85</v>
      </c>
      <c r="C7" s="9" t="s">
        <v>89</v>
      </c>
      <c r="D7" s="1">
        <v>17</v>
      </c>
      <c r="E7" s="1">
        <v>12</v>
      </c>
      <c r="F7" s="1">
        <v>261</v>
      </c>
      <c r="G7" s="1">
        <v>7</v>
      </c>
      <c r="H7" s="1">
        <v>22</v>
      </c>
      <c r="I7" s="1">
        <f t="shared" si="0"/>
        <v>319</v>
      </c>
      <c r="J7" s="8">
        <f t="shared" si="1"/>
        <v>5.3291536050156738</v>
      </c>
      <c r="K7" s="8">
        <f t="shared" si="2"/>
        <v>3.761755485893417</v>
      </c>
      <c r="L7" s="8">
        <f t="shared" si="3"/>
        <v>81.818181818181813</v>
      </c>
      <c r="M7" s="8">
        <f t="shared" si="4"/>
        <v>2.1943573667711598</v>
      </c>
      <c r="N7" s="8">
        <f t="shared" si="5"/>
        <v>6.8965517241379306</v>
      </c>
    </row>
    <row r="8" spans="1:14">
      <c r="A8" s="1" t="s">
        <v>21</v>
      </c>
      <c r="B8" s="29" t="s">
        <v>85</v>
      </c>
      <c r="C8" s="9" t="s">
        <v>89</v>
      </c>
      <c r="D8" s="1">
        <v>21</v>
      </c>
      <c r="E8" s="1">
        <v>10</v>
      </c>
      <c r="F8" s="1">
        <v>299</v>
      </c>
      <c r="G8" s="1">
        <v>12</v>
      </c>
      <c r="H8" s="1">
        <v>15</v>
      </c>
      <c r="I8" s="1">
        <f t="shared" si="0"/>
        <v>357</v>
      </c>
      <c r="J8" s="8">
        <f t="shared" si="1"/>
        <v>5.882352941176471</v>
      </c>
      <c r="K8" s="8">
        <f t="shared" si="2"/>
        <v>2.8011204481792715</v>
      </c>
      <c r="L8" s="8">
        <f t="shared" si="3"/>
        <v>83.753501400560225</v>
      </c>
      <c r="M8" s="8">
        <f t="shared" si="4"/>
        <v>3.3613445378151261</v>
      </c>
      <c r="N8" s="8">
        <f t="shared" si="5"/>
        <v>4.2016806722689077</v>
      </c>
    </row>
    <row r="9" spans="1:14">
      <c r="A9" s="1" t="s">
        <v>22</v>
      </c>
      <c r="B9" s="29" t="s">
        <v>85</v>
      </c>
      <c r="C9" s="9" t="s">
        <v>89</v>
      </c>
      <c r="D9" s="1">
        <v>34</v>
      </c>
      <c r="E9" s="1">
        <v>8</v>
      </c>
      <c r="F9" s="1">
        <v>250</v>
      </c>
      <c r="G9" s="1">
        <v>2</v>
      </c>
      <c r="H9" s="1">
        <v>24</v>
      </c>
      <c r="I9" s="1">
        <f t="shared" si="0"/>
        <v>318</v>
      </c>
      <c r="J9" s="8">
        <f t="shared" si="1"/>
        <v>10.691823899371069</v>
      </c>
      <c r="K9" s="8">
        <f t="shared" si="2"/>
        <v>2.5157232704402515</v>
      </c>
      <c r="L9" s="8">
        <f t="shared" si="3"/>
        <v>78.616352201257868</v>
      </c>
      <c r="M9" s="8">
        <f t="shared" si="4"/>
        <v>0.62893081761006286</v>
      </c>
      <c r="N9" s="8">
        <f t="shared" si="5"/>
        <v>7.5471698113207548</v>
      </c>
    </row>
    <row r="10" spans="1:14">
      <c r="A10" s="1" t="s">
        <v>23</v>
      </c>
      <c r="B10" s="29" t="s">
        <v>84</v>
      </c>
      <c r="C10" s="9" t="s">
        <v>89</v>
      </c>
      <c r="D10" s="1">
        <v>17</v>
      </c>
      <c r="E10" s="1">
        <v>5</v>
      </c>
      <c r="F10" s="1">
        <v>269</v>
      </c>
      <c r="G10" s="1">
        <v>6</v>
      </c>
      <c r="H10" s="1">
        <v>9</v>
      </c>
      <c r="I10" s="1">
        <f t="shared" si="0"/>
        <v>306</v>
      </c>
      <c r="J10" s="8">
        <f t="shared" si="1"/>
        <v>5.5555555555555554</v>
      </c>
      <c r="K10" s="8">
        <f t="shared" si="2"/>
        <v>1.6339869281045751</v>
      </c>
      <c r="L10" s="8">
        <f t="shared" si="3"/>
        <v>87.908496732026137</v>
      </c>
      <c r="M10" s="8">
        <f t="shared" si="4"/>
        <v>1.9607843137254901</v>
      </c>
      <c r="N10" s="8">
        <f t="shared" si="5"/>
        <v>2.9411764705882355</v>
      </c>
    </row>
    <row r="11" spans="1:14">
      <c r="A11" s="1" t="s">
        <v>24</v>
      </c>
      <c r="B11" s="29" t="s">
        <v>194</v>
      </c>
      <c r="C11" s="29" t="s">
        <v>89</v>
      </c>
      <c r="D11" s="1">
        <v>35</v>
      </c>
      <c r="E11" s="1">
        <v>15</v>
      </c>
      <c r="F11" s="1">
        <v>250</v>
      </c>
      <c r="G11" s="1">
        <v>4</v>
      </c>
      <c r="H11" s="1">
        <v>17</v>
      </c>
      <c r="I11" s="1">
        <f t="shared" si="0"/>
        <v>321</v>
      </c>
      <c r="J11" s="8">
        <f t="shared" si="1"/>
        <v>10.903426791277258</v>
      </c>
      <c r="K11" s="8">
        <f t="shared" si="2"/>
        <v>4.6728971962616823</v>
      </c>
      <c r="L11" s="8">
        <f t="shared" si="3"/>
        <v>77.881619937694708</v>
      </c>
      <c r="M11" s="8">
        <f t="shared" si="4"/>
        <v>1.2461059190031152</v>
      </c>
      <c r="N11" s="8">
        <f t="shared" si="5"/>
        <v>5.29595015576324</v>
      </c>
    </row>
    <row r="12" spans="1:14">
      <c r="A12" s="1" t="s">
        <v>25</v>
      </c>
      <c r="B12" s="29" t="s">
        <v>85</v>
      </c>
      <c r="C12" s="9" t="s">
        <v>89</v>
      </c>
      <c r="D12" s="1">
        <v>34</v>
      </c>
      <c r="E12" s="1">
        <v>14</v>
      </c>
      <c r="F12" s="1">
        <v>242</v>
      </c>
      <c r="G12" s="1">
        <v>6</v>
      </c>
      <c r="H12" s="1">
        <v>23</v>
      </c>
      <c r="I12" s="1">
        <f t="shared" si="0"/>
        <v>319</v>
      </c>
      <c r="J12" s="8">
        <f t="shared" si="1"/>
        <v>10.658307210031348</v>
      </c>
      <c r="K12" s="8">
        <f t="shared" si="2"/>
        <v>4.3887147335423196</v>
      </c>
      <c r="L12" s="8">
        <f t="shared" si="3"/>
        <v>75.862068965517238</v>
      </c>
      <c r="M12" s="8">
        <f t="shared" si="4"/>
        <v>1.8808777429467085</v>
      </c>
      <c r="N12" s="8">
        <f t="shared" si="5"/>
        <v>7.2100313479623823</v>
      </c>
    </row>
    <row r="13" spans="1:14">
      <c r="A13" s="7" t="s">
        <v>26</v>
      </c>
      <c r="B13" s="28" t="s">
        <v>195</v>
      </c>
      <c r="C13" s="7" t="s">
        <v>81</v>
      </c>
      <c r="D13" s="1">
        <v>35</v>
      </c>
      <c r="E13" s="1">
        <v>6</v>
      </c>
      <c r="F13" s="1">
        <v>258</v>
      </c>
      <c r="G13" s="1">
        <v>2</v>
      </c>
      <c r="H13" s="1">
        <v>14</v>
      </c>
      <c r="I13" s="1">
        <f t="shared" si="0"/>
        <v>315</v>
      </c>
      <c r="J13" s="8">
        <f t="shared" si="1"/>
        <v>11.111111111111111</v>
      </c>
      <c r="K13" s="8">
        <f t="shared" si="2"/>
        <v>1.9047619047619047</v>
      </c>
      <c r="L13" s="8">
        <f t="shared" si="3"/>
        <v>81.904761904761898</v>
      </c>
      <c r="M13" s="8">
        <f t="shared" si="4"/>
        <v>0.63492063492063489</v>
      </c>
      <c r="N13" s="8">
        <f t="shared" si="5"/>
        <v>4.4444444444444446</v>
      </c>
    </row>
    <row r="14" spans="1:14">
      <c r="A14" s="1" t="s">
        <v>27</v>
      </c>
      <c r="B14" s="29" t="s">
        <v>84</v>
      </c>
      <c r="C14" s="1" t="s">
        <v>88</v>
      </c>
      <c r="D14" s="1">
        <v>24</v>
      </c>
      <c r="E14" s="1">
        <v>7</v>
      </c>
      <c r="F14" s="1">
        <v>260</v>
      </c>
      <c r="G14" s="1">
        <v>5</v>
      </c>
      <c r="H14" s="1">
        <v>22</v>
      </c>
      <c r="I14" s="1">
        <f t="shared" si="0"/>
        <v>318</v>
      </c>
      <c r="J14" s="8">
        <f t="shared" si="1"/>
        <v>7.5471698113207548</v>
      </c>
      <c r="K14" s="8">
        <f t="shared" si="2"/>
        <v>2.2012578616352201</v>
      </c>
      <c r="L14" s="8">
        <f t="shared" si="3"/>
        <v>81.76100628930817</v>
      </c>
      <c r="M14" s="8">
        <f t="shared" si="4"/>
        <v>1.5723270440251573</v>
      </c>
      <c r="N14" s="8">
        <f t="shared" si="5"/>
        <v>6.9182389937106921</v>
      </c>
    </row>
    <row r="15" spans="1:14">
      <c r="A15" s="1" t="s">
        <v>28</v>
      </c>
      <c r="B15" s="29" t="s">
        <v>84</v>
      </c>
      <c r="C15" s="1" t="s">
        <v>88</v>
      </c>
      <c r="D15" s="1">
        <v>21</v>
      </c>
      <c r="E15" s="1">
        <v>13</v>
      </c>
      <c r="F15" s="1">
        <v>251</v>
      </c>
      <c r="G15" s="1">
        <v>6</v>
      </c>
      <c r="H15" s="1">
        <v>18</v>
      </c>
      <c r="I15" s="1">
        <f t="shared" si="0"/>
        <v>309</v>
      </c>
      <c r="J15" s="8">
        <f t="shared" si="1"/>
        <v>6.7961165048543686</v>
      </c>
      <c r="K15" s="8">
        <f t="shared" si="2"/>
        <v>4.2071197411003238</v>
      </c>
      <c r="L15" s="8">
        <f t="shared" si="3"/>
        <v>81.229773462783172</v>
      </c>
      <c r="M15" s="8">
        <f t="shared" si="4"/>
        <v>1.941747572815534</v>
      </c>
      <c r="N15" s="8">
        <f t="shared" si="5"/>
        <v>5.825242718446602</v>
      </c>
    </row>
    <row r="16" spans="1:14">
      <c r="A16" s="7" t="s">
        <v>29</v>
      </c>
      <c r="B16" s="28" t="s">
        <v>195</v>
      </c>
      <c r="C16" s="7" t="s">
        <v>81</v>
      </c>
      <c r="D16" s="1">
        <v>33</v>
      </c>
      <c r="E16" s="1">
        <v>8</v>
      </c>
      <c r="F16" s="1">
        <v>256</v>
      </c>
      <c r="G16" s="1">
        <v>8</v>
      </c>
      <c r="H16" s="1">
        <v>11</v>
      </c>
      <c r="I16" s="1">
        <f t="shared" si="0"/>
        <v>316</v>
      </c>
      <c r="J16" s="8">
        <f t="shared" si="1"/>
        <v>10.443037974683545</v>
      </c>
      <c r="K16" s="8">
        <f t="shared" si="2"/>
        <v>2.5316455696202533</v>
      </c>
      <c r="L16" s="8">
        <f t="shared" si="3"/>
        <v>81.012658227848107</v>
      </c>
      <c r="M16" s="8">
        <f t="shared" si="4"/>
        <v>2.5316455696202533</v>
      </c>
      <c r="N16" s="8">
        <f t="shared" si="5"/>
        <v>3.481012658227848</v>
      </c>
    </row>
    <row r="17" spans="1:14">
      <c r="A17" s="7" t="s">
        <v>30</v>
      </c>
      <c r="B17" s="28" t="s">
        <v>195</v>
      </c>
      <c r="C17" s="7" t="s">
        <v>81</v>
      </c>
      <c r="D17" s="1">
        <v>21</v>
      </c>
      <c r="E17" s="1">
        <v>5</v>
      </c>
      <c r="F17" s="1">
        <v>257</v>
      </c>
      <c r="G17" s="1">
        <v>3</v>
      </c>
      <c r="H17" s="1">
        <v>18</v>
      </c>
      <c r="I17" s="1">
        <f t="shared" si="0"/>
        <v>304</v>
      </c>
      <c r="J17" s="8">
        <f t="shared" si="1"/>
        <v>6.9078947368421053</v>
      </c>
      <c r="K17" s="8">
        <f t="shared" si="2"/>
        <v>1.6447368421052631</v>
      </c>
      <c r="L17" s="8">
        <f t="shared" si="3"/>
        <v>84.53947368421052</v>
      </c>
      <c r="M17" s="8">
        <f t="shared" si="4"/>
        <v>0.98684210526315785</v>
      </c>
      <c r="N17" s="8">
        <f t="shared" si="5"/>
        <v>5.9210526315789478</v>
      </c>
    </row>
    <row r="18" spans="1:14">
      <c r="A18" s="7" t="s">
        <v>31</v>
      </c>
      <c r="B18" s="28" t="s">
        <v>195</v>
      </c>
      <c r="C18" s="7" t="s">
        <v>81</v>
      </c>
      <c r="D18" s="1">
        <v>44</v>
      </c>
      <c r="E18" s="1">
        <v>19</v>
      </c>
      <c r="F18" s="1">
        <v>249</v>
      </c>
      <c r="G18" s="1">
        <v>7</v>
      </c>
      <c r="H18" s="1">
        <v>11</v>
      </c>
      <c r="I18" s="1">
        <f t="shared" si="0"/>
        <v>330</v>
      </c>
      <c r="J18" s="8">
        <f t="shared" si="1"/>
        <v>13.333333333333334</v>
      </c>
      <c r="K18" s="8">
        <f t="shared" si="2"/>
        <v>5.7575757575757578</v>
      </c>
      <c r="L18" s="8">
        <f t="shared" si="3"/>
        <v>75.454545454545453</v>
      </c>
      <c r="M18" s="8">
        <f t="shared" si="4"/>
        <v>2.1212121212121211</v>
      </c>
      <c r="N18" s="8">
        <f t="shared" si="5"/>
        <v>3.3333333333333335</v>
      </c>
    </row>
    <row r="19" spans="1:14">
      <c r="A19" s="1" t="s">
        <v>32</v>
      </c>
      <c r="B19" s="29" t="s">
        <v>85</v>
      </c>
      <c r="C19" s="1" t="s">
        <v>83</v>
      </c>
      <c r="D19" s="1">
        <v>30</v>
      </c>
      <c r="E19" s="1">
        <v>8</v>
      </c>
      <c r="F19" s="1">
        <v>239</v>
      </c>
      <c r="G19" s="1">
        <v>5</v>
      </c>
      <c r="H19" s="1">
        <v>21</v>
      </c>
      <c r="I19" s="1">
        <f t="shared" si="0"/>
        <v>303</v>
      </c>
      <c r="J19" s="8">
        <f t="shared" si="1"/>
        <v>9.9009900990099009</v>
      </c>
      <c r="K19" s="8">
        <f t="shared" si="2"/>
        <v>2.6402640264026402</v>
      </c>
      <c r="L19" s="8">
        <f t="shared" si="3"/>
        <v>78.877887788778878</v>
      </c>
      <c r="M19" s="8">
        <f t="shared" si="4"/>
        <v>1.6501650165016502</v>
      </c>
      <c r="N19" s="8">
        <f t="shared" si="5"/>
        <v>6.9306930693069306</v>
      </c>
    </row>
    <row r="20" spans="1:14">
      <c r="A20" s="1" t="s">
        <v>33</v>
      </c>
      <c r="B20" s="29" t="s">
        <v>85</v>
      </c>
      <c r="C20" s="1" t="s">
        <v>83</v>
      </c>
      <c r="D20" s="1">
        <v>30</v>
      </c>
      <c r="E20" s="1">
        <v>4</v>
      </c>
      <c r="F20" s="1">
        <v>243</v>
      </c>
      <c r="G20" s="1">
        <v>8</v>
      </c>
      <c r="H20" s="1">
        <v>22</v>
      </c>
      <c r="I20" s="1">
        <f t="shared" si="0"/>
        <v>307</v>
      </c>
      <c r="J20" s="8">
        <f t="shared" si="1"/>
        <v>9.7719869706840399</v>
      </c>
      <c r="K20" s="8">
        <f t="shared" si="2"/>
        <v>1.3029315960912051</v>
      </c>
      <c r="L20" s="8">
        <f t="shared" si="3"/>
        <v>79.153094462540722</v>
      </c>
      <c r="M20" s="8">
        <f t="shared" si="4"/>
        <v>2.6058631921824102</v>
      </c>
      <c r="N20" s="8">
        <f t="shared" si="5"/>
        <v>7.1661237785016283</v>
      </c>
    </row>
    <row r="21" spans="1:14">
      <c r="A21" s="1" t="s">
        <v>34</v>
      </c>
      <c r="B21" s="29" t="s">
        <v>82</v>
      </c>
      <c r="C21" s="1" t="s">
        <v>83</v>
      </c>
      <c r="D21" s="1">
        <v>30</v>
      </c>
      <c r="E21" s="1">
        <v>9</v>
      </c>
      <c r="F21" s="1">
        <v>239</v>
      </c>
      <c r="G21" s="1">
        <v>1</v>
      </c>
      <c r="H21" s="1">
        <v>33</v>
      </c>
      <c r="I21" s="1">
        <f t="shared" si="0"/>
        <v>312</v>
      </c>
      <c r="J21" s="8">
        <f t="shared" si="1"/>
        <v>9.615384615384615</v>
      </c>
      <c r="K21" s="8">
        <f t="shared" si="2"/>
        <v>2.8846153846153846</v>
      </c>
      <c r="L21" s="8">
        <f t="shared" si="3"/>
        <v>76.602564102564102</v>
      </c>
      <c r="M21" s="8">
        <f t="shared" si="4"/>
        <v>0.32051282051282054</v>
      </c>
      <c r="N21" s="8">
        <f t="shared" si="5"/>
        <v>10.576923076923077</v>
      </c>
    </row>
    <row r="22" spans="1:14">
      <c r="A22" s="1" t="s">
        <v>35</v>
      </c>
      <c r="B22" s="29" t="s">
        <v>85</v>
      </c>
      <c r="C22" s="1" t="s">
        <v>83</v>
      </c>
      <c r="D22" s="1">
        <v>30</v>
      </c>
      <c r="E22" s="1">
        <v>7</v>
      </c>
      <c r="F22" s="1">
        <v>245</v>
      </c>
      <c r="G22" s="1">
        <v>1</v>
      </c>
      <c r="H22" s="1">
        <v>18</v>
      </c>
      <c r="I22" s="1">
        <f t="shared" si="0"/>
        <v>301</v>
      </c>
      <c r="J22" s="8">
        <f t="shared" si="1"/>
        <v>9.9667774086378742</v>
      </c>
      <c r="K22" s="8">
        <f t="shared" si="2"/>
        <v>2.3255813953488373</v>
      </c>
      <c r="L22" s="8">
        <f t="shared" si="3"/>
        <v>81.395348837209298</v>
      </c>
      <c r="M22" s="8">
        <f t="shared" si="4"/>
        <v>0.33222591362126247</v>
      </c>
      <c r="N22" s="8">
        <f t="shared" si="5"/>
        <v>5.9800664451827243</v>
      </c>
    </row>
    <row r="23" spans="1:14">
      <c r="A23" s="7" t="s">
        <v>36</v>
      </c>
      <c r="B23" s="28" t="s">
        <v>195</v>
      </c>
      <c r="C23" s="7" t="s">
        <v>81</v>
      </c>
      <c r="D23" s="1">
        <v>41</v>
      </c>
      <c r="E23" s="1">
        <v>8</v>
      </c>
      <c r="F23" s="1">
        <v>255</v>
      </c>
      <c r="G23" s="1">
        <v>2</v>
      </c>
      <c r="H23" s="1">
        <v>4</v>
      </c>
      <c r="I23" s="1">
        <f t="shared" si="0"/>
        <v>310</v>
      </c>
      <c r="J23" s="8">
        <f t="shared" si="1"/>
        <v>13.225806451612904</v>
      </c>
      <c r="K23" s="8">
        <f t="shared" si="2"/>
        <v>2.5806451612903225</v>
      </c>
      <c r="L23" s="8">
        <f t="shared" si="3"/>
        <v>82.258064516129039</v>
      </c>
      <c r="M23" s="8">
        <f t="shared" si="4"/>
        <v>0.64516129032258063</v>
      </c>
      <c r="N23" s="8">
        <f t="shared" si="5"/>
        <v>1.2903225806451613</v>
      </c>
    </row>
    <row r="24" spans="1:14">
      <c r="A24" s="7" t="s">
        <v>37</v>
      </c>
      <c r="B24" s="28" t="s">
        <v>195</v>
      </c>
      <c r="C24" s="1" t="s">
        <v>89</v>
      </c>
      <c r="D24" s="1">
        <v>63</v>
      </c>
      <c r="E24" s="1">
        <v>11</v>
      </c>
      <c r="F24" s="1">
        <v>199</v>
      </c>
      <c r="G24" s="1">
        <v>12</v>
      </c>
      <c r="H24" s="1">
        <v>22</v>
      </c>
      <c r="I24" s="1">
        <f t="shared" si="0"/>
        <v>307</v>
      </c>
      <c r="J24" s="8">
        <f t="shared" si="1"/>
        <v>20.521172638436482</v>
      </c>
      <c r="K24" s="8">
        <f t="shared" si="2"/>
        <v>3.5830618892508141</v>
      </c>
      <c r="L24" s="8">
        <f t="shared" si="3"/>
        <v>64.820846905537465</v>
      </c>
      <c r="M24" s="8">
        <f t="shared" si="4"/>
        <v>3.9087947882736156</v>
      </c>
      <c r="N24" s="8">
        <f t="shared" si="5"/>
        <v>7.1661237785016283</v>
      </c>
    </row>
    <row r="25" spans="1:14">
      <c r="A25" s="7" t="s">
        <v>38</v>
      </c>
      <c r="B25" s="28" t="s">
        <v>195</v>
      </c>
      <c r="C25" s="1" t="s">
        <v>89</v>
      </c>
      <c r="D25" s="1">
        <v>46</v>
      </c>
      <c r="E25" s="1">
        <v>11</v>
      </c>
      <c r="F25" s="1">
        <v>246</v>
      </c>
      <c r="G25" s="1">
        <v>3</v>
      </c>
      <c r="H25" s="1">
        <v>26</v>
      </c>
      <c r="I25" s="1">
        <f t="shared" si="0"/>
        <v>332</v>
      </c>
      <c r="J25" s="8">
        <f t="shared" si="1"/>
        <v>13.855421686746988</v>
      </c>
      <c r="K25" s="8">
        <f t="shared" si="2"/>
        <v>3.3132530120481927</v>
      </c>
      <c r="L25" s="8">
        <f t="shared" si="3"/>
        <v>74.096385542168676</v>
      </c>
      <c r="M25" s="8">
        <f t="shared" si="4"/>
        <v>0.90361445783132532</v>
      </c>
      <c r="N25" s="8">
        <f t="shared" si="5"/>
        <v>7.831325301204819</v>
      </c>
    </row>
    <row r="26" spans="1:14">
      <c r="A26" s="7" t="s">
        <v>39</v>
      </c>
      <c r="B26" s="28" t="s">
        <v>195</v>
      </c>
      <c r="C26" s="1" t="s">
        <v>89</v>
      </c>
      <c r="D26" s="1">
        <v>49</v>
      </c>
      <c r="E26" s="1">
        <v>7</v>
      </c>
      <c r="F26" s="1">
        <v>242</v>
      </c>
      <c r="G26" s="1">
        <v>1</v>
      </c>
      <c r="H26" s="1">
        <v>13</v>
      </c>
      <c r="I26" s="1">
        <f t="shared" si="0"/>
        <v>312</v>
      </c>
      <c r="J26" s="8">
        <f t="shared" si="1"/>
        <v>15.705128205128204</v>
      </c>
      <c r="K26" s="8">
        <f t="shared" si="2"/>
        <v>2.2435897435897436</v>
      </c>
      <c r="L26" s="8">
        <f t="shared" si="3"/>
        <v>77.564102564102569</v>
      </c>
      <c r="M26" s="8">
        <f t="shared" si="4"/>
        <v>0.32051282051282054</v>
      </c>
      <c r="N26" s="8">
        <f t="shared" si="5"/>
        <v>4.166666666666667</v>
      </c>
    </row>
    <row r="27" spans="1:14">
      <c r="A27" s="7" t="s">
        <v>40</v>
      </c>
      <c r="B27" s="28" t="s">
        <v>195</v>
      </c>
      <c r="C27" s="9" t="s">
        <v>89</v>
      </c>
      <c r="D27" s="1">
        <v>84</v>
      </c>
      <c r="E27" s="1">
        <v>18</v>
      </c>
      <c r="F27" s="1">
        <v>177</v>
      </c>
      <c r="G27" s="1">
        <v>11</v>
      </c>
      <c r="H27" s="1">
        <v>26</v>
      </c>
      <c r="I27" s="1">
        <f t="shared" si="0"/>
        <v>316</v>
      </c>
      <c r="J27" s="8">
        <f t="shared" si="1"/>
        <v>26.582278481012658</v>
      </c>
      <c r="K27" s="8">
        <f t="shared" si="2"/>
        <v>5.6962025316455698</v>
      </c>
      <c r="L27" s="8">
        <f t="shared" si="3"/>
        <v>56.0126582278481</v>
      </c>
      <c r="M27" s="8">
        <f t="shared" si="4"/>
        <v>3.481012658227848</v>
      </c>
      <c r="N27" s="8">
        <f t="shared" si="5"/>
        <v>8.2278481012658222</v>
      </c>
    </row>
    <row r="28" spans="1:14">
      <c r="A28" s="7" t="s">
        <v>41</v>
      </c>
      <c r="B28" s="28" t="s">
        <v>195</v>
      </c>
      <c r="C28" s="9" t="s">
        <v>89</v>
      </c>
      <c r="D28" s="1">
        <v>31</v>
      </c>
      <c r="E28" s="1">
        <v>12</v>
      </c>
      <c r="F28" s="1">
        <v>239</v>
      </c>
      <c r="G28" s="1">
        <v>6</v>
      </c>
      <c r="H28" s="1">
        <v>18</v>
      </c>
      <c r="I28" s="1">
        <f t="shared" si="0"/>
        <v>306</v>
      </c>
      <c r="J28" s="8">
        <f t="shared" si="1"/>
        <v>10.130718954248366</v>
      </c>
      <c r="K28" s="8">
        <f t="shared" si="2"/>
        <v>3.9215686274509802</v>
      </c>
      <c r="L28" s="8">
        <f t="shared" si="3"/>
        <v>78.104575163398692</v>
      </c>
      <c r="M28" s="8">
        <f t="shared" si="4"/>
        <v>1.9607843137254901</v>
      </c>
      <c r="N28" s="8">
        <f t="shared" si="5"/>
        <v>5.882352941176471</v>
      </c>
    </row>
    <row r="29" spans="1:14">
      <c r="A29" s="7" t="s">
        <v>42</v>
      </c>
      <c r="B29" s="28" t="s">
        <v>195</v>
      </c>
      <c r="C29" s="9" t="s">
        <v>89</v>
      </c>
      <c r="D29" s="1">
        <v>29</v>
      </c>
      <c r="E29" s="1">
        <v>4</v>
      </c>
      <c r="F29" s="1">
        <v>256</v>
      </c>
      <c r="G29" s="1">
        <v>6</v>
      </c>
      <c r="H29" s="1">
        <v>15</v>
      </c>
      <c r="I29" s="1">
        <f t="shared" si="0"/>
        <v>310</v>
      </c>
      <c r="J29" s="8">
        <f t="shared" si="1"/>
        <v>9.3548387096774199</v>
      </c>
      <c r="K29" s="8">
        <f t="shared" si="2"/>
        <v>1.2903225806451613</v>
      </c>
      <c r="L29" s="8">
        <f t="shared" si="3"/>
        <v>82.58064516129032</v>
      </c>
      <c r="M29" s="8">
        <f t="shared" si="4"/>
        <v>1.935483870967742</v>
      </c>
      <c r="N29" s="8">
        <f t="shared" si="5"/>
        <v>4.838709677419355</v>
      </c>
    </row>
    <row r="30" spans="1:14">
      <c r="A30" s="7" t="s">
        <v>43</v>
      </c>
      <c r="B30" s="28" t="s">
        <v>195</v>
      </c>
      <c r="C30" s="9" t="s">
        <v>89</v>
      </c>
      <c r="D30" s="1">
        <v>47</v>
      </c>
      <c r="E30" s="1">
        <v>8</v>
      </c>
      <c r="F30" s="1">
        <v>235</v>
      </c>
      <c r="G30" s="1">
        <v>5</v>
      </c>
      <c r="H30" s="1">
        <v>17</v>
      </c>
      <c r="I30" s="1">
        <f t="shared" si="0"/>
        <v>312</v>
      </c>
      <c r="J30" s="8">
        <f t="shared" si="1"/>
        <v>15.064102564102564</v>
      </c>
      <c r="K30" s="8">
        <f t="shared" si="2"/>
        <v>2.5641025641025643</v>
      </c>
      <c r="L30" s="8">
        <f t="shared" si="3"/>
        <v>75.320512820512818</v>
      </c>
      <c r="M30" s="8">
        <f t="shared" si="4"/>
        <v>1.6025641025641026</v>
      </c>
      <c r="N30" s="8">
        <f t="shared" si="5"/>
        <v>5.4487179487179489</v>
      </c>
    </row>
    <row r="31" spans="1:14">
      <c r="A31" s="7" t="s">
        <v>44</v>
      </c>
      <c r="B31" s="28" t="s">
        <v>195</v>
      </c>
      <c r="C31" s="7" t="s">
        <v>81</v>
      </c>
      <c r="D31" s="1">
        <v>35</v>
      </c>
      <c r="E31" s="1">
        <v>11</v>
      </c>
      <c r="F31" s="1">
        <v>246</v>
      </c>
      <c r="G31" s="1">
        <v>4</v>
      </c>
      <c r="H31" s="1">
        <v>16</v>
      </c>
      <c r="I31" s="1">
        <f t="shared" si="0"/>
        <v>312</v>
      </c>
      <c r="J31" s="8">
        <f t="shared" si="1"/>
        <v>11.217948717948717</v>
      </c>
      <c r="K31" s="8">
        <f t="shared" si="2"/>
        <v>3.5256410256410255</v>
      </c>
      <c r="L31" s="8">
        <f t="shared" si="3"/>
        <v>78.84615384615384</v>
      </c>
      <c r="M31" s="8">
        <f t="shared" si="4"/>
        <v>1.2820512820512822</v>
      </c>
      <c r="N31" s="8">
        <f t="shared" si="5"/>
        <v>5.1282051282051286</v>
      </c>
    </row>
    <row r="32" spans="1:14">
      <c r="A32" s="7" t="s">
        <v>45</v>
      </c>
      <c r="B32" s="28" t="s">
        <v>195</v>
      </c>
      <c r="C32" s="7" t="s">
        <v>81</v>
      </c>
      <c r="D32" s="1">
        <v>38</v>
      </c>
      <c r="E32" s="1">
        <v>11</v>
      </c>
      <c r="F32" s="1">
        <v>241</v>
      </c>
      <c r="G32" s="1">
        <v>5</v>
      </c>
      <c r="H32" s="1">
        <v>17</v>
      </c>
      <c r="I32" s="1">
        <f t="shared" si="0"/>
        <v>312</v>
      </c>
      <c r="J32" s="8">
        <f t="shared" si="1"/>
        <v>12.179487179487179</v>
      </c>
      <c r="K32" s="8">
        <f t="shared" si="2"/>
        <v>3.5256410256410255</v>
      </c>
      <c r="L32" s="8">
        <f t="shared" si="3"/>
        <v>77.243589743589737</v>
      </c>
      <c r="M32" s="8">
        <f t="shared" si="4"/>
        <v>1.6025641025641026</v>
      </c>
      <c r="N32" s="8">
        <f t="shared" si="5"/>
        <v>5.4487179487179489</v>
      </c>
    </row>
    <row r="33" spans="1:14">
      <c r="A33" s="7" t="s">
        <v>46</v>
      </c>
      <c r="B33" s="28" t="s">
        <v>195</v>
      </c>
      <c r="C33" s="7" t="s">
        <v>81</v>
      </c>
      <c r="D33" s="1">
        <v>25</v>
      </c>
      <c r="E33" s="1">
        <v>6</v>
      </c>
      <c r="F33" s="1">
        <v>253</v>
      </c>
      <c r="G33" s="1">
        <v>5</v>
      </c>
      <c r="H33" s="1">
        <v>23</v>
      </c>
      <c r="I33" s="1">
        <f t="shared" si="0"/>
        <v>312</v>
      </c>
      <c r="J33" s="8">
        <f t="shared" si="1"/>
        <v>8.0128205128205128</v>
      </c>
      <c r="K33" s="8">
        <f t="shared" si="2"/>
        <v>1.9230769230769231</v>
      </c>
      <c r="L33" s="8">
        <f t="shared" si="3"/>
        <v>81.089743589743591</v>
      </c>
      <c r="M33" s="8">
        <f t="shared" si="4"/>
        <v>1.6025641025641026</v>
      </c>
      <c r="N33" s="8">
        <f t="shared" si="5"/>
        <v>7.3717948717948714</v>
      </c>
    </row>
    <row r="34" spans="1:14">
      <c r="A34" s="7" t="s">
        <v>47</v>
      </c>
      <c r="B34" s="28" t="s">
        <v>195</v>
      </c>
      <c r="C34" s="7" t="s">
        <v>81</v>
      </c>
      <c r="D34" s="1">
        <v>23</v>
      </c>
      <c r="E34" s="1">
        <v>9</v>
      </c>
      <c r="F34" s="1">
        <v>259</v>
      </c>
      <c r="G34" s="1">
        <v>7</v>
      </c>
      <c r="H34" s="1">
        <v>9</v>
      </c>
      <c r="I34" s="1">
        <f t="shared" si="0"/>
        <v>307</v>
      </c>
      <c r="J34" s="8">
        <f t="shared" si="1"/>
        <v>7.4918566775244297</v>
      </c>
      <c r="K34" s="8">
        <f t="shared" si="2"/>
        <v>2.9315960912052117</v>
      </c>
      <c r="L34" s="8">
        <f t="shared" si="3"/>
        <v>84.364820846905531</v>
      </c>
      <c r="M34" s="8">
        <f t="shared" si="4"/>
        <v>2.2801302931596092</v>
      </c>
      <c r="N34" s="8">
        <f t="shared" si="5"/>
        <v>2.9315960912052117</v>
      </c>
    </row>
    <row r="35" spans="1:14">
      <c r="A35" s="1" t="s">
        <v>48</v>
      </c>
      <c r="B35" s="29" t="s">
        <v>85</v>
      </c>
      <c r="C35" s="1" t="s">
        <v>88</v>
      </c>
      <c r="D35" s="1">
        <v>39</v>
      </c>
      <c r="E35" s="1">
        <v>13</v>
      </c>
      <c r="F35" s="1">
        <v>227</v>
      </c>
      <c r="G35" s="1">
        <v>6</v>
      </c>
      <c r="H35" s="1">
        <v>25</v>
      </c>
      <c r="I35" s="1">
        <f t="shared" si="0"/>
        <v>310</v>
      </c>
      <c r="J35" s="8">
        <f t="shared" si="1"/>
        <v>12.580645161290322</v>
      </c>
      <c r="K35" s="8">
        <f t="shared" si="2"/>
        <v>4.193548387096774</v>
      </c>
      <c r="L35" s="8">
        <f t="shared" si="3"/>
        <v>73.225806451612897</v>
      </c>
      <c r="M35" s="8">
        <f t="shared" si="4"/>
        <v>1.935483870967742</v>
      </c>
      <c r="N35" s="8">
        <f t="shared" si="5"/>
        <v>8.064516129032258</v>
      </c>
    </row>
    <row r="36" spans="1:14">
      <c r="A36" s="1" t="s">
        <v>49</v>
      </c>
      <c r="B36" s="29" t="s">
        <v>85</v>
      </c>
      <c r="C36" s="1" t="s">
        <v>88</v>
      </c>
      <c r="D36" s="1">
        <v>48</v>
      </c>
      <c r="E36" s="1">
        <v>3</v>
      </c>
      <c r="F36" s="1">
        <v>233</v>
      </c>
      <c r="G36" s="1">
        <v>1</v>
      </c>
      <c r="H36" s="1">
        <v>23</v>
      </c>
      <c r="I36" s="1">
        <f t="shared" si="0"/>
        <v>308</v>
      </c>
      <c r="J36" s="8">
        <f t="shared" si="1"/>
        <v>15.584415584415584</v>
      </c>
      <c r="K36" s="8">
        <f t="shared" si="2"/>
        <v>0.97402597402597402</v>
      </c>
      <c r="L36" s="8">
        <f t="shared" si="3"/>
        <v>75.649350649350652</v>
      </c>
      <c r="M36" s="8">
        <f t="shared" si="4"/>
        <v>0.32467532467532467</v>
      </c>
      <c r="N36" s="8">
        <f t="shared" si="5"/>
        <v>7.4675324675324672</v>
      </c>
    </row>
    <row r="37" spans="1:14">
      <c r="A37" s="1" t="s">
        <v>50</v>
      </c>
      <c r="B37" s="29" t="s">
        <v>82</v>
      </c>
      <c r="C37" s="1" t="s">
        <v>88</v>
      </c>
      <c r="D37" s="1">
        <v>63</v>
      </c>
      <c r="E37" s="1">
        <v>12</v>
      </c>
      <c r="F37" s="1">
        <v>233</v>
      </c>
      <c r="G37" s="1">
        <v>0</v>
      </c>
      <c r="H37" s="1">
        <v>21</v>
      </c>
      <c r="I37" s="1">
        <f t="shared" si="0"/>
        <v>329</v>
      </c>
      <c r="J37" s="8">
        <f t="shared" si="1"/>
        <v>19.148936170212767</v>
      </c>
      <c r="K37" s="8">
        <f t="shared" si="2"/>
        <v>3.6474164133738602</v>
      </c>
      <c r="L37" s="8">
        <f t="shared" si="3"/>
        <v>70.820668693009125</v>
      </c>
      <c r="M37" s="8">
        <f t="shared" si="4"/>
        <v>0</v>
      </c>
      <c r="N37" s="8">
        <f t="shared" si="5"/>
        <v>6.3829787234042552</v>
      </c>
    </row>
    <row r="38" spans="1:14">
      <c r="A38" s="1" t="s">
        <v>51</v>
      </c>
      <c r="B38" s="29" t="s">
        <v>85</v>
      </c>
      <c r="C38" s="1" t="s">
        <v>88</v>
      </c>
      <c r="D38" s="1">
        <v>46</v>
      </c>
      <c r="E38" s="1">
        <v>15</v>
      </c>
      <c r="F38" s="1">
        <v>248</v>
      </c>
      <c r="G38" s="1">
        <v>2</v>
      </c>
      <c r="H38" s="1">
        <v>16</v>
      </c>
      <c r="I38" s="1">
        <f t="shared" si="0"/>
        <v>327</v>
      </c>
      <c r="J38" s="8">
        <f t="shared" si="1"/>
        <v>14.067278287461773</v>
      </c>
      <c r="K38" s="8">
        <f t="shared" si="2"/>
        <v>4.5871559633027523</v>
      </c>
      <c r="L38" s="8">
        <f t="shared" si="3"/>
        <v>75.840978593272169</v>
      </c>
      <c r="M38" s="8">
        <f t="shared" si="4"/>
        <v>0.6116207951070336</v>
      </c>
      <c r="N38" s="8">
        <f t="shared" si="5"/>
        <v>4.8929663608562688</v>
      </c>
    </row>
    <row r="39" spans="1:14">
      <c r="A39" s="7" t="s">
        <v>52</v>
      </c>
      <c r="B39" t="s">
        <v>195</v>
      </c>
      <c r="C39" s="7" t="s">
        <v>81</v>
      </c>
      <c r="D39" s="1">
        <v>26</v>
      </c>
      <c r="E39" s="1">
        <v>7</v>
      </c>
      <c r="F39" s="1">
        <v>257</v>
      </c>
      <c r="G39" s="1">
        <v>4</v>
      </c>
      <c r="H39" s="1">
        <v>10</v>
      </c>
      <c r="I39" s="1">
        <f t="shared" si="0"/>
        <v>304</v>
      </c>
      <c r="J39" s="8">
        <f t="shared" si="1"/>
        <v>8.5526315789473681</v>
      </c>
      <c r="K39" s="8">
        <f t="shared" si="2"/>
        <v>2.3026315789473686</v>
      </c>
      <c r="L39" s="8">
        <f t="shared" si="3"/>
        <v>84.53947368421052</v>
      </c>
      <c r="M39" s="8">
        <f t="shared" si="4"/>
        <v>1.3157894736842106</v>
      </c>
      <c r="N39" s="8">
        <f t="shared" si="5"/>
        <v>3.2894736842105261</v>
      </c>
    </row>
    <row r="40" spans="1:14">
      <c r="A40" s="1" t="s">
        <v>53</v>
      </c>
      <c r="B40" s="29" t="s">
        <v>85</v>
      </c>
      <c r="C40" s="1" t="s">
        <v>88</v>
      </c>
      <c r="D40" s="1">
        <v>34</v>
      </c>
      <c r="E40" s="1">
        <v>5</v>
      </c>
      <c r="F40" s="1">
        <v>271</v>
      </c>
      <c r="G40" s="1">
        <v>8</v>
      </c>
      <c r="H40" s="1">
        <v>18</v>
      </c>
      <c r="I40" s="1">
        <f t="shared" si="0"/>
        <v>336</v>
      </c>
      <c r="J40" s="8">
        <f t="shared" si="1"/>
        <v>10.119047619047619</v>
      </c>
      <c r="K40" s="8">
        <f t="shared" si="2"/>
        <v>1.4880952380952381</v>
      </c>
      <c r="L40" s="8">
        <f t="shared" si="3"/>
        <v>80.654761904761898</v>
      </c>
      <c r="M40" s="8">
        <f t="shared" si="4"/>
        <v>2.3809523809523809</v>
      </c>
      <c r="N40" s="8">
        <f t="shared" si="5"/>
        <v>5.3571428571428568</v>
      </c>
    </row>
    <row r="41" spans="1:14">
      <c r="A41" s="7" t="s">
        <v>54</v>
      </c>
      <c r="B41" t="s">
        <v>195</v>
      </c>
      <c r="C41" s="7" t="s">
        <v>81</v>
      </c>
      <c r="D41" s="1">
        <v>31</v>
      </c>
      <c r="E41" s="1">
        <v>16</v>
      </c>
      <c r="F41" s="1">
        <v>265</v>
      </c>
      <c r="G41" s="1">
        <v>5</v>
      </c>
      <c r="H41" s="1">
        <v>21</v>
      </c>
      <c r="I41" s="1">
        <f t="shared" si="0"/>
        <v>338</v>
      </c>
      <c r="J41" s="8">
        <f t="shared" si="1"/>
        <v>9.1715976331360949</v>
      </c>
      <c r="K41" s="8">
        <f t="shared" si="2"/>
        <v>4.7337278106508878</v>
      </c>
      <c r="L41" s="8">
        <f t="shared" si="3"/>
        <v>78.402366863905328</v>
      </c>
      <c r="M41" s="8">
        <f t="shared" si="4"/>
        <v>1.4792899408284024</v>
      </c>
      <c r="N41" s="8">
        <f t="shared" si="5"/>
        <v>6.2130177514792901</v>
      </c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/>
  </sheetViews>
  <sheetFormatPr baseColWidth="10" defaultColWidth="11" defaultRowHeight="12" x14ac:dyDescent="0"/>
  <cols>
    <col min="1" max="3" width="11" style="1"/>
    <col min="4" max="4" width="21.5" style="1" customWidth="1"/>
    <col min="5" max="5" width="25.1640625" style="1" customWidth="1"/>
    <col min="6" max="6" width="17.5" style="1" customWidth="1"/>
    <col min="7" max="7" width="15" style="1" customWidth="1"/>
    <col min="8" max="8" width="11" style="1"/>
    <col min="9" max="9" width="14.6640625" style="1" customWidth="1"/>
    <col min="10" max="10" width="31.83203125" style="1" customWidth="1"/>
    <col min="11" max="11" width="35.5" style="1" customWidth="1"/>
    <col min="12" max="12" width="27.83203125" style="1" customWidth="1"/>
    <col min="13" max="13" width="25.33203125" style="1" customWidth="1"/>
    <col min="14" max="14" width="15.83203125" style="1" customWidth="1"/>
    <col min="15" max="16384" width="11" style="1"/>
  </cols>
  <sheetData>
    <row r="1" spans="1:14">
      <c r="A1" s="11" t="s">
        <v>0</v>
      </c>
      <c r="B1" s="11" t="s">
        <v>55</v>
      </c>
      <c r="C1" s="11" t="s">
        <v>56</v>
      </c>
      <c r="D1" s="11" t="s">
        <v>90</v>
      </c>
      <c r="E1" s="11" t="s">
        <v>91</v>
      </c>
      <c r="F1" s="11" t="s">
        <v>92</v>
      </c>
      <c r="G1" s="11" t="s">
        <v>93</v>
      </c>
      <c r="H1" s="11" t="s">
        <v>94</v>
      </c>
      <c r="I1" s="2" t="s">
        <v>164</v>
      </c>
      <c r="J1" s="2" t="s">
        <v>189</v>
      </c>
      <c r="K1" s="2" t="s">
        <v>190</v>
      </c>
      <c r="L1" s="2" t="s">
        <v>191</v>
      </c>
      <c r="M1" s="2" t="s">
        <v>192</v>
      </c>
      <c r="N1" s="2" t="s">
        <v>193</v>
      </c>
    </row>
    <row r="2" spans="1:14">
      <c r="A2" s="1" t="s">
        <v>15</v>
      </c>
      <c r="B2" s="1" t="s">
        <v>81</v>
      </c>
      <c r="C2" s="1" t="s">
        <v>82</v>
      </c>
      <c r="D2" s="4">
        <v>50067.989095204233</v>
      </c>
      <c r="E2" s="4">
        <v>23716.415887202009</v>
      </c>
      <c r="F2" s="4">
        <v>658789.33020005573</v>
      </c>
      <c r="G2" s="4">
        <v>34257.045170402904</v>
      </c>
      <c r="H2" s="4">
        <v>44797.674453603795</v>
      </c>
      <c r="I2" s="1">
        <f>SUM(D2:H2)</f>
        <v>811628.45480646868</v>
      </c>
      <c r="J2" s="8">
        <f>D2*100/I2</f>
        <v>6.1688311688311677</v>
      </c>
      <c r="K2" s="8">
        <f>E2*100/I2</f>
        <v>2.9220779220779227</v>
      </c>
      <c r="L2" s="8">
        <f>F2*100/I2</f>
        <v>81.168831168831176</v>
      </c>
      <c r="M2" s="8">
        <f>G2*100/I2</f>
        <v>4.2207792207792219</v>
      </c>
      <c r="N2" s="8">
        <f>H2*100/I2</f>
        <v>5.5194805194805197</v>
      </c>
    </row>
    <row r="3" spans="1:14">
      <c r="A3" s="1" t="s">
        <v>16</v>
      </c>
      <c r="B3" s="1" t="s">
        <v>83</v>
      </c>
      <c r="C3" s="1" t="s">
        <v>84</v>
      </c>
      <c r="D3" s="4">
        <v>46295.710333532275</v>
      </c>
      <c r="E3" s="4">
        <v>8417.4018788240501</v>
      </c>
      <c r="F3" s="4">
        <v>551339.82306297531</v>
      </c>
      <c r="G3" s="4">
        <v>2104.3504697060125</v>
      </c>
      <c r="H3" s="4">
        <v>23147.855166766138</v>
      </c>
      <c r="I3" s="1">
        <f t="shared" ref="I3:I41" si="0">SUM(D3:H3)</f>
        <v>631305.1409118037</v>
      </c>
      <c r="J3" s="8">
        <f t="shared" ref="J3:J41" si="1">D3*100/I3</f>
        <v>7.333333333333333</v>
      </c>
      <c r="K3" s="8">
        <f t="shared" ref="K3:K41" si="2">E3*100/I3</f>
        <v>1.3333333333333335</v>
      </c>
      <c r="L3" s="8">
        <f t="shared" ref="L3:L41" si="3">F3*100/I3</f>
        <v>87.333333333333343</v>
      </c>
      <c r="M3" s="8">
        <f t="shared" ref="M3:M41" si="4">G3*100/I3</f>
        <v>0.33333333333333337</v>
      </c>
      <c r="N3" s="8">
        <f t="shared" ref="N3:N41" si="5">H3*100/I3</f>
        <v>3.6666666666666665</v>
      </c>
    </row>
    <row r="4" spans="1:14">
      <c r="A4" s="1" t="s">
        <v>17</v>
      </c>
      <c r="B4" s="1" t="s">
        <v>83</v>
      </c>
      <c r="C4" s="1" t="s">
        <v>84</v>
      </c>
      <c r="D4" s="4">
        <v>85538.044201846482</v>
      </c>
      <c r="E4" s="4">
        <v>29752.363200642256</v>
      </c>
      <c r="F4" s="4">
        <v>959513.71322071285</v>
      </c>
      <c r="G4" s="4">
        <v>7438.090800160564</v>
      </c>
      <c r="H4" s="4">
        <v>33471.408600722541</v>
      </c>
      <c r="I4" s="1">
        <f t="shared" si="0"/>
        <v>1115713.6200240846</v>
      </c>
      <c r="J4" s="8">
        <f t="shared" si="1"/>
        <v>7.6666666666666661</v>
      </c>
      <c r="K4" s="8">
        <f t="shared" si="2"/>
        <v>2.666666666666667</v>
      </c>
      <c r="L4" s="8">
        <f t="shared" si="3"/>
        <v>86.000000000000014</v>
      </c>
      <c r="M4" s="8">
        <f t="shared" si="4"/>
        <v>0.66666666666666674</v>
      </c>
      <c r="N4" s="8">
        <f t="shared" si="5"/>
        <v>3.0000000000000004</v>
      </c>
    </row>
    <row r="5" spans="1:14">
      <c r="A5" s="1" t="s">
        <v>18</v>
      </c>
      <c r="B5" s="1" t="s">
        <v>83</v>
      </c>
      <c r="C5" s="1" t="s">
        <v>85</v>
      </c>
      <c r="D5" s="4">
        <v>59601.553746661513</v>
      </c>
      <c r="E5" s="4">
        <v>9613.1538301066939</v>
      </c>
      <c r="F5" s="4">
        <v>469121.90690920671</v>
      </c>
      <c r="G5" s="4">
        <v>3845.2615320426776</v>
      </c>
      <c r="H5" s="4">
        <v>38452.615320426776</v>
      </c>
      <c r="I5" s="1">
        <f t="shared" si="0"/>
        <v>580634.49133844429</v>
      </c>
      <c r="J5" s="8">
        <f t="shared" si="1"/>
        <v>10.264900662251659</v>
      </c>
      <c r="K5" s="8">
        <f t="shared" si="2"/>
        <v>1.6556291390728477</v>
      </c>
      <c r="L5" s="8">
        <f t="shared" si="3"/>
        <v>80.794701986754987</v>
      </c>
      <c r="M5" s="8">
        <f t="shared" si="4"/>
        <v>0.66225165562913901</v>
      </c>
      <c r="N5" s="8">
        <f t="shared" si="5"/>
        <v>6.6225165562913908</v>
      </c>
    </row>
    <row r="6" spans="1:14">
      <c r="A6" s="1" t="s">
        <v>19</v>
      </c>
      <c r="B6" s="1" t="s">
        <v>86</v>
      </c>
      <c r="C6" s="1" t="s">
        <v>84</v>
      </c>
      <c r="D6" s="4">
        <v>83873.789116466738</v>
      </c>
      <c r="E6" s="4">
        <v>20968.447279116685</v>
      </c>
      <c r="F6" s="4">
        <v>922611.68028113432</v>
      </c>
      <c r="G6" s="4">
        <v>27957.929705488918</v>
      </c>
      <c r="H6" s="4">
        <v>34947.412131861143</v>
      </c>
      <c r="I6" s="1">
        <f t="shared" si="0"/>
        <v>1090359.2585140679</v>
      </c>
      <c r="J6" s="8">
        <f t="shared" si="1"/>
        <v>7.6923076923076898</v>
      </c>
      <c r="K6" s="8">
        <f t="shared" si="2"/>
        <v>1.9230769230769225</v>
      </c>
      <c r="L6" s="8">
        <f t="shared" si="3"/>
        <v>84.615384615384613</v>
      </c>
      <c r="M6" s="8">
        <f t="shared" si="4"/>
        <v>2.5641025641025639</v>
      </c>
      <c r="N6" s="8">
        <f t="shared" si="5"/>
        <v>3.2051282051282044</v>
      </c>
    </row>
    <row r="7" spans="1:14">
      <c r="A7" s="1" t="s">
        <v>20</v>
      </c>
      <c r="B7" s="1" t="s">
        <v>86</v>
      </c>
      <c r="C7" s="1" t="s">
        <v>85</v>
      </c>
      <c r="D7" s="4">
        <v>60437.677160259082</v>
      </c>
      <c r="E7" s="4">
        <v>42661.889760182879</v>
      </c>
      <c r="F7" s="4">
        <v>927896.10228397755</v>
      </c>
      <c r="G7" s="4">
        <v>24886.102360106681</v>
      </c>
      <c r="H7" s="4">
        <v>78213.464560335284</v>
      </c>
      <c r="I7" s="1">
        <f t="shared" si="0"/>
        <v>1134095.2361248615</v>
      </c>
      <c r="J7" s="8">
        <f t="shared" si="1"/>
        <v>5.3291536050156747</v>
      </c>
      <c r="K7" s="8">
        <f t="shared" si="2"/>
        <v>3.761755485893417</v>
      </c>
      <c r="L7" s="8">
        <f t="shared" si="3"/>
        <v>81.818181818181813</v>
      </c>
      <c r="M7" s="8">
        <f t="shared" si="4"/>
        <v>2.1943573667711598</v>
      </c>
      <c r="N7" s="8">
        <f t="shared" si="5"/>
        <v>6.8965517241379324</v>
      </c>
    </row>
    <row r="8" spans="1:14">
      <c r="A8" s="1" t="s">
        <v>21</v>
      </c>
      <c r="B8" s="1" t="s">
        <v>86</v>
      </c>
      <c r="C8" s="1" t="s">
        <v>85</v>
      </c>
      <c r="D8" s="4">
        <v>38220.783130914788</v>
      </c>
      <c r="E8" s="4">
        <v>18200.37291948323</v>
      </c>
      <c r="F8" s="4">
        <v>544191.15029254858</v>
      </c>
      <c r="G8" s="4">
        <v>21840.447503379877</v>
      </c>
      <c r="H8" s="4">
        <v>27300.559379224844</v>
      </c>
      <c r="I8" s="1">
        <f t="shared" si="0"/>
        <v>649753.31322555139</v>
      </c>
      <c r="J8" s="8">
        <f t="shared" si="1"/>
        <v>5.882352941176471</v>
      </c>
      <c r="K8" s="8">
        <f t="shared" si="2"/>
        <v>2.8011204481792715</v>
      </c>
      <c r="L8" s="8">
        <f t="shared" si="3"/>
        <v>83.753501400560225</v>
      </c>
      <c r="M8" s="8">
        <f t="shared" si="4"/>
        <v>3.3613445378151257</v>
      </c>
      <c r="N8" s="8">
        <f t="shared" si="5"/>
        <v>4.2016806722689068</v>
      </c>
    </row>
    <row r="9" spans="1:14">
      <c r="A9" s="1" t="s">
        <v>22</v>
      </c>
      <c r="B9" s="1" t="s">
        <v>86</v>
      </c>
      <c r="C9" s="1" t="s">
        <v>85</v>
      </c>
      <c r="D9" s="4">
        <v>113557.9749848697</v>
      </c>
      <c r="E9" s="4">
        <v>26719.523525851691</v>
      </c>
      <c r="F9" s="4">
        <v>834985.11018286541</v>
      </c>
      <c r="G9" s="4">
        <v>6679.8808814629228</v>
      </c>
      <c r="H9" s="4">
        <v>80158.570577555074</v>
      </c>
      <c r="I9" s="1">
        <f t="shared" si="0"/>
        <v>1062101.0601526047</v>
      </c>
      <c r="J9" s="8">
        <f t="shared" si="1"/>
        <v>10.691823899371069</v>
      </c>
      <c r="K9" s="8">
        <f t="shared" si="2"/>
        <v>2.5157232704402515</v>
      </c>
      <c r="L9" s="8">
        <f t="shared" si="3"/>
        <v>78.616352201257868</v>
      </c>
      <c r="M9" s="8">
        <f t="shared" si="4"/>
        <v>0.62893081761006286</v>
      </c>
      <c r="N9" s="8">
        <f t="shared" si="5"/>
        <v>7.5471698113207548</v>
      </c>
    </row>
    <row r="10" spans="1:14">
      <c r="A10" s="1" t="s">
        <v>23</v>
      </c>
      <c r="B10" s="1" t="s">
        <v>86</v>
      </c>
      <c r="C10" s="1" t="s">
        <v>84</v>
      </c>
      <c r="D10" s="4">
        <v>57897.478955376479</v>
      </c>
      <c r="E10" s="4">
        <v>17028.670280993083</v>
      </c>
      <c r="F10" s="4">
        <v>916142.4611174278</v>
      </c>
      <c r="G10" s="4">
        <v>20434.404337191696</v>
      </c>
      <c r="H10" s="4">
        <v>30651.606505787549</v>
      </c>
      <c r="I10" s="1">
        <f t="shared" si="0"/>
        <v>1042154.6211967766</v>
      </c>
      <c r="J10" s="8">
        <f t="shared" si="1"/>
        <v>5.5555555555555554</v>
      </c>
      <c r="K10" s="8">
        <f t="shared" si="2"/>
        <v>1.6339869281045751</v>
      </c>
      <c r="L10" s="8">
        <f t="shared" si="3"/>
        <v>87.908496732026137</v>
      </c>
      <c r="M10" s="8">
        <f t="shared" si="4"/>
        <v>1.9607843137254899</v>
      </c>
      <c r="N10" s="8">
        <f t="shared" si="5"/>
        <v>2.9411764705882355</v>
      </c>
    </row>
    <row r="11" spans="1:14">
      <c r="A11" s="1" t="s">
        <v>24</v>
      </c>
      <c r="B11" s="1" t="s">
        <v>86</v>
      </c>
      <c r="C11" s="1" t="s">
        <v>82</v>
      </c>
      <c r="D11" s="4">
        <v>98946.648706958076</v>
      </c>
      <c r="E11" s="4">
        <v>42405.706588696317</v>
      </c>
      <c r="F11" s="4">
        <v>706761.77647827205</v>
      </c>
      <c r="G11" s="4">
        <v>11308.188423652351</v>
      </c>
      <c r="H11" s="4">
        <v>48059.800800522498</v>
      </c>
      <c r="I11" s="1">
        <f t="shared" si="0"/>
        <v>907482.12099810131</v>
      </c>
      <c r="J11" s="8">
        <f t="shared" si="1"/>
        <v>10.903426791277257</v>
      </c>
      <c r="K11" s="8">
        <f t="shared" si="2"/>
        <v>4.6728971962616814</v>
      </c>
      <c r="L11" s="8">
        <f t="shared" si="3"/>
        <v>77.881619937694708</v>
      </c>
      <c r="M11" s="8">
        <f t="shared" si="4"/>
        <v>1.246105919003115</v>
      </c>
      <c r="N11" s="8">
        <f t="shared" si="5"/>
        <v>5.29595015576324</v>
      </c>
    </row>
    <row r="12" spans="1:14">
      <c r="A12" s="1" t="s">
        <v>25</v>
      </c>
      <c r="B12" s="1" t="s">
        <v>86</v>
      </c>
      <c r="C12" s="1" t="s">
        <v>85</v>
      </c>
      <c r="D12" s="4">
        <v>70773.829790535805</v>
      </c>
      <c r="E12" s="4">
        <v>29142.165207867689</v>
      </c>
      <c r="F12" s="4">
        <v>503743.14145028428</v>
      </c>
      <c r="G12" s="4">
        <v>12489.499374800436</v>
      </c>
      <c r="H12" s="4">
        <v>47876.414270068337</v>
      </c>
      <c r="I12" s="1">
        <f t="shared" si="0"/>
        <v>664025.05009355652</v>
      </c>
      <c r="J12" s="8">
        <f t="shared" si="1"/>
        <v>10.658307210031348</v>
      </c>
      <c r="K12" s="8">
        <f t="shared" si="2"/>
        <v>4.3887147335423204</v>
      </c>
      <c r="L12" s="8">
        <f t="shared" si="3"/>
        <v>75.862068965517238</v>
      </c>
      <c r="M12" s="8">
        <f t="shared" si="4"/>
        <v>1.8808777429467085</v>
      </c>
      <c r="N12" s="8">
        <f t="shared" si="5"/>
        <v>7.2100313479623814</v>
      </c>
    </row>
    <row r="13" spans="1:14">
      <c r="A13" s="1" t="s">
        <v>26</v>
      </c>
      <c r="B13" s="1" t="s">
        <v>81</v>
      </c>
      <c r="C13" s="1" t="s">
        <v>87</v>
      </c>
      <c r="D13" s="4">
        <v>294048.02126273268</v>
      </c>
      <c r="E13" s="4">
        <v>50408.232216468459</v>
      </c>
      <c r="F13" s="4">
        <v>2167553.9853081438</v>
      </c>
      <c r="G13" s="4">
        <v>16802.744072156151</v>
      </c>
      <c r="H13" s="4">
        <v>117619.20850509306</v>
      </c>
      <c r="I13" s="1">
        <f t="shared" si="0"/>
        <v>2646432.1913645938</v>
      </c>
      <c r="J13" s="8">
        <f t="shared" si="1"/>
        <v>11.111111111111112</v>
      </c>
      <c r="K13" s="8">
        <f t="shared" si="2"/>
        <v>1.9047619047619051</v>
      </c>
      <c r="L13" s="8">
        <f t="shared" si="3"/>
        <v>81.904761904761912</v>
      </c>
      <c r="M13" s="8">
        <f t="shared" si="4"/>
        <v>0.63492063492063489</v>
      </c>
      <c r="N13" s="8">
        <f t="shared" si="5"/>
        <v>4.4444444444444446</v>
      </c>
    </row>
    <row r="14" spans="1:14">
      <c r="A14" s="1" t="s">
        <v>27</v>
      </c>
      <c r="B14" s="1" t="s">
        <v>88</v>
      </c>
      <c r="C14" s="1" t="s">
        <v>84</v>
      </c>
      <c r="D14" s="4">
        <v>59172.919545957666</v>
      </c>
      <c r="E14" s="4">
        <v>17258.76820090432</v>
      </c>
      <c r="F14" s="4">
        <v>641039.96174787474</v>
      </c>
      <c r="G14" s="4">
        <v>12327.691572074515</v>
      </c>
      <c r="H14" s="4">
        <v>54241.842917127862</v>
      </c>
      <c r="I14" s="1">
        <f t="shared" si="0"/>
        <v>784041.18398393912</v>
      </c>
      <c r="J14" s="8">
        <f t="shared" si="1"/>
        <v>7.5471698113207548</v>
      </c>
      <c r="K14" s="8">
        <f t="shared" si="2"/>
        <v>2.2012578616352201</v>
      </c>
      <c r="L14" s="8">
        <f t="shared" si="3"/>
        <v>81.761006289308185</v>
      </c>
      <c r="M14" s="8">
        <f t="shared" si="4"/>
        <v>1.5723270440251573</v>
      </c>
      <c r="N14" s="8">
        <f t="shared" si="5"/>
        <v>6.9182389937106912</v>
      </c>
    </row>
    <row r="15" spans="1:14">
      <c r="A15" s="1" t="s">
        <v>28</v>
      </c>
      <c r="B15" s="1" t="s">
        <v>88</v>
      </c>
      <c r="C15" s="1" t="s">
        <v>84</v>
      </c>
      <c r="D15" s="4">
        <v>97823.693657985641</v>
      </c>
      <c r="E15" s="4">
        <v>60557.524645419689</v>
      </c>
      <c r="F15" s="4">
        <v>1169226.052769257</v>
      </c>
      <c r="G15" s="4">
        <v>27949.626759424475</v>
      </c>
      <c r="H15" s="4">
        <v>83848.880278273413</v>
      </c>
      <c r="I15" s="1">
        <f t="shared" si="0"/>
        <v>1439405.7781103605</v>
      </c>
      <c r="J15" s="8">
        <f t="shared" si="1"/>
        <v>6.7961165048543677</v>
      </c>
      <c r="K15" s="8">
        <f t="shared" si="2"/>
        <v>4.2071197411003229</v>
      </c>
      <c r="L15" s="8">
        <f t="shared" si="3"/>
        <v>81.229773462783157</v>
      </c>
      <c r="M15" s="8">
        <f t="shared" si="4"/>
        <v>1.941747572815534</v>
      </c>
      <c r="N15" s="8">
        <f t="shared" si="5"/>
        <v>5.8252427184466011</v>
      </c>
    </row>
    <row r="16" spans="1:14">
      <c r="A16" s="1" t="s">
        <v>29</v>
      </c>
      <c r="B16" s="1" t="s">
        <v>81</v>
      </c>
      <c r="C16" s="1" t="s">
        <v>87</v>
      </c>
      <c r="D16" s="4">
        <v>179198.25625475711</v>
      </c>
      <c r="E16" s="4">
        <v>43442.001516304757</v>
      </c>
      <c r="F16" s="4">
        <v>1390144.0485217522</v>
      </c>
      <c r="G16" s="4">
        <v>43442.001516304757</v>
      </c>
      <c r="H16" s="4">
        <v>59732.75208491904</v>
      </c>
      <c r="I16" s="1">
        <f t="shared" si="0"/>
        <v>1715959.0598940379</v>
      </c>
      <c r="J16" s="8">
        <f t="shared" si="1"/>
        <v>10.443037974683545</v>
      </c>
      <c r="K16" s="8">
        <f t="shared" si="2"/>
        <v>2.5316455696202533</v>
      </c>
      <c r="L16" s="8">
        <f t="shared" si="3"/>
        <v>81.012658227848107</v>
      </c>
      <c r="M16" s="8">
        <f t="shared" si="4"/>
        <v>2.5316455696202533</v>
      </c>
      <c r="N16" s="8">
        <f t="shared" si="5"/>
        <v>3.481012658227848</v>
      </c>
    </row>
    <row r="17" spans="1:14">
      <c r="A17" s="1" t="s">
        <v>30</v>
      </c>
      <c r="B17" s="1" t="s">
        <v>81</v>
      </c>
      <c r="C17" s="1" t="s">
        <v>82</v>
      </c>
      <c r="D17" s="4">
        <v>225939.24829328322</v>
      </c>
      <c r="E17" s="4">
        <v>53795.059117448385</v>
      </c>
      <c r="F17" s="4">
        <v>2765066.0386368474</v>
      </c>
      <c r="G17" s="4">
        <v>32277.035470469033</v>
      </c>
      <c r="H17" s="4">
        <v>193662.21282281421</v>
      </c>
      <c r="I17" s="1">
        <f t="shared" si="0"/>
        <v>3270739.5943408618</v>
      </c>
      <c r="J17" s="8">
        <f t="shared" si="1"/>
        <v>6.9078947368421053</v>
      </c>
      <c r="K17" s="8">
        <f t="shared" si="2"/>
        <v>1.6447368421052633</v>
      </c>
      <c r="L17" s="8">
        <f t="shared" si="3"/>
        <v>84.539473684210535</v>
      </c>
      <c r="M17" s="8">
        <f t="shared" si="4"/>
        <v>0.98684210526315785</v>
      </c>
      <c r="N17" s="8">
        <f t="shared" si="5"/>
        <v>5.9210526315789478</v>
      </c>
    </row>
    <row r="18" spans="1:14">
      <c r="A18" s="1" t="s">
        <v>31</v>
      </c>
      <c r="B18" s="1" t="s">
        <v>81</v>
      </c>
      <c r="C18" s="1" t="s">
        <v>87</v>
      </c>
      <c r="D18" s="4">
        <v>1001240.1071332681</v>
      </c>
      <c r="E18" s="4">
        <v>432353.68262572942</v>
      </c>
      <c r="F18" s="4">
        <v>5666108.7880950868</v>
      </c>
      <c r="G18" s="4">
        <v>159288.19886211085</v>
      </c>
      <c r="H18" s="4">
        <v>250310.02678331704</v>
      </c>
      <c r="I18" s="1">
        <f t="shared" si="0"/>
        <v>7509300.8034995124</v>
      </c>
      <c r="J18" s="8">
        <f t="shared" si="1"/>
        <v>13.33333333333333</v>
      </c>
      <c r="K18" s="8">
        <f t="shared" si="2"/>
        <v>5.7575757575757569</v>
      </c>
      <c r="L18" s="8">
        <f t="shared" si="3"/>
        <v>75.454545454545453</v>
      </c>
      <c r="M18" s="8">
        <f t="shared" si="4"/>
        <v>2.1212121212121207</v>
      </c>
      <c r="N18" s="8">
        <f t="shared" si="5"/>
        <v>3.3333333333333326</v>
      </c>
    </row>
    <row r="19" spans="1:14">
      <c r="A19" s="1" t="s">
        <v>32</v>
      </c>
      <c r="B19" s="1" t="s">
        <v>83</v>
      </c>
      <c r="C19" s="1" t="s">
        <v>85</v>
      </c>
      <c r="D19" s="4">
        <v>22935.870930739147</v>
      </c>
      <c r="E19" s="4">
        <v>6116.2322481971059</v>
      </c>
      <c r="F19" s="4">
        <v>182722.43841488854</v>
      </c>
      <c r="G19" s="4">
        <v>3822.6451551231912</v>
      </c>
      <c r="H19" s="4">
        <v>16055.109651517403</v>
      </c>
      <c r="I19" s="1">
        <f t="shared" si="0"/>
        <v>231652.29640046542</v>
      </c>
      <c r="J19" s="8">
        <f t="shared" si="1"/>
        <v>9.9009900990098991</v>
      </c>
      <c r="K19" s="8">
        <f t="shared" si="2"/>
        <v>2.6402640264026398</v>
      </c>
      <c r="L19" s="8">
        <f t="shared" si="3"/>
        <v>78.877887788778864</v>
      </c>
      <c r="M19" s="8">
        <f t="shared" si="4"/>
        <v>1.6501650165016499</v>
      </c>
      <c r="N19" s="8">
        <f t="shared" si="5"/>
        <v>6.9306930693069297</v>
      </c>
    </row>
    <row r="20" spans="1:14">
      <c r="A20" s="1" t="s">
        <v>33</v>
      </c>
      <c r="B20" s="1" t="s">
        <v>83</v>
      </c>
      <c r="C20" s="1" t="s">
        <v>85</v>
      </c>
      <c r="D20" s="4">
        <v>95310.132272812058</v>
      </c>
      <c r="E20" s="4">
        <v>12708.017636374942</v>
      </c>
      <c r="F20" s="4">
        <v>772012.07140977774</v>
      </c>
      <c r="G20" s="4">
        <v>25416.035272749883</v>
      </c>
      <c r="H20" s="4">
        <v>69894.097000062175</v>
      </c>
      <c r="I20" s="1">
        <f t="shared" si="0"/>
        <v>975340.35359177669</v>
      </c>
      <c r="J20" s="8">
        <f t="shared" si="1"/>
        <v>9.7719869706840399</v>
      </c>
      <c r="K20" s="8">
        <f t="shared" si="2"/>
        <v>1.3029315960912051</v>
      </c>
      <c r="L20" s="8">
        <f t="shared" si="3"/>
        <v>79.153094462540722</v>
      </c>
      <c r="M20" s="8">
        <f t="shared" si="4"/>
        <v>2.6058631921824102</v>
      </c>
      <c r="N20" s="8">
        <f t="shared" si="5"/>
        <v>7.1661237785016292</v>
      </c>
    </row>
    <row r="21" spans="1:14">
      <c r="A21" s="1" t="s">
        <v>34</v>
      </c>
      <c r="B21" s="1" t="s">
        <v>83</v>
      </c>
      <c r="C21" s="1" t="s">
        <v>82</v>
      </c>
      <c r="D21" s="4">
        <v>19875.350104727175</v>
      </c>
      <c r="E21" s="4">
        <v>5962.605031418153</v>
      </c>
      <c r="F21" s="4">
        <v>158340.28916765982</v>
      </c>
      <c r="G21" s="4">
        <v>662.51167015757255</v>
      </c>
      <c r="H21" s="4">
        <v>21862.885115199893</v>
      </c>
      <c r="I21" s="1">
        <f t="shared" si="0"/>
        <v>206703.64108916261</v>
      </c>
      <c r="J21" s="8">
        <f t="shared" si="1"/>
        <v>9.615384615384615</v>
      </c>
      <c r="K21" s="8">
        <f t="shared" si="2"/>
        <v>2.884615384615385</v>
      </c>
      <c r="L21" s="8">
        <f t="shared" si="3"/>
        <v>76.602564102564102</v>
      </c>
      <c r="M21" s="8">
        <f t="shared" si="4"/>
        <v>0.32051282051282054</v>
      </c>
      <c r="N21" s="8">
        <f t="shared" si="5"/>
        <v>10.576923076923078</v>
      </c>
    </row>
    <row r="22" spans="1:14">
      <c r="A22" s="1" t="s">
        <v>35</v>
      </c>
      <c r="B22" s="1" t="s">
        <v>83</v>
      </c>
      <c r="C22" s="1" t="s">
        <v>85</v>
      </c>
      <c r="D22" s="4">
        <v>18745.872213828683</v>
      </c>
      <c r="E22" s="4">
        <v>4374.0368498933594</v>
      </c>
      <c r="F22" s="4">
        <v>153091.28974626758</v>
      </c>
      <c r="G22" s="4">
        <v>624.86240712762276</v>
      </c>
      <c r="H22" s="4">
        <v>11247.523328297211</v>
      </c>
      <c r="I22" s="1">
        <f t="shared" si="0"/>
        <v>188083.58454541446</v>
      </c>
      <c r="J22" s="8">
        <f t="shared" si="1"/>
        <v>9.9667774086378724</v>
      </c>
      <c r="K22" s="8">
        <f t="shared" si="2"/>
        <v>2.3255813953488373</v>
      </c>
      <c r="L22" s="8">
        <f t="shared" si="3"/>
        <v>81.395348837209298</v>
      </c>
      <c r="M22" s="8">
        <f t="shared" si="4"/>
        <v>0.33222591362126247</v>
      </c>
      <c r="N22" s="8">
        <f t="shared" si="5"/>
        <v>5.9800664451827243</v>
      </c>
    </row>
    <row r="23" spans="1:14">
      <c r="A23" s="1" t="s">
        <v>36</v>
      </c>
      <c r="B23" s="1" t="s">
        <v>81</v>
      </c>
      <c r="C23" s="1" t="s">
        <v>87</v>
      </c>
      <c r="D23" s="4">
        <v>1444085.8087712782</v>
      </c>
      <c r="E23" s="4">
        <v>281772.84073585918</v>
      </c>
      <c r="F23" s="4">
        <v>8981509.2984555122</v>
      </c>
      <c r="G23" s="4">
        <v>70443.210183964795</v>
      </c>
      <c r="H23" s="4">
        <v>140886.42036792959</v>
      </c>
      <c r="I23" s="1">
        <f t="shared" si="0"/>
        <v>10918697.578514544</v>
      </c>
      <c r="J23" s="8">
        <f t="shared" si="1"/>
        <v>13.225806451612902</v>
      </c>
      <c r="K23" s="8">
        <f t="shared" si="2"/>
        <v>2.5806451612903221</v>
      </c>
      <c r="L23" s="8">
        <f t="shared" si="3"/>
        <v>82.258064516129039</v>
      </c>
      <c r="M23" s="8">
        <f t="shared" si="4"/>
        <v>0.64516129032258052</v>
      </c>
      <c r="N23" s="8">
        <f t="shared" si="5"/>
        <v>1.290322580645161</v>
      </c>
    </row>
    <row r="24" spans="1:14">
      <c r="A24" s="1" t="s">
        <v>37</v>
      </c>
      <c r="B24" s="1" t="s">
        <v>89</v>
      </c>
      <c r="C24" s="1" t="s">
        <v>87</v>
      </c>
      <c r="D24" s="4">
        <v>9215.2080456146286</v>
      </c>
      <c r="E24" s="4">
        <v>1609.0045793930308</v>
      </c>
      <c r="F24" s="4">
        <v>29108.355572655735</v>
      </c>
      <c r="G24" s="4">
        <v>1755.2777229742153</v>
      </c>
      <c r="H24" s="4">
        <v>3218.0091587860616</v>
      </c>
      <c r="I24" s="1">
        <f t="shared" si="0"/>
        <v>44905.855079423665</v>
      </c>
      <c r="J24" s="8">
        <f t="shared" si="1"/>
        <v>20.521172638436482</v>
      </c>
      <c r="K24" s="8">
        <f t="shared" si="2"/>
        <v>3.583061889250815</v>
      </c>
      <c r="L24" s="8">
        <f t="shared" si="3"/>
        <v>64.820846905537465</v>
      </c>
      <c r="M24" s="8">
        <f t="shared" si="4"/>
        <v>3.9087947882736165</v>
      </c>
      <c r="N24" s="8">
        <f t="shared" si="5"/>
        <v>7.1661237785016301</v>
      </c>
    </row>
    <row r="25" spans="1:14">
      <c r="A25" s="1" t="s">
        <v>38</v>
      </c>
      <c r="B25" s="1" t="s">
        <v>89</v>
      </c>
      <c r="C25" s="1" t="s">
        <v>82</v>
      </c>
      <c r="D25" s="4">
        <v>225789.24170328243</v>
      </c>
      <c r="E25" s="4">
        <v>53993.079537741454</v>
      </c>
      <c r="F25" s="4">
        <v>1207481.5969349451</v>
      </c>
      <c r="G25" s="4">
        <v>14725.385328474942</v>
      </c>
      <c r="H25" s="4">
        <v>127620.00618011616</v>
      </c>
      <c r="I25" s="1">
        <f t="shared" si="0"/>
        <v>1629609.3096845602</v>
      </c>
      <c r="J25" s="8">
        <f t="shared" si="1"/>
        <v>13.855421686746988</v>
      </c>
      <c r="K25" s="8">
        <f t="shared" si="2"/>
        <v>3.3132530120481931</v>
      </c>
      <c r="L25" s="8">
        <f t="shared" si="3"/>
        <v>74.096385542168676</v>
      </c>
      <c r="M25" s="8">
        <f t="shared" si="4"/>
        <v>0.90361445783132532</v>
      </c>
      <c r="N25" s="8">
        <f t="shared" si="5"/>
        <v>7.8313253012048198</v>
      </c>
    </row>
    <row r="26" spans="1:14">
      <c r="A26" s="1" t="s">
        <v>39</v>
      </c>
      <c r="B26" s="1" t="s">
        <v>89</v>
      </c>
      <c r="C26" s="1" t="s">
        <v>87</v>
      </c>
      <c r="D26" s="4">
        <v>474310.0668059864</v>
      </c>
      <c r="E26" s="4">
        <v>67758.580972283773</v>
      </c>
      <c r="F26" s="4">
        <v>2342510.9421846676</v>
      </c>
      <c r="G26" s="4">
        <v>9679.7972817548252</v>
      </c>
      <c r="H26" s="4">
        <v>125837.36466281272</v>
      </c>
      <c r="I26" s="1">
        <f t="shared" si="0"/>
        <v>3020096.7519075051</v>
      </c>
      <c r="J26" s="8">
        <f t="shared" si="1"/>
        <v>15.705128205128206</v>
      </c>
      <c r="K26" s="8">
        <f t="shared" si="2"/>
        <v>2.2435897435897436</v>
      </c>
      <c r="L26" s="8">
        <f t="shared" si="3"/>
        <v>77.564102564102569</v>
      </c>
      <c r="M26" s="8">
        <f t="shared" si="4"/>
        <v>0.32051282051282054</v>
      </c>
      <c r="N26" s="8">
        <f t="shared" si="5"/>
        <v>4.166666666666667</v>
      </c>
    </row>
    <row r="27" spans="1:14">
      <c r="A27" s="1" t="s">
        <v>40</v>
      </c>
      <c r="B27" s="1" t="s">
        <v>89</v>
      </c>
      <c r="C27" s="1" t="s">
        <v>87</v>
      </c>
      <c r="D27" s="4">
        <v>20635.173912809514</v>
      </c>
      <c r="E27" s="4">
        <v>4421.8229813163252</v>
      </c>
      <c r="F27" s="4">
        <v>43481.259316277195</v>
      </c>
      <c r="G27" s="4">
        <v>2702.2251552488647</v>
      </c>
      <c r="H27" s="4">
        <v>6387.0776396791362</v>
      </c>
      <c r="I27" s="1">
        <f t="shared" si="0"/>
        <v>77627.55900533103</v>
      </c>
      <c r="J27" s="8">
        <f t="shared" si="1"/>
        <v>26.582278481012658</v>
      </c>
      <c r="K27" s="8">
        <f t="shared" si="2"/>
        <v>5.6962025316455707</v>
      </c>
      <c r="L27" s="8">
        <f t="shared" si="3"/>
        <v>56.012658227848107</v>
      </c>
      <c r="M27" s="8">
        <f t="shared" si="4"/>
        <v>3.481012658227848</v>
      </c>
      <c r="N27" s="8">
        <f t="shared" si="5"/>
        <v>8.227848101265824</v>
      </c>
    </row>
    <row r="28" spans="1:14">
      <c r="A28" s="1" t="s">
        <v>41</v>
      </c>
      <c r="B28" s="1" t="s">
        <v>89</v>
      </c>
      <c r="C28" s="1" t="s">
        <v>87</v>
      </c>
      <c r="D28" s="4">
        <v>499441.98133339552</v>
      </c>
      <c r="E28" s="4">
        <v>193332.3798709918</v>
      </c>
      <c r="F28" s="4">
        <v>3850536.5657639205</v>
      </c>
      <c r="G28" s="4">
        <v>96666.189935495902</v>
      </c>
      <c r="H28" s="4">
        <v>289998.56980648771</v>
      </c>
      <c r="I28" s="1">
        <f t="shared" si="0"/>
        <v>4929975.6867102915</v>
      </c>
      <c r="J28" s="8">
        <f t="shared" si="1"/>
        <v>10.130718954248366</v>
      </c>
      <c r="K28" s="8">
        <f t="shared" si="2"/>
        <v>3.9215686274509802</v>
      </c>
      <c r="L28" s="8">
        <f t="shared" si="3"/>
        <v>78.104575163398692</v>
      </c>
      <c r="M28" s="8">
        <f t="shared" si="4"/>
        <v>1.9607843137254901</v>
      </c>
      <c r="N28" s="8">
        <f t="shared" si="5"/>
        <v>5.8823529411764701</v>
      </c>
    </row>
    <row r="29" spans="1:14">
      <c r="A29" s="1" t="s">
        <v>42</v>
      </c>
      <c r="B29" s="1" t="s">
        <v>89</v>
      </c>
      <c r="C29" s="1" t="s">
        <v>82</v>
      </c>
      <c r="D29" s="4">
        <v>175477.05012380835</v>
      </c>
      <c r="E29" s="4">
        <v>24203.731051559771</v>
      </c>
      <c r="F29" s="4">
        <v>1549038.7872998253</v>
      </c>
      <c r="G29" s="4">
        <v>36305.59657733966</v>
      </c>
      <c r="H29" s="4">
        <v>90763.99144334915</v>
      </c>
      <c r="I29" s="1">
        <f t="shared" si="0"/>
        <v>1875789.156495882</v>
      </c>
      <c r="J29" s="8">
        <f t="shared" si="1"/>
        <v>9.3548387096774217</v>
      </c>
      <c r="K29" s="8">
        <f t="shared" si="2"/>
        <v>1.2903225806451615</v>
      </c>
      <c r="L29" s="8">
        <f t="shared" si="3"/>
        <v>82.580645161290334</v>
      </c>
      <c r="M29" s="8">
        <f t="shared" si="4"/>
        <v>1.9354838709677424</v>
      </c>
      <c r="N29" s="8">
        <f t="shared" si="5"/>
        <v>4.8387096774193559</v>
      </c>
    </row>
    <row r="30" spans="1:14">
      <c r="A30" s="1" t="s">
        <v>43</v>
      </c>
      <c r="B30" s="1" t="s">
        <v>89</v>
      </c>
      <c r="C30" s="1" t="s">
        <v>87</v>
      </c>
      <c r="D30" s="4">
        <v>590272.35673112504</v>
      </c>
      <c r="E30" s="4">
        <v>100471.89050742553</v>
      </c>
      <c r="F30" s="4">
        <v>2951361.7836556244</v>
      </c>
      <c r="G30" s="4">
        <v>62794.931567140957</v>
      </c>
      <c r="H30" s="4">
        <v>213502.76732827927</v>
      </c>
      <c r="I30" s="1">
        <f t="shared" si="0"/>
        <v>3918403.7297895951</v>
      </c>
      <c r="J30" s="8">
        <f t="shared" si="1"/>
        <v>15.064102564102567</v>
      </c>
      <c r="K30" s="8">
        <f t="shared" si="2"/>
        <v>2.5641025641025648</v>
      </c>
      <c r="L30" s="8">
        <f t="shared" si="3"/>
        <v>75.320512820512818</v>
      </c>
      <c r="M30" s="8">
        <f t="shared" si="4"/>
        <v>1.6025641025641029</v>
      </c>
      <c r="N30" s="8">
        <f t="shared" si="5"/>
        <v>5.4487179487179498</v>
      </c>
    </row>
    <row r="31" spans="1:14">
      <c r="A31" s="1" t="s">
        <v>44</v>
      </c>
      <c r="B31" s="1" t="s">
        <v>81</v>
      </c>
      <c r="C31" s="1" t="s">
        <v>87</v>
      </c>
      <c r="D31" s="4">
        <v>374391.7502295106</v>
      </c>
      <c r="E31" s="4">
        <v>117665.97864356048</v>
      </c>
      <c r="F31" s="4">
        <v>2631439.1587559893</v>
      </c>
      <c r="G31" s="4">
        <v>42787.62859765836</v>
      </c>
      <c r="H31" s="4">
        <v>171150.51439063344</v>
      </c>
      <c r="I31" s="1">
        <f t="shared" si="0"/>
        <v>3337435.0306173526</v>
      </c>
      <c r="J31" s="8">
        <f t="shared" si="1"/>
        <v>11.217948717948714</v>
      </c>
      <c r="K31" s="8">
        <f t="shared" si="2"/>
        <v>3.5256410256410251</v>
      </c>
      <c r="L31" s="8">
        <f t="shared" si="3"/>
        <v>78.84615384615384</v>
      </c>
      <c r="M31" s="8">
        <f t="shared" si="4"/>
        <v>1.2820512820512819</v>
      </c>
      <c r="N31" s="8">
        <f t="shared" si="5"/>
        <v>5.1282051282051277</v>
      </c>
    </row>
    <row r="32" spans="1:14">
      <c r="A32" s="1" t="s">
        <v>45</v>
      </c>
      <c r="B32" s="1" t="s">
        <v>81</v>
      </c>
      <c r="C32" s="1" t="s">
        <v>82</v>
      </c>
      <c r="D32" s="4">
        <v>134566.43872415242</v>
      </c>
      <c r="E32" s="4">
        <v>38953.442788570435</v>
      </c>
      <c r="F32" s="4">
        <v>853434.51927686133</v>
      </c>
      <c r="G32" s="4">
        <v>17706.110358441107</v>
      </c>
      <c r="H32" s="4">
        <v>60200.77521869976</v>
      </c>
      <c r="I32" s="1">
        <f t="shared" si="0"/>
        <v>1104861.2863667251</v>
      </c>
      <c r="J32" s="8">
        <f t="shared" si="1"/>
        <v>12.179487179487181</v>
      </c>
      <c r="K32" s="8">
        <f t="shared" si="2"/>
        <v>3.5256410256410255</v>
      </c>
      <c r="L32" s="8">
        <f t="shared" si="3"/>
        <v>77.243589743589752</v>
      </c>
      <c r="M32" s="8">
        <f t="shared" si="4"/>
        <v>1.6025641025641024</v>
      </c>
      <c r="N32" s="8">
        <f t="shared" si="5"/>
        <v>5.448717948717948</v>
      </c>
    </row>
    <row r="33" spans="1:14">
      <c r="A33" s="1" t="s">
        <v>46</v>
      </c>
      <c r="B33" s="1" t="s">
        <v>81</v>
      </c>
      <c r="C33" s="1" t="s">
        <v>87</v>
      </c>
      <c r="D33" s="4">
        <v>118495.45339061877</v>
      </c>
      <c r="E33" s="4">
        <v>28438.908813748509</v>
      </c>
      <c r="F33" s="4">
        <v>1199173.9883130621</v>
      </c>
      <c r="G33" s="4">
        <v>23699.090678123754</v>
      </c>
      <c r="H33" s="4">
        <v>109015.81711936927</v>
      </c>
      <c r="I33" s="1">
        <f t="shared" si="0"/>
        <v>1478823.2583149225</v>
      </c>
      <c r="J33" s="8">
        <f t="shared" si="1"/>
        <v>8.012820512820511</v>
      </c>
      <c r="K33" s="8">
        <f t="shared" si="2"/>
        <v>1.9230769230769231</v>
      </c>
      <c r="L33" s="8">
        <f t="shared" si="3"/>
        <v>81.089743589743591</v>
      </c>
      <c r="M33" s="8">
        <f t="shared" si="4"/>
        <v>1.6025641025641022</v>
      </c>
      <c r="N33" s="8">
        <f t="shared" si="5"/>
        <v>7.3717948717948705</v>
      </c>
    </row>
    <row r="34" spans="1:14">
      <c r="A34" s="1" t="s">
        <v>47</v>
      </c>
      <c r="B34" s="1" t="s">
        <v>81</v>
      </c>
      <c r="C34" s="1" t="s">
        <v>82</v>
      </c>
      <c r="D34" s="4">
        <v>129807.81193832081</v>
      </c>
      <c r="E34" s="4">
        <v>50794.361193255965</v>
      </c>
      <c r="F34" s="4">
        <v>1461748.8387836996</v>
      </c>
      <c r="G34" s="4">
        <v>39506.725372532419</v>
      </c>
      <c r="H34" s="4">
        <v>50794.361193255965</v>
      </c>
      <c r="I34" s="1">
        <f t="shared" si="0"/>
        <v>1732652.0984810647</v>
      </c>
      <c r="J34" s="8">
        <f t="shared" si="1"/>
        <v>7.4918566775244297</v>
      </c>
      <c r="K34" s="8">
        <f t="shared" si="2"/>
        <v>2.9315960912052117</v>
      </c>
      <c r="L34" s="8">
        <f t="shared" si="3"/>
        <v>84.364820846905545</v>
      </c>
      <c r="M34" s="8">
        <f t="shared" si="4"/>
        <v>2.2801302931596092</v>
      </c>
      <c r="N34" s="8">
        <f t="shared" si="5"/>
        <v>2.9315960912052117</v>
      </c>
    </row>
    <row r="35" spans="1:14">
      <c r="A35" s="1" t="s">
        <v>48</v>
      </c>
      <c r="B35" s="1" t="s">
        <v>88</v>
      </c>
      <c r="C35" s="1" t="s">
        <v>85</v>
      </c>
      <c r="D35" s="4">
        <v>266183.5940608122</v>
      </c>
      <c r="E35" s="4">
        <v>88727.864686937406</v>
      </c>
      <c r="F35" s="4">
        <v>1549325.0218411379</v>
      </c>
      <c r="G35" s="4">
        <v>40951.322163201883</v>
      </c>
      <c r="H35" s="4">
        <v>170630.50901334122</v>
      </c>
      <c r="I35" s="1">
        <f t="shared" si="0"/>
        <v>2115818.3117654305</v>
      </c>
      <c r="J35" s="8">
        <f t="shared" si="1"/>
        <v>12.580645161290322</v>
      </c>
      <c r="K35" s="8">
        <f t="shared" si="2"/>
        <v>4.193548387096774</v>
      </c>
      <c r="L35" s="8">
        <f t="shared" si="3"/>
        <v>73.225806451612911</v>
      </c>
      <c r="M35" s="8">
        <f t="shared" si="4"/>
        <v>1.935483870967742</v>
      </c>
      <c r="N35" s="8">
        <f t="shared" si="5"/>
        <v>8.0645161290322598</v>
      </c>
    </row>
    <row r="36" spans="1:14">
      <c r="A36" s="1" t="s">
        <v>49</v>
      </c>
      <c r="B36" s="1" t="s">
        <v>88</v>
      </c>
      <c r="C36" s="1" t="s">
        <v>85</v>
      </c>
      <c r="D36" s="4">
        <v>136018.8219322043</v>
      </c>
      <c r="E36" s="4">
        <v>8501.1763707627688</v>
      </c>
      <c r="F36" s="4">
        <v>660258.03146257508</v>
      </c>
      <c r="G36" s="4">
        <v>2833.7254569209231</v>
      </c>
      <c r="H36" s="4">
        <v>65175.685509181225</v>
      </c>
      <c r="I36" s="1">
        <f t="shared" si="0"/>
        <v>872787.44073164428</v>
      </c>
      <c r="J36" s="8">
        <f t="shared" si="1"/>
        <v>15.584415584415583</v>
      </c>
      <c r="K36" s="8">
        <f t="shared" si="2"/>
        <v>0.97402597402597391</v>
      </c>
      <c r="L36" s="8">
        <f t="shared" si="3"/>
        <v>75.649350649350652</v>
      </c>
      <c r="M36" s="8">
        <f t="shared" si="4"/>
        <v>0.32467532467532473</v>
      </c>
      <c r="N36" s="8">
        <f t="shared" si="5"/>
        <v>7.4675324675324672</v>
      </c>
    </row>
    <row r="37" spans="1:14">
      <c r="A37" s="1" t="s">
        <v>50</v>
      </c>
      <c r="B37" s="1" t="s">
        <v>88</v>
      </c>
      <c r="C37" s="1" t="s">
        <v>82</v>
      </c>
      <c r="D37" s="4">
        <v>21615.458437901223</v>
      </c>
      <c r="E37" s="4">
        <v>4117.230178647852</v>
      </c>
      <c r="F37" s="4">
        <v>79942.885968745803</v>
      </c>
      <c r="G37" s="4">
        <v>0</v>
      </c>
      <c r="H37" s="4">
        <v>7205.1528126337425</v>
      </c>
      <c r="I37" s="1">
        <f t="shared" si="0"/>
        <v>112880.72739792861</v>
      </c>
      <c r="J37" s="8">
        <f t="shared" si="1"/>
        <v>19.148936170212767</v>
      </c>
      <c r="K37" s="8">
        <f t="shared" si="2"/>
        <v>3.6474164133738602</v>
      </c>
      <c r="L37" s="8">
        <f t="shared" si="3"/>
        <v>70.820668693009125</v>
      </c>
      <c r="M37" s="8">
        <f t="shared" si="4"/>
        <v>0</v>
      </c>
      <c r="N37" s="8">
        <f t="shared" si="5"/>
        <v>6.382978723404257</v>
      </c>
    </row>
    <row r="38" spans="1:14">
      <c r="A38" s="1" t="s">
        <v>51</v>
      </c>
      <c r="B38" s="1" t="s">
        <v>88</v>
      </c>
      <c r="C38" s="1" t="s">
        <v>85</v>
      </c>
      <c r="D38" s="4">
        <v>89431.783378749096</v>
      </c>
      <c r="E38" s="4">
        <v>29162.538058287748</v>
      </c>
      <c r="F38" s="4">
        <v>482153.96256369085</v>
      </c>
      <c r="G38" s="4">
        <v>3888.3384077717005</v>
      </c>
      <c r="H38" s="4">
        <v>31106.707262173604</v>
      </c>
      <c r="I38" s="1">
        <f t="shared" si="0"/>
        <v>635743.329670673</v>
      </c>
      <c r="J38" s="8">
        <f t="shared" si="1"/>
        <v>14.067278287461772</v>
      </c>
      <c r="K38" s="8">
        <f t="shared" si="2"/>
        <v>4.5871559633027514</v>
      </c>
      <c r="L38" s="8">
        <f t="shared" si="3"/>
        <v>75.840978593272169</v>
      </c>
      <c r="M38" s="8">
        <f t="shared" si="4"/>
        <v>0.6116207951070336</v>
      </c>
      <c r="N38" s="8">
        <f t="shared" si="5"/>
        <v>4.8929663608562688</v>
      </c>
    </row>
    <row r="39" spans="1:14">
      <c r="A39" s="1" t="s">
        <v>52</v>
      </c>
      <c r="B39" s="1" t="s">
        <v>81</v>
      </c>
      <c r="C39" s="1" t="s">
        <v>87</v>
      </c>
      <c r="D39" s="4">
        <v>570660.90516461397</v>
      </c>
      <c r="E39" s="4">
        <v>153639.4744673961</v>
      </c>
      <c r="F39" s="4">
        <v>5640763.5625886852</v>
      </c>
      <c r="G39" s="4">
        <v>87793.985409940622</v>
      </c>
      <c r="H39" s="4">
        <v>219484.96352485157</v>
      </c>
      <c r="I39" s="1">
        <f t="shared" si="0"/>
        <v>6672342.8911554879</v>
      </c>
      <c r="J39" s="8">
        <f t="shared" si="1"/>
        <v>8.5526315789473664</v>
      </c>
      <c r="K39" s="8">
        <f t="shared" si="2"/>
        <v>2.3026315789473686</v>
      </c>
      <c r="L39" s="8">
        <f t="shared" si="3"/>
        <v>84.539473684210535</v>
      </c>
      <c r="M39" s="8">
        <f t="shared" si="4"/>
        <v>1.3157894736842106</v>
      </c>
      <c r="N39" s="8">
        <f t="shared" si="5"/>
        <v>3.2894736842105265</v>
      </c>
    </row>
    <row r="40" spans="1:14">
      <c r="A40" s="1" t="s">
        <v>53</v>
      </c>
      <c r="B40" s="1" t="s">
        <v>88</v>
      </c>
      <c r="C40" s="1" t="s">
        <v>85</v>
      </c>
      <c r="D40" s="4">
        <v>90533.186420389145</v>
      </c>
      <c r="E40" s="4">
        <v>13313.703885351346</v>
      </c>
      <c r="F40" s="4">
        <v>721602.750586043</v>
      </c>
      <c r="G40" s="4">
        <v>21301.926216562151</v>
      </c>
      <c r="H40" s="4">
        <v>47929.333987264843</v>
      </c>
      <c r="I40" s="1">
        <f t="shared" si="0"/>
        <v>894680.90109561058</v>
      </c>
      <c r="J40" s="8">
        <f t="shared" si="1"/>
        <v>10.119047619047617</v>
      </c>
      <c r="K40" s="8">
        <f t="shared" si="2"/>
        <v>1.4880952380952377</v>
      </c>
      <c r="L40" s="8">
        <f t="shared" si="3"/>
        <v>80.654761904761898</v>
      </c>
      <c r="M40" s="8">
        <f t="shared" si="4"/>
        <v>2.3809523809523805</v>
      </c>
      <c r="N40" s="8">
        <f t="shared" si="5"/>
        <v>5.3571428571428568</v>
      </c>
    </row>
    <row r="41" spans="1:14">
      <c r="A41" s="1" t="s">
        <v>54</v>
      </c>
      <c r="B41" s="1" t="s">
        <v>81</v>
      </c>
      <c r="C41" s="1" t="s">
        <v>87</v>
      </c>
      <c r="D41" s="4">
        <v>72397.523098005491</v>
      </c>
      <c r="E41" s="4">
        <v>37366.463534454451</v>
      </c>
      <c r="F41" s="4">
        <v>618882.05228940176</v>
      </c>
      <c r="G41" s="4">
        <v>11677.019854517015</v>
      </c>
      <c r="H41" s="4">
        <v>49043.483388971457</v>
      </c>
      <c r="I41" s="1">
        <f t="shared" si="0"/>
        <v>789366.54216535017</v>
      </c>
      <c r="J41" s="8">
        <f t="shared" si="1"/>
        <v>9.1715976331360949</v>
      </c>
      <c r="K41" s="8">
        <f t="shared" si="2"/>
        <v>4.7337278106508887</v>
      </c>
      <c r="L41" s="8">
        <f t="shared" si="3"/>
        <v>78.402366863905328</v>
      </c>
      <c r="M41" s="8">
        <f t="shared" si="4"/>
        <v>1.4792899408284026</v>
      </c>
      <c r="N41" s="8">
        <f t="shared" si="5"/>
        <v>6.2130177514792893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/>
  </sheetViews>
  <sheetFormatPr baseColWidth="10" defaultColWidth="11" defaultRowHeight="12" x14ac:dyDescent="0"/>
  <cols>
    <col min="1" max="1" width="12.1640625" style="1" customWidth="1"/>
    <col min="2" max="13" width="11" style="1"/>
    <col min="14" max="14" width="16" style="1" customWidth="1"/>
    <col min="15" max="16384" width="11" style="1"/>
  </cols>
  <sheetData>
    <row r="1" spans="1:15" ht="24">
      <c r="A1" s="12" t="s">
        <v>0</v>
      </c>
      <c r="B1" s="13" t="s">
        <v>95</v>
      </c>
      <c r="C1" s="13" t="s">
        <v>96</v>
      </c>
      <c r="D1" s="13" t="s">
        <v>97</v>
      </c>
      <c r="E1" s="13" t="s">
        <v>98</v>
      </c>
      <c r="F1" s="13" t="s">
        <v>99</v>
      </c>
      <c r="G1" s="13" t="s">
        <v>100</v>
      </c>
      <c r="H1" s="13" t="s">
        <v>101</v>
      </c>
      <c r="I1" s="13" t="s">
        <v>102</v>
      </c>
      <c r="J1" s="13" t="s">
        <v>103</v>
      </c>
      <c r="K1" s="13" t="s">
        <v>104</v>
      </c>
      <c r="L1" s="13" t="s">
        <v>105</v>
      </c>
      <c r="M1" s="13" t="s">
        <v>106</v>
      </c>
      <c r="N1" s="13" t="s">
        <v>107</v>
      </c>
      <c r="O1" s="14" t="s">
        <v>108</v>
      </c>
    </row>
    <row r="2" spans="1:15">
      <c r="A2" s="7" t="s">
        <v>109</v>
      </c>
      <c r="B2" s="15">
        <v>66.41</v>
      </c>
      <c r="C2" s="16">
        <v>12.8668</v>
      </c>
      <c r="D2" s="16">
        <v>16.081099999999999</v>
      </c>
      <c r="E2" s="16">
        <v>3.2143000000000002</v>
      </c>
      <c r="F2" s="7">
        <v>15.0566</v>
      </c>
      <c r="G2" s="16">
        <v>2.1898</v>
      </c>
      <c r="H2" s="16">
        <v>7.1147999999999998</v>
      </c>
      <c r="I2" s="16">
        <v>9.2346000000000004</v>
      </c>
      <c r="J2" s="16">
        <v>2.1198000000000001</v>
      </c>
      <c r="K2" s="7">
        <v>4.7435</v>
      </c>
      <c r="L2" s="16">
        <v>4.7438000000000002</v>
      </c>
      <c r="M2" s="16">
        <v>2.9999999999999997E-4</v>
      </c>
      <c r="N2" s="17">
        <v>70985905</v>
      </c>
      <c r="O2" s="7">
        <v>157</v>
      </c>
    </row>
    <row r="3" spans="1:15">
      <c r="A3" s="7" t="s">
        <v>110</v>
      </c>
      <c r="B3" s="15">
        <v>43.66</v>
      </c>
      <c r="C3" s="16">
        <v>12.823600000000001</v>
      </c>
      <c r="D3" s="16">
        <v>15.553800000000001</v>
      </c>
      <c r="E3" s="16">
        <v>2.7302</v>
      </c>
      <c r="F3" s="7">
        <v>15.856400000000001</v>
      </c>
      <c r="G3" s="16">
        <v>3.0327999999999999</v>
      </c>
      <c r="H3" s="16">
        <v>7.0008999999999997</v>
      </c>
      <c r="I3" s="16">
        <v>8.7539999999999996</v>
      </c>
      <c r="J3" s="16">
        <v>1.7531000000000001</v>
      </c>
      <c r="K3" s="16">
        <v>4.726</v>
      </c>
      <c r="L3" s="16">
        <v>4.7262000000000004</v>
      </c>
      <c r="M3" s="16">
        <v>2.0000000000000001E-4</v>
      </c>
      <c r="N3" s="17">
        <v>61013266</v>
      </c>
      <c r="O3" s="7">
        <v>165</v>
      </c>
    </row>
    <row r="4" spans="1:15">
      <c r="A4" s="7" t="s">
        <v>111</v>
      </c>
      <c r="B4" s="15">
        <v>20.02</v>
      </c>
      <c r="C4" s="16">
        <v>12.903600000000001</v>
      </c>
      <c r="D4" s="16">
        <v>14.712300000000001</v>
      </c>
      <c r="E4" s="16">
        <v>1.8087</v>
      </c>
      <c r="F4" s="7">
        <v>13.7913</v>
      </c>
      <c r="G4" s="16">
        <v>0.88770000000000004</v>
      </c>
      <c r="H4" s="16">
        <v>7.0724</v>
      </c>
      <c r="I4" s="16">
        <v>7.9419000000000004</v>
      </c>
      <c r="J4" s="16">
        <v>0.86950000000000005</v>
      </c>
      <c r="K4" s="7">
        <v>4.7092999999999998</v>
      </c>
      <c r="L4" s="16">
        <v>4.7096999999999998</v>
      </c>
      <c r="M4" s="16">
        <v>4.0000000000000002E-4</v>
      </c>
      <c r="N4" s="17">
        <v>154156055</v>
      </c>
      <c r="O4" s="7">
        <v>53</v>
      </c>
    </row>
    <row r="5" spans="1:15">
      <c r="A5" s="7" t="s">
        <v>112</v>
      </c>
      <c r="B5" s="15">
        <v>38.130000000000003</v>
      </c>
      <c r="C5" s="16">
        <v>12.8232</v>
      </c>
      <c r="D5" s="16">
        <v>16.313099999999999</v>
      </c>
      <c r="E5" s="16">
        <v>3.4899</v>
      </c>
      <c r="F5" s="7">
        <v>15.1828</v>
      </c>
      <c r="G5" s="16">
        <v>2.3595999999999999</v>
      </c>
      <c r="H5" s="16">
        <v>6.8738000000000001</v>
      </c>
      <c r="I5" s="16">
        <v>9.2262000000000004</v>
      </c>
      <c r="J5" s="16">
        <v>2.3523999999999998</v>
      </c>
      <c r="K5" s="7">
        <v>4.7175000000000002</v>
      </c>
      <c r="L5" s="16">
        <v>4.7176999999999998</v>
      </c>
      <c r="M5" s="16">
        <v>2.0000000000000001E-4</v>
      </c>
      <c r="N5" s="17">
        <v>320542760</v>
      </c>
      <c r="O5" s="7">
        <v>52</v>
      </c>
    </row>
    <row r="6" spans="1:15">
      <c r="A6" s="7" t="s">
        <v>113</v>
      </c>
      <c r="B6" s="15">
        <v>24.81</v>
      </c>
      <c r="C6" s="16">
        <v>12.817500000000001</v>
      </c>
      <c r="D6" s="16">
        <v>15.058299999999999</v>
      </c>
      <c r="E6" s="16">
        <v>2.2408000000000001</v>
      </c>
      <c r="F6" s="7">
        <v>13.7178</v>
      </c>
      <c r="G6" s="16">
        <v>0.90029999999999999</v>
      </c>
      <c r="H6" s="16">
        <v>7.1780999999999997</v>
      </c>
      <c r="I6" s="16">
        <v>8.0409000000000006</v>
      </c>
      <c r="J6" s="16">
        <v>0.86280000000000001</v>
      </c>
      <c r="K6" s="7">
        <v>4.7046999999999999</v>
      </c>
      <c r="L6" s="16">
        <v>4.7050000000000001</v>
      </c>
      <c r="M6" s="16">
        <v>2.9999999999999997E-4</v>
      </c>
      <c r="N6" s="17">
        <v>276897883</v>
      </c>
      <c r="O6" s="7">
        <v>39</v>
      </c>
    </row>
    <row r="7" spans="1:15">
      <c r="A7" s="7" t="s">
        <v>114</v>
      </c>
      <c r="B7" s="15">
        <v>24.5</v>
      </c>
      <c r="C7" s="16">
        <v>12.8917</v>
      </c>
      <c r="D7" s="16">
        <v>14.824</v>
      </c>
      <c r="E7" s="16">
        <v>1.9322999999999999</v>
      </c>
      <c r="F7" s="7">
        <v>14.036300000000001</v>
      </c>
      <c r="G7" s="16">
        <v>1.1446000000000001</v>
      </c>
      <c r="H7" s="16">
        <v>7.0998999999999999</v>
      </c>
      <c r="I7" s="16">
        <v>8.2056000000000004</v>
      </c>
      <c r="J7" s="16">
        <v>1.1056999999999999</v>
      </c>
      <c r="K7" s="7">
        <v>4.7104999999999997</v>
      </c>
      <c r="L7" s="16">
        <v>4.7107000000000001</v>
      </c>
      <c r="M7" s="16">
        <v>2.0000000000000001E-4</v>
      </c>
      <c r="N7" s="17">
        <v>308746017</v>
      </c>
      <c r="O7" s="7">
        <v>53</v>
      </c>
    </row>
    <row r="8" spans="1:15">
      <c r="A8" s="7" t="s">
        <v>115</v>
      </c>
      <c r="B8" s="15">
        <v>28.65</v>
      </c>
      <c r="C8" s="16">
        <v>12.9253</v>
      </c>
      <c r="D8" s="16">
        <v>14.349</v>
      </c>
      <c r="E8" s="16">
        <v>1.4237</v>
      </c>
      <c r="F8" s="7">
        <v>13.778600000000001</v>
      </c>
      <c r="G8" s="16">
        <v>0.85329999999999995</v>
      </c>
      <c r="H8" s="16">
        <v>7.0522</v>
      </c>
      <c r="I8" s="16">
        <v>7.8792999999999997</v>
      </c>
      <c r="J8" s="16">
        <v>0.82709999999999995</v>
      </c>
      <c r="K8" s="7">
        <v>4.7192999999999996</v>
      </c>
      <c r="L8" s="16">
        <v>4.7195</v>
      </c>
      <c r="M8" s="16">
        <v>2.0000000000000001E-4</v>
      </c>
      <c r="N8" s="17">
        <v>188919043</v>
      </c>
      <c r="O8" s="7">
        <v>76</v>
      </c>
    </row>
    <row r="9" spans="1:15">
      <c r="A9" s="7" t="s">
        <v>116</v>
      </c>
      <c r="B9" s="15">
        <v>40.56</v>
      </c>
      <c r="C9" s="16">
        <v>12.8005</v>
      </c>
      <c r="D9" s="16">
        <v>15.167899999999999</v>
      </c>
      <c r="E9" s="16">
        <v>2.3673999999999999</v>
      </c>
      <c r="F9" s="7">
        <v>13.861499999999999</v>
      </c>
      <c r="G9" s="16">
        <v>1.0609999999999999</v>
      </c>
      <c r="H9" s="16">
        <v>7.1428000000000003</v>
      </c>
      <c r="I9" s="16">
        <v>8.1841000000000008</v>
      </c>
      <c r="J9" s="16">
        <v>1.0412999999999999</v>
      </c>
      <c r="K9" s="7">
        <v>4.7161</v>
      </c>
      <c r="L9" s="16">
        <v>4.7164000000000001</v>
      </c>
      <c r="M9" s="16">
        <v>2.9999999999999997E-4</v>
      </c>
      <c r="N9" s="17">
        <v>148334979</v>
      </c>
      <c r="O9" s="7">
        <v>60</v>
      </c>
    </row>
    <row r="10" spans="1:15">
      <c r="A10" s="7" t="s">
        <v>117</v>
      </c>
      <c r="B10" s="15">
        <v>16.95</v>
      </c>
      <c r="C10" s="16">
        <v>12.788600000000001</v>
      </c>
      <c r="D10" s="16">
        <v>14.3512</v>
      </c>
      <c r="E10" s="16">
        <v>1.5626</v>
      </c>
      <c r="F10" s="7">
        <v>13.3179</v>
      </c>
      <c r="G10" s="16">
        <v>0.52929999999999999</v>
      </c>
      <c r="H10" s="16">
        <v>6.9184000000000001</v>
      </c>
      <c r="I10" s="16">
        <v>7.2835000000000001</v>
      </c>
      <c r="J10" s="16">
        <v>0.36509999999999998</v>
      </c>
      <c r="K10" s="7">
        <v>4.7028999999999996</v>
      </c>
      <c r="L10" s="16">
        <v>4.7031999999999998</v>
      </c>
      <c r="M10" s="16">
        <v>2.9999999999999997E-4</v>
      </c>
      <c r="N10" s="17">
        <v>188743896</v>
      </c>
      <c r="O10" s="7">
        <v>36</v>
      </c>
    </row>
    <row r="11" spans="1:15">
      <c r="A11" s="7" t="s">
        <v>118</v>
      </c>
      <c r="B11" s="15">
        <v>38.08</v>
      </c>
      <c r="C11" s="16">
        <v>12.8752</v>
      </c>
      <c r="D11" s="16">
        <v>15.9885</v>
      </c>
      <c r="E11" s="16">
        <v>3.1133000000000002</v>
      </c>
      <c r="F11" s="7">
        <v>14.962999999999999</v>
      </c>
      <c r="G11" s="16">
        <v>2.0878000000000001</v>
      </c>
      <c r="H11" s="16">
        <v>6.8192000000000004</v>
      </c>
      <c r="I11" s="16">
        <v>8.8434000000000008</v>
      </c>
      <c r="J11" s="16">
        <v>2.0242</v>
      </c>
      <c r="K11" s="7">
        <v>4.6828000000000003</v>
      </c>
      <c r="L11" s="16">
        <v>4.6829000000000001</v>
      </c>
      <c r="M11" s="16">
        <v>1E-4</v>
      </c>
      <c r="N11" s="17">
        <v>466864857</v>
      </c>
      <c r="O11" s="7">
        <v>60</v>
      </c>
    </row>
    <row r="12" spans="1:15">
      <c r="A12" s="7" t="s">
        <v>119</v>
      </c>
      <c r="B12" s="15">
        <v>19.920000000000002</v>
      </c>
      <c r="C12" s="16">
        <v>12.7872</v>
      </c>
      <c r="D12" s="16">
        <v>15.946400000000001</v>
      </c>
      <c r="E12" s="16">
        <v>3.1591999999999998</v>
      </c>
      <c r="F12" s="7">
        <v>18.881799999999998</v>
      </c>
      <c r="G12" s="16">
        <v>6.0945999999999998</v>
      </c>
      <c r="H12" s="16">
        <v>6.8856999999999999</v>
      </c>
      <c r="I12" s="16">
        <v>9.1737000000000002</v>
      </c>
      <c r="J12" s="16">
        <v>2.2879999999999998</v>
      </c>
      <c r="K12" s="7">
        <v>4.6961000000000004</v>
      </c>
      <c r="L12" s="16">
        <v>4.6962999999999999</v>
      </c>
      <c r="M12" s="16">
        <v>2.0000000000000001E-4</v>
      </c>
      <c r="N12" s="17">
        <v>42225133</v>
      </c>
      <c r="O12" s="7">
        <v>133</v>
      </c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/>
  </sheetViews>
  <sheetFormatPr baseColWidth="10" defaultColWidth="11" defaultRowHeight="12" x14ac:dyDescent="0"/>
  <cols>
    <col min="1" max="3" width="11" style="1"/>
    <col min="4" max="4" width="21.5" style="1" customWidth="1"/>
    <col min="5" max="5" width="25.1640625" style="1" customWidth="1"/>
    <col min="6" max="6" width="17.5" style="1" customWidth="1"/>
    <col min="7" max="7" width="15" style="1" customWidth="1"/>
    <col min="8" max="9" width="5.5" style="1" customWidth="1"/>
    <col min="10" max="10" width="31.83203125" style="1" customWidth="1"/>
    <col min="11" max="11" width="35.5" style="1" customWidth="1"/>
    <col min="12" max="12" width="27.83203125" style="1" customWidth="1"/>
    <col min="13" max="13" width="25.33203125" style="1" customWidth="1"/>
    <col min="14" max="14" width="15.83203125" style="1" customWidth="1"/>
    <col min="15" max="16384" width="11" style="1"/>
  </cols>
  <sheetData>
    <row r="1" spans="1:14" s="3" customFormat="1">
      <c r="A1" s="2" t="s">
        <v>0</v>
      </c>
      <c r="B1" s="2" t="s">
        <v>55</v>
      </c>
      <c r="C1" s="2" t="s">
        <v>56</v>
      </c>
      <c r="D1" s="2" t="s">
        <v>90</v>
      </c>
      <c r="E1" s="2" t="s">
        <v>91</v>
      </c>
      <c r="F1" s="2" t="s">
        <v>92</v>
      </c>
      <c r="G1" s="2" t="s">
        <v>93</v>
      </c>
      <c r="H1" s="2" t="s">
        <v>94</v>
      </c>
      <c r="I1" s="2" t="s">
        <v>164</v>
      </c>
      <c r="J1" s="2" t="s">
        <v>189</v>
      </c>
      <c r="K1" s="2" t="s">
        <v>190</v>
      </c>
      <c r="L1" s="2" t="s">
        <v>191</v>
      </c>
      <c r="M1" s="2" t="s">
        <v>192</v>
      </c>
      <c r="N1" s="2" t="s">
        <v>193</v>
      </c>
    </row>
    <row r="2" spans="1:14">
      <c r="A2" s="18" t="s">
        <v>120</v>
      </c>
      <c r="B2" s="9" t="s">
        <v>121</v>
      </c>
      <c r="C2" s="9" t="s">
        <v>121</v>
      </c>
      <c r="D2" s="1">
        <v>225</v>
      </c>
      <c r="E2" s="1">
        <v>3</v>
      </c>
      <c r="F2" s="1">
        <v>155</v>
      </c>
      <c r="G2" s="1">
        <v>35</v>
      </c>
      <c r="H2" s="1">
        <v>51</v>
      </c>
      <c r="I2" s="1">
        <f>SUM(D2:H2)</f>
        <v>469</v>
      </c>
      <c r="J2" s="8">
        <f>D2*100/I2</f>
        <v>47.974413646055439</v>
      </c>
      <c r="K2" s="8">
        <f>E2*100/I2</f>
        <v>0.63965884861407252</v>
      </c>
      <c r="L2" s="8">
        <f>F2*100/I2</f>
        <v>33.049040511727078</v>
      </c>
      <c r="M2" s="8">
        <f>G2*100/I2</f>
        <v>7.4626865671641793</v>
      </c>
      <c r="N2" s="8">
        <f>H2*100/I2</f>
        <v>10.874200426439232</v>
      </c>
    </row>
    <row r="3" spans="1:14">
      <c r="A3" s="18" t="s">
        <v>122</v>
      </c>
      <c r="B3" s="9" t="s">
        <v>121</v>
      </c>
      <c r="C3" s="9" t="s">
        <v>121</v>
      </c>
      <c r="D3" s="1">
        <v>166</v>
      </c>
      <c r="E3" s="1">
        <v>44</v>
      </c>
      <c r="F3" s="1">
        <v>176</v>
      </c>
      <c r="G3" s="1">
        <v>20</v>
      </c>
      <c r="H3" s="1">
        <v>48</v>
      </c>
      <c r="I3" s="1">
        <f t="shared" ref="I3:I12" si="0">SUM(D3:H3)</f>
        <v>454</v>
      </c>
      <c r="J3" s="8">
        <f t="shared" ref="J3:J12" si="1">D3*100/I3</f>
        <v>36.563876651982376</v>
      </c>
      <c r="K3" s="8">
        <f t="shared" ref="K3:K12" si="2">E3*100/I3</f>
        <v>9.6916299559471373</v>
      </c>
      <c r="L3" s="8">
        <f t="shared" ref="L3:L12" si="3">F3*100/I3</f>
        <v>38.766519823788549</v>
      </c>
      <c r="M3" s="8">
        <f t="shared" ref="M3:M12" si="4">G3*100/I3</f>
        <v>4.4052863436123344</v>
      </c>
      <c r="N3" s="8">
        <f t="shared" ref="N3:N12" si="5">H3*100/I3</f>
        <v>10.572687224669604</v>
      </c>
    </row>
    <row r="4" spans="1:14">
      <c r="A4" s="18" t="s">
        <v>123</v>
      </c>
      <c r="B4" s="9" t="s">
        <v>121</v>
      </c>
      <c r="C4" s="9" t="s">
        <v>121</v>
      </c>
      <c r="D4" s="1">
        <v>134</v>
      </c>
      <c r="E4" s="1">
        <v>3</v>
      </c>
      <c r="F4" s="1">
        <v>195</v>
      </c>
      <c r="G4" s="1">
        <v>37</v>
      </c>
      <c r="H4" s="1">
        <v>63</v>
      </c>
      <c r="I4" s="1">
        <f t="shared" si="0"/>
        <v>432</v>
      </c>
      <c r="J4" s="8">
        <f t="shared" si="1"/>
        <v>31.018518518518519</v>
      </c>
      <c r="K4" s="8">
        <f t="shared" si="2"/>
        <v>0.69444444444444442</v>
      </c>
      <c r="L4" s="8">
        <f t="shared" si="3"/>
        <v>45.138888888888886</v>
      </c>
      <c r="M4" s="8">
        <f t="shared" si="4"/>
        <v>8.5648148148148149</v>
      </c>
      <c r="N4" s="8">
        <f t="shared" si="5"/>
        <v>14.583333333333334</v>
      </c>
    </row>
    <row r="5" spans="1:14">
      <c r="A5" s="18" t="s">
        <v>124</v>
      </c>
      <c r="B5" s="9" t="s">
        <v>121</v>
      </c>
      <c r="C5" s="9" t="s">
        <v>121</v>
      </c>
      <c r="D5" s="1">
        <v>137</v>
      </c>
      <c r="E5" s="1">
        <v>20</v>
      </c>
      <c r="F5" s="1">
        <v>277</v>
      </c>
      <c r="G5" s="1">
        <v>5</v>
      </c>
      <c r="H5" s="1">
        <v>16</v>
      </c>
      <c r="I5" s="1">
        <f t="shared" si="0"/>
        <v>455</v>
      </c>
      <c r="J5" s="8">
        <f t="shared" si="1"/>
        <v>30.109890109890109</v>
      </c>
      <c r="K5" s="8">
        <f t="shared" si="2"/>
        <v>4.395604395604396</v>
      </c>
      <c r="L5" s="8">
        <f t="shared" si="3"/>
        <v>60.879120879120876</v>
      </c>
      <c r="M5" s="8">
        <f t="shared" si="4"/>
        <v>1.098901098901099</v>
      </c>
      <c r="N5" s="8">
        <f t="shared" si="5"/>
        <v>3.5164835164835164</v>
      </c>
    </row>
    <row r="6" spans="1:14">
      <c r="A6" s="18" t="s">
        <v>125</v>
      </c>
      <c r="B6" s="9" t="s">
        <v>121</v>
      </c>
      <c r="C6" s="9" t="s">
        <v>121</v>
      </c>
      <c r="D6" s="1">
        <v>153</v>
      </c>
      <c r="E6" s="1">
        <v>6</v>
      </c>
      <c r="F6" s="1">
        <v>249</v>
      </c>
      <c r="G6" s="1">
        <v>26</v>
      </c>
      <c r="H6" s="1">
        <v>23</v>
      </c>
      <c r="I6" s="1">
        <f t="shared" si="0"/>
        <v>457</v>
      </c>
      <c r="J6" s="8">
        <f t="shared" si="1"/>
        <v>33.479212253829324</v>
      </c>
      <c r="K6" s="8">
        <f t="shared" si="2"/>
        <v>1.3129102844638949</v>
      </c>
      <c r="L6" s="8">
        <f t="shared" si="3"/>
        <v>54.485776805251639</v>
      </c>
      <c r="M6" s="8">
        <f t="shared" si="4"/>
        <v>5.6892778993435451</v>
      </c>
      <c r="N6" s="8">
        <f t="shared" si="5"/>
        <v>5.0328227571115978</v>
      </c>
    </row>
    <row r="7" spans="1:14">
      <c r="A7" s="18" t="s">
        <v>126</v>
      </c>
      <c r="B7" s="9" t="s">
        <v>121</v>
      </c>
      <c r="C7" s="9" t="s">
        <v>121</v>
      </c>
      <c r="D7" s="1">
        <v>197</v>
      </c>
      <c r="E7" s="1">
        <v>6</v>
      </c>
      <c r="F7" s="1">
        <v>193</v>
      </c>
      <c r="G7" s="1">
        <v>29</v>
      </c>
      <c r="H7" s="1">
        <v>36</v>
      </c>
      <c r="I7" s="1">
        <f t="shared" si="0"/>
        <v>461</v>
      </c>
      <c r="J7" s="8">
        <f t="shared" si="1"/>
        <v>42.733188720173537</v>
      </c>
      <c r="K7" s="8">
        <f t="shared" si="2"/>
        <v>1.3015184381778742</v>
      </c>
      <c r="L7" s="8">
        <f t="shared" si="3"/>
        <v>41.865509761388289</v>
      </c>
      <c r="M7" s="8">
        <f t="shared" si="4"/>
        <v>6.2906724511930587</v>
      </c>
      <c r="N7" s="8">
        <f t="shared" si="5"/>
        <v>7.809110629067245</v>
      </c>
    </row>
    <row r="8" spans="1:14">
      <c r="A8" s="18" t="s">
        <v>127</v>
      </c>
      <c r="B8" s="9" t="s">
        <v>121</v>
      </c>
      <c r="C8" s="9" t="s">
        <v>121</v>
      </c>
      <c r="D8" s="1">
        <v>148</v>
      </c>
      <c r="E8" s="1">
        <v>6</v>
      </c>
      <c r="F8" s="1">
        <v>203</v>
      </c>
      <c r="G8" s="1">
        <v>16</v>
      </c>
      <c r="H8" s="1">
        <v>29</v>
      </c>
      <c r="I8" s="1">
        <f t="shared" si="0"/>
        <v>402</v>
      </c>
      <c r="J8" s="8">
        <f t="shared" si="1"/>
        <v>36.815920398009951</v>
      </c>
      <c r="K8" s="8">
        <f t="shared" si="2"/>
        <v>1.4925373134328359</v>
      </c>
      <c r="L8" s="8">
        <f t="shared" si="3"/>
        <v>50.497512437810947</v>
      </c>
      <c r="M8" s="8">
        <f t="shared" si="4"/>
        <v>3.9800995024875623</v>
      </c>
      <c r="N8" s="8">
        <f t="shared" si="5"/>
        <v>7.2139303482587067</v>
      </c>
    </row>
    <row r="9" spans="1:14">
      <c r="A9" s="18" t="s">
        <v>128</v>
      </c>
      <c r="B9" s="9" t="s">
        <v>121</v>
      </c>
      <c r="C9" s="9" t="s">
        <v>121</v>
      </c>
      <c r="D9" s="1">
        <v>169</v>
      </c>
      <c r="E9" s="1">
        <v>0</v>
      </c>
      <c r="F9" s="1">
        <v>170</v>
      </c>
      <c r="G9" s="1">
        <v>16</v>
      </c>
      <c r="H9" s="1">
        <v>16</v>
      </c>
      <c r="I9" s="1">
        <f t="shared" si="0"/>
        <v>371</v>
      </c>
      <c r="J9" s="8">
        <f t="shared" si="1"/>
        <v>45.552560646900268</v>
      </c>
      <c r="K9" s="8">
        <f t="shared" si="2"/>
        <v>0</v>
      </c>
      <c r="L9" s="8">
        <f t="shared" si="3"/>
        <v>45.822102425876011</v>
      </c>
      <c r="M9" s="8">
        <f t="shared" si="4"/>
        <v>4.3126684636118595</v>
      </c>
      <c r="N9" s="8">
        <f t="shared" si="5"/>
        <v>4.3126684636118595</v>
      </c>
    </row>
    <row r="10" spans="1:14">
      <c r="A10" s="18" t="s">
        <v>129</v>
      </c>
      <c r="B10" s="9" t="s">
        <v>121</v>
      </c>
      <c r="C10" s="9" t="s">
        <v>121</v>
      </c>
      <c r="D10" s="1">
        <v>152</v>
      </c>
      <c r="E10" s="1">
        <v>0</v>
      </c>
      <c r="F10" s="1">
        <v>212</v>
      </c>
      <c r="G10" s="1">
        <v>19</v>
      </c>
      <c r="H10" s="1">
        <v>18</v>
      </c>
      <c r="I10" s="1">
        <f t="shared" si="0"/>
        <v>401</v>
      </c>
      <c r="J10" s="8">
        <f t="shared" si="1"/>
        <v>37.905236907730675</v>
      </c>
      <c r="K10" s="8">
        <f t="shared" si="2"/>
        <v>0</v>
      </c>
      <c r="L10" s="8">
        <f t="shared" si="3"/>
        <v>52.867830423940148</v>
      </c>
      <c r="M10" s="8">
        <f t="shared" si="4"/>
        <v>4.7381546134663344</v>
      </c>
      <c r="N10" s="8">
        <f t="shared" si="5"/>
        <v>4.4887780548628431</v>
      </c>
    </row>
    <row r="11" spans="1:14">
      <c r="A11" s="18" t="s">
        <v>130</v>
      </c>
      <c r="B11" s="9" t="s">
        <v>121</v>
      </c>
      <c r="C11" s="9" t="s">
        <v>121</v>
      </c>
      <c r="D11" s="1">
        <v>152</v>
      </c>
      <c r="E11" s="1">
        <v>4</v>
      </c>
      <c r="F11" s="1">
        <v>206</v>
      </c>
      <c r="G11" s="1">
        <v>13</v>
      </c>
      <c r="H11" s="1">
        <v>19</v>
      </c>
      <c r="I11" s="1">
        <f t="shared" si="0"/>
        <v>394</v>
      </c>
      <c r="J11" s="8">
        <f t="shared" si="1"/>
        <v>38.578680203045685</v>
      </c>
      <c r="K11" s="8">
        <f t="shared" si="2"/>
        <v>1.015228426395939</v>
      </c>
      <c r="L11" s="8">
        <f t="shared" si="3"/>
        <v>52.284263959390863</v>
      </c>
      <c r="M11" s="8">
        <f t="shared" si="4"/>
        <v>3.2994923857868019</v>
      </c>
      <c r="N11" s="8">
        <f t="shared" si="5"/>
        <v>4.8223350253807107</v>
      </c>
    </row>
    <row r="12" spans="1:14">
      <c r="A12" s="18" t="s">
        <v>131</v>
      </c>
      <c r="B12" s="9" t="s">
        <v>121</v>
      </c>
      <c r="C12" s="9" t="s">
        <v>121</v>
      </c>
      <c r="D12" s="1">
        <v>212</v>
      </c>
      <c r="E12" s="1">
        <v>3</v>
      </c>
      <c r="F12" s="1">
        <v>130</v>
      </c>
      <c r="G12" s="1">
        <v>36</v>
      </c>
      <c r="H12" s="1">
        <v>27</v>
      </c>
      <c r="I12" s="1">
        <f t="shared" si="0"/>
        <v>408</v>
      </c>
      <c r="J12" s="8">
        <f t="shared" si="1"/>
        <v>51.96078431372549</v>
      </c>
      <c r="K12" s="8">
        <f t="shared" si="2"/>
        <v>0.73529411764705888</v>
      </c>
      <c r="L12" s="8">
        <f t="shared" si="3"/>
        <v>31.862745098039216</v>
      </c>
      <c r="M12" s="8">
        <f t="shared" si="4"/>
        <v>8.8235294117647065</v>
      </c>
      <c r="N12" s="8">
        <f t="shared" si="5"/>
        <v>6.617647058823529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2</vt:i4>
      </vt:variant>
    </vt:vector>
  </HeadingPairs>
  <TitlesOfParts>
    <vt:vector size="19" baseType="lpstr">
      <vt:lpstr>Extractions</vt:lpstr>
      <vt:lpstr>ID_floor</vt:lpstr>
      <vt:lpstr>ID_fireplaces</vt:lpstr>
      <vt:lpstr>Morphotypes</vt:lpstr>
      <vt:lpstr>Morphotypes_concentration</vt:lpstr>
      <vt:lpstr>Taxonomy</vt:lpstr>
      <vt:lpstr>Taxonomy_concentration</vt:lpstr>
      <vt:lpstr>Extractions_dung</vt:lpstr>
      <vt:lpstr>Taxonomy_dung</vt:lpstr>
      <vt:lpstr>Taxonomy_dung_concentration</vt:lpstr>
      <vt:lpstr>Chemicals-Residues</vt:lpstr>
      <vt:lpstr>Chemicals_fireplaces</vt:lpstr>
      <vt:lpstr>Chemicals_dung</vt:lpstr>
      <vt:lpstr>Chemicals_interior</vt:lpstr>
      <vt:lpstr>Residues_interior</vt:lpstr>
      <vt:lpstr>jan.all.counts</vt:lpstr>
      <vt:lpstr>summary</vt:lpstr>
      <vt:lpstr>morph_bar</vt:lpstr>
      <vt:lpstr>chem_bar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Universitat Pompeu Fabra</cp:lastModifiedBy>
  <dcterms:created xsi:type="dcterms:W3CDTF">2015-06-01T10:29:42Z</dcterms:created>
  <dcterms:modified xsi:type="dcterms:W3CDTF">2015-09-15T17:49:44Z</dcterms:modified>
</cp:coreProperties>
</file>