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apers/AGRIWESTMED/AfrArchBot/JasRep-Morocco-Phytoliths/first-submission/"/>
    </mc:Choice>
  </mc:AlternateContent>
  <xr:revisionPtr revIDLastSave="0" documentId="13_ncr:1_{2565D924-C393-954A-8A21-A5BC0278E5CF}" xr6:coauthVersionLast="46" xr6:coauthVersionMax="46" xr10:uidLastSave="{00000000-0000-0000-0000-000000000000}"/>
  <bookViews>
    <workbookView xWindow="840" yWindow="500" windowWidth="27240" windowHeight="14720" activeTab="1" xr2:uid="{0A9ABCBA-0B41-E348-8EB2-C8F639F82D20}"/>
  </bookViews>
  <sheets>
    <sheet name="Extraction" sheetId="1" r:id="rId1"/>
    <sheet name="ID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1" i="2" l="1"/>
  <c r="K62" i="2"/>
  <c r="R61" i="2"/>
  <c r="R62" i="2"/>
  <c r="M61" i="2"/>
  <c r="M62" i="2"/>
  <c r="N61" i="2"/>
  <c r="N62" i="2"/>
  <c r="Q61" i="2"/>
  <c r="Q62" i="2"/>
  <c r="O61" i="2"/>
  <c r="O62" i="2"/>
  <c r="P61" i="2"/>
  <c r="P62" i="2"/>
  <c r="H61" i="2"/>
  <c r="H62" i="2"/>
  <c r="I61" i="2"/>
  <c r="I62" i="2"/>
  <c r="J61" i="2"/>
  <c r="J62" i="2"/>
  <c r="L61" i="2"/>
  <c r="L62" i="2"/>
  <c r="C61" i="2"/>
  <c r="C62" i="2"/>
  <c r="D61" i="2"/>
  <c r="D62" i="2"/>
  <c r="E61" i="2"/>
  <c r="E62" i="2"/>
  <c r="F61" i="2"/>
  <c r="F62" i="2"/>
  <c r="G61" i="2"/>
  <c r="G62" i="2"/>
  <c r="I17" i="1"/>
  <c r="L17" i="1"/>
  <c r="F17" i="1"/>
  <c r="M17" i="1"/>
  <c r="I16" i="1"/>
  <c r="L16" i="1"/>
  <c r="F16" i="1"/>
  <c r="M16" i="1"/>
  <c r="I15" i="1"/>
  <c r="L15" i="1"/>
  <c r="F15" i="1"/>
  <c r="M15" i="1"/>
  <c r="I14" i="1"/>
  <c r="L14" i="1"/>
  <c r="F14" i="1"/>
  <c r="M14" i="1"/>
  <c r="I13" i="1"/>
  <c r="L13" i="1"/>
  <c r="F13" i="1"/>
  <c r="M13" i="1"/>
  <c r="I12" i="1"/>
  <c r="L12" i="1"/>
  <c r="F12" i="1"/>
  <c r="M12" i="1"/>
  <c r="I11" i="1"/>
  <c r="L11" i="1"/>
  <c r="F11" i="1"/>
  <c r="M11" i="1"/>
  <c r="I10" i="1"/>
  <c r="L10" i="1"/>
  <c r="F10" i="1"/>
  <c r="M10" i="1"/>
  <c r="I9" i="1"/>
  <c r="L9" i="1"/>
  <c r="F9" i="1"/>
  <c r="M9" i="1"/>
  <c r="I8" i="1"/>
  <c r="L8" i="1"/>
  <c r="F8" i="1"/>
  <c r="M8" i="1"/>
  <c r="I7" i="1"/>
  <c r="L7" i="1"/>
  <c r="F7" i="1"/>
  <c r="M7" i="1"/>
  <c r="I6" i="1"/>
  <c r="L6" i="1"/>
  <c r="F6" i="1"/>
  <c r="M6" i="1"/>
  <c r="I5" i="1"/>
  <c r="L5" i="1"/>
  <c r="F5" i="1"/>
  <c r="M5" i="1"/>
  <c r="I4" i="1"/>
  <c r="L4" i="1"/>
  <c r="F4" i="1"/>
  <c r="M4" i="1"/>
  <c r="I3" i="1"/>
  <c r="L3" i="1"/>
  <c r="F3" i="1"/>
  <c r="M3" i="1"/>
  <c r="I2" i="1"/>
  <c r="L2" i="1"/>
  <c r="F2" i="1"/>
  <c r="M2" i="1"/>
</calcChain>
</file>

<file path=xl/sharedStrings.xml><?xml version="1.0" encoding="utf-8"?>
<sst xmlns="http://schemas.openxmlformats.org/spreadsheetml/2006/main" count="118" uniqueCount="100">
  <si>
    <t>CODE</t>
    <phoneticPr fontId="0" type="noConversion"/>
  </si>
  <si>
    <t>ID</t>
    <phoneticPr fontId="0" type="noConversion"/>
  </si>
  <si>
    <t>sediment</t>
    <phoneticPr fontId="0" type="noConversion"/>
  </si>
  <si>
    <t>tube</t>
    <phoneticPr fontId="0" type="noConversion"/>
  </si>
  <si>
    <t>tube + AIF</t>
    <phoneticPr fontId="0" type="noConversion"/>
  </si>
  <si>
    <t>AIF</t>
    <phoneticPr fontId="0" type="noConversion"/>
  </si>
  <si>
    <t>vial</t>
    <phoneticPr fontId="0" type="noConversion"/>
  </si>
  <si>
    <t>vial + silicates</t>
    <phoneticPr fontId="0" type="noConversion"/>
  </si>
  <si>
    <t>silicates</t>
    <phoneticPr fontId="0" type="noConversion"/>
  </si>
  <si>
    <t>slide</t>
    <phoneticPr fontId="0" type="noConversion"/>
  </si>
  <si>
    <t>concentration</t>
    <phoneticPr fontId="0" type="noConversion"/>
  </si>
  <si>
    <t>KTG 1</t>
    <phoneticPr fontId="0" type="noConversion"/>
  </si>
  <si>
    <t>KTG 1.3</t>
  </si>
  <si>
    <t>KTG 2</t>
  </si>
  <si>
    <t>KTG 1.6</t>
  </si>
  <si>
    <t>KTG 3</t>
  </si>
  <si>
    <t>KTG 1.8</t>
  </si>
  <si>
    <t>KTG 4</t>
  </si>
  <si>
    <t>KTG 1.10</t>
  </si>
  <si>
    <t>KTG 5</t>
  </si>
  <si>
    <t>KTG 1.12</t>
  </si>
  <si>
    <t>KTG 6</t>
  </si>
  <si>
    <t>KTG 2.2</t>
  </si>
  <si>
    <t>KTG 7</t>
  </si>
  <si>
    <t>KTG 2.5</t>
  </si>
  <si>
    <t>KTG 8</t>
  </si>
  <si>
    <t>KTG 2.7</t>
  </si>
  <si>
    <t>KTG 9</t>
  </si>
  <si>
    <t>KTG 2.9</t>
  </si>
  <si>
    <t>KTG 10</t>
  </si>
  <si>
    <t>KTG 3.2</t>
  </si>
  <si>
    <t>KTG 11</t>
  </si>
  <si>
    <t>KTG 3.4</t>
  </si>
  <si>
    <t>KTG 12</t>
  </si>
  <si>
    <t>KTG 3.x</t>
  </si>
  <si>
    <t>KTG 13</t>
  </si>
  <si>
    <t>KTG 3.10</t>
  </si>
  <si>
    <t>KTG 14</t>
  </si>
  <si>
    <t>KTG 3.12</t>
  </si>
  <si>
    <t>KTG 15</t>
  </si>
  <si>
    <t>KTG 3.xx</t>
  </si>
  <si>
    <t>KTG 16</t>
  </si>
  <si>
    <t>KTG 3.16</t>
  </si>
  <si>
    <t>slide + phytoliths</t>
  </si>
  <si>
    <t>phytoliths</t>
  </si>
  <si>
    <t>Elongate</t>
    <phoneticPr fontId="0" type="noConversion"/>
  </si>
  <si>
    <t>Elongate psilate</t>
    <phoneticPr fontId="0" type="noConversion"/>
  </si>
  <si>
    <t>Elongate echinate</t>
    <phoneticPr fontId="0" type="noConversion"/>
  </si>
  <si>
    <t>Elongate sinuate</t>
    <phoneticPr fontId="0" type="noConversion"/>
  </si>
  <si>
    <t>Dendritic</t>
    <phoneticPr fontId="0" type="noConversion"/>
  </si>
  <si>
    <t>Long non smooth</t>
    <phoneticPr fontId="0" type="noConversion"/>
  </si>
  <si>
    <t>Bulliform</t>
    <phoneticPr fontId="0" type="noConversion"/>
  </si>
  <si>
    <t>Bulliform 1</t>
    <phoneticPr fontId="0" type="noConversion"/>
  </si>
  <si>
    <t>Bulliform 2</t>
    <phoneticPr fontId="0" type="noConversion"/>
  </si>
  <si>
    <t>Bulliform 3</t>
    <phoneticPr fontId="0" type="noConversion"/>
  </si>
  <si>
    <t>Short</t>
    <phoneticPr fontId="0" type="noConversion"/>
  </si>
  <si>
    <t>Trapeziform</t>
    <phoneticPr fontId="0" type="noConversion"/>
  </si>
  <si>
    <t>Trapeziform elongate</t>
    <phoneticPr fontId="0" type="noConversion"/>
  </si>
  <si>
    <t>Trapeziform crenate</t>
    <phoneticPr fontId="0" type="noConversion"/>
  </si>
  <si>
    <t>Trapeziform bifid</t>
    <phoneticPr fontId="0" type="noConversion"/>
  </si>
  <si>
    <t>Trapeziform oval</t>
    <phoneticPr fontId="0" type="noConversion"/>
  </si>
  <si>
    <t>Trapeziform sinuate</t>
    <phoneticPr fontId="0" type="noConversion"/>
  </si>
  <si>
    <t>Trapeziform polylobate</t>
    <phoneticPr fontId="0" type="noConversion"/>
  </si>
  <si>
    <t>Rondel</t>
    <phoneticPr fontId="0" type="noConversion"/>
  </si>
  <si>
    <t>Saddle</t>
    <phoneticPr fontId="0" type="noConversion"/>
  </si>
  <si>
    <t>Papillae</t>
    <phoneticPr fontId="0" type="noConversion"/>
  </si>
  <si>
    <t>Bilobate</t>
    <phoneticPr fontId="0" type="noConversion"/>
  </si>
  <si>
    <t>Polylobate</t>
    <phoneticPr fontId="0" type="noConversion"/>
  </si>
  <si>
    <t>Cross</t>
    <phoneticPr fontId="0" type="noConversion"/>
  </si>
  <si>
    <t>Stomata</t>
    <phoneticPr fontId="0" type="noConversion"/>
  </si>
  <si>
    <t>Platelet crobiculate</t>
    <phoneticPr fontId="0" type="noConversion"/>
  </si>
  <si>
    <t>Trichomes</t>
    <phoneticPr fontId="0" type="noConversion"/>
  </si>
  <si>
    <t>Trichome 1</t>
    <phoneticPr fontId="0" type="noConversion"/>
  </si>
  <si>
    <t>Trichome 2</t>
    <phoneticPr fontId="0" type="noConversion"/>
  </si>
  <si>
    <t>Trichome 3 (armed)</t>
    <phoneticPr fontId="0" type="noConversion"/>
  </si>
  <si>
    <t>Trichome 4</t>
    <phoneticPr fontId="0" type="noConversion"/>
  </si>
  <si>
    <t>Prickle</t>
    <phoneticPr fontId="0" type="noConversion"/>
  </si>
  <si>
    <t>Trichome base</t>
    <phoneticPr fontId="0" type="noConversion"/>
  </si>
  <si>
    <t>Dicot</t>
    <phoneticPr fontId="0" type="noConversion"/>
  </si>
  <si>
    <t>Globular psilate</t>
    <phoneticPr fontId="0" type="noConversion"/>
  </si>
  <si>
    <t>Globular granulate</t>
    <phoneticPr fontId="0" type="noConversion"/>
  </si>
  <si>
    <t>Globular echinate</t>
    <phoneticPr fontId="0" type="noConversion"/>
  </si>
  <si>
    <t>Scalloped</t>
    <phoneticPr fontId="0" type="noConversion"/>
  </si>
  <si>
    <t>Parallelepipedal</t>
    <phoneticPr fontId="0" type="noConversion"/>
  </si>
  <si>
    <t>Tracheid</t>
    <phoneticPr fontId="0" type="noConversion"/>
  </si>
  <si>
    <t>Cystolith</t>
    <phoneticPr fontId="0" type="noConversion"/>
  </si>
  <si>
    <t>Sclereid</t>
    <phoneticPr fontId="0" type="noConversion"/>
  </si>
  <si>
    <t>Dicot irregular</t>
    <phoneticPr fontId="0" type="noConversion"/>
  </si>
  <si>
    <t>Silika Skeletons</t>
    <phoneticPr fontId="0" type="noConversion"/>
  </si>
  <si>
    <t>Culm</t>
    <phoneticPr fontId="0" type="noConversion"/>
  </si>
  <si>
    <t>Culm/leaf</t>
    <phoneticPr fontId="0" type="noConversion"/>
  </si>
  <si>
    <t>Inflorescence</t>
    <phoneticPr fontId="0" type="noConversion"/>
  </si>
  <si>
    <t>Palm</t>
    <phoneticPr fontId="0" type="noConversion"/>
  </si>
  <si>
    <t>TOT CELLS</t>
    <phoneticPr fontId="0" type="noConversion"/>
  </si>
  <si>
    <t>TOT</t>
    <phoneticPr fontId="0" type="noConversion"/>
  </si>
  <si>
    <t>TOT + unid</t>
    <phoneticPr fontId="0" type="noConversion"/>
  </si>
  <si>
    <t>Fields</t>
    <phoneticPr fontId="0" type="noConversion"/>
  </si>
  <si>
    <t>Arecaceae</t>
  </si>
  <si>
    <t>Samples in chronological order (left to right)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</si>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</sst>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TimesNewRomanPSMT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 vertical="center" textRotation="90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 textRotation="90"/>
    </xf>
    <xf numFmtId="0" fontId="0" fillId="0" borderId="3" xfId="0" applyBorder="1"/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6558-8264-2444-9D55-C5B9FA6691E2}">
  <dimension ref="A1:M17"/>
  <sheetViews>
    <sheetView workbookViewId="0">
      <selection activeCell="B2" sqref="B2:B17"/>
    </sheetView>
  </sheetViews>
  <sheetFormatPr baseColWidth="10" defaultRowHeight="16"/>
  <cols>
    <col min="5" max="5" width="12.6640625" customWidth="1"/>
    <col min="8" max="8" width="16" customWidth="1"/>
    <col min="11" max="11" width="15.1640625" customWidth="1"/>
    <col min="13" max="13" width="19.3320312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43</v>
      </c>
      <c r="L1" s="2" t="s">
        <v>44</v>
      </c>
      <c r="M1" s="2" t="s">
        <v>10</v>
      </c>
    </row>
    <row r="2" spans="1:13">
      <c r="A2" t="s">
        <v>11</v>
      </c>
      <c r="B2" t="s">
        <v>12</v>
      </c>
      <c r="C2" s="3">
        <v>4.5794999999999959</v>
      </c>
      <c r="D2" s="3">
        <v>12.460599999999999</v>
      </c>
      <c r="E2" s="3">
        <v>14.128</v>
      </c>
      <c r="F2" s="3">
        <f>E2-D2</f>
        <v>1.6674000000000007</v>
      </c>
      <c r="G2" s="3">
        <v>8.5793999999999997</v>
      </c>
      <c r="H2" s="3">
        <v>8.6851000000000003</v>
      </c>
      <c r="I2" s="3">
        <f>H2-G2</f>
        <v>0.10570000000000057</v>
      </c>
      <c r="J2" s="3">
        <v>5.2276999999999996</v>
      </c>
      <c r="K2" s="3">
        <v>5.2278000000000002</v>
      </c>
      <c r="L2" s="3">
        <f>K2-J2</f>
        <v>1.0000000000065512E-4</v>
      </c>
      <c r="M2" s="4">
        <f>ID!G$61*((4585/ID!G$63)*($I2/$L2))/$F2</f>
        <v>445667.64623273886</v>
      </c>
    </row>
    <row r="3" spans="1:13">
      <c r="A3" t="s">
        <v>13</v>
      </c>
      <c r="B3" t="s">
        <v>14</v>
      </c>
      <c r="C3" s="3">
        <v>4.4143000000000043</v>
      </c>
      <c r="D3" s="3">
        <v>12.416399999999999</v>
      </c>
      <c r="E3" s="3">
        <v>13.842000000000001</v>
      </c>
      <c r="F3" s="3">
        <f t="shared" ref="F3:F17" si="0">E3-D3</f>
        <v>1.4256000000000011</v>
      </c>
      <c r="G3" s="3">
        <v>8.5609999999999999</v>
      </c>
      <c r="H3" s="3">
        <v>8.6282999999999994</v>
      </c>
      <c r="I3" s="3">
        <f t="shared" ref="I3:I17" si="1">H3-G3</f>
        <v>6.7299999999999471E-2</v>
      </c>
      <c r="J3" s="3">
        <v>5.2901999999999996</v>
      </c>
      <c r="K3" s="3">
        <v>5.2903000000000002</v>
      </c>
      <c r="L3" s="3">
        <f t="shared" ref="L3:L17" si="2">K3-J3</f>
        <v>1.0000000000065512E-4</v>
      </c>
      <c r="M3" s="4">
        <f>ID!F$61*((4585/ID!F$63)*($I3/$L3))/$F3</f>
        <v>505048.98521928332</v>
      </c>
    </row>
    <row r="4" spans="1:13">
      <c r="A4" t="s">
        <v>15</v>
      </c>
      <c r="B4" t="s">
        <v>16</v>
      </c>
      <c r="C4" s="3">
        <v>4.6882000000000019</v>
      </c>
      <c r="D4" s="3">
        <v>12.352399999999999</v>
      </c>
      <c r="E4" s="3">
        <v>14.491199999999999</v>
      </c>
      <c r="F4" s="3">
        <f t="shared" si="0"/>
        <v>2.1387999999999998</v>
      </c>
      <c r="G4" s="3">
        <v>8.5368999999999993</v>
      </c>
      <c r="H4" s="3">
        <v>8.7146000000000008</v>
      </c>
      <c r="I4" s="3">
        <f t="shared" si="1"/>
        <v>0.17770000000000152</v>
      </c>
      <c r="J4" s="3">
        <v>5.2862999999999998</v>
      </c>
      <c r="K4" s="3">
        <v>5.2864000000000004</v>
      </c>
      <c r="L4" s="3">
        <f t="shared" si="2"/>
        <v>1.0000000000065512E-4</v>
      </c>
      <c r="M4" s="4">
        <f>ID!E$61*((4585/ID!E$63)*($I4/$L4))/$F4</f>
        <v>838068.02879571379</v>
      </c>
    </row>
    <row r="5" spans="1:13">
      <c r="A5" t="s">
        <v>17</v>
      </c>
      <c r="B5" t="s">
        <v>18</v>
      </c>
      <c r="C5" s="3">
        <v>4.1030000000000015</v>
      </c>
      <c r="D5" s="3">
        <v>13.379300000000001</v>
      </c>
      <c r="E5" s="3">
        <v>14.2646</v>
      </c>
      <c r="F5" s="3">
        <f t="shared" si="0"/>
        <v>0.88529999999999909</v>
      </c>
      <c r="G5" s="3">
        <v>8.5366</v>
      </c>
      <c r="H5" s="3">
        <v>8.6917000000000009</v>
      </c>
      <c r="I5" s="3">
        <f t="shared" si="1"/>
        <v>0.1551000000000009</v>
      </c>
      <c r="J5" s="3">
        <v>5.2885999999999997</v>
      </c>
      <c r="K5" s="3">
        <v>5.2888999999999999</v>
      </c>
      <c r="L5" s="3">
        <f t="shared" si="2"/>
        <v>3.00000000000189E-4</v>
      </c>
      <c r="M5" s="4">
        <f>ID!D$61*((4585/ID!D$63)*($I5/$L5))/$F5</f>
        <v>589063.48130540492</v>
      </c>
    </row>
    <row r="6" spans="1:13">
      <c r="A6" t="s">
        <v>19</v>
      </c>
      <c r="B6" t="s">
        <v>20</v>
      </c>
      <c r="C6" s="3">
        <v>3.8748000000000005</v>
      </c>
      <c r="D6" s="3">
        <v>12.4968</v>
      </c>
      <c r="E6" s="3">
        <v>14.575200000000001</v>
      </c>
      <c r="F6" s="3">
        <f t="shared" si="0"/>
        <v>2.0784000000000002</v>
      </c>
      <c r="G6" s="3">
        <v>8.6302000000000003</v>
      </c>
      <c r="H6" s="3">
        <v>9.4252000000000002</v>
      </c>
      <c r="I6" s="3">
        <f t="shared" si="1"/>
        <v>0.79499999999999993</v>
      </c>
      <c r="J6" s="3">
        <v>5.2927</v>
      </c>
      <c r="K6" s="3">
        <v>5.2930000000000001</v>
      </c>
      <c r="L6" s="3">
        <f t="shared" si="2"/>
        <v>3.00000000000189E-4</v>
      </c>
      <c r="M6" s="4">
        <f>ID!C$61*((4585/ID!C$63)*($I6/$L6))/$F6</f>
        <v>2416331.4729263703</v>
      </c>
    </row>
    <row r="7" spans="1:13">
      <c r="A7" t="s">
        <v>21</v>
      </c>
      <c r="B7" t="s">
        <v>22</v>
      </c>
      <c r="C7" s="3">
        <v>4.7396000000000029</v>
      </c>
      <c r="D7" s="3">
        <v>12.597899999999999</v>
      </c>
      <c r="E7" s="3">
        <v>15.6525</v>
      </c>
      <c r="F7" s="3">
        <f t="shared" si="0"/>
        <v>3.0546000000000006</v>
      </c>
      <c r="G7" s="3">
        <v>8.5168999999999997</v>
      </c>
      <c r="H7" s="3">
        <v>8.7098999999999993</v>
      </c>
      <c r="I7" s="3">
        <f t="shared" si="1"/>
        <v>0.19299999999999962</v>
      </c>
      <c r="J7" s="3">
        <v>5.3000999999999996</v>
      </c>
      <c r="K7" s="3">
        <v>5.3003</v>
      </c>
      <c r="L7" s="3">
        <f t="shared" si="2"/>
        <v>2.0000000000042206E-4</v>
      </c>
      <c r="M7" s="4">
        <f>ID!L$61*((4585/ID!L$63)*($I7/$L7))/$F7</f>
        <v>946339.83718344779</v>
      </c>
    </row>
    <row r="8" spans="1:13">
      <c r="A8" t="s">
        <v>23</v>
      </c>
      <c r="B8" t="s">
        <v>24</v>
      </c>
      <c r="C8" s="3">
        <v>4.8370000000000033</v>
      </c>
      <c r="D8" s="3">
        <v>12.6867</v>
      </c>
      <c r="E8" s="3">
        <v>14.9489</v>
      </c>
      <c r="F8" s="3">
        <f t="shared" si="0"/>
        <v>2.2622</v>
      </c>
      <c r="G8" s="3">
        <v>8.4916999999999998</v>
      </c>
      <c r="H8" s="3">
        <v>8.6011000000000006</v>
      </c>
      <c r="I8" s="3">
        <f t="shared" si="1"/>
        <v>0.10940000000000083</v>
      </c>
      <c r="J8" s="3">
        <v>5.2896999999999998</v>
      </c>
      <c r="K8" s="3">
        <v>5.2897999999999996</v>
      </c>
      <c r="L8" s="3">
        <f t="shared" si="2"/>
        <v>9.9999999999766942E-5</v>
      </c>
      <c r="M8" s="4">
        <f>ID!J$61*((4585/ID!J$63)*($I8/$L8))/$F8</f>
        <v>59128.164323952828</v>
      </c>
    </row>
    <row r="9" spans="1:13">
      <c r="A9" t="s">
        <v>25</v>
      </c>
      <c r="B9" t="s">
        <v>26</v>
      </c>
      <c r="C9" s="3">
        <v>3.4373000000000005</v>
      </c>
      <c r="D9" s="3">
        <v>12.5999</v>
      </c>
      <c r="E9" s="3">
        <v>13.911099999999999</v>
      </c>
      <c r="F9" s="3">
        <f t="shared" si="0"/>
        <v>1.3111999999999995</v>
      </c>
      <c r="G9" s="3">
        <v>8.5012000000000008</v>
      </c>
      <c r="H9" s="3">
        <v>8.5480999999999998</v>
      </c>
      <c r="I9" s="3">
        <f t="shared" si="1"/>
        <v>4.6899999999999054E-2</v>
      </c>
      <c r="J9" s="3">
        <v>5.2805</v>
      </c>
      <c r="K9" s="3">
        <v>5.2812999999999999</v>
      </c>
      <c r="L9" s="3">
        <f t="shared" si="2"/>
        <v>7.9999999999991189E-4</v>
      </c>
      <c r="M9" s="4">
        <f>ID!I$61*((4585/ID!I$63)*($I9/$L9))/$F9</f>
        <v>33483.286620401646</v>
      </c>
    </row>
    <row r="10" spans="1:13">
      <c r="A10" t="s">
        <v>27</v>
      </c>
      <c r="B10" t="s">
        <v>28</v>
      </c>
      <c r="C10" s="3">
        <v>3.9620000000000033</v>
      </c>
      <c r="D10" s="3">
        <v>12.391500000000001</v>
      </c>
      <c r="E10" s="3">
        <v>13.77</v>
      </c>
      <c r="F10" s="3">
        <f t="shared" si="0"/>
        <v>1.3784999999999989</v>
      </c>
      <c r="G10" s="3">
        <v>8.4701000000000004</v>
      </c>
      <c r="H10" s="3">
        <v>8.5349000000000004</v>
      </c>
      <c r="I10" s="3">
        <f t="shared" si="1"/>
        <v>6.4799999999999969E-2</v>
      </c>
      <c r="J10" s="3">
        <v>5.2759999999999998</v>
      </c>
      <c r="K10" s="3">
        <v>5.2760999999999996</v>
      </c>
      <c r="L10" s="3">
        <f t="shared" si="2"/>
        <v>9.9999999999766942E-5</v>
      </c>
      <c r="M10" s="4">
        <f>ID!H$61*((4585/ID!H$63)*($I10/$L10))/$F10</f>
        <v>495718.82481073105</v>
      </c>
    </row>
    <row r="11" spans="1:13">
      <c r="A11" t="s">
        <v>29</v>
      </c>
      <c r="B11" t="s">
        <v>30</v>
      </c>
      <c r="C11" s="3">
        <v>4.8676999999999992</v>
      </c>
      <c r="D11" s="3">
        <v>12.4412</v>
      </c>
      <c r="E11" s="3">
        <v>15.6442</v>
      </c>
      <c r="F11" s="3">
        <f t="shared" si="0"/>
        <v>3.2029999999999994</v>
      </c>
      <c r="G11" s="3">
        <v>8.5690000000000008</v>
      </c>
      <c r="H11" s="3">
        <v>8.6267999999999994</v>
      </c>
      <c r="I11" s="3">
        <f t="shared" si="1"/>
        <v>5.7799999999998519E-2</v>
      </c>
      <c r="J11" s="3">
        <v>5.2762000000000002</v>
      </c>
      <c r="K11" s="3">
        <v>5.2763999999999998</v>
      </c>
      <c r="L11" s="3">
        <f t="shared" si="2"/>
        <v>1.9999999999953388E-4</v>
      </c>
      <c r="M11" s="4">
        <f>ID!P$61*((4585/ID!P$63)*($I11/$L11))/$F11</f>
        <v>5515.9329795111016</v>
      </c>
    </row>
    <row r="12" spans="1:13">
      <c r="A12" t="s">
        <v>31</v>
      </c>
      <c r="B12" t="s">
        <v>32</v>
      </c>
      <c r="C12" s="3">
        <v>4.5101000000000013</v>
      </c>
      <c r="D12" s="3">
        <v>12.329700000000001</v>
      </c>
      <c r="E12" s="3">
        <v>15.44</v>
      </c>
      <c r="F12" s="3">
        <f t="shared" si="0"/>
        <v>3.1102999999999987</v>
      </c>
      <c r="G12" s="3">
        <v>8.4796999999999993</v>
      </c>
      <c r="H12" s="3">
        <v>8.5892999999999997</v>
      </c>
      <c r="I12" s="3">
        <f t="shared" si="1"/>
        <v>0.10960000000000036</v>
      </c>
      <c r="J12" s="3">
        <v>5.2840999999999996</v>
      </c>
      <c r="K12" s="3">
        <v>5.2843999999999998</v>
      </c>
      <c r="L12" s="3">
        <f t="shared" si="2"/>
        <v>3.00000000000189E-4</v>
      </c>
      <c r="M12" s="4">
        <f>ID!O$61*((4585/ID!O$63)*($I12/$L12))/$F12</f>
        <v>5385.504077845495</v>
      </c>
    </row>
    <row r="13" spans="1:13">
      <c r="A13" s="5" t="s">
        <v>33</v>
      </c>
      <c r="B13" s="5" t="s">
        <v>34</v>
      </c>
      <c r="C13" s="3">
        <v>4.1813000000000002</v>
      </c>
      <c r="D13" s="3">
        <v>12.4666</v>
      </c>
      <c r="E13" s="3">
        <v>14.7819</v>
      </c>
      <c r="F13" s="3">
        <f t="shared" si="0"/>
        <v>2.3153000000000006</v>
      </c>
      <c r="G13" s="3">
        <v>8.5497999999999994</v>
      </c>
      <c r="H13" s="3">
        <v>8.6266999999999996</v>
      </c>
      <c r="I13" s="3">
        <f t="shared" si="1"/>
        <v>7.690000000000019E-2</v>
      </c>
      <c r="J13" s="3">
        <v>5.3045999999999998</v>
      </c>
      <c r="K13" s="3">
        <v>5.3047000000000004</v>
      </c>
      <c r="L13" s="3">
        <f t="shared" si="2"/>
        <v>1.0000000000065512E-4</v>
      </c>
      <c r="M13" s="4">
        <f>ID!Q$61*((4585/ID!Q$63)*($I13/$L13))/$F13</f>
        <v>7690415.1729293801</v>
      </c>
    </row>
    <row r="14" spans="1:13">
      <c r="A14" t="s">
        <v>35</v>
      </c>
      <c r="B14" t="s">
        <v>36</v>
      </c>
      <c r="C14" s="3">
        <v>4.8171999999999997</v>
      </c>
      <c r="D14" s="3">
        <v>12.4</v>
      </c>
      <c r="E14" s="3">
        <v>15.62</v>
      </c>
      <c r="F14" s="3">
        <f t="shared" si="0"/>
        <v>3.2199999999999989</v>
      </c>
      <c r="G14" s="3">
        <v>8.4882000000000009</v>
      </c>
      <c r="H14" s="3">
        <v>8.6832999999999991</v>
      </c>
      <c r="I14" s="3">
        <f t="shared" si="1"/>
        <v>0.19509999999999827</v>
      </c>
      <c r="J14" s="3">
        <v>5.2958999999999996</v>
      </c>
      <c r="K14" s="3">
        <v>5.2960000000000003</v>
      </c>
      <c r="L14" s="3">
        <f t="shared" si="2"/>
        <v>1.0000000000065512E-4</v>
      </c>
      <c r="M14" s="4">
        <f>ID!N$61*((4585/ID!N$63)*($I14/$L14))/$F14</f>
        <v>12408642.753541794</v>
      </c>
    </row>
    <row r="15" spans="1:13">
      <c r="A15" t="s">
        <v>37</v>
      </c>
      <c r="B15" t="s">
        <v>38</v>
      </c>
      <c r="C15" s="3">
        <v>4.8194999999999979</v>
      </c>
      <c r="D15" s="3">
        <v>12.417299999999999</v>
      </c>
      <c r="E15" s="3">
        <v>15.0518</v>
      </c>
      <c r="F15" s="3">
        <f t="shared" si="0"/>
        <v>2.634500000000001</v>
      </c>
      <c r="G15" s="3">
        <v>8.4930000000000003</v>
      </c>
      <c r="H15" s="3">
        <v>8.5787999999999993</v>
      </c>
      <c r="I15" s="3">
        <f t="shared" si="1"/>
        <v>8.5799999999998988E-2</v>
      </c>
      <c r="J15" s="3">
        <v>5.3288000000000002</v>
      </c>
      <c r="K15" s="3">
        <v>5.3297999999999996</v>
      </c>
      <c r="L15" s="3">
        <f t="shared" si="2"/>
        <v>9.9999999999944578E-4</v>
      </c>
      <c r="M15" s="4">
        <f>ID!M$61*((4585/ID!M$63)*($I15/$L15))/$F15</f>
        <v>1659625.0521929662</v>
      </c>
    </row>
    <row r="16" spans="1:13">
      <c r="A16" s="5" t="s">
        <v>39</v>
      </c>
      <c r="B16" s="5" t="s">
        <v>40</v>
      </c>
      <c r="C16" s="3">
        <v>4.2353999999999985</v>
      </c>
      <c r="D16" s="3">
        <v>12.414899999999999</v>
      </c>
      <c r="E16" s="3">
        <v>14.787100000000001</v>
      </c>
      <c r="F16" s="3">
        <f t="shared" si="0"/>
        <v>2.3722000000000012</v>
      </c>
      <c r="G16" s="3">
        <v>8.5728000000000009</v>
      </c>
      <c r="H16" s="3">
        <v>8.6669999999999998</v>
      </c>
      <c r="I16" s="3">
        <f t="shared" si="1"/>
        <v>9.4199999999998951E-2</v>
      </c>
      <c r="J16" s="3">
        <v>5.3150000000000004</v>
      </c>
      <c r="K16" s="3">
        <v>5.3151000000000002</v>
      </c>
      <c r="L16" s="3">
        <f t="shared" si="2"/>
        <v>9.9999999999766942E-5</v>
      </c>
      <c r="M16" s="4">
        <f>ID!R$61*((4585/ID!R$63)*($I16/$L16))/$F16</f>
        <v>20877386.392426796</v>
      </c>
    </row>
    <row r="17" spans="1:13">
      <c r="A17" t="s">
        <v>41</v>
      </c>
      <c r="B17" t="s">
        <v>42</v>
      </c>
      <c r="C17" s="3">
        <v>4.0640000000000001</v>
      </c>
      <c r="D17" s="3">
        <v>12.2827</v>
      </c>
      <c r="E17" s="3">
        <v>14.247999999999999</v>
      </c>
      <c r="F17" s="3">
        <f t="shared" si="0"/>
        <v>1.9652999999999992</v>
      </c>
      <c r="G17" s="3">
        <v>8.5152000000000001</v>
      </c>
      <c r="H17" s="3">
        <v>8.6534999999999993</v>
      </c>
      <c r="I17" s="3">
        <f t="shared" si="1"/>
        <v>0.1382999999999992</v>
      </c>
      <c r="J17" s="3">
        <v>5.3091999999999997</v>
      </c>
      <c r="K17" s="3">
        <v>5.3093000000000004</v>
      </c>
      <c r="L17" s="3">
        <f t="shared" si="2"/>
        <v>1.0000000000065512E-4</v>
      </c>
      <c r="M17" s="4">
        <f>ID!K$61*((4585/ID!K$63)*($I17/$L17))/$F17</f>
        <v>1172297.6899124279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FCAA-8B67-CE41-B377-98C9D0652A0D}">
  <dimension ref="A1:R63"/>
  <sheetViews>
    <sheetView tabSelected="1" topLeftCell="A45" workbookViewId="0">
      <selection activeCell="B61" sqref="B61:R63"/>
    </sheetView>
  </sheetViews>
  <sheetFormatPr baseColWidth="10" defaultRowHeight="16"/>
  <cols>
    <col min="2" max="2" width="25" customWidth="1"/>
  </cols>
  <sheetData>
    <row r="1" spans="1:18">
      <c r="B1" t="s">
        <v>98</v>
      </c>
    </row>
    <row r="3" spans="1:18">
      <c r="C3" s="7" t="s">
        <v>20</v>
      </c>
      <c r="D3" s="8" t="s">
        <v>18</v>
      </c>
      <c r="E3" s="8" t="s">
        <v>16</v>
      </c>
      <c r="F3" s="8" t="s">
        <v>14</v>
      </c>
      <c r="G3" s="8" t="s">
        <v>12</v>
      </c>
      <c r="H3" s="8" t="s">
        <v>28</v>
      </c>
      <c r="I3" s="8" t="s">
        <v>26</v>
      </c>
      <c r="J3" s="8" t="s">
        <v>24</v>
      </c>
      <c r="K3" s="8" t="s">
        <v>42</v>
      </c>
      <c r="L3" s="8" t="s">
        <v>22</v>
      </c>
      <c r="M3" s="8" t="s">
        <v>38</v>
      </c>
      <c r="N3" s="8" t="s">
        <v>36</v>
      </c>
      <c r="O3" s="8" t="s">
        <v>32</v>
      </c>
      <c r="P3" s="8" t="s">
        <v>30</v>
      </c>
      <c r="Q3" s="9" t="s">
        <v>34</v>
      </c>
      <c r="R3" s="10" t="s">
        <v>40</v>
      </c>
    </row>
    <row r="4" spans="1:18">
      <c r="A4" s="17" t="s">
        <v>45</v>
      </c>
      <c r="B4" s="8" t="s">
        <v>46</v>
      </c>
      <c r="C4" s="7">
        <v>34</v>
      </c>
      <c r="D4" s="8">
        <v>9</v>
      </c>
      <c r="E4" s="8">
        <v>6</v>
      </c>
      <c r="F4" s="8">
        <v>8</v>
      </c>
      <c r="G4" s="8">
        <v>6</v>
      </c>
      <c r="H4" s="8">
        <v>15</v>
      </c>
      <c r="I4" s="8">
        <v>3</v>
      </c>
      <c r="J4" s="8">
        <v>1</v>
      </c>
      <c r="K4" s="8">
        <v>8</v>
      </c>
      <c r="L4" s="8">
        <v>12</v>
      </c>
      <c r="M4" s="8">
        <v>10</v>
      </c>
      <c r="N4" s="8">
        <v>11</v>
      </c>
      <c r="O4" s="8"/>
      <c r="P4" s="8"/>
      <c r="Q4" s="8">
        <v>12</v>
      </c>
      <c r="R4" s="18">
        <v>7</v>
      </c>
    </row>
    <row r="5" spans="1:18">
      <c r="A5" s="19"/>
      <c r="B5" s="12" t="s">
        <v>47</v>
      </c>
      <c r="C5" s="11">
        <v>7</v>
      </c>
      <c r="D5" s="12">
        <v>3</v>
      </c>
      <c r="E5" s="12">
        <v>1</v>
      </c>
      <c r="F5" s="12"/>
      <c r="G5" s="12">
        <v>1</v>
      </c>
      <c r="H5" s="12">
        <v>2</v>
      </c>
      <c r="I5" s="12"/>
      <c r="J5" s="12"/>
      <c r="K5" s="12"/>
      <c r="L5" s="12"/>
      <c r="M5" s="12"/>
      <c r="N5" s="12">
        <v>2</v>
      </c>
      <c r="O5" s="12"/>
      <c r="P5" s="12"/>
      <c r="Q5" s="12"/>
      <c r="R5" s="13"/>
    </row>
    <row r="6" spans="1:18">
      <c r="A6" s="19"/>
      <c r="B6" s="12" t="s">
        <v>48</v>
      </c>
      <c r="C6" s="11"/>
      <c r="D6" s="12"/>
      <c r="E6" s="12">
        <v>2</v>
      </c>
      <c r="F6" s="12"/>
      <c r="G6" s="12"/>
      <c r="H6" s="12">
        <v>1</v>
      </c>
      <c r="I6" s="12"/>
      <c r="J6" s="12"/>
      <c r="K6" s="12"/>
      <c r="L6" s="12"/>
      <c r="M6" s="12">
        <v>2</v>
      </c>
      <c r="N6" s="12"/>
      <c r="O6" s="12"/>
      <c r="P6" s="12"/>
      <c r="Q6" s="12">
        <v>1</v>
      </c>
      <c r="R6" s="13">
        <v>1</v>
      </c>
    </row>
    <row r="7" spans="1:18">
      <c r="A7" s="19"/>
      <c r="B7" s="12" t="s">
        <v>49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1:18">
      <c r="A8" s="20"/>
      <c r="B8" s="15" t="s">
        <v>50</v>
      </c>
      <c r="C8" s="14"/>
      <c r="D8" s="15"/>
      <c r="E8" s="15">
        <v>2</v>
      </c>
      <c r="F8" s="15"/>
      <c r="G8" s="15"/>
      <c r="H8" s="15"/>
      <c r="I8" s="15"/>
      <c r="J8" s="15"/>
      <c r="K8" s="15"/>
      <c r="L8" s="15"/>
      <c r="M8" s="15"/>
      <c r="N8" s="15"/>
      <c r="O8" s="15">
        <v>2</v>
      </c>
      <c r="P8" s="15"/>
      <c r="Q8" s="15"/>
      <c r="R8" s="16"/>
    </row>
    <row r="9" spans="1:18">
      <c r="A9" s="5"/>
      <c r="B9" s="5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3"/>
    </row>
    <row r="10" spans="1:18">
      <c r="A10" s="7"/>
      <c r="B10" s="8" t="s">
        <v>51</v>
      </c>
      <c r="C10" s="7"/>
      <c r="D10" s="8">
        <v>2</v>
      </c>
      <c r="E10" s="8">
        <v>3</v>
      </c>
      <c r="F10" s="8">
        <v>2</v>
      </c>
      <c r="G10" s="8">
        <v>2</v>
      </c>
      <c r="H10" s="8">
        <v>1</v>
      </c>
      <c r="I10" s="8">
        <v>3</v>
      </c>
      <c r="J10" s="8">
        <v>1</v>
      </c>
      <c r="K10" s="8">
        <v>2</v>
      </c>
      <c r="L10" s="8"/>
      <c r="M10" s="8">
        <v>1</v>
      </c>
      <c r="N10" s="8">
        <v>1</v>
      </c>
      <c r="O10" s="8"/>
      <c r="P10" s="8"/>
      <c r="Q10" s="8"/>
      <c r="R10" s="18">
        <v>1</v>
      </c>
    </row>
    <row r="11" spans="1:18">
      <c r="A11" s="11"/>
      <c r="B11" s="12" t="s">
        <v>52</v>
      </c>
      <c r="C11" s="11">
        <v>2</v>
      </c>
      <c r="D11" s="12"/>
      <c r="E11" s="12"/>
      <c r="F11" s="12"/>
      <c r="G11" s="12">
        <v>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</row>
    <row r="12" spans="1:18">
      <c r="A12" s="11"/>
      <c r="B12" s="12" t="s">
        <v>53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</row>
    <row r="13" spans="1:18">
      <c r="A13" s="14"/>
      <c r="B13" s="15" t="s">
        <v>54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</row>
    <row r="14" spans="1:18">
      <c r="A14" s="5"/>
      <c r="B14" s="5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3"/>
    </row>
    <row r="15" spans="1:18">
      <c r="A15" s="17" t="s">
        <v>55</v>
      </c>
      <c r="B15" s="8" t="s">
        <v>56</v>
      </c>
      <c r="C15" s="7">
        <v>21</v>
      </c>
      <c r="D15" s="8">
        <v>9</v>
      </c>
      <c r="E15" s="8">
        <v>2</v>
      </c>
      <c r="F15" s="8"/>
      <c r="G15" s="8">
        <v>5</v>
      </c>
      <c r="H15" s="8">
        <v>9</v>
      </c>
      <c r="I15" s="8"/>
      <c r="J15" s="8"/>
      <c r="K15" s="8">
        <v>6</v>
      </c>
      <c r="L15" s="8"/>
      <c r="M15" s="8">
        <v>5</v>
      </c>
      <c r="N15" s="8">
        <v>7</v>
      </c>
      <c r="O15" s="8"/>
      <c r="P15" s="8"/>
      <c r="Q15" s="8">
        <v>5</v>
      </c>
      <c r="R15" s="18">
        <v>14</v>
      </c>
    </row>
    <row r="16" spans="1:18">
      <c r="A16" s="19"/>
      <c r="B16" s="12" t="s">
        <v>57</v>
      </c>
      <c r="C16" s="11">
        <v>7</v>
      </c>
      <c r="D16" s="12">
        <v>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>
        <v>2</v>
      </c>
    </row>
    <row r="17" spans="1:18">
      <c r="A17" s="19"/>
      <c r="B17" s="12" t="s">
        <v>58</v>
      </c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1:18">
      <c r="A18" s="19"/>
      <c r="B18" s="12" t="s">
        <v>59</v>
      </c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1:18">
      <c r="A19" s="19"/>
      <c r="B19" s="12" t="s">
        <v>60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1:18">
      <c r="A20" s="19"/>
      <c r="B20" s="12" t="s">
        <v>61</v>
      </c>
      <c r="C20" s="11">
        <v>8</v>
      </c>
      <c r="D20" s="12"/>
      <c r="E20" s="12"/>
      <c r="F20" s="12"/>
      <c r="G20" s="12"/>
      <c r="H20" s="12"/>
      <c r="I20" s="12"/>
      <c r="J20" s="12"/>
      <c r="K20" s="12"/>
      <c r="L20" s="12"/>
      <c r="M20" s="12">
        <v>1</v>
      </c>
      <c r="N20" s="12">
        <v>3</v>
      </c>
      <c r="O20" s="12"/>
      <c r="P20" s="12"/>
      <c r="Q20" s="12">
        <v>1</v>
      </c>
      <c r="R20" s="13">
        <v>2</v>
      </c>
    </row>
    <row r="21" spans="1:18">
      <c r="A21" s="19"/>
      <c r="B21" s="12" t="s">
        <v>62</v>
      </c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1:18">
      <c r="A22" s="19"/>
      <c r="B22" s="12" t="s">
        <v>63</v>
      </c>
      <c r="C22" s="11">
        <v>3</v>
      </c>
      <c r="D22" s="12">
        <v>2</v>
      </c>
      <c r="E22" s="12">
        <v>9</v>
      </c>
      <c r="F22" s="12"/>
      <c r="G22" s="12"/>
      <c r="H22" s="12">
        <v>1</v>
      </c>
      <c r="I22" s="12"/>
      <c r="J22" s="12"/>
      <c r="K22" s="12"/>
      <c r="L22" s="12">
        <v>5</v>
      </c>
      <c r="M22" s="12">
        <v>1</v>
      </c>
      <c r="N22" s="12">
        <v>5</v>
      </c>
      <c r="O22" s="12"/>
      <c r="P22" s="12"/>
      <c r="Q22" s="12">
        <v>3</v>
      </c>
      <c r="R22" s="13">
        <v>8</v>
      </c>
    </row>
    <row r="23" spans="1:18">
      <c r="A23" s="19"/>
      <c r="B23" s="12" t="s">
        <v>64</v>
      </c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1:18">
      <c r="A24" s="19"/>
      <c r="B24" s="12" t="s">
        <v>65</v>
      </c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1:18">
      <c r="A25" s="19"/>
      <c r="B25" s="12" t="s">
        <v>66</v>
      </c>
      <c r="C25" s="11"/>
      <c r="D25" s="12"/>
      <c r="E25" s="12"/>
      <c r="F25" s="12"/>
      <c r="G25" s="12">
        <v>2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3"/>
    </row>
    <row r="26" spans="1:18">
      <c r="A26" s="19"/>
      <c r="B26" s="12" t="s">
        <v>67</v>
      </c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</row>
    <row r="27" spans="1:18">
      <c r="A27" s="19"/>
      <c r="B27" s="12" t="s">
        <v>68</v>
      </c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</row>
    <row r="28" spans="1:18">
      <c r="A28" s="19"/>
      <c r="B28" s="12" t="s">
        <v>69</v>
      </c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3"/>
    </row>
    <row r="29" spans="1:18">
      <c r="A29" s="20"/>
      <c r="B29" s="15" t="s">
        <v>70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</row>
    <row r="30" spans="1:18">
      <c r="A30" s="5"/>
      <c r="B30" s="5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</row>
    <row r="31" spans="1:18">
      <c r="A31" s="17" t="s">
        <v>71</v>
      </c>
      <c r="B31" s="8" t="s">
        <v>72</v>
      </c>
      <c r="C31" s="7">
        <v>10</v>
      </c>
      <c r="D31" s="8">
        <v>2</v>
      </c>
      <c r="E31" s="8"/>
      <c r="F31" s="8">
        <v>2</v>
      </c>
      <c r="G31" s="8">
        <v>1</v>
      </c>
      <c r="H31" s="8">
        <v>1</v>
      </c>
      <c r="I31" s="8">
        <v>2</v>
      </c>
      <c r="J31" s="8">
        <v>1</v>
      </c>
      <c r="K31" s="8">
        <v>2</v>
      </c>
      <c r="L31" s="8"/>
      <c r="M31" s="8"/>
      <c r="N31" s="8"/>
      <c r="O31" s="8"/>
      <c r="P31" s="8"/>
      <c r="Q31" s="8">
        <v>1</v>
      </c>
      <c r="R31" s="18"/>
    </row>
    <row r="32" spans="1:18">
      <c r="A32" s="19"/>
      <c r="B32" s="12" t="s">
        <v>73</v>
      </c>
      <c r="C32" s="11">
        <v>7</v>
      </c>
      <c r="D32" s="12">
        <v>2</v>
      </c>
      <c r="E32" s="12">
        <v>6</v>
      </c>
      <c r="F32" s="12">
        <v>4</v>
      </c>
      <c r="G32" s="12">
        <v>7</v>
      </c>
      <c r="H32" s="12"/>
      <c r="I32" s="12">
        <v>2</v>
      </c>
      <c r="J32" s="12"/>
      <c r="K32" s="12"/>
      <c r="L32" s="12">
        <v>1</v>
      </c>
      <c r="M32" s="12">
        <v>1</v>
      </c>
      <c r="N32" s="12">
        <v>1</v>
      </c>
      <c r="O32" s="12">
        <v>1</v>
      </c>
      <c r="P32" s="12"/>
      <c r="Q32" s="12">
        <v>2</v>
      </c>
      <c r="R32" s="13"/>
    </row>
    <row r="33" spans="1:18">
      <c r="A33" s="19"/>
      <c r="B33" s="12" t="s">
        <v>74</v>
      </c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1:18">
      <c r="A34" s="19"/>
      <c r="B34" s="12" t="s">
        <v>75</v>
      </c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1:18">
      <c r="A35" s="19"/>
      <c r="B35" s="12" t="s">
        <v>76</v>
      </c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1:18">
      <c r="A36" s="20"/>
      <c r="B36" s="15" t="s">
        <v>77</v>
      </c>
      <c r="C36" s="14"/>
      <c r="D36" s="15"/>
      <c r="E36" s="15"/>
      <c r="F36" s="15">
        <v>2</v>
      </c>
      <c r="G36" s="15"/>
      <c r="H36" s="15">
        <v>5</v>
      </c>
      <c r="I36" s="15"/>
      <c r="J36" s="15"/>
      <c r="K36" s="15"/>
      <c r="L36" s="15"/>
      <c r="M36" s="15"/>
      <c r="N36" s="15"/>
      <c r="O36" s="15"/>
      <c r="P36" s="15"/>
      <c r="Q36" s="15">
        <v>1</v>
      </c>
      <c r="R36" s="16"/>
    </row>
    <row r="37" spans="1:18">
      <c r="A37" s="5"/>
      <c r="B37" s="5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1:18">
      <c r="A38" s="17" t="s">
        <v>78</v>
      </c>
      <c r="B38" s="8" t="s">
        <v>79</v>
      </c>
      <c r="C38" s="7">
        <v>12</v>
      </c>
      <c r="D38" s="8">
        <v>4</v>
      </c>
      <c r="E38" s="8">
        <v>22</v>
      </c>
      <c r="F38" s="8">
        <v>36</v>
      </c>
      <c r="G38" s="8">
        <v>14</v>
      </c>
      <c r="H38" s="8">
        <v>4</v>
      </c>
      <c r="I38" s="8">
        <v>9</v>
      </c>
      <c r="J38" s="8">
        <v>2</v>
      </c>
      <c r="K38" s="8"/>
      <c r="L38" s="8"/>
      <c r="M38" s="8">
        <v>4</v>
      </c>
      <c r="N38" s="8">
        <v>7</v>
      </c>
      <c r="O38" s="8"/>
      <c r="P38" s="8"/>
      <c r="Q38" s="8">
        <v>7</v>
      </c>
      <c r="R38" s="18">
        <v>2</v>
      </c>
    </row>
    <row r="39" spans="1:18">
      <c r="A39" s="19"/>
      <c r="B39" s="12" t="s">
        <v>80</v>
      </c>
      <c r="C39" s="11"/>
      <c r="D39" s="12"/>
      <c r="E39" s="12">
        <v>1</v>
      </c>
      <c r="F39" s="12"/>
      <c r="G39" s="12">
        <v>3</v>
      </c>
      <c r="H39" s="12">
        <v>3</v>
      </c>
      <c r="I39" s="12">
        <v>1</v>
      </c>
      <c r="J39" s="12"/>
      <c r="K39" s="12"/>
      <c r="L39" s="12"/>
      <c r="M39" s="12"/>
      <c r="N39" s="12"/>
      <c r="O39" s="12"/>
      <c r="P39" s="12"/>
      <c r="Q39" s="12"/>
      <c r="R39" s="13"/>
    </row>
    <row r="40" spans="1:18">
      <c r="A40" s="19"/>
      <c r="B40" s="12" t="s">
        <v>82</v>
      </c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3"/>
    </row>
    <row r="41" spans="1:18">
      <c r="A41" s="19"/>
      <c r="B41" s="12" t="s">
        <v>83</v>
      </c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3"/>
    </row>
    <row r="42" spans="1:18">
      <c r="A42" s="19"/>
      <c r="B42" s="12" t="s">
        <v>84</v>
      </c>
      <c r="C42" s="11"/>
      <c r="D42" s="12">
        <v>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</row>
    <row r="43" spans="1:18">
      <c r="A43" s="19"/>
      <c r="B43" s="12" t="s">
        <v>85</v>
      </c>
      <c r="C43" s="11"/>
      <c r="D43" s="12"/>
      <c r="E43" s="12"/>
      <c r="F43" s="12">
        <v>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</row>
    <row r="44" spans="1:18">
      <c r="A44" s="19"/>
      <c r="B44" s="12" t="s">
        <v>86</v>
      </c>
      <c r="C44" s="11"/>
      <c r="D44" s="12"/>
      <c r="E44" s="12"/>
      <c r="F44" s="12"/>
      <c r="G44" s="12"/>
      <c r="H44" s="12"/>
      <c r="I44" s="12">
        <v>2</v>
      </c>
      <c r="J44" s="12"/>
      <c r="K44" s="12">
        <v>1</v>
      </c>
      <c r="L44" s="12"/>
      <c r="M44" s="12"/>
      <c r="N44" s="12"/>
      <c r="O44" s="12"/>
      <c r="P44" s="12"/>
      <c r="Q44" s="12">
        <v>1</v>
      </c>
      <c r="R44" s="13"/>
    </row>
    <row r="45" spans="1:18">
      <c r="A45" s="20"/>
      <c r="B45" s="15" t="s">
        <v>87</v>
      </c>
      <c r="C45" s="14"/>
      <c r="D45" s="15"/>
      <c r="E45" s="15"/>
      <c r="F45" s="15"/>
      <c r="G45" s="15">
        <v>3</v>
      </c>
      <c r="H45" s="15">
        <v>1</v>
      </c>
      <c r="I45" s="15"/>
      <c r="J45" s="15"/>
      <c r="K45" s="15"/>
      <c r="L45" s="15"/>
      <c r="M45" s="15"/>
      <c r="N45" s="15"/>
      <c r="O45" s="15"/>
      <c r="P45" s="15"/>
      <c r="Q45" s="15"/>
      <c r="R45" s="16"/>
    </row>
    <row r="46" spans="1:18">
      <c r="A46" s="6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3"/>
    </row>
    <row r="47" spans="1:18">
      <c r="A47" s="21" t="s">
        <v>97</v>
      </c>
      <c r="B47" s="22" t="s">
        <v>81</v>
      </c>
      <c r="C47" s="23">
        <v>13</v>
      </c>
      <c r="D47" s="22">
        <v>30</v>
      </c>
      <c r="E47" s="22">
        <v>12</v>
      </c>
      <c r="F47" s="22">
        <v>15</v>
      </c>
      <c r="G47" s="22">
        <v>1</v>
      </c>
      <c r="H47" s="22">
        <v>26</v>
      </c>
      <c r="I47" s="22">
        <v>27</v>
      </c>
      <c r="J47" s="22">
        <v>3</v>
      </c>
      <c r="K47" s="22">
        <v>90</v>
      </c>
      <c r="L47" s="22">
        <v>178</v>
      </c>
      <c r="M47" s="22">
        <v>364</v>
      </c>
      <c r="N47" s="22">
        <v>231</v>
      </c>
      <c r="O47" s="22"/>
      <c r="P47" s="22">
        <v>4</v>
      </c>
      <c r="Q47" s="22">
        <v>269</v>
      </c>
      <c r="R47" s="24">
        <v>307</v>
      </c>
    </row>
    <row r="48" spans="1:18">
      <c r="A48" s="5"/>
      <c r="B48" s="5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3"/>
    </row>
    <row r="49" spans="1:18">
      <c r="A49" s="25" t="s">
        <v>88</v>
      </c>
      <c r="B49" s="8" t="s">
        <v>89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8"/>
    </row>
    <row r="50" spans="1:18">
      <c r="A50" s="26"/>
      <c r="B50" s="12" t="s">
        <v>90</v>
      </c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3"/>
    </row>
    <row r="51" spans="1:18">
      <c r="A51" s="26"/>
      <c r="B51" s="12" t="s">
        <v>91</v>
      </c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</row>
    <row r="52" spans="1:18">
      <c r="A52" s="26"/>
      <c r="B52" s="12" t="s">
        <v>84</v>
      </c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</row>
    <row r="53" spans="1:18">
      <c r="A53" s="26"/>
      <c r="B53" s="12" t="s">
        <v>92</v>
      </c>
      <c r="C53" s="11"/>
      <c r="D53" s="12">
        <v>2</v>
      </c>
      <c r="E53" s="12"/>
      <c r="F53" s="12"/>
      <c r="G53" s="12"/>
      <c r="H53" s="12"/>
      <c r="I53" s="12"/>
      <c r="J53" s="12"/>
      <c r="K53" s="12"/>
      <c r="L53" s="12"/>
      <c r="M53" s="12">
        <v>36</v>
      </c>
      <c r="N53" s="12">
        <v>29</v>
      </c>
      <c r="O53" s="12"/>
      <c r="P53" s="12"/>
      <c r="Q53" s="12">
        <v>46</v>
      </c>
      <c r="R53" s="13">
        <v>39</v>
      </c>
    </row>
    <row r="54" spans="1:18">
      <c r="A54" s="26"/>
      <c r="B54" s="12" t="s">
        <v>78</v>
      </c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/>
    </row>
    <row r="55" spans="1:18">
      <c r="A55" s="27"/>
      <c r="B55" s="15" t="s">
        <v>93</v>
      </c>
      <c r="C55" s="14"/>
      <c r="D55" s="15">
        <v>6</v>
      </c>
      <c r="E55" s="15"/>
      <c r="F55" s="15"/>
      <c r="G55" s="15"/>
      <c r="H55" s="15"/>
      <c r="I55" s="15"/>
      <c r="J55" s="15"/>
      <c r="K55" s="15"/>
      <c r="L55" s="15"/>
      <c r="M55" s="15">
        <v>95</v>
      </c>
      <c r="N55" s="15">
        <v>90</v>
      </c>
      <c r="O55" s="15"/>
      <c r="P55" s="15"/>
      <c r="Q55" s="15">
        <v>143</v>
      </c>
      <c r="R55" s="16">
        <v>115</v>
      </c>
    </row>
    <row r="56" spans="1:18">
      <c r="A56" s="5"/>
      <c r="B56" s="5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/>
    </row>
    <row r="57" spans="1:18"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3"/>
    </row>
    <row r="58" spans="1:18">
      <c r="B58" s="23" t="s">
        <v>99</v>
      </c>
      <c r="C58" s="23"/>
      <c r="D58" s="22"/>
      <c r="E58" s="22">
        <v>4</v>
      </c>
      <c r="F58" s="22"/>
      <c r="G58" s="22">
        <v>10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4"/>
    </row>
    <row r="59" spans="1:18"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3"/>
    </row>
    <row r="60" spans="1:18">
      <c r="A60" s="5"/>
      <c r="B60" s="5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3"/>
    </row>
    <row r="61" spans="1:18">
      <c r="B61" s="28" t="s">
        <v>94</v>
      </c>
      <c r="C61" s="7">
        <f>C45+C44+C43+C42+C41+C40+C47+C39+C38+C36+C35+C34+C33+C32+C31+C29+C28+C27+C26+C25+C24+C23+C22+C21+C20+C19+C18+C17+C16+C15+C13+C12+C11+C10+C8+C7+C6+C5+C4</f>
        <v>124</v>
      </c>
      <c r="D61" s="8">
        <f>D45+D44+D43+D42+D41+D40+D47+D39+D38+D36+D35+D34+D33+D32+D31+D29+D28+D27+D26+D25+D24+D23+D22+D21+D20+D19+D18+D17+D16+D15+D13+D12+D11+D10+D8+D7+D6+D5+D4</f>
        <v>66</v>
      </c>
      <c r="E61" s="8">
        <f>E45+E44+E43+E42+E41+E40+E47+E39+E38+E36+E35+E34+E33+E32+E31+E29+E28+E27+E26+E25+E24+E23+E22+E21+E20+E19+E18+E17+E16+E15+E13+E12+E11+E10+E8+E7+E6+E5+E4</f>
        <v>66</v>
      </c>
      <c r="F61" s="8">
        <f>F45+F44+F43+F42+F41+F40+F47+F39+F38+F36+F35+F34+F33+F32+F31+F29+F28+F27+F26+F25+F24+F23+F22+F21+F20+F19+F18+F17+F16+F15+F13+F12+F11+F10+F8+F7+F6+F5+F4</f>
        <v>70</v>
      </c>
      <c r="G61" s="8">
        <f>G45+G44+G43+G42+G41+G40+G47+G39+G38+G36+G35+G34+G33+G32+G31+G29+G28+G27+G26+G25+G24+G23+G22+G21+G20+G19+G18+G17+G16+G15+G13+G12+G11+G10+G8+G7+G6+G5+G4</f>
        <v>46</v>
      </c>
      <c r="H61" s="8">
        <f>H45+H44+H43+H42+H41+H40+H47+H39+H38+H36+H35+H34+H33+H32+H31+H29+H28+H27+H26+H25+H24+H23+H22+H21+H20+H19+H18+H17+H16+H15+H13+H12+H11+H10+H8+H7+H6+H5+H4</f>
        <v>69</v>
      </c>
      <c r="I61" s="8">
        <f>I45+I44+I43+I42+I41+I40+I47+I39+I38+I36+I35+I34+I33+I32+I31+I29+I28+I27+I26+I25+I24+I23+I22+I21+I20+I19+I18+I17+I16+I15+I13+I12+I11+I10+I8+I7+I6+I5+I4</f>
        <v>49</v>
      </c>
      <c r="J61" s="8">
        <f>J45+J44+J43+J42+J41+J40+J47+J39+J38+J36+J35+J34+J33+J32+J31+J29+J28+J27+J26+J25+J24+J23+J22+J21+J20+J19+J18+J17+J16+J15+J13+J12+J11+J10+J8+J7+J6+J5+J4</f>
        <v>8</v>
      </c>
      <c r="K61" s="8">
        <f>K45+K44+K43+K42+K41+K40+K47+K39+K38+K36+K35+K34+K33+K32+K31+K29+K28+K27+K26+K25+K24+K23+K22+K21+K20+K19+K18+K17+K16+K15+K13+K12+K11+K10+K8+K7+K6+K5+K4</f>
        <v>109</v>
      </c>
      <c r="L61" s="8">
        <f>L45+L44+L43+L42+L41+L40+L47+L39+L38+L36+L35+L34+L33+L32+L31+L29+L28+L27+L26+L25+L24+L23+L22+L21+L20+L19+L18+L17+L16+L15+L13+L12+L11+L10+L8+L7+L6+L5+L4</f>
        <v>196</v>
      </c>
      <c r="M61" s="8">
        <f>M45+M44+M43+M42+M41+M40+M47+M39+M38+M36+M35+M34+M33+M32+M31+M29+M28+M27+M26+M25+M24+M23+M22+M21+M20+M19+M18+M17+M16+M15+M13+M12+M11+M10+M8+M7+M6+M5+M4</f>
        <v>389</v>
      </c>
      <c r="N61" s="8">
        <f>N45+N44+N43+N42+N41+N40+N47+N39+N38+N36+N35+N34+N33+N32+N31+N29+N28+N27+N26+N25+N24+N23+N22+N21+N20+N19+N18+N17+N16+N15+N13+N12+N11+N10+N8+N7+N6+N5+N4</f>
        <v>268</v>
      </c>
      <c r="O61" s="8">
        <f>O45+O44+O43+O42+O41+O40+O47+O39+O38+O36+O35+O34+O33+O32+O31+O29+O28+O27+O26+O25+O24+O23+O22+O21+O20+O19+O18+O17+O16+O15+O13+O12+O11+O10+O8+O7+O6+O5+O4</f>
        <v>3</v>
      </c>
      <c r="P61" s="8">
        <f>P45+P44+P43+P42+P41+P40+P47+P39+P38+P36+P35+P34+P33+P32+P31+P29+P28+P27+P26+P25+P24+P23+P22+P21+P20+P19+P18+P17+P16+P15+P13+P12+P11+P10+P8+P7+P6+P5+P4</f>
        <v>4</v>
      </c>
      <c r="Q61" s="8">
        <f>Q45+Q44+Q43+Q42+Q41+Q40+Q47+Q39+Q38+Q36+Q35+Q34+Q33+Q32+Q31+Q29+Q28+Q27+Q26+Q25+Q24+Q23+Q22+Q21+Q20+Q19+Q18+Q17+Q16+Q15+Q13+Q12+Q11+Q10+Q8+Q7+Q6+Q5+Q4</f>
        <v>303</v>
      </c>
      <c r="R61" s="18">
        <f>R45+R44+R43+R42+R41+R40+R47+R39+R38+R36+R35+R34+R33+R32+R31+R29+R28+R27+R26+R25+R24+R23+R22+R21+R20+R19+R18+R17+R16+R15+R13+R12+R11+R10+R8+R7+R6+R5+R4</f>
        <v>344</v>
      </c>
    </row>
    <row r="62" spans="1:18">
      <c r="B62" s="29" t="s">
        <v>95</v>
      </c>
      <c r="C62" s="11">
        <f>C61+C58</f>
        <v>124</v>
      </c>
      <c r="D62" s="12">
        <f>D61+D58</f>
        <v>66</v>
      </c>
      <c r="E62" s="12">
        <f>E61+E58</f>
        <v>70</v>
      </c>
      <c r="F62" s="12">
        <f>F61+F58</f>
        <v>70</v>
      </c>
      <c r="G62" s="12">
        <f>G61+G58</f>
        <v>56</v>
      </c>
      <c r="H62" s="12">
        <f>H61+H58</f>
        <v>69</v>
      </c>
      <c r="I62" s="12">
        <f>I61+I58</f>
        <v>49</v>
      </c>
      <c r="J62" s="12">
        <f t="shared" ref="J62" si="0">J61+J58</f>
        <v>8</v>
      </c>
      <c r="K62" s="12">
        <f>K61+K58</f>
        <v>109</v>
      </c>
      <c r="L62" s="12">
        <f>L61+L58</f>
        <v>196</v>
      </c>
      <c r="M62" s="12">
        <f>M61+M58</f>
        <v>389</v>
      </c>
      <c r="N62" s="12">
        <f>N61+N58</f>
        <v>268</v>
      </c>
      <c r="O62" s="12">
        <f>O61+O58</f>
        <v>3</v>
      </c>
      <c r="P62" s="12">
        <f>P61+P58</f>
        <v>4</v>
      </c>
      <c r="Q62" s="12">
        <f>Q61+Q58</f>
        <v>303</v>
      </c>
      <c r="R62" s="13">
        <f>R61+R58</f>
        <v>344</v>
      </c>
    </row>
    <row r="63" spans="1:18">
      <c r="B63" s="30" t="s">
        <v>96</v>
      </c>
      <c r="C63" s="14">
        <v>300</v>
      </c>
      <c r="D63" s="15">
        <v>300</v>
      </c>
      <c r="E63" s="15">
        <v>300</v>
      </c>
      <c r="F63" s="15">
        <v>300</v>
      </c>
      <c r="G63" s="15">
        <v>300</v>
      </c>
      <c r="H63" s="15">
        <v>300</v>
      </c>
      <c r="I63" s="15">
        <v>300</v>
      </c>
      <c r="J63" s="15">
        <v>300</v>
      </c>
      <c r="K63" s="15">
        <v>300</v>
      </c>
      <c r="L63" s="15">
        <v>300</v>
      </c>
      <c r="M63" s="15">
        <v>35</v>
      </c>
      <c r="N63" s="15">
        <v>60</v>
      </c>
      <c r="O63" s="15">
        <v>300</v>
      </c>
      <c r="P63" s="15">
        <v>300</v>
      </c>
      <c r="Q63" s="15">
        <v>60</v>
      </c>
      <c r="R63" s="16">
        <v>30</v>
      </c>
    </row>
  </sheetData>
  <mergeCells count="5">
    <mergeCell ref="A4:A8"/>
    <mergeCell ref="A15:A29"/>
    <mergeCell ref="A31:A36"/>
    <mergeCell ref="A38:A45"/>
    <mergeCell ref="A49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Lancelotti</dc:creator>
  <cp:lastModifiedBy>Carla Lancelotti</cp:lastModifiedBy>
  <dcterms:created xsi:type="dcterms:W3CDTF">2021-02-22T11:46:44Z</dcterms:created>
  <dcterms:modified xsi:type="dcterms:W3CDTF">2021-02-22T11:56:52Z</dcterms:modified>
</cp:coreProperties>
</file>