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java\photon2\readfatt\dati\"/>
    </mc:Choice>
  </mc:AlternateContent>
  <xr:revisionPtr revIDLastSave="0" documentId="13_ncr:1_{C3DB979D-D01E-4872-88B8-6030A647E243}" xr6:coauthVersionLast="47" xr6:coauthVersionMax="47" xr10:uidLastSave="{00000000-0000-0000-0000-000000000000}"/>
  <bookViews>
    <workbookView xWindow="-34905" yWindow="690" windowWidth="16560" windowHeight="20250" xr2:uid="{E2A2D887-50C5-4B18-AB6F-B16D4B16A3D5}"/>
  </bookViews>
  <sheets>
    <sheet name="01-05_31-08-2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6" i="1" l="1"/>
  <c r="K7" i="1"/>
  <c r="K8" i="1"/>
  <c r="K5" i="1"/>
  <c r="G5" i="1"/>
  <c r="H5" i="1" s="1"/>
  <c r="I5" i="1" s="1"/>
  <c r="J5" i="1" s="1"/>
  <c r="M5" i="1" s="1"/>
  <c r="D7" i="1"/>
  <c r="F7" i="1" s="1"/>
  <c r="N7" i="1" s="1"/>
  <c r="D8" i="1"/>
  <c r="F8" i="1" s="1"/>
  <c r="N8" i="1" s="1"/>
  <c r="D6" i="1"/>
  <c r="F6" i="1" s="1"/>
  <c r="N6" i="1" s="1"/>
  <c r="F5" i="1"/>
  <c r="N5" i="1" s="1"/>
  <c r="N10" i="1" s="1"/>
  <c r="K10" i="1" l="1"/>
  <c r="G6" i="1"/>
  <c r="H6" i="1" s="1"/>
  <c r="L5" i="1"/>
  <c r="G7" i="1" l="1"/>
  <c r="I6" i="1"/>
  <c r="G8" i="1" l="1"/>
  <c r="H8" i="1" s="1"/>
  <c r="I8" i="1" s="1"/>
  <c r="H7" i="1"/>
  <c r="I7" i="1" s="1"/>
  <c r="J7" i="1" s="1"/>
  <c r="M7" i="1" s="1"/>
  <c r="M10" i="1" s="1"/>
  <c r="J6" i="1"/>
  <c r="M6" i="1" s="1"/>
  <c r="L6" i="1"/>
  <c r="J8" i="1"/>
  <c r="M8" i="1" s="1"/>
  <c r="L8" i="1"/>
  <c r="L7" i="1"/>
  <c r="L10" i="1" l="1"/>
  <c r="B3" i="1" s="1"/>
</calcChain>
</file>

<file path=xl/sharedStrings.xml><?xml version="1.0" encoding="utf-8"?>
<sst xmlns="http://schemas.openxmlformats.org/spreadsheetml/2006/main" count="28" uniqueCount="26">
  <si>
    <t xml:space="preserve">fattura </t>
  </si>
  <si>
    <t>2022/1000885</t>
  </si>
  <si>
    <t>Tot</t>
  </si>
  <si>
    <t>del</t>
  </si>
  <si>
    <t>Energia attiva</t>
  </si>
  <si>
    <t>dt.Lettura Attuale</t>
  </si>
  <si>
    <t>Preced.</t>
  </si>
  <si>
    <t>Attuale</t>
  </si>
  <si>
    <t>Consumo</t>
  </si>
  <si>
    <t>Credito</t>
  </si>
  <si>
    <t>kWh</t>
  </si>
  <si>
    <t>Netto</t>
  </si>
  <si>
    <t>Costo</t>
  </si>
  <si>
    <t>1^Scagl.</t>
  </si>
  <si>
    <t>2^Scagl.</t>
  </si>
  <si>
    <t>Scagl</t>
  </si>
  <si>
    <t>1^</t>
  </si>
  <si>
    <t>2^</t>
  </si>
  <si>
    <t>Costo 1</t>
  </si>
  <si>
    <t>Costo 2</t>
  </si>
  <si>
    <t>Totale</t>
  </si>
  <si>
    <t>Cont.</t>
  </si>
  <si>
    <t>Rifiuti</t>
  </si>
  <si>
    <t>Tot. Calc</t>
  </si>
  <si>
    <t>Periodo</t>
  </si>
  <si>
    <t>Contatore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</si>
</sst>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14" fontId="0" fillId="0" borderId="0" xfId="0" applyNumberFormat="1"/>
    <xf numFmtId="0" fontId="0" fillId="0" borderId="0" xfId="0" applyAlignment="1">
      <alignment horizontal="right"/>
    </xf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4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0" xfId="0" applyFill="1" applyBorder="1" applyAlignment="1">
      <alignment horizontal="right"/>
    </xf>
    <xf numFmtId="0" fontId="0" fillId="2" borderId="0" xfId="0" applyFill="1" applyBorder="1" applyAlignment="1">
      <alignment horizontal="right"/>
    </xf>
    <xf numFmtId="0" fontId="0" fillId="2" borderId="0" xfId="0" applyFill="1" applyBorder="1"/>
    <xf numFmtId="0" fontId="0" fillId="2" borderId="7" xfId="0" applyFill="1" applyBorder="1"/>
    <xf numFmtId="0" fontId="0" fillId="2" borderId="0" xfId="0" applyFill="1"/>
    <xf numFmtId="0" fontId="0" fillId="0" borderId="5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1" xfId="0" applyBorder="1" applyAlignment="1">
      <alignment horizontal="right"/>
    </xf>
    <xf numFmtId="4" fontId="0" fillId="0" borderId="0" xfId="0" applyNumberFormat="1"/>
    <xf numFmtId="14" fontId="0" fillId="2" borderId="0" xfId="0" applyNumberFormat="1" applyFill="1" applyBorder="1" applyAlignment="1">
      <alignment horizontal="right"/>
    </xf>
    <xf numFmtId="14" fontId="0" fillId="2" borderId="0" xfId="0" applyNumberFormat="1" applyFill="1" applyBorder="1"/>
    <xf numFmtId="14" fontId="0" fillId="2" borderId="7" xfId="0" applyNumberFormat="1" applyFill="1" applyBorder="1"/>
    <xf numFmtId="14" fontId="0" fillId="2" borderId="0" xfId="0" applyNumberFormat="1" applyFill="1"/>
    <xf numFmtId="0" fontId="0" fillId="0" borderId="2" xfId="0" applyFill="1" applyBorder="1" applyAlignment="1">
      <alignment horizontal="right" wrapText="1"/>
    </xf>
    <xf numFmtId="0" fontId="0" fillId="0" borderId="3" xfId="0" applyFill="1" applyBorder="1" applyAlignment="1">
      <alignment horizontal="right"/>
    </xf>
    <xf numFmtId="4" fontId="0" fillId="0" borderId="0" xfId="0" applyNumberFormat="1" applyBorder="1"/>
    <xf numFmtId="4" fontId="0" fillId="0" borderId="5" xfId="0" applyNumberFormat="1" applyBorder="1"/>
    <xf numFmtId="0" fontId="0" fillId="0" borderId="7" xfId="0" applyFill="1" applyBorder="1" applyAlignment="1">
      <alignment horizontal="right"/>
    </xf>
    <xf numFmtId="4" fontId="0" fillId="0" borderId="7" xfId="0" applyNumberFormat="1" applyBorder="1"/>
    <xf numFmtId="4" fontId="0" fillId="0" borderId="8" xfId="0" applyNumberFormat="1" applyBorder="1"/>
    <xf numFmtId="2" fontId="0" fillId="0" borderId="0" xfId="0" applyNumberFormat="1" applyBorder="1"/>
    <xf numFmtId="2" fontId="0" fillId="0" borderId="7" xfId="0" applyNumberFormat="1" applyBorder="1"/>
    <xf numFmtId="0" fontId="0" fillId="0" borderId="10" xfId="0" applyBorder="1" applyAlignment="1">
      <alignment horizontal="right"/>
    </xf>
    <xf numFmtId="0" fontId="0" fillId="0" borderId="9" xfId="0" applyBorder="1"/>
    <xf numFmtId="0" fontId="0" fillId="0" borderId="10" xfId="0" applyBorder="1"/>
    <xf numFmtId="0" fontId="0" fillId="0" borderId="10" xfId="0" applyBorder="1" applyAlignment="1">
      <alignment horizontal="right" wrapText="1"/>
    </xf>
    <xf numFmtId="0" fontId="0" fillId="0" borderId="11" xfId="0" applyBorder="1" applyAlignment="1">
      <alignment horizontal="right"/>
    </xf>
    <xf numFmtId="0" fontId="0" fillId="0" borderId="12" xfId="0" applyFill="1" applyBorder="1" applyAlignment="1">
      <alignment horizontal="right" wrapText="1"/>
    </xf>
    <xf numFmtId="4" fontId="0" fillId="0" borderId="13" xfId="0" applyNumberFormat="1" applyBorder="1"/>
    <xf numFmtId="4" fontId="0" fillId="0" borderId="14" xfId="0" applyNumberFormat="1" applyBorder="1"/>
    <xf numFmtId="4" fontId="1" fillId="0" borderId="0" xfId="0" applyNumberFormat="1" applyFont="1"/>
    <xf numFmtId="0" fontId="0" fillId="2" borderId="0" xfId="0" applyFill="1" applyAlignment="1">
      <alignment horizontal="right"/>
    </xf>
    <xf numFmtId="0" fontId="0" fillId="0" borderId="2" xfId="0" applyFill="1" applyBorder="1" applyAlignment="1">
      <alignment horizontal="right"/>
    </xf>
    <xf numFmtId="2" fontId="0" fillId="0" borderId="2" xfId="0" applyNumberFormat="1" applyBorder="1"/>
    <xf numFmtId="4" fontId="0" fillId="0" borderId="2" xfId="0" applyNumberFormat="1" applyBorder="1"/>
    <xf numFmtId="4" fontId="0" fillId="0" borderId="3" xfId="0" applyNumberFormat="1" applyBorder="1"/>
    <xf numFmtId="4" fontId="0" fillId="0" borderId="12" xfId="0" applyNumberFormat="1" applyBorder="1"/>
    <xf numFmtId="0" fontId="1" fillId="2" borderId="0" xfId="0" applyFont="1" applyFill="1"/>
    <xf numFmtId="164" fontId="0" fillId="2" borderId="5" xfId="0" applyNumberFormat="1" applyFill="1" applyBorder="1"/>
    <xf numFmtId="164" fontId="0" fillId="2" borderId="0" xfId="0" applyNumberFormat="1" applyFill="1"/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4" fontId="0" fillId="2" borderId="0" xfId="0" applyNumberFormat="1" applyFill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37815-D1F8-4968-92DA-293FE4F2A317}">
  <dimension ref="A1:N10"/>
  <sheetViews>
    <sheetView tabSelected="1" workbookViewId="0">
      <selection activeCell="H21" sqref="H21"/>
    </sheetView>
  </sheetViews>
  <sheetFormatPr defaultRowHeight="15" x14ac:dyDescent="0.25"/>
  <cols>
    <col min="1" max="1" width="9.7109375" customWidth="1"/>
    <col min="2" max="2" width="12.85546875" bestFit="1" customWidth="1"/>
    <col min="3" max="3" width="10.7109375" bestFit="1" customWidth="1"/>
    <col min="4" max="4" width="7.7109375" bestFit="1" customWidth="1"/>
    <col min="5" max="5" width="12.85546875" bestFit="1" customWidth="1"/>
  </cols>
  <sheetData>
    <row r="1" spans="1:14" x14ac:dyDescent="0.25">
      <c r="A1" t="s">
        <v>24</v>
      </c>
      <c r="B1" s="24">
        <v>44317</v>
      </c>
      <c r="C1" s="24">
        <v>44439</v>
      </c>
      <c r="D1" t="s">
        <v>0</v>
      </c>
      <c r="E1" s="43" t="s">
        <v>1</v>
      </c>
      <c r="F1" t="s">
        <v>25</v>
      </c>
      <c r="H1" s="2" t="s">
        <v>9</v>
      </c>
      <c r="I1" s="2" t="s">
        <v>10</v>
      </c>
      <c r="J1" s="19"/>
      <c r="K1" s="5" t="s">
        <v>15</v>
      </c>
      <c r="L1" s="6" t="s">
        <v>12</v>
      </c>
      <c r="N1" s="12" t="s">
        <v>22</v>
      </c>
    </row>
    <row r="2" spans="1:14" x14ac:dyDescent="0.25">
      <c r="A2" t="s">
        <v>2</v>
      </c>
      <c r="B2" s="49">
        <v>174.89</v>
      </c>
      <c r="D2" t="s">
        <v>3</v>
      </c>
      <c r="E2" s="24">
        <v>44589</v>
      </c>
      <c r="F2" s="54">
        <v>4.5</v>
      </c>
      <c r="H2" s="16">
        <v>2020</v>
      </c>
      <c r="I2" s="16">
        <v>633</v>
      </c>
      <c r="J2" s="8" t="s">
        <v>16</v>
      </c>
      <c r="K2" s="9">
        <v>163</v>
      </c>
      <c r="L2" s="50">
        <v>8.9450000000000002E-2</v>
      </c>
      <c r="N2" s="51">
        <v>5.9130000000000002E-2</v>
      </c>
    </row>
    <row r="3" spans="1:14" x14ac:dyDescent="0.25">
      <c r="A3" t="s">
        <v>23</v>
      </c>
      <c r="B3" s="42">
        <f>K10+L10+M10+N10</f>
        <v>191.88493000000003</v>
      </c>
      <c r="D3" s="1"/>
      <c r="E3" s="1"/>
      <c r="F3" s="1"/>
      <c r="H3" s="16">
        <v>2021</v>
      </c>
      <c r="I3" s="16">
        <v>0</v>
      </c>
      <c r="J3" s="8" t="s">
        <v>17</v>
      </c>
      <c r="K3" s="9">
        <v>300</v>
      </c>
      <c r="L3" s="50">
        <v>0.18951000000000001</v>
      </c>
    </row>
    <row r="4" spans="1:14" ht="30" x14ac:dyDescent="0.25">
      <c r="A4" s="35"/>
      <c r="B4" s="36"/>
      <c r="C4" s="37" t="s">
        <v>5</v>
      </c>
      <c r="D4" s="34" t="s">
        <v>6</v>
      </c>
      <c r="E4" s="34" t="s">
        <v>7</v>
      </c>
      <c r="F4" s="38" t="s">
        <v>8</v>
      </c>
      <c r="G4" s="7" t="s">
        <v>9</v>
      </c>
      <c r="H4" s="19" t="s">
        <v>11</v>
      </c>
      <c r="I4" s="5" t="s">
        <v>13</v>
      </c>
      <c r="J4" s="25" t="s">
        <v>14</v>
      </c>
      <c r="K4" s="25" t="s">
        <v>21</v>
      </c>
      <c r="L4" s="25" t="s">
        <v>18</v>
      </c>
      <c r="M4" s="26" t="s">
        <v>19</v>
      </c>
      <c r="N4" s="39" t="s">
        <v>22</v>
      </c>
    </row>
    <row r="5" spans="1:14" x14ac:dyDescent="0.25">
      <c r="A5" s="52" t="s">
        <v>4</v>
      </c>
      <c r="B5" s="53"/>
      <c r="C5" s="21">
        <v>44347</v>
      </c>
      <c r="D5" s="13">
        <v>24879</v>
      </c>
      <c r="E5" s="13">
        <v>25173</v>
      </c>
      <c r="F5" s="17">
        <f>E5-D5</f>
        <v>294</v>
      </c>
      <c r="G5" s="9">
        <f>I2</f>
        <v>633</v>
      </c>
      <c r="H5" s="3">
        <f>IF(F5-G5&gt;0,F5-G5,0)</f>
        <v>0</v>
      </c>
      <c r="I5" s="44">
        <f>IF(H5&lt;$K$2,H5,$K$2)</f>
        <v>0</v>
      </c>
      <c r="J5" s="4">
        <f>H5-I5</f>
        <v>0</v>
      </c>
      <c r="K5" s="45">
        <f>$F$2</f>
        <v>4.5</v>
      </c>
      <c r="L5" s="46">
        <f>I5*$L$2</f>
        <v>0</v>
      </c>
      <c r="M5" s="47">
        <f>J5*$L$3</f>
        <v>0</v>
      </c>
      <c r="N5" s="48">
        <f>F5*$N$2</f>
        <v>17.384219999999999</v>
      </c>
    </row>
    <row r="6" spans="1:14" x14ac:dyDescent="0.25">
      <c r="A6" s="8"/>
      <c r="B6" s="9"/>
      <c r="C6" s="22">
        <v>44377</v>
      </c>
      <c r="D6" s="9">
        <f>E5</f>
        <v>25173</v>
      </c>
      <c r="E6" s="14">
        <v>25477</v>
      </c>
      <c r="F6" s="17">
        <f t="shared" ref="F6:F8" si="0">E6-D6</f>
        <v>304</v>
      </c>
      <c r="G6" s="9">
        <f>IF(G5-F5&gt;0,G5-F5,0)</f>
        <v>339</v>
      </c>
      <c r="H6" s="8">
        <f t="shared" ref="H6:H8" si="1">IF(F6-G6&gt;0,F6-G6,0)</f>
        <v>0</v>
      </c>
      <c r="I6" s="12">
        <f t="shared" ref="I6:I8" si="2">IF(H6&lt;$K$2,H6,$K$2)</f>
        <v>0</v>
      </c>
      <c r="J6" s="9">
        <f t="shared" ref="J6:J8" si="3">H6-I6</f>
        <v>0</v>
      </c>
      <c r="K6" s="32">
        <f t="shared" ref="K6:K8" si="4">$F$2</f>
        <v>4.5</v>
      </c>
      <c r="L6" s="27">
        <f t="shared" ref="L6:L8" si="5">I6*$L$2</f>
        <v>0</v>
      </c>
      <c r="M6" s="28">
        <f t="shared" ref="M6:M8" si="6">J6*$L$3</f>
        <v>0</v>
      </c>
      <c r="N6" s="40">
        <f t="shared" ref="N6:N8" si="7">F6*$N$2</f>
        <v>17.975519999999999</v>
      </c>
    </row>
    <row r="7" spans="1:14" x14ac:dyDescent="0.25">
      <c r="A7" s="8"/>
      <c r="B7" s="9"/>
      <c r="C7" s="21">
        <v>44408</v>
      </c>
      <c r="D7" s="9">
        <f t="shared" ref="D7:D8" si="8">E6</f>
        <v>25477</v>
      </c>
      <c r="E7" s="14">
        <v>25831</v>
      </c>
      <c r="F7" s="17">
        <f t="shared" si="0"/>
        <v>354</v>
      </c>
      <c r="G7" s="9">
        <f t="shared" ref="G7:G8" si="9">IF(G6-F6&gt;0,G6-F6,0)</f>
        <v>35</v>
      </c>
      <c r="H7" s="8">
        <f t="shared" si="1"/>
        <v>319</v>
      </c>
      <c r="I7" s="12">
        <f t="shared" si="2"/>
        <v>163</v>
      </c>
      <c r="J7" s="9">
        <f t="shared" si="3"/>
        <v>156</v>
      </c>
      <c r="K7" s="32">
        <f t="shared" si="4"/>
        <v>4.5</v>
      </c>
      <c r="L7" s="27">
        <f t="shared" si="5"/>
        <v>14.580350000000001</v>
      </c>
      <c r="M7" s="28">
        <f t="shared" si="6"/>
        <v>29.563560000000003</v>
      </c>
      <c r="N7" s="40">
        <f t="shared" si="7"/>
        <v>20.932020000000001</v>
      </c>
    </row>
    <row r="8" spans="1:14" x14ac:dyDescent="0.25">
      <c r="A8" s="10"/>
      <c r="B8" s="11"/>
      <c r="C8" s="23">
        <v>44439</v>
      </c>
      <c r="D8" s="11">
        <f t="shared" si="8"/>
        <v>25831</v>
      </c>
      <c r="E8" s="15">
        <v>26192</v>
      </c>
      <c r="F8" s="18">
        <f t="shared" si="0"/>
        <v>361</v>
      </c>
      <c r="G8" s="9">
        <f t="shared" si="9"/>
        <v>0</v>
      </c>
      <c r="H8" s="10">
        <f t="shared" si="1"/>
        <v>361</v>
      </c>
      <c r="I8" s="29">
        <f t="shared" si="2"/>
        <v>163</v>
      </c>
      <c r="J8" s="11">
        <f t="shared" si="3"/>
        <v>198</v>
      </c>
      <c r="K8" s="33">
        <f t="shared" si="4"/>
        <v>4.5</v>
      </c>
      <c r="L8" s="30">
        <f t="shared" si="5"/>
        <v>14.580350000000001</v>
      </c>
      <c r="M8" s="31">
        <f t="shared" si="6"/>
        <v>37.522980000000004</v>
      </c>
      <c r="N8" s="41">
        <f t="shared" si="7"/>
        <v>21.345929999999999</v>
      </c>
    </row>
    <row r="10" spans="1:14" x14ac:dyDescent="0.25">
      <c r="J10" t="s">
        <v>20</v>
      </c>
      <c r="K10" s="20">
        <f>SUM(K5:K9)</f>
        <v>18</v>
      </c>
      <c r="L10" s="20">
        <f>SUM(L5:L9)</f>
        <v>29.160700000000002</v>
      </c>
      <c r="M10" s="20">
        <f>SUM(M5:M9)</f>
        <v>67.086540000000014</v>
      </c>
      <c r="N10" s="20">
        <f>SUM(N5:N8)</f>
        <v>77.637690000000006</v>
      </c>
    </row>
  </sheetData>
  <mergeCells count="1">
    <mergeCell ref="A5:B5"/>
  </mergeCells>
  <pageMargins left="0.7" right="0.7" top="0.75" bottom="0.75" header="0.3" footer="0.3"/>
  <pageSetup paperSize="9" orientation="portrait" horizontalDpi="0" verticalDpi="0" r:id="rId1"/>
  <ignoredErrors>
    <ignoredError sqref="I5:I8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01-05_31-08-21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 gennari</dc:creator>
  <cp:lastModifiedBy>claudio gennari</cp:lastModifiedBy>
  <dcterms:created xsi:type="dcterms:W3CDTF">2022-03-04T16:25:44Z</dcterms:created>
  <dcterms:modified xsi:type="dcterms:W3CDTF">2022-03-07T14:36:30Z</dcterms:modified>
</cp:coreProperties>
</file>