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perator\Desktop\123\123\накази\Проекти\зміна дго\"/>
    </mc:Choice>
  </mc:AlternateContent>
  <xr:revisionPtr revIDLastSave="0" documentId="13_ncr:1_{5553A08F-64F0-4148-9215-3D235F39693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Print_Area" localSheetId="0">Лист1!$A$1:$X$20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5" i="1" l="1"/>
  <c r="W5" i="1"/>
  <c r="W15" i="1" s="1"/>
  <c r="W17" i="1" s="1"/>
  <c r="W18" i="1" s="1"/>
  <c r="T5" i="1"/>
  <c r="Q5" i="1"/>
  <c r="H5" i="1"/>
  <c r="U17" i="1"/>
  <c r="K5" i="1"/>
  <c r="F5" i="1"/>
  <c r="U18" i="1" l="1"/>
  <c r="U16" i="1"/>
  <c r="V15" i="1"/>
  <c r="V17" i="1" s="1"/>
  <c r="U10" i="1"/>
  <c r="U12" i="1" s="1"/>
  <c r="U13" i="1" s="1"/>
  <c r="V10" i="1"/>
  <c r="U7" i="1"/>
  <c r="U8" i="1" s="1"/>
  <c r="U6" i="1"/>
  <c r="R10" i="1"/>
  <c r="R12" i="1" s="1"/>
  <c r="R13" i="1" s="1"/>
  <c r="R15" i="1"/>
  <c r="R17" i="1" s="1"/>
  <c r="R18" i="1" s="1"/>
  <c r="R7" i="1"/>
  <c r="R8" i="1" s="1"/>
  <c r="R6" i="1"/>
  <c r="O15" i="1"/>
  <c r="O16" i="1" s="1"/>
  <c r="O10" i="1"/>
  <c r="O12" i="1" s="1"/>
  <c r="O7" i="1"/>
  <c r="U11" i="1" l="1"/>
  <c r="O17" i="1"/>
  <c r="O18" i="1" s="1"/>
  <c r="R11" i="1"/>
  <c r="R16" i="1"/>
  <c r="O13" i="1"/>
  <c r="O11" i="1"/>
  <c r="O8" i="1"/>
  <c r="O6" i="1"/>
  <c r="J10" i="1"/>
  <c r="J7" i="1"/>
  <c r="I15" i="1"/>
  <c r="I16" i="1" s="1"/>
  <c r="I10" i="1"/>
  <c r="I12" i="1" s="1"/>
  <c r="I7" i="1"/>
  <c r="I8" i="1" s="1"/>
  <c r="F16" i="1"/>
  <c r="I6" i="1"/>
  <c r="F17" i="1"/>
  <c r="F18" i="1" s="1"/>
  <c r="F10" i="1"/>
  <c r="L15" i="1"/>
  <c r="L17" i="1" s="1"/>
  <c r="L18" i="1" s="1"/>
  <c r="L10" i="1"/>
  <c r="L12" i="1" s="1"/>
  <c r="L13" i="1" s="1"/>
  <c r="L7" i="1"/>
  <c r="L8" i="1" s="1"/>
  <c r="L6" i="1"/>
  <c r="I17" i="1" l="1"/>
  <c r="I18" i="1" s="1"/>
  <c r="F12" i="1"/>
  <c r="F13" i="1" s="1"/>
  <c r="F11" i="1"/>
  <c r="F7" i="1"/>
  <c r="F8" i="1" s="1"/>
  <c r="F6" i="1"/>
  <c r="L11" i="1"/>
  <c r="L16" i="1"/>
  <c r="I11" i="1"/>
  <c r="G10" i="1"/>
  <c r="G12" i="1" s="1"/>
  <c r="T6" i="1"/>
  <c r="V6" i="1"/>
  <c r="S6" i="1"/>
  <c r="V18" i="1"/>
  <c r="S15" i="1"/>
  <c r="S10" i="1"/>
  <c r="S12" i="1" s="1"/>
  <c r="S13" i="1" s="1"/>
  <c r="V7" i="1"/>
  <c r="V8" i="1" s="1"/>
  <c r="S7" i="1"/>
  <c r="S8" i="1" s="1"/>
  <c r="S17" i="1" l="1"/>
  <c r="S18" i="1" s="1"/>
  <c r="T15" i="1"/>
  <c r="T17" i="1" s="1"/>
  <c r="T18" i="1" s="1"/>
  <c r="I13" i="1"/>
  <c r="W6" i="1"/>
  <c r="V12" i="1"/>
  <c r="V13" i="1" s="1"/>
  <c r="T16" i="1"/>
  <c r="W16" i="1"/>
  <c r="W7" i="1"/>
  <c r="W8" i="1" s="1"/>
  <c r="W10" i="1"/>
  <c r="W12" i="1" s="1"/>
  <c r="W13" i="1" s="1"/>
  <c r="S11" i="1"/>
  <c r="S16" i="1"/>
  <c r="T7" i="1"/>
  <c r="T8" i="1" s="1"/>
  <c r="T10" i="1"/>
  <c r="T12" i="1" s="1"/>
  <c r="T13" i="1" s="1"/>
  <c r="V11" i="1"/>
  <c r="V16" i="1"/>
  <c r="P15" i="1"/>
  <c r="P17" i="1" s="1"/>
  <c r="M15" i="1"/>
  <c r="M17" i="1" s="1"/>
  <c r="J15" i="1"/>
  <c r="J17" i="1" s="1"/>
  <c r="G15" i="1"/>
  <c r="G17" i="1" s="1"/>
  <c r="P10" i="1"/>
  <c r="P12" i="1" s="1"/>
  <c r="M10" i="1"/>
  <c r="M12" i="1" s="1"/>
  <c r="J12" i="1"/>
  <c r="G7" i="1"/>
  <c r="P7" i="1"/>
  <c r="M7" i="1"/>
  <c r="K15" i="1"/>
  <c r="K17" i="1" s="1"/>
  <c r="K7" i="1" l="1"/>
  <c r="K10" i="1"/>
  <c r="K12" i="1" s="1"/>
  <c r="T11" i="1"/>
  <c r="W11" i="1"/>
  <c r="G16" i="1"/>
  <c r="P18" i="1"/>
  <c r="G18" i="1"/>
  <c r="P16" i="1"/>
  <c r="M16" i="1"/>
  <c r="J18" i="1"/>
  <c r="P8" i="1"/>
  <c r="M8" i="1"/>
  <c r="J8" i="1"/>
  <c r="G13" i="1"/>
  <c r="P13" i="1"/>
  <c r="J13" i="1"/>
  <c r="G11" i="1"/>
  <c r="G8" i="1"/>
  <c r="P6" i="1"/>
  <c r="M6" i="1"/>
  <c r="J6" i="1"/>
  <c r="G6" i="1"/>
  <c r="H6" i="1"/>
  <c r="Q15" i="1" l="1"/>
  <c r="Q17" i="1" s="1"/>
  <c r="Q10" i="1"/>
  <c r="Q12" i="1" s="1"/>
  <c r="Q7" i="1"/>
  <c r="Q8" i="1" s="1"/>
  <c r="N15" i="1"/>
  <c r="N17" i="1" s="1"/>
  <c r="N18" i="1" s="1"/>
  <c r="N7" i="1"/>
  <c r="N8" i="1" s="1"/>
  <c r="N10" i="1"/>
  <c r="N12" i="1" s="1"/>
  <c r="N13" i="1" s="1"/>
  <c r="H7" i="1"/>
  <c r="H8" i="1" s="1"/>
  <c r="H15" i="1"/>
  <c r="H10" i="1"/>
  <c r="H12" i="1" s="1"/>
  <c r="K8" i="1"/>
  <c r="K6" i="1"/>
  <c r="K16" i="1"/>
  <c r="K18" i="1"/>
  <c r="J11" i="1"/>
  <c r="J16" i="1"/>
  <c r="P11" i="1"/>
  <c r="Q6" i="1"/>
  <c r="M13" i="1"/>
  <c r="N6" i="1"/>
  <c r="M18" i="1"/>
  <c r="M11" i="1"/>
  <c r="N16" i="1" l="1"/>
  <c r="H11" i="1"/>
  <c r="H13" i="1"/>
  <c r="H17" i="1"/>
  <c r="H18" i="1" s="1"/>
  <c r="H16" i="1"/>
  <c r="K11" i="1"/>
  <c r="K13" i="1"/>
  <c r="Q13" i="1"/>
  <c r="Q11" i="1"/>
  <c r="Q18" i="1"/>
  <c r="Q16" i="1"/>
  <c r="N11" i="1"/>
</calcChain>
</file>

<file path=xl/sharedStrings.xml><?xml version="1.0" encoding="utf-8"?>
<sst xmlns="http://schemas.openxmlformats.org/spreadsheetml/2006/main" count="18" uniqueCount="9">
  <si>
    <t xml:space="preserve">СС = </t>
  </si>
  <si>
    <t>Інші населені пункти</t>
  </si>
  <si>
    <t>Київ,
Київська обл.</t>
  </si>
  <si>
    <t>КВ</t>
  </si>
  <si>
    <t>A1, A2, F, B1,
B2, B3, E</t>
  </si>
  <si>
    <t xml:space="preserve">B4, C1, D1,
C2, D2              </t>
  </si>
  <si>
    <t>Харків, Одеса, Дніпро, Львів, Запоріжжя, Кривий Ріг, ТЗ з іноземною реєстрацією</t>
  </si>
  <si>
    <t>Маршрутні автобуси та ТЗ, що використовуються в якості ТАКСІ на страхування НЕ ПРИЙМАЮТЬСЯ.</t>
  </si>
  <si>
    <t xml:space="preserve">Таблиця коригуючих коефіцієнтів при розрахунку страхового платежу за договором добровільного страхування цивільної відповідальності власників наземного транспорту (для агентів)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</si>
</sst>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7"/>
      <color theme="8" tint="-0.499984740745262"/>
      <name val="Calibri"/>
      <family val="2"/>
      <charset val="204"/>
      <scheme val="minor"/>
    </font>
    <font>
      <b/>
      <sz val="10.5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AFBC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AF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Protection="1">
      <protection hidden="1"/>
    </xf>
    <xf numFmtId="0" fontId="0" fillId="0" borderId="0" xfId="0" applyAlignment="1" applyProtection="1">
      <alignment horizontal="center"/>
      <protection hidden="1"/>
    </xf>
    <xf numFmtId="164" fontId="2" fillId="0" borderId="0" xfId="0" applyNumberFormat="1" applyFont="1" applyAlignment="1" applyProtection="1">
      <alignment horizontal="center"/>
      <protection hidden="1"/>
    </xf>
    <xf numFmtId="0" fontId="0" fillId="2" borderId="0" xfId="0" applyFill="1" applyBorder="1" applyProtection="1">
      <protection hidden="1"/>
    </xf>
    <xf numFmtId="0" fontId="0" fillId="2" borderId="2" xfId="0" applyFill="1" applyBorder="1" applyProtection="1">
      <protection hidden="1"/>
    </xf>
    <xf numFmtId="0" fontId="0" fillId="3" borderId="0" xfId="0" applyFill="1" applyProtection="1">
      <protection hidden="1"/>
    </xf>
    <xf numFmtId="9" fontId="3" fillId="4" borderId="10" xfId="0" applyNumberFormat="1" applyFont="1" applyFill="1" applyBorder="1" applyAlignment="1" applyProtection="1">
      <alignment horizontal="center" vertical="center"/>
      <protection hidden="1"/>
    </xf>
    <xf numFmtId="0" fontId="0" fillId="4" borderId="9" xfId="0" applyFill="1" applyBorder="1" applyAlignment="1" applyProtection="1">
      <alignment horizontal="center"/>
      <protection hidden="1"/>
    </xf>
    <xf numFmtId="9" fontId="3" fillId="4" borderId="13" xfId="0" applyNumberFormat="1" applyFont="1" applyFill="1" applyBorder="1" applyAlignment="1" applyProtection="1">
      <alignment horizontal="center" vertical="center"/>
      <protection hidden="1"/>
    </xf>
    <xf numFmtId="0" fontId="2" fillId="0" borderId="0" xfId="0" applyFont="1" applyProtection="1">
      <protection hidden="1"/>
    </xf>
    <xf numFmtId="0" fontId="1" fillId="0" borderId="9" xfId="0" applyFont="1" applyBorder="1" applyAlignment="1" applyProtection="1">
      <alignment horizontal="right"/>
      <protection hidden="1"/>
    </xf>
    <xf numFmtId="0" fontId="1" fillId="3" borderId="9" xfId="0" applyFont="1" applyFill="1" applyBorder="1" applyAlignment="1" applyProtection="1">
      <alignment horizontal="right"/>
      <protection hidden="1"/>
    </xf>
    <xf numFmtId="0" fontId="0" fillId="3" borderId="0" xfId="0" applyFill="1" applyBorder="1" applyProtection="1">
      <protection hidden="1"/>
    </xf>
    <xf numFmtId="0" fontId="0" fillId="0" borderId="0" xfId="0" applyFill="1" applyProtection="1">
      <protection hidden="1"/>
    </xf>
    <xf numFmtId="9" fontId="3" fillId="4" borderId="18" xfId="0" applyNumberFormat="1" applyFont="1" applyFill="1" applyBorder="1" applyAlignment="1" applyProtection="1">
      <alignment horizontal="center" vertical="center"/>
      <protection hidden="1"/>
    </xf>
    <xf numFmtId="9" fontId="3" fillId="4" borderId="11" xfId="0" applyNumberFormat="1" applyFont="1" applyFill="1" applyBorder="1" applyAlignment="1" applyProtection="1">
      <alignment horizontal="center" vertical="center"/>
      <protection hidden="1"/>
    </xf>
    <xf numFmtId="10" fontId="4" fillId="2" borderId="0" xfId="0" applyNumberFormat="1" applyFont="1" applyFill="1" applyBorder="1" applyAlignment="1" applyProtection="1">
      <alignment horizontal="left"/>
      <protection hidden="1"/>
    </xf>
    <xf numFmtId="10" fontId="4" fillId="2" borderId="20" xfId="0" applyNumberFormat="1" applyFont="1" applyFill="1" applyBorder="1" applyAlignment="1" applyProtection="1">
      <alignment horizontal="left"/>
      <protection hidden="1"/>
    </xf>
    <xf numFmtId="1" fontId="5" fillId="2" borderId="19" xfId="0" applyNumberFormat="1" applyFont="1" applyFill="1" applyBorder="1" applyProtection="1">
      <protection hidden="1"/>
    </xf>
    <xf numFmtId="10" fontId="4" fillId="2" borderId="18" xfId="0" applyNumberFormat="1" applyFont="1" applyFill="1" applyBorder="1" applyAlignment="1" applyProtection="1">
      <alignment horizontal="left"/>
      <protection hidden="1"/>
    </xf>
    <xf numFmtId="10" fontId="4" fillId="2" borderId="12" xfId="0" applyNumberFormat="1" applyFont="1" applyFill="1" applyBorder="1" applyAlignment="1" applyProtection="1">
      <alignment horizontal="left"/>
      <protection hidden="1"/>
    </xf>
    <xf numFmtId="10" fontId="4" fillId="2" borderId="21" xfId="0" applyNumberFormat="1" applyFont="1" applyFill="1" applyBorder="1" applyAlignment="1" applyProtection="1">
      <alignment horizontal="left"/>
      <protection hidden="1"/>
    </xf>
    <xf numFmtId="1" fontId="5" fillId="2" borderId="16" xfId="0" applyNumberFormat="1" applyFont="1" applyFill="1" applyBorder="1" applyProtection="1">
      <protection hidden="1"/>
    </xf>
    <xf numFmtId="1" fontId="5" fillId="2" borderId="15" xfId="0" applyNumberFormat="1" applyFont="1" applyFill="1" applyBorder="1" applyProtection="1">
      <protection hidden="1"/>
    </xf>
    <xf numFmtId="1" fontId="5" fillId="2" borderId="22" xfId="0" applyNumberFormat="1" applyFont="1" applyFill="1" applyBorder="1" applyProtection="1">
      <protection hidden="1"/>
    </xf>
    <xf numFmtId="10" fontId="4" fillId="2" borderId="23" xfId="0" applyNumberFormat="1" applyFont="1" applyFill="1" applyBorder="1" applyAlignment="1" applyProtection="1">
      <alignment horizontal="left"/>
      <protection hidden="1"/>
    </xf>
    <xf numFmtId="1" fontId="5" fillId="2" borderId="24" xfId="0" applyNumberFormat="1" applyFont="1" applyFill="1" applyBorder="1" applyProtection="1">
      <protection hidden="1"/>
    </xf>
    <xf numFmtId="1" fontId="5" fillId="2" borderId="25" xfId="0" applyNumberFormat="1" applyFont="1" applyFill="1" applyBorder="1" applyProtection="1">
      <protection hidden="1"/>
    </xf>
    <xf numFmtId="10" fontId="4" fillId="3" borderId="18" xfId="0" applyNumberFormat="1" applyFont="1" applyFill="1" applyBorder="1" applyAlignment="1" applyProtection="1">
      <alignment horizontal="left"/>
      <protection hidden="1"/>
    </xf>
    <xf numFmtId="1" fontId="5" fillId="3" borderId="24" xfId="0" applyNumberFormat="1" applyFont="1" applyFill="1" applyBorder="1" applyProtection="1">
      <protection hidden="1"/>
    </xf>
    <xf numFmtId="1" fontId="5" fillId="2" borderId="26" xfId="0" applyNumberFormat="1" applyFont="1" applyFill="1" applyBorder="1" applyProtection="1">
      <protection hidden="1"/>
    </xf>
    <xf numFmtId="1" fontId="5" fillId="3" borderId="16" xfId="0" applyNumberFormat="1" applyFont="1" applyFill="1" applyBorder="1" applyProtection="1">
      <protection hidden="1"/>
    </xf>
    <xf numFmtId="1" fontId="5" fillId="3" borderId="17" xfId="0" applyNumberFormat="1" applyFont="1" applyFill="1" applyBorder="1" applyProtection="1">
      <protection hidden="1"/>
    </xf>
    <xf numFmtId="10" fontId="4" fillId="3" borderId="12" xfId="0" applyNumberFormat="1" applyFont="1" applyFill="1" applyBorder="1" applyAlignment="1" applyProtection="1">
      <alignment horizontal="left"/>
      <protection hidden="1"/>
    </xf>
    <xf numFmtId="10" fontId="4" fillId="3" borderId="21" xfId="0" applyNumberFormat="1" applyFont="1" applyFill="1" applyBorder="1" applyAlignment="1" applyProtection="1">
      <alignment horizontal="left"/>
      <protection hidden="1"/>
    </xf>
    <xf numFmtId="1" fontId="5" fillId="3" borderId="25" xfId="0" applyNumberFormat="1" applyFont="1" applyFill="1" applyBorder="1" applyProtection="1">
      <protection hidden="1"/>
    </xf>
    <xf numFmtId="1" fontId="5" fillId="3" borderId="19" xfId="0" applyNumberFormat="1" applyFont="1" applyFill="1" applyBorder="1" applyProtection="1">
      <protection hidden="1"/>
    </xf>
    <xf numFmtId="10" fontId="4" fillId="3" borderId="23" xfId="0" applyNumberFormat="1" applyFont="1" applyFill="1" applyBorder="1" applyAlignment="1" applyProtection="1">
      <alignment horizontal="left"/>
      <protection hidden="1"/>
    </xf>
    <xf numFmtId="10" fontId="4" fillId="3" borderId="0" xfId="0" applyNumberFormat="1" applyFont="1" applyFill="1" applyBorder="1" applyAlignment="1" applyProtection="1">
      <alignment horizontal="left"/>
      <protection hidden="1"/>
    </xf>
    <xf numFmtId="10" fontId="4" fillId="3" borderId="20" xfId="0" applyNumberFormat="1" applyFont="1" applyFill="1" applyBorder="1" applyAlignment="1" applyProtection="1">
      <alignment horizontal="left"/>
      <protection hidden="1"/>
    </xf>
    <xf numFmtId="1" fontId="5" fillId="3" borderId="15" xfId="0" applyNumberFormat="1" applyFont="1" applyFill="1" applyBorder="1" applyProtection="1">
      <protection hidden="1"/>
    </xf>
    <xf numFmtId="1" fontId="5" fillId="3" borderId="22" xfId="0" applyNumberFormat="1" applyFont="1" applyFill="1" applyBorder="1" applyProtection="1">
      <protection hidden="1"/>
    </xf>
    <xf numFmtId="0" fontId="6" fillId="0" borderId="0" xfId="0" applyFont="1" applyAlignment="1" applyProtection="1">
      <alignment horizontal="left" indent="1"/>
      <protection hidden="1"/>
    </xf>
    <xf numFmtId="0" fontId="8" fillId="0" borderId="0" xfId="0" applyFont="1" applyProtection="1">
      <protection locked="0" hidden="1"/>
    </xf>
    <xf numFmtId="164" fontId="2" fillId="0" borderId="2" xfId="0" applyNumberFormat="1" applyFont="1" applyBorder="1" applyAlignment="1" applyProtection="1">
      <alignment horizontal="center" vertical="center"/>
      <protection locked="0" hidden="1"/>
    </xf>
    <xf numFmtId="164" fontId="2" fillId="0" borderId="3" xfId="0" applyNumberFormat="1" applyFont="1" applyBorder="1" applyAlignment="1" applyProtection="1">
      <alignment horizontal="center" vertical="center"/>
      <protection locked="0" hidden="1"/>
    </xf>
    <xf numFmtId="164" fontId="2" fillId="0" borderId="0" xfId="0" applyNumberFormat="1" applyFont="1" applyAlignment="1" applyProtection="1">
      <alignment horizontal="center"/>
      <protection locked="0" hidden="1"/>
    </xf>
    <xf numFmtId="164" fontId="2" fillId="0" borderId="1" xfId="0" applyNumberFormat="1" applyFont="1" applyBorder="1" applyAlignment="1" applyProtection="1">
      <alignment horizontal="center" vertical="center"/>
      <protection locked="0" hidden="1"/>
    </xf>
    <xf numFmtId="0" fontId="6" fillId="0" borderId="0" xfId="0" applyFont="1" applyAlignment="1" applyProtection="1">
      <protection hidden="1"/>
    </xf>
    <xf numFmtId="0" fontId="9" fillId="4" borderId="27" xfId="0" applyFont="1" applyFill="1" applyBorder="1" applyAlignment="1" applyProtection="1">
      <alignment horizontal="right"/>
      <protection hidden="1"/>
    </xf>
    <xf numFmtId="10" fontId="4" fillId="5" borderId="18" xfId="0" applyNumberFormat="1" applyFont="1" applyFill="1" applyBorder="1" applyAlignment="1" applyProtection="1">
      <alignment horizontal="left"/>
      <protection locked="0" hidden="1"/>
    </xf>
    <xf numFmtId="10" fontId="4" fillId="5" borderId="12" xfId="0" applyNumberFormat="1" applyFont="1" applyFill="1" applyBorder="1" applyAlignment="1" applyProtection="1">
      <alignment horizontal="left"/>
      <protection locked="0" hidden="1"/>
    </xf>
    <xf numFmtId="0" fontId="3" fillId="0" borderId="0" xfId="0" applyFont="1" applyAlignment="1" applyProtection="1">
      <alignment horizontal="left" indent="1"/>
      <protection hidden="1"/>
    </xf>
    <xf numFmtId="0" fontId="3" fillId="0" borderId="0" xfId="0" applyFont="1" applyAlignment="1" applyProtection="1">
      <alignment horizontal="left" vertical="center" indent="1"/>
      <protection hidden="1"/>
    </xf>
    <xf numFmtId="10" fontId="4" fillId="2" borderId="28" xfId="0" applyNumberFormat="1" applyFont="1" applyFill="1" applyBorder="1" applyAlignment="1" applyProtection="1">
      <alignment horizontal="left"/>
      <protection hidden="1"/>
    </xf>
    <xf numFmtId="3" fontId="7" fillId="3" borderId="9" xfId="0" applyNumberFormat="1" applyFont="1" applyFill="1" applyBorder="1" applyAlignment="1" applyProtection="1">
      <alignment horizontal="center"/>
      <protection hidden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1" xfId="0" applyBorder="1" applyAlignment="1" applyProtection="1">
      <alignment horizontal="left" vertical="center" wrapText="1" indent="1"/>
      <protection hidden="1"/>
    </xf>
    <xf numFmtId="0" fontId="0" fillId="0" borderId="2" xfId="0" applyBorder="1" applyAlignment="1" applyProtection="1">
      <alignment horizontal="left" vertical="center" indent="1"/>
      <protection hidden="1"/>
    </xf>
    <xf numFmtId="0" fontId="0" fillId="0" borderId="3" xfId="0" applyBorder="1" applyAlignment="1" applyProtection="1">
      <alignment horizontal="left" vertical="center" indent="1"/>
      <protection hidden="1"/>
    </xf>
    <xf numFmtId="164" fontId="8" fillId="0" borderId="4" xfId="0" applyNumberFormat="1" applyFont="1" applyBorder="1" applyAlignment="1" applyProtection="1">
      <alignment horizontal="center" vertical="center" wrapText="1"/>
      <protection locked="0" hidden="1"/>
    </xf>
    <xf numFmtId="164" fontId="8" fillId="0" borderId="6" xfId="0" applyNumberFormat="1" applyFont="1" applyBorder="1" applyAlignment="1" applyProtection="1">
      <alignment horizontal="center" vertical="center" wrapText="1"/>
      <protection locked="0" hidden="1"/>
    </xf>
    <xf numFmtId="164" fontId="8" fillId="0" borderId="5" xfId="0" applyNumberFormat="1" applyFont="1" applyBorder="1" applyAlignment="1" applyProtection="1">
      <alignment horizontal="center" vertical="center" wrapText="1"/>
      <protection locked="0" hidden="1"/>
    </xf>
    <xf numFmtId="0" fontId="3" fillId="0" borderId="4" xfId="0" applyFont="1" applyBorder="1" applyAlignment="1" applyProtection="1">
      <alignment horizontal="left" vertical="center" wrapText="1" indent="1"/>
      <protection hidden="1"/>
    </xf>
    <xf numFmtId="0" fontId="3" fillId="0" borderId="5" xfId="0" applyFont="1" applyBorder="1" applyAlignment="1" applyProtection="1">
      <alignment horizontal="left" vertical="center" indent="1"/>
      <protection hidden="1"/>
    </xf>
    <xf numFmtId="0" fontId="3" fillId="0" borderId="1" xfId="0" applyFont="1" applyBorder="1" applyAlignment="1" applyProtection="1">
      <alignment vertical="center" wrapText="1"/>
      <protection hidden="1"/>
    </xf>
    <xf numFmtId="0" fontId="3" fillId="0" borderId="2" xfId="0" applyFont="1" applyBorder="1" applyAlignment="1" applyProtection="1">
      <alignment vertical="center"/>
      <protection hidden="1"/>
    </xf>
    <xf numFmtId="0" fontId="3" fillId="0" borderId="3" xfId="0" applyFont="1" applyBorder="1" applyAlignment="1" applyProtection="1">
      <alignment vertical="center"/>
      <protection hidden="1"/>
    </xf>
    <xf numFmtId="0" fontId="10" fillId="0" borderId="0" xfId="0" applyFont="1" applyAlignment="1" applyProtection="1">
      <alignment horizontal="center"/>
      <protection hidden="1"/>
    </xf>
    <xf numFmtId="0" fontId="3" fillId="0" borderId="8" xfId="0" applyFont="1" applyBorder="1" applyAlignment="1" applyProtection="1">
      <alignment horizontal="left" vertical="center" wrapText="1" indent="1"/>
      <protection hidden="1"/>
    </xf>
    <xf numFmtId="0" fontId="3" fillId="0" borderId="7" xfId="0" applyFont="1" applyBorder="1" applyAlignment="1" applyProtection="1">
      <alignment horizontal="left" vertical="center" indent="1"/>
      <protection hidden="1"/>
    </xf>
    <xf numFmtId="3" fontId="11" fillId="3" borderId="14" xfId="0" applyNumberFormat="1" applyFont="1" applyFill="1" applyBorder="1" applyAlignment="1" applyProtection="1">
      <alignment horizontal="center"/>
      <protection hidden="1"/>
    </xf>
    <xf numFmtId="3" fontId="11" fillId="0" borderId="14" xfId="0" applyNumberFormat="1" applyFont="1" applyBorder="1" applyAlignment="1" applyProtection="1">
      <alignment horizontal="center"/>
      <protection hidden="1"/>
    </xf>
    <xf numFmtId="9" fontId="3" fillId="4" borderId="29" xfId="0" applyNumberFormat="1" applyFont="1" applyFill="1" applyBorder="1" applyAlignment="1" applyProtection="1">
      <alignment horizontal="center" vertical="center"/>
      <protection hidden="1"/>
    </xf>
    <xf numFmtId="3" fontId="11" fillId="3" borderId="30" xfId="0" applyNumberFormat="1" applyFont="1" applyFill="1" applyBorder="1" applyAlignment="1" applyProtection="1">
      <alignment horizontal="center"/>
      <protection hidden="1"/>
    </xf>
    <xf numFmtId="9" fontId="3" fillId="4" borderId="31" xfId="0" applyNumberFormat="1" applyFont="1" applyFill="1" applyBorder="1" applyAlignment="1" applyProtection="1">
      <alignment horizontal="center" vertical="center"/>
      <protection hidden="1"/>
    </xf>
    <xf numFmtId="0" fontId="0" fillId="3" borderId="2" xfId="0" applyFill="1" applyBorder="1" applyProtection="1">
      <protection hidden="1"/>
    </xf>
    <xf numFmtId="0" fontId="0" fillId="3" borderId="32" xfId="0" applyFill="1" applyBorder="1" applyProtection="1">
      <protection hidden="1"/>
    </xf>
    <xf numFmtId="9" fontId="3" fillId="4" borderId="30" xfId="0" applyNumberFormat="1" applyFont="1" applyFill="1" applyBorder="1" applyAlignment="1" applyProtection="1">
      <alignment horizontal="center" vertical="center"/>
      <protection hidden="1"/>
    </xf>
    <xf numFmtId="10" fontId="4" fillId="3" borderId="33" xfId="0" applyNumberFormat="1" applyFont="1" applyFill="1" applyBorder="1" applyAlignment="1" applyProtection="1">
      <alignment horizontal="left"/>
      <protection hidden="1"/>
    </xf>
    <xf numFmtId="1" fontId="5" fillId="3" borderId="34" xfId="0" applyNumberFormat="1" applyFont="1" applyFill="1" applyBorder="1" applyProtection="1">
      <protection hidden="1"/>
    </xf>
    <xf numFmtId="10" fontId="4" fillId="3" borderId="32" xfId="0" applyNumberFormat="1" applyFont="1" applyFill="1" applyBorder="1" applyAlignment="1" applyProtection="1">
      <alignment horizontal="left"/>
      <protection hidden="1"/>
    </xf>
    <xf numFmtId="1" fontId="5" fillId="3" borderId="35" xfId="0" applyNumberFormat="1" applyFont="1" applyFill="1" applyBorder="1" applyProtection="1">
      <protection hidden="1"/>
    </xf>
    <xf numFmtId="10" fontId="4" fillId="5" borderId="33" xfId="0" applyNumberFormat="1" applyFont="1" applyFill="1" applyBorder="1" applyAlignment="1" applyProtection="1">
      <alignment horizontal="left"/>
      <protection locked="0" hidden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AF"/>
      <color rgb="FFDDEBF7"/>
      <color rgb="FFFFE5FF"/>
      <color rgb="FFFAFBC5"/>
      <color rgb="FFFFD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W20"/>
  <sheetViews>
    <sheetView tabSelected="1" view="pageBreakPreview" zoomScaleNormal="100" zoomScaleSheetLayoutView="100" workbookViewId="0">
      <selection activeCell="V3" sqref="V3:W3"/>
    </sheetView>
  </sheetViews>
  <sheetFormatPr defaultColWidth="8.88671875" defaultRowHeight="14.4" x14ac:dyDescent="0.3"/>
  <cols>
    <col min="1" max="1" width="0.88671875" style="1" customWidth="1"/>
    <col min="2" max="2" width="20.33203125" style="1" customWidth="1"/>
    <col min="3" max="3" width="0.44140625" style="10" customWidth="1"/>
    <col min="4" max="4" width="13.109375" style="53" customWidth="1"/>
    <col min="5" max="5" width="0.44140625" style="2" customWidth="1"/>
    <col min="6" max="6" width="6.6640625" style="2" customWidth="1"/>
    <col min="7" max="7" width="6.6640625" style="1" customWidth="1"/>
    <col min="8" max="8" width="1.6640625" style="1" hidden="1" customWidth="1"/>
    <col min="9" max="9" width="6.6640625" style="1" customWidth="1"/>
    <col min="10" max="10" width="7.5546875" style="1" customWidth="1"/>
    <col min="11" max="11" width="6.6640625" style="1" hidden="1" customWidth="1"/>
    <col min="12" max="12" width="6.6640625" style="1" customWidth="1"/>
    <col min="13" max="13" width="7.77734375" style="1" customWidth="1"/>
    <col min="14" max="14" width="6.6640625" style="1" hidden="1" customWidth="1"/>
    <col min="15" max="15" width="6.6640625" style="1" customWidth="1"/>
    <col min="16" max="16" width="7.44140625" style="1" customWidth="1"/>
    <col min="17" max="17" width="6.6640625" style="1" hidden="1" customWidth="1"/>
    <col min="18" max="18" width="6.6640625" style="14" customWidth="1"/>
    <col min="19" max="19" width="7.33203125" style="1" customWidth="1"/>
    <col min="20" max="20" width="6.6640625" style="1" hidden="1" customWidth="1"/>
    <col min="21" max="21" width="6.6640625" style="1" customWidth="1"/>
    <col min="22" max="22" width="7.44140625" style="1" customWidth="1"/>
    <col min="23" max="23" width="6.6640625" style="1" hidden="1" customWidth="1"/>
    <col min="24" max="16384" width="8.88671875" style="1"/>
  </cols>
  <sheetData>
    <row r="2" spans="2:23" ht="41.4" customHeight="1" thickBot="1" x14ac:dyDescent="0.35">
      <c r="B2" s="57" t="s">
        <v>8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</row>
    <row r="3" spans="2:23" ht="20.399999999999999" customHeight="1" thickBot="1" x14ac:dyDescent="0.4">
      <c r="C3" s="49"/>
      <c r="D3" s="43"/>
      <c r="E3" s="49"/>
      <c r="F3" s="11" t="s">
        <v>0</v>
      </c>
      <c r="G3" s="74">
        <v>50000</v>
      </c>
      <c r="H3" s="74"/>
      <c r="I3" s="12" t="s">
        <v>0</v>
      </c>
      <c r="J3" s="73">
        <v>100000</v>
      </c>
      <c r="K3" s="73"/>
      <c r="L3" s="11" t="s">
        <v>0</v>
      </c>
      <c r="M3" s="74">
        <v>200000</v>
      </c>
      <c r="N3" s="74"/>
      <c r="O3" s="56" t="s">
        <v>0</v>
      </c>
      <c r="P3" s="73">
        <v>300000</v>
      </c>
      <c r="Q3" s="73"/>
      <c r="R3" s="11" t="s">
        <v>0</v>
      </c>
      <c r="S3" s="74">
        <v>400000</v>
      </c>
      <c r="T3" s="74"/>
      <c r="U3" s="56" t="s">
        <v>0</v>
      </c>
      <c r="V3" s="73">
        <v>500000</v>
      </c>
      <c r="W3" s="76"/>
    </row>
    <row r="4" spans="2:23" ht="20.399999999999999" customHeight="1" thickBot="1" x14ac:dyDescent="0.35">
      <c r="D4" s="50" t="s">
        <v>3</v>
      </c>
      <c r="E4" s="8"/>
      <c r="F4" s="15">
        <v>0.45</v>
      </c>
      <c r="G4" s="16">
        <v>0.5</v>
      </c>
      <c r="H4" s="16">
        <v>0.6</v>
      </c>
      <c r="I4" s="9">
        <v>0.45</v>
      </c>
      <c r="J4" s="7">
        <v>0.5</v>
      </c>
      <c r="K4" s="7">
        <v>0.6</v>
      </c>
      <c r="L4" s="9">
        <v>0.45</v>
      </c>
      <c r="M4" s="7">
        <v>0.5</v>
      </c>
      <c r="N4" s="7">
        <v>0.6</v>
      </c>
      <c r="O4" s="9">
        <v>0.45</v>
      </c>
      <c r="P4" s="7">
        <v>0.5</v>
      </c>
      <c r="Q4" s="7">
        <v>0.6</v>
      </c>
      <c r="R4" s="9">
        <v>0.45</v>
      </c>
      <c r="S4" s="7">
        <v>0.5</v>
      </c>
      <c r="T4" s="75">
        <v>0.6</v>
      </c>
      <c r="U4" s="9">
        <v>0.45</v>
      </c>
      <c r="V4" s="77">
        <v>0.5</v>
      </c>
      <c r="W4" s="80">
        <v>0.6</v>
      </c>
    </row>
    <row r="5" spans="2:23" ht="18" customHeight="1" x14ac:dyDescent="0.3">
      <c r="B5" s="59" t="s">
        <v>2</v>
      </c>
      <c r="C5" s="62">
        <v>1.1000000000000001</v>
      </c>
      <c r="D5" s="65" t="s">
        <v>4</v>
      </c>
      <c r="E5" s="45"/>
      <c r="F5" s="20">
        <f>MROUND($G5*0.7/0.75,0.0001)</f>
        <v>1.9E-3</v>
      </c>
      <c r="G5" s="22">
        <v>2E-3</v>
      </c>
      <c r="H5" s="22">
        <f>MROUND($G5*0.7/0.6*1.01,0.0001)</f>
        <v>2.4000000000000002E-3</v>
      </c>
      <c r="I5" s="51">
        <v>1.6999999999999999E-3</v>
      </c>
      <c r="J5" s="35">
        <v>1.8E-3</v>
      </c>
      <c r="K5" s="35">
        <f>MROUND($J5*0.7/0.6*1.01,0.0001)</f>
        <v>2.1000000000000003E-3</v>
      </c>
      <c r="L5" s="20">
        <v>1.6000000000000001E-3</v>
      </c>
      <c r="M5" s="22">
        <v>1.6999999999999999E-3</v>
      </c>
      <c r="N5" s="22">
        <f>MROUND($M5*0.7/0.6*1.01,0.0001)</f>
        <v>2E-3</v>
      </c>
      <c r="O5" s="51">
        <v>1.5E-3</v>
      </c>
      <c r="P5" s="52">
        <v>1.6000000000000001E-3</v>
      </c>
      <c r="Q5" s="35">
        <f>MROUND($P5*0.7/0.6,0.0001)</f>
        <v>1.9E-3</v>
      </c>
      <c r="R5" s="20">
        <v>1.4E-3</v>
      </c>
      <c r="S5" s="22">
        <v>1.5E-3</v>
      </c>
      <c r="T5" s="22">
        <f>MROUND($S5*0.7/0.6*1.01,0.0001)</f>
        <v>1.8000000000000002E-3</v>
      </c>
      <c r="U5" s="51">
        <v>1.2999999999999999E-3</v>
      </c>
      <c r="V5" s="85">
        <v>1.4E-3</v>
      </c>
      <c r="W5" s="81">
        <f>MROUND($V5*0.7/0.6*1.01,0.0001)</f>
        <v>1.6000000000000001E-3</v>
      </c>
    </row>
    <row r="6" spans="2:23" ht="18" customHeight="1" thickBot="1" x14ac:dyDescent="0.35">
      <c r="B6" s="60"/>
      <c r="C6" s="63"/>
      <c r="D6" s="66"/>
      <c r="E6" s="46">
        <v>1</v>
      </c>
      <c r="F6" s="27">
        <f>$G$3*F5</f>
        <v>95</v>
      </c>
      <c r="G6" s="28">
        <f>$G$3*G5</f>
        <v>100</v>
      </c>
      <c r="H6" s="19">
        <f>$G$3*H5</f>
        <v>120.00000000000001</v>
      </c>
      <c r="I6" s="30">
        <f>$J$3*I5</f>
        <v>170</v>
      </c>
      <c r="J6" s="36">
        <f>$J$3*J5</f>
        <v>180</v>
      </c>
      <c r="K6" s="37">
        <f>$J$3*K5</f>
        <v>210.00000000000003</v>
      </c>
      <c r="L6" s="27">
        <f>$M$3*L5</f>
        <v>320</v>
      </c>
      <c r="M6" s="28">
        <f>$M$3*M5</f>
        <v>340</v>
      </c>
      <c r="N6" s="19">
        <f>$M$3*N5</f>
        <v>400</v>
      </c>
      <c r="O6" s="30">
        <f>$P$3*O5</f>
        <v>450</v>
      </c>
      <c r="P6" s="36">
        <f>$P$3*P5</f>
        <v>480</v>
      </c>
      <c r="Q6" s="37">
        <f>$P$3*Q5</f>
        <v>570</v>
      </c>
      <c r="R6" s="27">
        <f>$S$3*R5</f>
        <v>560</v>
      </c>
      <c r="S6" s="28">
        <f>$S$3*S5</f>
        <v>600</v>
      </c>
      <c r="T6" s="19">
        <f>$S$3*T5</f>
        <v>720.00000000000011</v>
      </c>
      <c r="U6" s="30">
        <f>$V$3*U5</f>
        <v>650</v>
      </c>
      <c r="V6" s="82">
        <f>$V$3*V5</f>
        <v>700</v>
      </c>
      <c r="W6" s="82">
        <f>$V$3*W5</f>
        <v>800</v>
      </c>
    </row>
    <row r="7" spans="2:23" ht="18" customHeight="1" x14ac:dyDescent="0.3">
      <c r="B7" s="60"/>
      <c r="C7" s="63"/>
      <c r="D7" s="71" t="s">
        <v>5</v>
      </c>
      <c r="E7" s="45"/>
      <c r="F7" s="26">
        <f t="shared" ref="F7:H7" si="0">ROUND(F5*$E8,4)</f>
        <v>3.3999999999999998E-3</v>
      </c>
      <c r="G7" s="17">
        <f t="shared" ref="G7" si="1">ROUND(G5*$E8,4)</f>
        <v>3.5999999999999999E-3</v>
      </c>
      <c r="H7" s="18">
        <f t="shared" si="0"/>
        <v>4.3E-3</v>
      </c>
      <c r="I7" s="38">
        <f>ROUND(I5*$E8,4)</f>
        <v>3.0999999999999999E-3</v>
      </c>
      <c r="J7" s="39">
        <f>ROUND(J5*$E8,4)</f>
        <v>3.2000000000000002E-3</v>
      </c>
      <c r="K7" s="40">
        <f t="shared" ref="K7:Q7" si="2">ROUND(K5*$E8,4)</f>
        <v>3.8E-3</v>
      </c>
      <c r="L7" s="55">
        <f t="shared" ref="L7" si="3">ROUND(L5*$E8,4)</f>
        <v>2.8999999999999998E-3</v>
      </c>
      <c r="M7" s="17">
        <f t="shared" si="2"/>
        <v>3.0999999999999999E-3</v>
      </c>
      <c r="N7" s="18">
        <f t="shared" si="2"/>
        <v>3.5999999999999999E-3</v>
      </c>
      <c r="O7" s="38">
        <f t="shared" si="2"/>
        <v>2.7000000000000001E-3</v>
      </c>
      <c r="P7" s="39">
        <f t="shared" si="2"/>
        <v>2.8999999999999998E-3</v>
      </c>
      <c r="Q7" s="40">
        <f t="shared" si="2"/>
        <v>3.3999999999999998E-3</v>
      </c>
      <c r="R7" s="26">
        <f>ROUND(R5*$E8,4)</f>
        <v>2.5000000000000001E-3</v>
      </c>
      <c r="S7" s="17">
        <f t="shared" ref="S7:W7" si="4">ROUND(S5*$E8,4)</f>
        <v>2.7000000000000001E-3</v>
      </c>
      <c r="T7" s="18">
        <f t="shared" si="4"/>
        <v>3.2000000000000002E-3</v>
      </c>
      <c r="U7" s="38">
        <f t="shared" si="4"/>
        <v>2.3E-3</v>
      </c>
      <c r="V7" s="83">
        <f t="shared" si="4"/>
        <v>2.5000000000000001E-3</v>
      </c>
      <c r="W7" s="83">
        <f t="shared" si="4"/>
        <v>2.8999999999999998E-3</v>
      </c>
    </row>
    <row r="8" spans="2:23" ht="18" customHeight="1" thickBot="1" x14ac:dyDescent="0.35">
      <c r="B8" s="61"/>
      <c r="C8" s="64"/>
      <c r="D8" s="72"/>
      <c r="E8" s="46">
        <v>1.8</v>
      </c>
      <c r="F8" s="23">
        <f>$G$3*F7</f>
        <v>170</v>
      </c>
      <c r="G8" s="24">
        <f>$G$3*G7</f>
        <v>180</v>
      </c>
      <c r="H8" s="25">
        <f>$G$3*H7</f>
        <v>215</v>
      </c>
      <c r="I8" s="32">
        <f>$J$3*I7</f>
        <v>310</v>
      </c>
      <c r="J8" s="41">
        <f>J7*J3</f>
        <v>320</v>
      </c>
      <c r="K8" s="33">
        <f>K7*J3</f>
        <v>380</v>
      </c>
      <c r="L8" s="31">
        <f>L7*M3</f>
        <v>580</v>
      </c>
      <c r="M8" s="24">
        <f>M7*M3</f>
        <v>620</v>
      </c>
      <c r="N8" s="25">
        <f>N7*M3</f>
        <v>720</v>
      </c>
      <c r="O8" s="32">
        <f>$P$3*O7</f>
        <v>810</v>
      </c>
      <c r="P8" s="41">
        <f>P7*P3</f>
        <v>869.99999999999989</v>
      </c>
      <c r="Q8" s="42">
        <f>Q7*P3</f>
        <v>1020</v>
      </c>
      <c r="R8" s="23">
        <f>R7*$S$3</f>
        <v>1000</v>
      </c>
      <c r="S8" s="24">
        <f>S7*S3</f>
        <v>1080</v>
      </c>
      <c r="T8" s="25">
        <f>T7*S3</f>
        <v>1280</v>
      </c>
      <c r="U8" s="32">
        <f>U7*V3</f>
        <v>1150</v>
      </c>
      <c r="V8" s="84">
        <f>V7*V3</f>
        <v>1250</v>
      </c>
      <c r="W8" s="84">
        <f>W7*V3</f>
        <v>1450</v>
      </c>
    </row>
    <row r="9" spans="2:23" ht="3.6" customHeight="1" thickBot="1" x14ac:dyDescent="0.35">
      <c r="C9" s="44"/>
      <c r="D9" s="54"/>
      <c r="E9" s="47"/>
      <c r="F9" s="3"/>
      <c r="G9" s="5"/>
      <c r="H9" s="4"/>
      <c r="I9" s="4"/>
      <c r="J9" s="6"/>
      <c r="K9" s="6"/>
      <c r="L9" s="5"/>
      <c r="M9" s="5"/>
      <c r="N9" s="4"/>
      <c r="O9" s="13"/>
      <c r="P9" s="6"/>
      <c r="Q9" s="6"/>
      <c r="S9" s="5"/>
      <c r="T9" s="4"/>
      <c r="U9" s="78"/>
      <c r="V9" s="79"/>
      <c r="W9" s="79"/>
    </row>
    <row r="10" spans="2:23" ht="18" customHeight="1" x14ac:dyDescent="0.3">
      <c r="B10" s="67" t="s">
        <v>6</v>
      </c>
      <c r="C10" s="62">
        <v>1</v>
      </c>
      <c r="D10" s="65" t="s">
        <v>4</v>
      </c>
      <c r="E10" s="48"/>
      <c r="F10" s="20">
        <f>ROUND(F5/$C$5,4)</f>
        <v>1.6999999999999999E-3</v>
      </c>
      <c r="G10" s="21">
        <f>ROUND(G5/$C$5,4)</f>
        <v>1.8E-3</v>
      </c>
      <c r="H10" s="22">
        <f t="shared" ref="H10:Q10" si="5">ROUND(H5/$C$5,4)</f>
        <v>2.2000000000000001E-3</v>
      </c>
      <c r="I10" s="29">
        <f>ROUND(I5/$C$5,4)</f>
        <v>1.5E-3</v>
      </c>
      <c r="J10" s="34">
        <f>ROUND(J5/$C$5,4)</f>
        <v>1.6000000000000001E-3</v>
      </c>
      <c r="K10" s="35">
        <f t="shared" si="5"/>
        <v>1.9E-3</v>
      </c>
      <c r="L10" s="20">
        <f t="shared" ref="L10" si="6">ROUND(L5/$C$5,4)</f>
        <v>1.5E-3</v>
      </c>
      <c r="M10" s="21">
        <f t="shared" si="5"/>
        <v>1.5E-3</v>
      </c>
      <c r="N10" s="22">
        <f t="shared" si="5"/>
        <v>1.8E-3</v>
      </c>
      <c r="O10" s="29">
        <f t="shared" si="5"/>
        <v>1.4E-3</v>
      </c>
      <c r="P10" s="34">
        <f t="shared" si="5"/>
        <v>1.5E-3</v>
      </c>
      <c r="Q10" s="35">
        <f t="shared" si="5"/>
        <v>1.6999999999999999E-3</v>
      </c>
      <c r="R10" s="20">
        <f>ROUND(R5/$C$5,4)</f>
        <v>1.2999999999999999E-3</v>
      </c>
      <c r="S10" s="21">
        <f t="shared" ref="S10:W10" si="7">ROUND(S5/$C$5,4)</f>
        <v>1.4E-3</v>
      </c>
      <c r="T10" s="22">
        <f t="shared" si="7"/>
        <v>1.6000000000000001E-3</v>
      </c>
      <c r="U10" s="29">
        <f>ROUND(U5/$C$5,4)</f>
        <v>1.1999999999999999E-3</v>
      </c>
      <c r="V10" s="81">
        <f>ROUND(V5/$C$5,4)</f>
        <v>1.2999999999999999E-3</v>
      </c>
      <c r="W10" s="81">
        <f t="shared" si="7"/>
        <v>1.5E-3</v>
      </c>
    </row>
    <row r="11" spans="2:23" ht="18" customHeight="1" thickBot="1" x14ac:dyDescent="0.35">
      <c r="B11" s="68"/>
      <c r="C11" s="63"/>
      <c r="D11" s="66"/>
      <c r="E11" s="46">
        <v>1</v>
      </c>
      <c r="F11" s="27">
        <f>G3*F10</f>
        <v>85</v>
      </c>
      <c r="G11" s="28">
        <f>G3*G10</f>
        <v>90</v>
      </c>
      <c r="H11" s="19">
        <f>G3*H10</f>
        <v>110</v>
      </c>
      <c r="I11" s="30">
        <f>J3*I10</f>
        <v>150</v>
      </c>
      <c r="J11" s="36">
        <f>J3*J10</f>
        <v>160</v>
      </c>
      <c r="K11" s="37">
        <f>J3*K10</f>
        <v>190</v>
      </c>
      <c r="L11" s="27">
        <f>M3*L10</f>
        <v>300</v>
      </c>
      <c r="M11" s="28">
        <f>M3*M10</f>
        <v>300</v>
      </c>
      <c r="N11" s="19">
        <f>M3*N10</f>
        <v>360</v>
      </c>
      <c r="O11" s="30">
        <f>$P$3*O10</f>
        <v>420</v>
      </c>
      <c r="P11" s="36">
        <f>P3*P10</f>
        <v>450</v>
      </c>
      <c r="Q11" s="37">
        <f>P3*Q10</f>
        <v>510</v>
      </c>
      <c r="R11" s="27">
        <f>R10*$S$3</f>
        <v>520</v>
      </c>
      <c r="S11" s="28">
        <f>S3*S10</f>
        <v>560</v>
      </c>
      <c r="T11" s="19">
        <f>S3*T10</f>
        <v>640</v>
      </c>
      <c r="U11" s="30">
        <f>V3*U10</f>
        <v>600</v>
      </c>
      <c r="V11" s="82">
        <f>V3*V10</f>
        <v>650</v>
      </c>
      <c r="W11" s="82">
        <f>V3*W10</f>
        <v>750</v>
      </c>
    </row>
    <row r="12" spans="2:23" ht="18" customHeight="1" x14ac:dyDescent="0.3">
      <c r="B12" s="68"/>
      <c r="C12" s="63"/>
      <c r="D12" s="71" t="s">
        <v>5</v>
      </c>
      <c r="E12" s="45"/>
      <c r="F12" s="26">
        <f t="shared" ref="F12" si="8">ROUND(F10*$E13,4)</f>
        <v>3.0999999999999999E-3</v>
      </c>
      <c r="G12" s="17">
        <f>ROUND(G10*$E$13,4)</f>
        <v>3.2000000000000002E-3</v>
      </c>
      <c r="H12" s="18">
        <f t="shared" ref="H12:W12" si="9">ROUND(H10*$E$13,4)</f>
        <v>4.0000000000000001E-3</v>
      </c>
      <c r="I12" s="38">
        <f>ROUND(I10*$E13,4)</f>
        <v>2.7000000000000001E-3</v>
      </c>
      <c r="J12" s="39">
        <f t="shared" si="9"/>
        <v>2.8999999999999998E-3</v>
      </c>
      <c r="K12" s="40">
        <f t="shared" si="9"/>
        <v>3.3999999999999998E-3</v>
      </c>
      <c r="L12" s="26">
        <f t="shared" ref="L12" si="10">ROUND(L10*$E$13,4)</f>
        <v>2.7000000000000001E-3</v>
      </c>
      <c r="M12" s="17">
        <f t="shared" si="9"/>
        <v>2.7000000000000001E-3</v>
      </c>
      <c r="N12" s="18">
        <f t="shared" si="9"/>
        <v>3.2000000000000002E-3</v>
      </c>
      <c r="O12" s="38">
        <f t="shared" si="9"/>
        <v>2.5000000000000001E-3</v>
      </c>
      <c r="P12" s="39">
        <f t="shared" si="9"/>
        <v>2.7000000000000001E-3</v>
      </c>
      <c r="Q12" s="40">
        <f t="shared" si="9"/>
        <v>3.0999999999999999E-3</v>
      </c>
      <c r="R12" s="26">
        <f>ROUND(R10*$E13,4)</f>
        <v>2.3E-3</v>
      </c>
      <c r="S12" s="17">
        <f t="shared" si="9"/>
        <v>2.5000000000000001E-3</v>
      </c>
      <c r="T12" s="18">
        <f t="shared" si="9"/>
        <v>2.8999999999999998E-3</v>
      </c>
      <c r="U12" s="38">
        <f>ROUND(U10*$E$13,4)</f>
        <v>2.2000000000000001E-3</v>
      </c>
      <c r="V12" s="83">
        <f t="shared" si="9"/>
        <v>2.3E-3</v>
      </c>
      <c r="W12" s="83">
        <f t="shared" si="9"/>
        <v>2.7000000000000001E-3</v>
      </c>
    </row>
    <row r="13" spans="2:23" ht="18" customHeight="1" thickBot="1" x14ac:dyDescent="0.35">
      <c r="B13" s="69"/>
      <c r="C13" s="64"/>
      <c r="D13" s="72"/>
      <c r="E13" s="46">
        <v>1.8</v>
      </c>
      <c r="F13" s="23">
        <f>$G$3*F12</f>
        <v>155</v>
      </c>
      <c r="G13" s="24">
        <f>$G$3*G12</f>
        <v>160</v>
      </c>
      <c r="H13" s="25">
        <f>$G$3*H12</f>
        <v>200</v>
      </c>
      <c r="I13" s="32">
        <f>$J$3*I12</f>
        <v>270</v>
      </c>
      <c r="J13" s="41">
        <f>J3*J12</f>
        <v>290</v>
      </c>
      <c r="K13" s="42">
        <f>J3*K12</f>
        <v>340</v>
      </c>
      <c r="L13" s="23">
        <f>$M$3*L12</f>
        <v>540</v>
      </c>
      <c r="M13" s="24">
        <f>$M$3*M12</f>
        <v>540</v>
      </c>
      <c r="N13" s="25">
        <f>$M$3*N12</f>
        <v>640</v>
      </c>
      <c r="O13" s="32">
        <f>$P$3*O12</f>
        <v>750</v>
      </c>
      <c r="P13" s="41">
        <f>$P$3*P12</f>
        <v>810</v>
      </c>
      <c r="Q13" s="42">
        <f>$P$3*Q12</f>
        <v>930</v>
      </c>
      <c r="R13" s="25">
        <f t="shared" ref="R13:S13" si="11">$S$3*R12</f>
        <v>920</v>
      </c>
      <c r="S13" s="25">
        <f t="shared" si="11"/>
        <v>1000</v>
      </c>
      <c r="T13" s="25">
        <f>$S$3*T12</f>
        <v>1160</v>
      </c>
      <c r="U13" s="32">
        <f>$V$3*U12</f>
        <v>1100</v>
      </c>
      <c r="V13" s="84">
        <f t="shared" ref="V13:W13" si="12">$V$3*V12</f>
        <v>1150</v>
      </c>
      <c r="W13" s="84">
        <f t="shared" si="12"/>
        <v>1350</v>
      </c>
    </row>
    <row r="14" spans="2:23" ht="3.6" customHeight="1" thickBot="1" x14ac:dyDescent="0.35">
      <c r="C14" s="44"/>
      <c r="D14" s="54"/>
      <c r="E14" s="47"/>
      <c r="F14" s="3"/>
      <c r="G14" s="5"/>
      <c r="H14" s="4"/>
      <c r="I14" s="4"/>
      <c r="J14" s="6"/>
      <c r="K14" s="6"/>
      <c r="L14" s="5"/>
      <c r="M14" s="5"/>
      <c r="N14" s="4"/>
      <c r="O14" s="13"/>
      <c r="P14" s="6"/>
      <c r="Q14" s="6"/>
      <c r="S14" s="5"/>
      <c r="T14" s="4"/>
      <c r="U14" s="78"/>
      <c r="V14" s="79"/>
      <c r="W14" s="79"/>
    </row>
    <row r="15" spans="2:23" ht="18" customHeight="1" x14ac:dyDescent="0.3">
      <c r="B15" s="59" t="s">
        <v>1</v>
      </c>
      <c r="C15" s="62">
        <v>0.9</v>
      </c>
      <c r="D15" s="65" t="s">
        <v>4</v>
      </c>
      <c r="E15" s="48"/>
      <c r="F15" s="20">
        <v>1.5E-3</v>
      </c>
      <c r="G15" s="21">
        <f>ROUND(G5/$C$5*$C$15,4)</f>
        <v>1.6000000000000001E-3</v>
      </c>
      <c r="H15" s="22">
        <f t="shared" ref="H15:Q15" si="13">ROUND(H5/$C$5*$C$15,4)</f>
        <v>2E-3</v>
      </c>
      <c r="I15" s="29">
        <f>ROUND(I5/$C$5*$C$15,4)</f>
        <v>1.4E-3</v>
      </c>
      <c r="J15" s="34">
        <f t="shared" si="13"/>
        <v>1.5E-3</v>
      </c>
      <c r="K15" s="35">
        <f t="shared" si="13"/>
        <v>1.6999999999999999E-3</v>
      </c>
      <c r="L15" s="20">
        <f t="shared" ref="L15" si="14">ROUND(L5/$C$5*$C$15,4)</f>
        <v>1.2999999999999999E-3</v>
      </c>
      <c r="M15" s="21">
        <f t="shared" si="13"/>
        <v>1.4E-3</v>
      </c>
      <c r="N15" s="22">
        <f t="shared" si="13"/>
        <v>1.6000000000000001E-3</v>
      </c>
      <c r="O15" s="29">
        <f>ROUND(O5/$C$5*$C$15,4)</f>
        <v>1.1999999999999999E-3</v>
      </c>
      <c r="P15" s="34">
        <f t="shared" si="13"/>
        <v>1.2999999999999999E-3</v>
      </c>
      <c r="Q15" s="35">
        <f t="shared" si="13"/>
        <v>1.6000000000000001E-3</v>
      </c>
      <c r="R15" s="20">
        <f>ROUND(R5/$C$5*$C$15,4)</f>
        <v>1.1000000000000001E-3</v>
      </c>
      <c r="S15" s="21">
        <f t="shared" ref="S15:T15" si="15">ROUND(S5/$C$5*$C$15,4)</f>
        <v>1.1999999999999999E-3</v>
      </c>
      <c r="T15" s="22">
        <f t="shared" si="15"/>
        <v>1.5E-3</v>
      </c>
      <c r="U15" s="29">
        <v>1.0499999999999999E-3</v>
      </c>
      <c r="V15" s="81">
        <f>ROUND(V5/$C$5*$C$15,4)</f>
        <v>1.1000000000000001E-3</v>
      </c>
      <c r="W15" s="81">
        <f>ROUND(W5/$C$5*$C$15,4)</f>
        <v>1.2999999999999999E-3</v>
      </c>
    </row>
    <row r="16" spans="2:23" ht="18" customHeight="1" thickBot="1" x14ac:dyDescent="0.35">
      <c r="B16" s="60"/>
      <c r="C16" s="63"/>
      <c r="D16" s="66"/>
      <c r="E16" s="46">
        <v>1</v>
      </c>
      <c r="F16" s="27">
        <f>G3*F15</f>
        <v>75</v>
      </c>
      <c r="G16" s="28">
        <f>G15*G3</f>
        <v>80</v>
      </c>
      <c r="H16" s="19">
        <f>H15*G3</f>
        <v>100</v>
      </c>
      <c r="I16" s="30">
        <f>J3*I15</f>
        <v>140</v>
      </c>
      <c r="J16" s="36">
        <f>J15*J3</f>
        <v>150</v>
      </c>
      <c r="K16" s="37">
        <f>K15*J3</f>
        <v>170</v>
      </c>
      <c r="L16" s="27">
        <f>L15*M3</f>
        <v>260</v>
      </c>
      <c r="M16" s="28">
        <f>M15*M3</f>
        <v>280</v>
      </c>
      <c r="N16" s="19">
        <f>N15*M3</f>
        <v>320</v>
      </c>
      <c r="O16" s="30">
        <f>$P$3*O15</f>
        <v>359.99999999999994</v>
      </c>
      <c r="P16" s="36">
        <f>P15*P3</f>
        <v>390</v>
      </c>
      <c r="Q16" s="37">
        <f>Q15*P3</f>
        <v>480</v>
      </c>
      <c r="R16" s="27">
        <f>R15*$S$3</f>
        <v>440</v>
      </c>
      <c r="S16" s="28">
        <f>S15*S3</f>
        <v>479.99999999999994</v>
      </c>
      <c r="T16" s="19">
        <f>T15*S3</f>
        <v>600</v>
      </c>
      <c r="U16" s="30">
        <f>U15*V3</f>
        <v>525</v>
      </c>
      <c r="V16" s="82">
        <f>V15*V3</f>
        <v>550</v>
      </c>
      <c r="W16" s="82">
        <f>W15*V3</f>
        <v>650</v>
      </c>
    </row>
    <row r="17" spans="2:23" ht="18" customHeight="1" x14ac:dyDescent="0.3">
      <c r="B17" s="60"/>
      <c r="C17" s="63"/>
      <c r="D17" s="71" t="s">
        <v>5</v>
      </c>
      <c r="E17" s="45"/>
      <c r="F17" s="26">
        <f t="shared" ref="F17" si="16">ROUND(F15*$E18,4)</f>
        <v>2.7000000000000001E-3</v>
      </c>
      <c r="G17" s="17">
        <f>ROUND(G15*$E$18,4)</f>
        <v>2.8999999999999998E-3</v>
      </c>
      <c r="H17" s="18">
        <f t="shared" ref="H17:Q17" si="17">ROUND(H15*$E$18,4)</f>
        <v>3.5999999999999999E-3</v>
      </c>
      <c r="I17" s="38">
        <f>ROUND(I15*$E18,4)</f>
        <v>2.5000000000000001E-3</v>
      </c>
      <c r="J17" s="39">
        <f t="shared" si="17"/>
        <v>2.7000000000000001E-3</v>
      </c>
      <c r="K17" s="40">
        <f t="shared" si="17"/>
        <v>3.0999999999999999E-3</v>
      </c>
      <c r="L17" s="26">
        <f t="shared" ref="L17" si="18">ROUND(L15*$E$18,4)</f>
        <v>2.3E-3</v>
      </c>
      <c r="M17" s="17">
        <f t="shared" si="17"/>
        <v>2.5000000000000001E-3</v>
      </c>
      <c r="N17" s="18">
        <f t="shared" si="17"/>
        <v>2.8999999999999998E-3</v>
      </c>
      <c r="O17" s="38">
        <f t="shared" si="17"/>
        <v>2.2000000000000001E-3</v>
      </c>
      <c r="P17" s="39">
        <f t="shared" si="17"/>
        <v>2.3E-3</v>
      </c>
      <c r="Q17" s="40">
        <f t="shared" si="17"/>
        <v>2.8999999999999998E-3</v>
      </c>
      <c r="R17" s="26">
        <f>ROUND(R15*$E18,4)</f>
        <v>2E-3</v>
      </c>
      <c r="S17" s="17">
        <f t="shared" ref="S17:W17" si="19">ROUND(S15*$E$18,4)</f>
        <v>2.2000000000000001E-3</v>
      </c>
      <c r="T17" s="18">
        <f t="shared" si="19"/>
        <v>2.7000000000000001E-3</v>
      </c>
      <c r="U17" s="38">
        <f t="shared" si="19"/>
        <v>1.9E-3</v>
      </c>
      <c r="V17" s="83">
        <f t="shared" si="19"/>
        <v>2E-3</v>
      </c>
      <c r="W17" s="83">
        <f t="shared" si="19"/>
        <v>2.3E-3</v>
      </c>
    </row>
    <row r="18" spans="2:23" ht="18" customHeight="1" thickBot="1" x14ac:dyDescent="0.35">
      <c r="B18" s="61"/>
      <c r="C18" s="64"/>
      <c r="D18" s="72"/>
      <c r="E18" s="46">
        <v>1.8</v>
      </c>
      <c r="F18" s="23">
        <f>$G$3*F17</f>
        <v>135</v>
      </c>
      <c r="G18" s="24">
        <f>G17*G3</f>
        <v>145</v>
      </c>
      <c r="H18" s="25">
        <f>H17*G3</f>
        <v>180</v>
      </c>
      <c r="I18" s="32">
        <f>$J$3*I17</f>
        <v>250</v>
      </c>
      <c r="J18" s="41">
        <f>J17*J3</f>
        <v>270</v>
      </c>
      <c r="K18" s="42">
        <f>K17*J3</f>
        <v>310</v>
      </c>
      <c r="L18" s="23">
        <f>L17*M3</f>
        <v>460</v>
      </c>
      <c r="M18" s="24">
        <f>M17*M3</f>
        <v>500</v>
      </c>
      <c r="N18" s="25">
        <f>N17*M3</f>
        <v>580</v>
      </c>
      <c r="O18" s="32">
        <f>$P$3*O17</f>
        <v>660</v>
      </c>
      <c r="P18" s="41">
        <f>P17*P3</f>
        <v>690</v>
      </c>
      <c r="Q18" s="42">
        <f>Q17*P3</f>
        <v>869.99999999999989</v>
      </c>
      <c r="R18" s="23">
        <f>R17*$S$3</f>
        <v>800</v>
      </c>
      <c r="S18" s="24">
        <f>S17*S3</f>
        <v>880</v>
      </c>
      <c r="T18" s="25">
        <f>T17*S3</f>
        <v>1080</v>
      </c>
      <c r="U18" s="32">
        <f>U17*V3</f>
        <v>950</v>
      </c>
      <c r="V18" s="84">
        <f>V17*V3</f>
        <v>1000</v>
      </c>
      <c r="W18" s="84">
        <f>W17*V3</f>
        <v>1150</v>
      </c>
    </row>
    <row r="19" spans="2:23" ht="10.95" customHeight="1" x14ac:dyDescent="0.3"/>
    <row r="20" spans="2:23" ht="15.6" x14ac:dyDescent="0.3">
      <c r="B20" s="70" t="s">
        <v>7</v>
      </c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</row>
  </sheetData>
  <mergeCells count="20">
    <mergeCell ref="B20:W20"/>
    <mergeCell ref="C10:C13"/>
    <mergeCell ref="B15:B18"/>
    <mergeCell ref="C15:C18"/>
    <mergeCell ref="D15:D16"/>
    <mergeCell ref="D17:D18"/>
    <mergeCell ref="D12:D13"/>
    <mergeCell ref="D10:D11"/>
    <mergeCell ref="B2:V2"/>
    <mergeCell ref="B5:B8"/>
    <mergeCell ref="C5:C8"/>
    <mergeCell ref="D5:D6"/>
    <mergeCell ref="B10:B13"/>
    <mergeCell ref="V3:W3"/>
    <mergeCell ref="D7:D8"/>
    <mergeCell ref="G3:H3"/>
    <mergeCell ref="S3:T3"/>
    <mergeCell ref="M3:N3"/>
    <mergeCell ref="J3:K3"/>
    <mergeCell ref="P3:Q3"/>
  </mergeCells>
  <pageMargins left="0.27559055118110237" right="0.27559055118110237" top="0.3937007874015748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Operator</cp:lastModifiedBy>
  <cp:lastPrinted>2021-02-12T10:03:33Z</cp:lastPrinted>
  <dcterms:created xsi:type="dcterms:W3CDTF">2017-02-06T01:30:15Z</dcterms:created>
  <dcterms:modified xsi:type="dcterms:W3CDTF">2021-02-12T10:05:10Z</dcterms:modified>
</cp:coreProperties>
</file>