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ir\OneDrive\桌面\"/>
    </mc:Choice>
  </mc:AlternateContent>
  <xr:revisionPtr revIDLastSave="0" documentId="13_ncr:1_{B4C11D8A-F352-47B0-AD4B-BF7A9DC8D6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9" i="1" l="1"/>
  <c r="AB28" i="1"/>
  <c r="AB27" i="1"/>
  <c r="AC27" i="1" s="1"/>
  <c r="AD27" i="1" s="1"/>
  <c r="AB26" i="1"/>
  <c r="AB25" i="1"/>
  <c r="AB24" i="1"/>
  <c r="AB23" i="1"/>
  <c r="AB20" i="1"/>
  <c r="AB22" i="1"/>
  <c r="AB21" i="1"/>
  <c r="AB19" i="1"/>
  <c r="AB18" i="1"/>
  <c r="AB17" i="1"/>
  <c r="AB16" i="1"/>
  <c r="AF27" i="1"/>
  <c r="AF26" i="1"/>
  <c r="AF25" i="1"/>
  <c r="AF24" i="1"/>
  <c r="AF23" i="1"/>
  <c r="AF22" i="1"/>
  <c r="AF21" i="1"/>
  <c r="AF20" i="1"/>
  <c r="AF19" i="1"/>
  <c r="AF18" i="1"/>
  <c r="AG18" i="1" s="1"/>
  <c r="AH18" i="1" s="1"/>
  <c r="AF17" i="1"/>
  <c r="AF16" i="1"/>
  <c r="AF28" i="1"/>
  <c r="AF29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6" i="1"/>
  <c r="AE29" i="1"/>
  <c r="AE27" i="1"/>
  <c r="AE25" i="1"/>
  <c r="AE23" i="1"/>
  <c r="AE22" i="1"/>
  <c r="AE17" i="1"/>
  <c r="AE24" i="1"/>
  <c r="AE26" i="1"/>
  <c r="AE28" i="1"/>
  <c r="AE19" i="1"/>
  <c r="AE20" i="1"/>
  <c r="AG20" i="1" s="1"/>
  <c r="AH20" i="1" s="1"/>
  <c r="AE21" i="1"/>
  <c r="AG21" i="1" s="1"/>
  <c r="AH21" i="1" s="1"/>
  <c r="AE18" i="1"/>
  <c r="AE16" i="1"/>
  <c r="AG16" i="1" s="1"/>
  <c r="AH16" i="1" s="1"/>
  <c r="AC26" i="1"/>
  <c r="AD26" i="1" s="1"/>
  <c r="AA29" i="1"/>
  <c r="AA25" i="1"/>
  <c r="AA26" i="1"/>
  <c r="AA27" i="1"/>
  <c r="AA28" i="1"/>
  <c r="AA23" i="1"/>
  <c r="AC23" i="1" s="1"/>
  <c r="AD23" i="1" s="1"/>
  <c r="AA24" i="1"/>
  <c r="AC24" i="1" s="1"/>
  <c r="AD24" i="1" s="1"/>
  <c r="AA22" i="1"/>
  <c r="AA19" i="1"/>
  <c r="AC19" i="1" s="1"/>
  <c r="AD19" i="1" s="1"/>
  <c r="AA20" i="1"/>
  <c r="AA21" i="1"/>
  <c r="AA18" i="1"/>
  <c r="AA17" i="1"/>
  <c r="AA16" i="1"/>
  <c r="AC16" i="1" s="1"/>
  <c r="AD16" i="1" s="1"/>
  <c r="G29" i="1"/>
  <c r="G28" i="1"/>
  <c r="G27" i="1"/>
  <c r="G26" i="1"/>
  <c r="G25" i="1"/>
  <c r="G24" i="1"/>
  <c r="G23" i="1"/>
  <c r="G15" i="1"/>
  <c r="G14" i="1"/>
  <c r="G13" i="1"/>
  <c r="G12" i="1"/>
  <c r="G11" i="1"/>
  <c r="G10" i="1"/>
  <c r="G9" i="1"/>
  <c r="AC25" i="1" l="1"/>
  <c r="AD25" i="1" s="1"/>
  <c r="AC20" i="1"/>
  <c r="AD20" i="1" s="1"/>
  <c r="AG27" i="1"/>
  <c r="AH27" i="1" s="1"/>
  <c r="AG17" i="1"/>
  <c r="AH17" i="1" s="1"/>
  <c r="AG28" i="1"/>
  <c r="AH28" i="1" s="1"/>
  <c r="AC29" i="1"/>
  <c r="AD29" i="1" s="1"/>
  <c r="AC18" i="1"/>
  <c r="AD18" i="1" s="1"/>
  <c r="AC22" i="1"/>
  <c r="AD22" i="1" s="1"/>
  <c r="AC17" i="1"/>
  <c r="AD17" i="1" s="1"/>
  <c r="AG19" i="1"/>
  <c r="AH19" i="1" s="1"/>
  <c r="AG26" i="1"/>
  <c r="AH26" i="1" s="1"/>
  <c r="AG29" i="1"/>
  <c r="AH29" i="1" s="1"/>
  <c r="AG24" i="1"/>
  <c r="AH24" i="1" s="1"/>
  <c r="AC28" i="1"/>
  <c r="AD28" i="1" s="1"/>
  <c r="AG22" i="1"/>
  <c r="AH22" i="1" s="1"/>
  <c r="AG25" i="1"/>
  <c r="AH25" i="1" s="1"/>
  <c r="AC21" i="1"/>
  <c r="AD21" i="1" s="1"/>
  <c r="AG23" i="1"/>
  <c r="AH23" i="1" s="1"/>
</calcChain>
</file>

<file path=xl/sharedStrings.xml><?xml version="1.0" encoding="utf-8"?>
<sst xmlns="http://schemas.openxmlformats.org/spreadsheetml/2006/main" count="202" uniqueCount="58">
  <si>
    <t>Session</t>
  </si>
  <si>
    <t>time in tube (s)</t>
    <phoneticPr fontId="1" type="noConversion"/>
  </si>
  <si>
    <t>Total Distance (cm)</t>
  </si>
  <si>
    <t>1st Arm Choice</t>
  </si>
  <si>
    <t xml:space="preserve">a1 </t>
  </si>
  <si>
    <t>habituation</t>
  </si>
  <si>
    <t>Normal</t>
  </si>
  <si>
    <t xml:space="preserve">a2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</si>
  <si>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</si>
  <si>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</si>
  <si>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</si>
  <si>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</si>
  <si>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</si>
  <si>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b1 </t>
  </si>
  <si>
    <t>Stress</t>
    <phoneticPr fontId="1" type="noConversion"/>
  </si>
  <si>
    <t xml:space="preserve">b2 </t>
  </si>
  <si>
    <t>b3</t>
  </si>
  <si>
    <t>b4</t>
  </si>
  <si>
    <t>b5</t>
  </si>
  <si>
    <t>b6</t>
  </si>
  <si>
    <t>b7</t>
  </si>
  <si>
    <t>A</t>
  </si>
  <si>
    <t>B</t>
  </si>
  <si>
    <t>Treatment</t>
    <phoneticPr fontId="1" type="noConversion"/>
  </si>
  <si>
    <t>Subject</t>
    <phoneticPr fontId="1" type="noConversion"/>
  </si>
  <si>
    <t>test</t>
  </si>
  <si>
    <t>Stress</t>
  </si>
  <si>
    <t>Distance in Zone C (cm)</t>
    <phoneticPr fontId="1" type="noConversion"/>
  </si>
  <si>
    <t>Distance in Zone A (cm)</t>
    <phoneticPr fontId="1" type="noConversion"/>
  </si>
  <si>
    <t>Distance in Zone B (cm)</t>
    <phoneticPr fontId="1" type="noConversion"/>
  </si>
  <si>
    <t>Distance in Zone D (cm)</t>
    <phoneticPr fontId="1" type="noConversion"/>
  </si>
  <si>
    <t>Distance in Zone C (%)</t>
    <phoneticPr fontId="1" type="noConversion"/>
  </si>
  <si>
    <t>Distance in Zone A (%)</t>
    <phoneticPr fontId="1" type="noConversion"/>
  </si>
  <si>
    <t>Distance in Zone B (%)</t>
    <phoneticPr fontId="1" type="noConversion"/>
  </si>
  <si>
    <t>Distance in Zone D (%)</t>
    <phoneticPr fontId="1" type="noConversion"/>
  </si>
  <si>
    <t>Time in Zone C (s)</t>
    <phoneticPr fontId="1" type="noConversion"/>
  </si>
  <si>
    <t>Time in Zone A (s)</t>
    <phoneticPr fontId="1" type="noConversion"/>
  </si>
  <si>
    <t>Time in Zone B (s)</t>
    <phoneticPr fontId="1" type="noConversion"/>
  </si>
  <si>
    <t>Time in Zone D (s)</t>
    <phoneticPr fontId="1" type="noConversion"/>
  </si>
  <si>
    <t>1st Choice Latency (s)</t>
    <phoneticPr fontId="1" type="noConversion"/>
  </si>
  <si>
    <t>Time in Zone C (%)</t>
    <phoneticPr fontId="1" type="noConversion"/>
  </si>
  <si>
    <t>Time in Zone A (%)</t>
    <phoneticPr fontId="1" type="noConversion"/>
  </si>
  <si>
    <t>Time in Zone B (%)</t>
    <phoneticPr fontId="1" type="noConversion"/>
  </si>
  <si>
    <t>Time in Zone D (%)</t>
    <phoneticPr fontId="1" type="noConversion"/>
  </si>
  <si>
    <t>Novel zone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</si>
  <si>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</si>
  <si>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</si>
  <si>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</si>
  <si>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distance_novel_percentage</t>
    <phoneticPr fontId="1" type="noConversion"/>
  </si>
  <si>
    <t>distance_familiar_percentage</t>
    <phoneticPr fontId="1" type="noConversion"/>
  </si>
  <si>
    <t>distance_familiar_cm</t>
    <phoneticPr fontId="1" type="noConversion"/>
  </si>
  <si>
    <t>distance_novel_cm</t>
    <phoneticPr fontId="1" type="noConversion"/>
  </si>
  <si>
    <t>time_novel_percentage</t>
    <phoneticPr fontId="1" type="noConversion"/>
  </si>
  <si>
    <t>time_familiar_percentage</t>
    <phoneticPr fontId="1" type="noConversion"/>
  </si>
  <si>
    <t>time_novel_s</t>
    <phoneticPr fontId="1" type="noConversion"/>
  </si>
  <si>
    <t>time_familiar_s</t>
    <phoneticPr fontId="1" type="noConversion"/>
  </si>
  <si>
    <t>First arm choice</t>
    <phoneticPr fontId="1" type="noConversion"/>
  </si>
  <si>
    <t>novel first same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</si>
</sst>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tabSelected="1" topLeftCell="J10" zoomScaleNormal="100" workbookViewId="0">
      <selection activeCell="AB33" sqref="AB33"/>
    </sheetView>
  </sheetViews>
  <sheetFormatPr defaultRowHeight="15" x14ac:dyDescent="0.3"/>
  <cols>
    <col min="1" max="1" width="12.25" style="2" customWidth="1"/>
    <col min="2" max="2" width="12.125" style="2" customWidth="1"/>
    <col min="3" max="4" width="9" style="2"/>
    <col min="5" max="6" width="9" style="1"/>
    <col min="7" max="16384" width="9" style="2"/>
  </cols>
  <sheetData>
    <row r="1" spans="1:34" x14ac:dyDescent="0.3">
      <c r="A1" s="1" t="s">
        <v>24</v>
      </c>
      <c r="B1" s="1" t="s">
        <v>0</v>
      </c>
      <c r="C1" s="1" t="s">
        <v>23</v>
      </c>
      <c r="D1" s="1" t="s">
        <v>44</v>
      </c>
      <c r="E1" s="1" t="s">
        <v>56</v>
      </c>
      <c r="F1" s="1" t="s">
        <v>57</v>
      </c>
      <c r="G1" s="1" t="s">
        <v>1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2</v>
      </c>
      <c r="Y1" s="1" t="s">
        <v>3</v>
      </c>
      <c r="Z1" s="1" t="s">
        <v>39</v>
      </c>
      <c r="AA1" s="2" t="s">
        <v>51</v>
      </c>
      <c r="AB1" s="2" t="s">
        <v>50</v>
      </c>
      <c r="AC1" s="2" t="s">
        <v>48</v>
      </c>
      <c r="AD1" s="2" t="s">
        <v>49</v>
      </c>
      <c r="AE1" s="2" t="s">
        <v>54</v>
      </c>
      <c r="AF1" s="2" t="s">
        <v>55</v>
      </c>
      <c r="AG1" s="2" t="s">
        <v>52</v>
      </c>
      <c r="AH1" s="2" t="s">
        <v>53</v>
      </c>
    </row>
    <row r="2" spans="1:34" x14ac:dyDescent="0.3">
      <c r="A2" s="1" t="s">
        <v>4</v>
      </c>
      <c r="B2" s="1" t="s">
        <v>5</v>
      </c>
      <c r="C2" s="1" t="s">
        <v>6</v>
      </c>
      <c r="D2" s="1" t="s">
        <v>21</v>
      </c>
      <c r="E2" s="5" t="s">
        <v>45</v>
      </c>
      <c r="F2" s="5"/>
      <c r="G2" s="1">
        <v>0</v>
      </c>
      <c r="H2" s="1">
        <v>987.51</v>
      </c>
      <c r="I2" s="1">
        <v>0</v>
      </c>
      <c r="J2" s="1">
        <v>724.3</v>
      </c>
      <c r="K2" s="1">
        <v>146.59</v>
      </c>
      <c r="L2" s="1">
        <v>53.14</v>
      </c>
      <c r="M2" s="1">
        <v>0</v>
      </c>
      <c r="N2" s="1">
        <v>38.97</v>
      </c>
      <c r="O2" s="1">
        <v>7.89</v>
      </c>
      <c r="P2" s="1">
        <v>159.69</v>
      </c>
      <c r="Q2" s="1">
        <v>0</v>
      </c>
      <c r="R2" s="1">
        <v>139.44</v>
      </c>
      <c r="S2" s="1">
        <v>15.31</v>
      </c>
      <c r="T2" s="1">
        <v>50.79</v>
      </c>
      <c r="U2" s="1">
        <v>0</v>
      </c>
      <c r="V2" s="1">
        <v>44.35</v>
      </c>
      <c r="W2" s="1">
        <v>4.87</v>
      </c>
      <c r="X2" s="1">
        <v>1858.4</v>
      </c>
      <c r="Y2" s="1" t="s">
        <v>45</v>
      </c>
      <c r="Z2" s="1">
        <v>12.69</v>
      </c>
    </row>
    <row r="3" spans="1:34" x14ac:dyDescent="0.3">
      <c r="A3" s="1" t="s">
        <v>7</v>
      </c>
      <c r="B3" s="1" t="s">
        <v>5</v>
      </c>
      <c r="C3" s="1" t="s">
        <v>6</v>
      </c>
      <c r="D3" s="1" t="s">
        <v>22</v>
      </c>
      <c r="E3" s="5" t="s">
        <v>46</v>
      </c>
      <c r="F3" s="5"/>
      <c r="G3" s="1">
        <v>0</v>
      </c>
      <c r="H3" s="1">
        <v>706</v>
      </c>
      <c r="I3" s="1">
        <v>734.56</v>
      </c>
      <c r="J3" s="1">
        <v>0</v>
      </c>
      <c r="K3" s="1">
        <v>176.82</v>
      </c>
      <c r="L3" s="1">
        <v>43.65</v>
      </c>
      <c r="M3" s="1">
        <v>45.42</v>
      </c>
      <c r="N3" s="1">
        <v>0</v>
      </c>
      <c r="O3" s="1">
        <v>10.93</v>
      </c>
      <c r="P3" s="1">
        <v>105.31</v>
      </c>
      <c r="Q3" s="1">
        <v>170.81</v>
      </c>
      <c r="R3" s="1">
        <v>0</v>
      </c>
      <c r="S3" s="1">
        <v>39.25</v>
      </c>
      <c r="T3" s="1">
        <v>33.39</v>
      </c>
      <c r="U3" s="1">
        <v>54.16</v>
      </c>
      <c r="V3" s="1">
        <v>0</v>
      </c>
      <c r="W3" s="1">
        <v>12.45</v>
      </c>
      <c r="X3" s="1">
        <v>1617.39</v>
      </c>
      <c r="Y3" s="1" t="s">
        <v>46</v>
      </c>
      <c r="Z3" s="1">
        <v>10.06</v>
      </c>
    </row>
    <row r="4" spans="1:34" x14ac:dyDescent="0.3">
      <c r="A4" s="1" t="s">
        <v>8</v>
      </c>
      <c r="B4" s="1" t="s">
        <v>5</v>
      </c>
      <c r="C4" s="1" t="s">
        <v>6</v>
      </c>
      <c r="D4" s="1" t="s">
        <v>21</v>
      </c>
      <c r="E4" s="5" t="s">
        <v>45</v>
      </c>
      <c r="F4" s="5"/>
      <c r="G4" s="1">
        <v>0</v>
      </c>
      <c r="H4" s="1">
        <v>899.42</v>
      </c>
      <c r="I4" s="1">
        <v>0</v>
      </c>
      <c r="J4" s="1">
        <v>1065.55</v>
      </c>
      <c r="K4" s="1">
        <v>239.81</v>
      </c>
      <c r="L4" s="1">
        <v>40.79</v>
      </c>
      <c r="M4" s="1">
        <v>0</v>
      </c>
      <c r="N4" s="1">
        <v>48.33</v>
      </c>
      <c r="O4" s="1">
        <v>10.88</v>
      </c>
      <c r="P4" s="1">
        <v>95.25</v>
      </c>
      <c r="Q4" s="1">
        <v>0</v>
      </c>
      <c r="R4" s="1">
        <v>170.81</v>
      </c>
      <c r="S4" s="1">
        <v>39.880000000000003</v>
      </c>
      <c r="T4" s="1">
        <v>31.13</v>
      </c>
      <c r="U4" s="1">
        <v>0</v>
      </c>
      <c r="V4" s="1">
        <v>55.83</v>
      </c>
      <c r="W4" s="1">
        <v>13.03</v>
      </c>
      <c r="X4" s="1">
        <v>2204.7800000000002</v>
      </c>
      <c r="Y4" s="1" t="s">
        <v>45</v>
      </c>
      <c r="Z4" s="1">
        <v>9.56</v>
      </c>
    </row>
    <row r="5" spans="1:34" x14ac:dyDescent="0.3">
      <c r="A5" s="1" t="s">
        <v>9</v>
      </c>
      <c r="B5" s="1" t="s">
        <v>5</v>
      </c>
      <c r="C5" s="1" t="s">
        <v>6</v>
      </c>
      <c r="D5" s="1" t="s">
        <v>21</v>
      </c>
      <c r="E5" s="5" t="s">
        <v>45</v>
      </c>
      <c r="F5" s="5"/>
      <c r="G5" s="1">
        <v>0</v>
      </c>
      <c r="H5" s="1">
        <v>627.66</v>
      </c>
      <c r="I5" s="1">
        <v>0</v>
      </c>
      <c r="J5" s="1">
        <v>790.08</v>
      </c>
      <c r="K5" s="1">
        <v>122.71</v>
      </c>
      <c r="L5" s="1">
        <v>40.75</v>
      </c>
      <c r="M5" s="1">
        <v>0</v>
      </c>
      <c r="N5" s="1">
        <v>51.29</v>
      </c>
      <c r="O5" s="1">
        <v>7.97</v>
      </c>
      <c r="P5" s="1">
        <v>99.62</v>
      </c>
      <c r="Q5" s="1">
        <v>0</v>
      </c>
      <c r="R5" s="1">
        <v>180.37</v>
      </c>
      <c r="S5" s="1">
        <v>17.059999999999999</v>
      </c>
      <c r="T5" s="1">
        <v>33.54</v>
      </c>
      <c r="U5" s="1">
        <v>0</v>
      </c>
      <c r="V5" s="1">
        <v>60.72</v>
      </c>
      <c r="W5" s="1">
        <v>5.74</v>
      </c>
      <c r="X5" s="1">
        <v>1540.46</v>
      </c>
      <c r="Y5" s="1" t="s">
        <v>45</v>
      </c>
      <c r="Z5" s="1">
        <v>6.19</v>
      </c>
    </row>
    <row r="6" spans="1:34" x14ac:dyDescent="0.3">
      <c r="A6" s="1" t="s">
        <v>10</v>
      </c>
      <c r="B6" s="1" t="s">
        <v>5</v>
      </c>
      <c r="C6" s="1" t="s">
        <v>6</v>
      </c>
      <c r="D6" s="1" t="s">
        <v>21</v>
      </c>
      <c r="E6" s="5" t="s">
        <v>45</v>
      </c>
      <c r="F6" s="5"/>
      <c r="G6" s="1">
        <v>0</v>
      </c>
      <c r="H6" s="1">
        <v>693.41</v>
      </c>
      <c r="I6" s="1">
        <v>28.27</v>
      </c>
      <c r="J6" s="1">
        <v>649.41999999999996</v>
      </c>
      <c r="K6" s="1">
        <v>205.37</v>
      </c>
      <c r="L6" s="1">
        <v>43.85</v>
      </c>
      <c r="M6" s="1">
        <v>1.79</v>
      </c>
      <c r="N6" s="1">
        <v>41.07</v>
      </c>
      <c r="O6" s="1">
        <v>12.99</v>
      </c>
      <c r="P6" s="1">
        <v>120.19</v>
      </c>
      <c r="Q6" s="1">
        <v>1.06</v>
      </c>
      <c r="R6" s="1">
        <v>148.44</v>
      </c>
      <c r="S6" s="1">
        <v>53.25</v>
      </c>
      <c r="T6" s="1">
        <v>37.21</v>
      </c>
      <c r="U6" s="1">
        <v>0.33</v>
      </c>
      <c r="V6" s="1">
        <v>45.96</v>
      </c>
      <c r="W6" s="1">
        <v>16.489999999999998</v>
      </c>
      <c r="X6" s="1">
        <v>1581.17</v>
      </c>
      <c r="Y6" s="1" t="s">
        <v>45</v>
      </c>
      <c r="Z6" s="1">
        <v>5.12</v>
      </c>
    </row>
    <row r="7" spans="1:34" x14ac:dyDescent="0.3">
      <c r="A7" s="1" t="s">
        <v>11</v>
      </c>
      <c r="B7" s="1" t="s">
        <v>5</v>
      </c>
      <c r="C7" s="1" t="s">
        <v>6</v>
      </c>
      <c r="D7" s="1" t="s">
        <v>21</v>
      </c>
      <c r="E7" s="5" t="s">
        <v>45</v>
      </c>
      <c r="F7" s="5"/>
      <c r="G7" s="1">
        <v>0</v>
      </c>
      <c r="H7" s="1">
        <v>561.78</v>
      </c>
      <c r="I7" s="1">
        <v>0</v>
      </c>
      <c r="J7" s="1">
        <v>786.84</v>
      </c>
      <c r="K7" s="1">
        <v>168.97</v>
      </c>
      <c r="L7" s="1">
        <v>37.020000000000003</v>
      </c>
      <c r="M7" s="1">
        <v>0</v>
      </c>
      <c r="N7" s="1">
        <v>51.85</v>
      </c>
      <c r="O7" s="1">
        <v>11.13</v>
      </c>
      <c r="P7" s="1">
        <v>77.12</v>
      </c>
      <c r="Q7" s="1">
        <v>0</v>
      </c>
      <c r="R7" s="1">
        <v>192.75</v>
      </c>
      <c r="S7" s="1">
        <v>30.75</v>
      </c>
      <c r="T7" s="1">
        <v>25.65</v>
      </c>
      <c r="U7" s="1">
        <v>0</v>
      </c>
      <c r="V7" s="1">
        <v>64.12</v>
      </c>
      <c r="W7" s="1">
        <v>10.23</v>
      </c>
      <c r="X7" s="1">
        <v>1517.59</v>
      </c>
      <c r="Y7" s="1" t="s">
        <v>45</v>
      </c>
      <c r="Z7" s="1">
        <v>9.1199999999999992</v>
      </c>
    </row>
    <row r="8" spans="1:34" x14ac:dyDescent="0.3">
      <c r="A8" s="1" t="s">
        <v>12</v>
      </c>
      <c r="B8" s="1" t="s">
        <v>5</v>
      </c>
      <c r="C8" s="1" t="s">
        <v>6</v>
      </c>
      <c r="D8" s="1" t="s">
        <v>22</v>
      </c>
      <c r="E8" s="5" t="s">
        <v>46</v>
      </c>
      <c r="F8" s="5"/>
      <c r="G8" s="1">
        <v>0</v>
      </c>
      <c r="H8" s="1">
        <v>1036.0899999999999</v>
      </c>
      <c r="I8" s="1">
        <v>922.94</v>
      </c>
      <c r="J8" s="1">
        <v>0</v>
      </c>
      <c r="K8" s="1">
        <v>197.58</v>
      </c>
      <c r="L8" s="1">
        <v>47.79</v>
      </c>
      <c r="M8" s="1">
        <v>42.57</v>
      </c>
      <c r="N8" s="1">
        <v>0</v>
      </c>
      <c r="O8" s="1">
        <v>9.11</v>
      </c>
      <c r="P8" s="1">
        <v>143.19</v>
      </c>
      <c r="Q8" s="1">
        <v>152.81</v>
      </c>
      <c r="R8" s="1">
        <v>0</v>
      </c>
      <c r="S8" s="1">
        <v>24.69</v>
      </c>
      <c r="T8" s="1">
        <v>44.64</v>
      </c>
      <c r="U8" s="1">
        <v>47.64</v>
      </c>
      <c r="V8" s="1">
        <v>0</v>
      </c>
      <c r="W8" s="1">
        <v>7.7</v>
      </c>
      <c r="X8" s="1">
        <v>2168.17</v>
      </c>
      <c r="Y8" s="1" t="s">
        <v>46</v>
      </c>
      <c r="Z8" s="1">
        <v>6.62</v>
      </c>
    </row>
    <row r="9" spans="1:34" x14ac:dyDescent="0.3">
      <c r="A9" s="1" t="s">
        <v>13</v>
      </c>
      <c r="B9" s="1" t="s">
        <v>5</v>
      </c>
      <c r="C9" s="1" t="s">
        <v>14</v>
      </c>
      <c r="D9" s="1" t="s">
        <v>22</v>
      </c>
      <c r="E9" s="5" t="s">
        <v>47</v>
      </c>
      <c r="F9" s="5"/>
      <c r="G9" s="1">
        <f>13*60+25</f>
        <v>805</v>
      </c>
      <c r="H9" s="1">
        <v>191.82</v>
      </c>
      <c r="I9" s="1">
        <v>81.94</v>
      </c>
      <c r="J9" s="1">
        <v>0</v>
      </c>
      <c r="K9" s="1">
        <v>18.07</v>
      </c>
      <c r="L9" s="1">
        <v>65.73</v>
      </c>
      <c r="M9" s="1">
        <v>28.08</v>
      </c>
      <c r="N9" s="1">
        <v>0</v>
      </c>
      <c r="O9" s="1">
        <v>6.19</v>
      </c>
      <c r="P9" s="1">
        <v>61.56</v>
      </c>
      <c r="Q9" s="1">
        <v>22.62</v>
      </c>
      <c r="R9" s="1">
        <v>0</v>
      </c>
      <c r="S9" s="1">
        <v>2.44</v>
      </c>
      <c r="T9" s="1">
        <v>71.069999999999993</v>
      </c>
      <c r="U9" s="1">
        <v>26.12</v>
      </c>
      <c r="V9" s="1">
        <v>0</v>
      </c>
      <c r="W9" s="1">
        <v>2.81</v>
      </c>
      <c r="X9" s="1">
        <v>291.82</v>
      </c>
      <c r="Y9" s="1" t="s">
        <v>47</v>
      </c>
      <c r="Z9" s="1">
        <v>23</v>
      </c>
    </row>
    <row r="10" spans="1:34" x14ac:dyDescent="0.3">
      <c r="A10" s="1" t="s">
        <v>15</v>
      </c>
      <c r="B10" s="1" t="s">
        <v>5</v>
      </c>
      <c r="C10" s="1" t="s">
        <v>14</v>
      </c>
      <c r="D10" s="1" t="s">
        <v>21</v>
      </c>
      <c r="E10" s="5" t="s">
        <v>47</v>
      </c>
      <c r="F10" s="5"/>
      <c r="G10" s="1">
        <f>600</f>
        <v>600</v>
      </c>
      <c r="H10" s="1">
        <v>904.59</v>
      </c>
      <c r="I10" s="1">
        <v>0</v>
      </c>
      <c r="J10" s="1">
        <v>652.91999999999996</v>
      </c>
      <c r="K10" s="1">
        <v>126.29</v>
      </c>
      <c r="L10" s="1">
        <v>53.6</v>
      </c>
      <c r="M10" s="1">
        <v>0</v>
      </c>
      <c r="N10" s="1">
        <v>38.69</v>
      </c>
      <c r="O10" s="1">
        <v>7.48</v>
      </c>
      <c r="P10" s="1">
        <v>108.5</v>
      </c>
      <c r="Q10" s="1">
        <v>0</v>
      </c>
      <c r="R10" s="1">
        <v>210.19</v>
      </c>
      <c r="S10" s="1">
        <v>18.190000000000001</v>
      </c>
      <c r="T10" s="1">
        <v>32.19</v>
      </c>
      <c r="U10" s="1">
        <v>0</v>
      </c>
      <c r="V10" s="1">
        <v>62.36</v>
      </c>
      <c r="W10" s="1">
        <v>5.4</v>
      </c>
      <c r="X10" s="1">
        <v>1687.72</v>
      </c>
      <c r="Y10" s="1" t="s">
        <v>47</v>
      </c>
      <c r="Z10" s="1">
        <v>7.94</v>
      </c>
    </row>
    <row r="11" spans="1:34" x14ac:dyDescent="0.3">
      <c r="A11" s="1" t="s">
        <v>16</v>
      </c>
      <c r="B11" s="1" t="s">
        <v>5</v>
      </c>
      <c r="C11" s="1" t="s">
        <v>14</v>
      </c>
      <c r="D11" s="1" t="s">
        <v>22</v>
      </c>
      <c r="E11" s="5" t="s">
        <v>46</v>
      </c>
      <c r="F11" s="5"/>
      <c r="G11" s="1">
        <f>13*60+32</f>
        <v>812</v>
      </c>
      <c r="H11" s="1">
        <v>855.86</v>
      </c>
      <c r="I11" s="1">
        <v>830.78</v>
      </c>
      <c r="J11" s="1">
        <v>0</v>
      </c>
      <c r="K11" s="1">
        <v>107.15</v>
      </c>
      <c r="L11" s="1">
        <v>47.71</v>
      </c>
      <c r="M11" s="1">
        <v>46.31</v>
      </c>
      <c r="N11" s="1">
        <v>0</v>
      </c>
      <c r="O11" s="1">
        <v>5.97</v>
      </c>
      <c r="P11" s="1">
        <v>114.5</v>
      </c>
      <c r="Q11" s="1">
        <v>171.12</v>
      </c>
      <c r="R11" s="1">
        <v>0</v>
      </c>
      <c r="S11" s="1">
        <v>16.190000000000001</v>
      </c>
      <c r="T11" s="1">
        <v>37.94</v>
      </c>
      <c r="U11" s="1">
        <v>56.7</v>
      </c>
      <c r="V11" s="1">
        <v>0</v>
      </c>
      <c r="W11" s="1">
        <v>5.36</v>
      </c>
      <c r="X11" s="1">
        <v>1793.79</v>
      </c>
      <c r="Y11" s="1" t="s">
        <v>46</v>
      </c>
      <c r="Z11" s="1">
        <v>42.12</v>
      </c>
    </row>
    <row r="12" spans="1:34" x14ac:dyDescent="0.3">
      <c r="A12" s="1" t="s">
        <v>17</v>
      </c>
      <c r="B12" s="1" t="s">
        <v>5</v>
      </c>
      <c r="C12" s="1" t="s">
        <v>14</v>
      </c>
      <c r="D12" s="1" t="s">
        <v>21</v>
      </c>
      <c r="E12" s="5" t="s">
        <v>45</v>
      </c>
      <c r="F12" s="5"/>
      <c r="G12" s="1">
        <f>14*60+26</f>
        <v>866</v>
      </c>
      <c r="H12" s="1">
        <v>696.04</v>
      </c>
      <c r="I12" s="1">
        <v>0</v>
      </c>
      <c r="J12" s="1">
        <v>995.1</v>
      </c>
      <c r="K12" s="1">
        <v>253.56</v>
      </c>
      <c r="L12" s="1">
        <v>35.79</v>
      </c>
      <c r="M12" s="1">
        <v>0</v>
      </c>
      <c r="N12" s="1">
        <v>51.17</v>
      </c>
      <c r="O12" s="1">
        <v>13.04</v>
      </c>
      <c r="P12" s="1">
        <v>90.94</v>
      </c>
      <c r="Q12" s="1">
        <v>0</v>
      </c>
      <c r="R12" s="1">
        <v>182</v>
      </c>
      <c r="S12" s="1">
        <v>40.19</v>
      </c>
      <c r="T12" s="1">
        <v>29.04</v>
      </c>
      <c r="U12" s="1">
        <v>0</v>
      </c>
      <c r="V12" s="1">
        <v>58.12</v>
      </c>
      <c r="W12" s="1">
        <v>12.83</v>
      </c>
      <c r="X12" s="1">
        <v>1944.71</v>
      </c>
      <c r="Y12" s="1" t="s">
        <v>45</v>
      </c>
      <c r="Z12" s="1">
        <v>18.62</v>
      </c>
    </row>
    <row r="13" spans="1:34" x14ac:dyDescent="0.3">
      <c r="A13" s="1" t="s">
        <v>18</v>
      </c>
      <c r="B13" s="1" t="s">
        <v>5</v>
      </c>
      <c r="C13" s="1" t="s">
        <v>14</v>
      </c>
      <c r="D13" s="1" t="s">
        <v>22</v>
      </c>
      <c r="E13" s="5" t="s">
        <v>46</v>
      </c>
      <c r="F13" s="5"/>
      <c r="G13" s="1">
        <f>16*60+30</f>
        <v>990</v>
      </c>
      <c r="H13" s="1">
        <v>1140.05</v>
      </c>
      <c r="I13" s="1">
        <v>710.63</v>
      </c>
      <c r="J13" s="1">
        <v>0</v>
      </c>
      <c r="K13" s="1">
        <v>150.68</v>
      </c>
      <c r="L13" s="1">
        <v>56.96</v>
      </c>
      <c r="M13" s="1">
        <v>35.51</v>
      </c>
      <c r="N13" s="1">
        <v>0</v>
      </c>
      <c r="O13" s="1">
        <v>7.53</v>
      </c>
      <c r="P13" s="1">
        <v>203.88</v>
      </c>
      <c r="Q13" s="1">
        <v>85.44</v>
      </c>
      <c r="R13" s="1">
        <v>0</v>
      </c>
      <c r="S13" s="1">
        <v>16.690000000000001</v>
      </c>
      <c r="T13" s="1">
        <v>66.63</v>
      </c>
      <c r="U13" s="1">
        <v>27.92</v>
      </c>
      <c r="V13" s="1">
        <v>0</v>
      </c>
      <c r="W13" s="1">
        <v>5.45</v>
      </c>
      <c r="X13" s="1">
        <v>2001.35</v>
      </c>
      <c r="Y13" s="1" t="s">
        <v>46</v>
      </c>
      <c r="Z13" s="1">
        <v>21.75</v>
      </c>
    </row>
    <row r="14" spans="1:34" x14ac:dyDescent="0.3">
      <c r="A14" s="1" t="s">
        <v>19</v>
      </c>
      <c r="B14" s="1" t="s">
        <v>5</v>
      </c>
      <c r="C14" s="1" t="s">
        <v>14</v>
      </c>
      <c r="D14" s="1" t="s">
        <v>21</v>
      </c>
      <c r="E14" s="5" t="s">
        <v>45</v>
      </c>
      <c r="F14" s="5"/>
      <c r="G14" s="1">
        <f>13*60+9</f>
        <v>789</v>
      </c>
      <c r="H14" s="1">
        <v>859.41</v>
      </c>
      <c r="I14" s="1">
        <v>0</v>
      </c>
      <c r="J14" s="1">
        <v>858.72</v>
      </c>
      <c r="K14" s="1">
        <v>214.9</v>
      </c>
      <c r="L14" s="1">
        <v>44.46</v>
      </c>
      <c r="M14" s="1">
        <v>0</v>
      </c>
      <c r="N14" s="1">
        <v>44.42</v>
      </c>
      <c r="O14" s="1">
        <v>11.12</v>
      </c>
      <c r="P14" s="1">
        <v>124</v>
      </c>
      <c r="Q14" s="1">
        <v>0</v>
      </c>
      <c r="R14" s="1">
        <v>150.75</v>
      </c>
      <c r="S14" s="1">
        <v>31</v>
      </c>
      <c r="T14" s="1">
        <v>40.56</v>
      </c>
      <c r="U14" s="1">
        <v>0</v>
      </c>
      <c r="V14" s="1">
        <v>49.3</v>
      </c>
      <c r="W14" s="1">
        <v>10.14</v>
      </c>
      <c r="X14" s="1">
        <v>1933.03</v>
      </c>
      <c r="Y14" s="1" t="s">
        <v>45</v>
      </c>
      <c r="Z14" s="1">
        <v>4.0599999999999996</v>
      </c>
    </row>
    <row r="15" spans="1:34" x14ac:dyDescent="0.3">
      <c r="A15" s="1" t="s">
        <v>20</v>
      </c>
      <c r="B15" s="1" t="s">
        <v>5</v>
      </c>
      <c r="C15" s="1" t="s">
        <v>14</v>
      </c>
      <c r="D15" s="1" t="s">
        <v>22</v>
      </c>
      <c r="E15" s="5" t="s">
        <v>46</v>
      </c>
      <c r="F15" s="5"/>
      <c r="G15" s="1">
        <f>12*60+29</f>
        <v>749</v>
      </c>
      <c r="H15" s="1">
        <v>952.55</v>
      </c>
      <c r="I15" s="1">
        <v>724.49</v>
      </c>
      <c r="J15" s="1">
        <v>0</v>
      </c>
      <c r="K15" s="1">
        <v>136.01</v>
      </c>
      <c r="L15" s="1">
        <v>52.54</v>
      </c>
      <c r="M15" s="1">
        <v>39.96</v>
      </c>
      <c r="N15" s="1">
        <v>0</v>
      </c>
      <c r="O15" s="1">
        <v>7.5</v>
      </c>
      <c r="P15" s="1">
        <v>163.19</v>
      </c>
      <c r="Q15" s="1">
        <v>151.94</v>
      </c>
      <c r="R15" s="1">
        <v>0</v>
      </c>
      <c r="S15" s="1">
        <v>23.12</v>
      </c>
      <c r="T15" s="1">
        <v>48.24</v>
      </c>
      <c r="U15" s="1">
        <v>44.92</v>
      </c>
      <c r="V15" s="1">
        <v>0</v>
      </c>
      <c r="W15" s="1">
        <v>6.84</v>
      </c>
      <c r="X15" s="1">
        <v>1813.06</v>
      </c>
      <c r="Y15" s="1" t="s">
        <v>46</v>
      </c>
      <c r="Z15" s="1">
        <v>14.06</v>
      </c>
    </row>
    <row r="16" spans="1:34" x14ac:dyDescent="0.3">
      <c r="A16" s="1" t="s">
        <v>4</v>
      </c>
      <c r="B16" s="1" t="s">
        <v>25</v>
      </c>
      <c r="C16" s="1" t="s">
        <v>6</v>
      </c>
      <c r="D16" s="1" t="s">
        <v>21</v>
      </c>
      <c r="E16" s="5" t="s">
        <v>46</v>
      </c>
      <c r="F16" s="5" t="b">
        <f>D16=E16</f>
        <v>1</v>
      </c>
      <c r="G16" s="1">
        <v>0</v>
      </c>
      <c r="H16" s="1">
        <v>656.18</v>
      </c>
      <c r="I16" s="1">
        <v>622.95000000000005</v>
      </c>
      <c r="J16" s="1">
        <v>544.9</v>
      </c>
      <c r="K16" s="1">
        <v>260.55</v>
      </c>
      <c r="L16" s="1">
        <v>31.48</v>
      </c>
      <c r="M16" s="1">
        <v>29.88</v>
      </c>
      <c r="N16" s="1">
        <v>26.14</v>
      </c>
      <c r="O16" s="1">
        <v>12.5</v>
      </c>
      <c r="P16" s="1">
        <v>75.81</v>
      </c>
      <c r="Q16" s="1">
        <v>94.69</v>
      </c>
      <c r="R16" s="1">
        <v>96.62</v>
      </c>
      <c r="S16" s="1">
        <v>38.880000000000003</v>
      </c>
      <c r="T16" s="1">
        <v>24.78</v>
      </c>
      <c r="U16" s="1">
        <v>30.94</v>
      </c>
      <c r="V16" s="1">
        <v>31.58</v>
      </c>
      <c r="W16" s="1">
        <v>12.7</v>
      </c>
      <c r="X16" s="1">
        <v>2084.58</v>
      </c>
      <c r="Y16" s="1" t="s">
        <v>46</v>
      </c>
      <c r="Z16" s="1">
        <v>8.69</v>
      </c>
      <c r="AA16" s="3">
        <f>I16</f>
        <v>622.95000000000005</v>
      </c>
      <c r="AB16" s="4">
        <f>H16+J16</f>
        <v>1201.08</v>
      </c>
      <c r="AC16" s="3">
        <f>AA16/(AA16+AB16)*100</f>
        <v>34.152398809230114</v>
      </c>
      <c r="AD16" s="2">
        <f>100-AC16</f>
        <v>65.847601190769893</v>
      </c>
      <c r="AE16" s="2">
        <f>Q16</f>
        <v>94.69</v>
      </c>
      <c r="AF16" s="2">
        <f>P16+R16</f>
        <v>172.43</v>
      </c>
      <c r="AG16" s="2">
        <f>AE16/(AE16+AF16)*100</f>
        <v>35.448487571129078</v>
      </c>
      <c r="AH16" s="2">
        <f>100-AG16</f>
        <v>64.551512428870922</v>
      </c>
    </row>
    <row r="17" spans="1:34" x14ac:dyDescent="0.3">
      <c r="A17" s="1" t="s">
        <v>7</v>
      </c>
      <c r="B17" s="1" t="s">
        <v>25</v>
      </c>
      <c r="C17" s="1" t="s">
        <v>6</v>
      </c>
      <c r="D17" s="1" t="s">
        <v>22</v>
      </c>
      <c r="E17" s="5" t="s">
        <v>45</v>
      </c>
      <c r="F17" s="5" t="b">
        <f t="shared" ref="F17:F29" si="0">D17=E17</f>
        <v>1</v>
      </c>
      <c r="G17" s="1">
        <v>0</v>
      </c>
      <c r="H17" s="1">
        <v>637.24</v>
      </c>
      <c r="I17" s="1">
        <v>345.18</v>
      </c>
      <c r="J17" s="1">
        <v>387.18</v>
      </c>
      <c r="K17" s="1">
        <v>150.22</v>
      </c>
      <c r="L17" s="1">
        <v>41.93</v>
      </c>
      <c r="M17" s="1">
        <v>22.71</v>
      </c>
      <c r="N17" s="1">
        <v>25.48</v>
      </c>
      <c r="O17" s="1">
        <v>9.8800000000000008</v>
      </c>
      <c r="P17" s="1">
        <v>150.81</v>
      </c>
      <c r="Q17" s="1">
        <v>72.62</v>
      </c>
      <c r="R17" s="1">
        <v>64</v>
      </c>
      <c r="S17" s="1">
        <v>23.56</v>
      </c>
      <c r="T17" s="1">
        <v>48.49</v>
      </c>
      <c r="U17" s="1">
        <v>23.35</v>
      </c>
      <c r="V17" s="1">
        <v>20.58</v>
      </c>
      <c r="W17" s="1">
        <v>7.58</v>
      </c>
      <c r="X17" s="1">
        <v>1519.82</v>
      </c>
      <c r="Y17" s="1" t="s">
        <v>45</v>
      </c>
      <c r="Z17" s="1">
        <v>5.81</v>
      </c>
      <c r="AA17" s="3">
        <f>J17</f>
        <v>387.18</v>
      </c>
      <c r="AB17" s="4">
        <f>H17+I17</f>
        <v>982.42000000000007</v>
      </c>
      <c r="AC17" s="3">
        <f t="shared" ref="AC17:AC29" si="1">AA17/(AA17+AB17)*100</f>
        <v>28.269567757009344</v>
      </c>
      <c r="AD17" s="2">
        <f t="shared" ref="AD17:AD29" si="2">100-AC17</f>
        <v>71.730432242990659</v>
      </c>
      <c r="AE17" s="2">
        <f>R17</f>
        <v>64</v>
      </c>
      <c r="AF17" s="2">
        <f>P17+Q17</f>
        <v>223.43</v>
      </c>
      <c r="AG17" s="2">
        <f t="shared" ref="AG17:AG29" si="3">AE17/(AE17+AF17)*100</f>
        <v>22.26629092300734</v>
      </c>
      <c r="AH17" s="2">
        <f t="shared" ref="AH17:AH29" si="4">100-AG17</f>
        <v>77.733709076992653</v>
      </c>
    </row>
    <row r="18" spans="1:34" x14ac:dyDescent="0.3">
      <c r="A18" s="1" t="s">
        <v>8</v>
      </c>
      <c r="B18" s="1" t="s">
        <v>25</v>
      </c>
      <c r="C18" s="1" t="s">
        <v>6</v>
      </c>
      <c r="D18" s="1" t="s">
        <v>21</v>
      </c>
      <c r="E18" s="5" t="s">
        <v>46</v>
      </c>
      <c r="F18" s="5" t="b">
        <f t="shared" si="0"/>
        <v>1</v>
      </c>
      <c r="G18" s="1">
        <v>0</v>
      </c>
      <c r="H18" s="1">
        <v>615.38</v>
      </c>
      <c r="I18" s="1">
        <v>629</v>
      </c>
      <c r="J18" s="1">
        <v>695.71</v>
      </c>
      <c r="K18" s="1">
        <v>192.78</v>
      </c>
      <c r="L18" s="1">
        <v>28.85</v>
      </c>
      <c r="M18" s="1">
        <v>29.49</v>
      </c>
      <c r="N18" s="1">
        <v>32.619999999999997</v>
      </c>
      <c r="O18" s="1">
        <v>9.0399999999999991</v>
      </c>
      <c r="P18" s="1">
        <v>59.62</v>
      </c>
      <c r="Q18" s="1">
        <v>72.19</v>
      </c>
      <c r="R18" s="1">
        <v>150.81</v>
      </c>
      <c r="S18" s="1">
        <v>22.69</v>
      </c>
      <c r="T18" s="1">
        <v>19.53</v>
      </c>
      <c r="U18" s="1">
        <v>23.64</v>
      </c>
      <c r="V18" s="1">
        <v>49.4</v>
      </c>
      <c r="W18" s="1">
        <v>7.43</v>
      </c>
      <c r="X18" s="1">
        <v>2132.88</v>
      </c>
      <c r="Y18" s="1" t="s">
        <v>46</v>
      </c>
      <c r="Z18" s="1">
        <v>6.38</v>
      </c>
      <c r="AA18" s="3">
        <f>H18</f>
        <v>615.38</v>
      </c>
      <c r="AB18" s="4">
        <f>H18+J18</f>
        <v>1311.0900000000001</v>
      </c>
      <c r="AC18" s="3">
        <f t="shared" si="1"/>
        <v>31.943399066686734</v>
      </c>
      <c r="AD18" s="2">
        <f t="shared" si="2"/>
        <v>68.056600933313263</v>
      </c>
      <c r="AE18" s="2">
        <f>Q18</f>
        <v>72.19</v>
      </c>
      <c r="AF18" s="2">
        <f>P18+R18</f>
        <v>210.43</v>
      </c>
      <c r="AG18" s="2">
        <f t="shared" si="3"/>
        <v>25.543132120869011</v>
      </c>
      <c r="AH18" s="2">
        <f t="shared" si="4"/>
        <v>74.456867879130982</v>
      </c>
    </row>
    <row r="19" spans="1:34" x14ac:dyDescent="0.3">
      <c r="A19" s="1" t="s">
        <v>9</v>
      </c>
      <c r="B19" s="1" t="s">
        <v>25</v>
      </c>
      <c r="C19" s="1" t="s">
        <v>6</v>
      </c>
      <c r="D19" s="1" t="s">
        <v>21</v>
      </c>
      <c r="E19" s="5" t="s">
        <v>46</v>
      </c>
      <c r="F19" s="5" t="b">
        <f t="shared" si="0"/>
        <v>1</v>
      </c>
      <c r="G19" s="1">
        <v>0</v>
      </c>
      <c r="H19" s="1">
        <v>341.91</v>
      </c>
      <c r="I19" s="1">
        <v>657.4</v>
      </c>
      <c r="J19" s="1">
        <v>232.48</v>
      </c>
      <c r="K19" s="1">
        <v>122.61</v>
      </c>
      <c r="L19" s="1">
        <v>25.24</v>
      </c>
      <c r="M19" s="1">
        <v>48.54</v>
      </c>
      <c r="N19" s="1">
        <v>17.170000000000002</v>
      </c>
      <c r="O19" s="1">
        <v>9.0500000000000007</v>
      </c>
      <c r="P19" s="1">
        <v>58.06</v>
      </c>
      <c r="Q19" s="1">
        <v>173.31</v>
      </c>
      <c r="R19" s="1">
        <v>49.37</v>
      </c>
      <c r="S19" s="1">
        <v>22.12</v>
      </c>
      <c r="T19" s="1">
        <v>19.170000000000002</v>
      </c>
      <c r="U19" s="1">
        <v>57.22</v>
      </c>
      <c r="V19" s="1">
        <v>16.3</v>
      </c>
      <c r="W19" s="1">
        <v>7.3</v>
      </c>
      <c r="X19" s="1">
        <v>1354.4</v>
      </c>
      <c r="Y19" s="1" t="s">
        <v>46</v>
      </c>
      <c r="Z19" s="1">
        <v>14.69</v>
      </c>
      <c r="AA19" s="3">
        <f>H19</f>
        <v>341.91</v>
      </c>
      <c r="AB19" s="4">
        <f>H19+J19</f>
        <v>574.39</v>
      </c>
      <c r="AC19" s="3">
        <f t="shared" si="1"/>
        <v>37.314198406635384</v>
      </c>
      <c r="AD19" s="2">
        <f t="shared" si="2"/>
        <v>62.685801593364616</v>
      </c>
      <c r="AE19" s="2">
        <f t="shared" ref="AE19:AE21" si="5">Q19</f>
        <v>173.31</v>
      </c>
      <c r="AF19" s="2">
        <f>P19+R19</f>
        <v>107.43</v>
      </c>
      <c r="AG19" s="2">
        <f t="shared" si="3"/>
        <v>61.733276341098517</v>
      </c>
      <c r="AH19" s="2">
        <f t="shared" si="4"/>
        <v>38.266723658901483</v>
      </c>
    </row>
    <row r="20" spans="1:34" x14ac:dyDescent="0.3">
      <c r="A20" s="1" t="s">
        <v>10</v>
      </c>
      <c r="B20" s="1" t="s">
        <v>25</v>
      </c>
      <c r="C20" s="1" t="s">
        <v>6</v>
      </c>
      <c r="D20" s="1" t="s">
        <v>21</v>
      </c>
      <c r="E20" s="5" t="s">
        <v>46</v>
      </c>
      <c r="F20" s="5" t="b">
        <f t="shared" si="0"/>
        <v>1</v>
      </c>
      <c r="G20" s="1">
        <v>0</v>
      </c>
      <c r="H20" s="1">
        <v>390.17</v>
      </c>
      <c r="I20" s="1">
        <v>750.7</v>
      </c>
      <c r="J20" s="1">
        <v>187.59</v>
      </c>
      <c r="K20" s="1">
        <v>143.34</v>
      </c>
      <c r="L20" s="1">
        <v>26.51</v>
      </c>
      <c r="M20" s="1">
        <v>51.01</v>
      </c>
      <c r="N20" s="1">
        <v>12.75</v>
      </c>
      <c r="O20" s="1">
        <v>9.74</v>
      </c>
      <c r="P20" s="1">
        <v>57.94</v>
      </c>
      <c r="Q20" s="1">
        <v>186.88</v>
      </c>
      <c r="R20" s="1">
        <v>30.94</v>
      </c>
      <c r="S20" s="1">
        <v>26.12</v>
      </c>
      <c r="T20" s="1">
        <v>19.190000000000001</v>
      </c>
      <c r="U20" s="1">
        <v>61.9</v>
      </c>
      <c r="V20" s="1">
        <v>10.25</v>
      </c>
      <c r="W20" s="1">
        <v>8.65</v>
      </c>
      <c r="X20" s="1">
        <v>1471.81</v>
      </c>
      <c r="Y20" s="1" t="s">
        <v>46</v>
      </c>
      <c r="Z20" s="1">
        <v>11.12</v>
      </c>
      <c r="AA20" s="3">
        <f>H20</f>
        <v>390.17</v>
      </c>
      <c r="AB20" s="4">
        <f>H20+J20</f>
        <v>577.76</v>
      </c>
      <c r="AC20" s="3">
        <f t="shared" si="1"/>
        <v>40.309733141859432</v>
      </c>
      <c r="AD20" s="2">
        <f t="shared" si="2"/>
        <v>59.690266858140568</v>
      </c>
      <c r="AE20" s="2">
        <f t="shared" si="5"/>
        <v>186.88</v>
      </c>
      <c r="AF20" s="2">
        <f>P20+R20</f>
        <v>88.88</v>
      </c>
      <c r="AG20" s="2">
        <f t="shared" si="3"/>
        <v>67.769074557586308</v>
      </c>
      <c r="AH20" s="2">
        <f t="shared" si="4"/>
        <v>32.230925442413692</v>
      </c>
    </row>
    <row r="21" spans="1:34" x14ac:dyDescent="0.3">
      <c r="A21" s="1" t="s">
        <v>11</v>
      </c>
      <c r="B21" s="1" t="s">
        <v>25</v>
      </c>
      <c r="C21" s="1" t="s">
        <v>6</v>
      </c>
      <c r="D21" s="1" t="s">
        <v>21</v>
      </c>
      <c r="E21" s="5" t="s">
        <v>45</v>
      </c>
      <c r="F21" s="5" t="b">
        <f t="shared" si="0"/>
        <v>0</v>
      </c>
      <c r="G21" s="1">
        <v>0</v>
      </c>
      <c r="H21" s="1">
        <v>371.35</v>
      </c>
      <c r="I21" s="1">
        <v>479.16</v>
      </c>
      <c r="J21" s="1">
        <v>496.55</v>
      </c>
      <c r="K21" s="1">
        <v>115.43</v>
      </c>
      <c r="L21" s="1">
        <v>25.39</v>
      </c>
      <c r="M21" s="1">
        <v>32.76</v>
      </c>
      <c r="N21" s="1">
        <v>33.950000000000003</v>
      </c>
      <c r="O21" s="1">
        <v>7.89</v>
      </c>
      <c r="P21" s="1">
        <v>51.69</v>
      </c>
      <c r="Q21" s="1">
        <v>68.81</v>
      </c>
      <c r="R21" s="1">
        <v>172.06</v>
      </c>
      <c r="S21" s="1">
        <v>15.88</v>
      </c>
      <c r="T21" s="1">
        <v>16.760000000000002</v>
      </c>
      <c r="U21" s="1">
        <v>22.31</v>
      </c>
      <c r="V21" s="1">
        <v>55.79</v>
      </c>
      <c r="W21" s="1">
        <v>5.15</v>
      </c>
      <c r="X21" s="1">
        <v>1462.48</v>
      </c>
      <c r="Y21" s="1" t="s">
        <v>45</v>
      </c>
      <c r="Z21" s="1">
        <v>7.56</v>
      </c>
      <c r="AA21" s="3">
        <f>H21</f>
        <v>371.35</v>
      </c>
      <c r="AB21" s="4">
        <f>H21+J21</f>
        <v>867.90000000000009</v>
      </c>
      <c r="AC21" s="3">
        <f t="shared" si="1"/>
        <v>29.965705063546501</v>
      </c>
      <c r="AD21" s="2">
        <f t="shared" si="2"/>
        <v>70.034294936453506</v>
      </c>
      <c r="AE21" s="2">
        <f t="shared" si="5"/>
        <v>68.81</v>
      </c>
      <c r="AF21" s="2">
        <f>P21+R21</f>
        <v>223.75</v>
      </c>
      <c r="AG21" s="2">
        <f t="shared" si="3"/>
        <v>23.519961717254581</v>
      </c>
      <c r="AH21" s="2">
        <f t="shared" si="4"/>
        <v>76.480038282745426</v>
      </c>
    </row>
    <row r="22" spans="1:34" x14ac:dyDescent="0.3">
      <c r="A22" s="1" t="s">
        <v>12</v>
      </c>
      <c r="B22" s="1" t="s">
        <v>25</v>
      </c>
      <c r="C22" s="1" t="s">
        <v>6</v>
      </c>
      <c r="D22" s="1" t="s">
        <v>22</v>
      </c>
      <c r="E22" s="5" t="s">
        <v>45</v>
      </c>
      <c r="F22" s="5" t="b">
        <f t="shared" si="0"/>
        <v>1</v>
      </c>
      <c r="G22" s="1">
        <v>0</v>
      </c>
      <c r="H22" s="1">
        <v>650.46</v>
      </c>
      <c r="I22" s="1">
        <v>516.46</v>
      </c>
      <c r="J22" s="1">
        <v>483.86</v>
      </c>
      <c r="K22" s="1">
        <v>212.58</v>
      </c>
      <c r="L22" s="1">
        <v>34.909999999999997</v>
      </c>
      <c r="M22" s="1">
        <v>27.72</v>
      </c>
      <c r="N22" s="1">
        <v>25.97</v>
      </c>
      <c r="O22" s="1">
        <v>11.41</v>
      </c>
      <c r="P22" s="1">
        <v>100.94</v>
      </c>
      <c r="Q22" s="1">
        <v>103.12</v>
      </c>
      <c r="R22" s="1">
        <v>70.69</v>
      </c>
      <c r="S22" s="1">
        <v>43.62</v>
      </c>
      <c r="T22" s="1">
        <v>31.7</v>
      </c>
      <c r="U22" s="1">
        <v>32.39</v>
      </c>
      <c r="V22" s="1">
        <v>22.2</v>
      </c>
      <c r="W22" s="1">
        <v>13.7</v>
      </c>
      <c r="X22" s="1">
        <v>1863.35</v>
      </c>
      <c r="Y22" s="1" t="s">
        <v>45</v>
      </c>
      <c r="Z22" s="1">
        <v>5.75</v>
      </c>
      <c r="AA22" s="3">
        <f>J22</f>
        <v>483.86</v>
      </c>
      <c r="AB22" s="4">
        <f>H22+J22</f>
        <v>1134.3200000000002</v>
      </c>
      <c r="AC22" s="3">
        <f t="shared" si="1"/>
        <v>29.901494271341871</v>
      </c>
      <c r="AD22" s="2">
        <f t="shared" si="2"/>
        <v>70.098505728658125</v>
      </c>
      <c r="AE22" s="2">
        <f t="shared" ref="AE22:AE29" si="6">Q22</f>
        <v>103.12</v>
      </c>
      <c r="AF22" s="2">
        <f>P22+R22</f>
        <v>171.63</v>
      </c>
      <c r="AG22" s="2">
        <f t="shared" si="3"/>
        <v>37.532302092811648</v>
      </c>
      <c r="AH22" s="2">
        <f t="shared" si="4"/>
        <v>62.467697907188352</v>
      </c>
    </row>
    <row r="23" spans="1:34" x14ac:dyDescent="0.3">
      <c r="A23" s="1" t="s">
        <v>13</v>
      </c>
      <c r="B23" s="1" t="s">
        <v>25</v>
      </c>
      <c r="C23" s="1" t="s">
        <v>26</v>
      </c>
      <c r="D23" s="1" t="s">
        <v>22</v>
      </c>
      <c r="E23" s="5" t="s">
        <v>46</v>
      </c>
      <c r="F23" s="5" t="b">
        <f t="shared" si="0"/>
        <v>0</v>
      </c>
      <c r="G23" s="1">
        <f>13*60+25</f>
        <v>805</v>
      </c>
      <c r="H23" s="1">
        <v>704.03</v>
      </c>
      <c r="I23" s="1">
        <v>913.34</v>
      </c>
      <c r="J23" s="1">
        <v>519.52</v>
      </c>
      <c r="K23" s="1">
        <v>180.45</v>
      </c>
      <c r="L23" s="1">
        <v>29.66</v>
      </c>
      <c r="M23" s="1">
        <v>38.47</v>
      </c>
      <c r="N23" s="1">
        <v>21.88</v>
      </c>
      <c r="O23" s="1">
        <v>7.6</v>
      </c>
      <c r="P23" s="1">
        <v>70.88</v>
      </c>
      <c r="Q23" s="1">
        <v>150.81</v>
      </c>
      <c r="R23" s="1">
        <v>59.88</v>
      </c>
      <c r="S23" s="1">
        <v>19.62</v>
      </c>
      <c r="T23" s="1">
        <v>23.51</v>
      </c>
      <c r="U23" s="1">
        <v>50.02</v>
      </c>
      <c r="V23" s="1">
        <v>19.86</v>
      </c>
      <c r="W23" s="1">
        <v>6.51</v>
      </c>
      <c r="X23" s="1">
        <v>2373.9299999999998</v>
      </c>
      <c r="Y23" s="1" t="s">
        <v>46</v>
      </c>
      <c r="Z23" s="1">
        <v>2.69</v>
      </c>
      <c r="AA23" s="2">
        <f>J23</f>
        <v>519.52</v>
      </c>
      <c r="AB23" s="2">
        <f>H23+J23</f>
        <v>1223.55</v>
      </c>
      <c r="AC23" s="2">
        <f t="shared" si="1"/>
        <v>29.804884485419404</v>
      </c>
      <c r="AD23" s="2">
        <f t="shared" si="2"/>
        <v>70.195115514580593</v>
      </c>
      <c r="AE23" s="2">
        <f t="shared" si="6"/>
        <v>150.81</v>
      </c>
      <c r="AF23" s="2">
        <f>P23+R23</f>
        <v>130.76</v>
      </c>
      <c r="AG23" s="2">
        <f t="shared" si="3"/>
        <v>53.560393507831094</v>
      </c>
      <c r="AH23" s="2">
        <f t="shared" si="4"/>
        <v>46.439606492168906</v>
      </c>
    </row>
    <row r="24" spans="1:34" x14ac:dyDescent="0.3">
      <c r="A24" s="1" t="s">
        <v>15</v>
      </c>
      <c r="B24" s="1" t="s">
        <v>25</v>
      </c>
      <c r="C24" s="1" t="s">
        <v>26</v>
      </c>
      <c r="D24" s="1" t="s">
        <v>21</v>
      </c>
      <c r="E24" s="5" t="s">
        <v>47</v>
      </c>
      <c r="F24" s="5" t="b">
        <f t="shared" si="0"/>
        <v>0</v>
      </c>
      <c r="G24" s="1">
        <f>600</f>
        <v>600</v>
      </c>
      <c r="H24" s="1">
        <v>850.61</v>
      </c>
      <c r="I24" s="1">
        <v>502.88</v>
      </c>
      <c r="J24" s="1">
        <v>427.89</v>
      </c>
      <c r="K24" s="1">
        <v>156.02000000000001</v>
      </c>
      <c r="L24" s="1">
        <v>43.04</v>
      </c>
      <c r="M24" s="1">
        <v>25.45</v>
      </c>
      <c r="N24" s="1">
        <v>21.65</v>
      </c>
      <c r="O24" s="1">
        <v>7.89</v>
      </c>
      <c r="P24" s="1">
        <v>167.81</v>
      </c>
      <c r="Q24" s="1">
        <v>69.44</v>
      </c>
      <c r="R24" s="1">
        <v>63.94</v>
      </c>
      <c r="S24" s="1">
        <v>19.309999999999999</v>
      </c>
      <c r="T24" s="1">
        <v>52.35</v>
      </c>
      <c r="U24" s="1">
        <v>21.66</v>
      </c>
      <c r="V24" s="1">
        <v>19.95</v>
      </c>
      <c r="W24" s="1">
        <v>6.02</v>
      </c>
      <c r="X24" s="1">
        <v>1976.22</v>
      </c>
      <c r="Y24" s="1" t="s">
        <v>47</v>
      </c>
      <c r="Z24" s="1">
        <v>15.75</v>
      </c>
      <c r="AA24" s="2">
        <f>I24</f>
        <v>502.88</v>
      </c>
      <c r="AB24" s="2">
        <f>H24+J24</f>
        <v>1278.5</v>
      </c>
      <c r="AC24" s="2">
        <f t="shared" si="1"/>
        <v>28.229799369028502</v>
      </c>
      <c r="AD24" s="2">
        <f t="shared" si="2"/>
        <v>71.770200630971502</v>
      </c>
      <c r="AE24" s="2">
        <f t="shared" si="6"/>
        <v>69.44</v>
      </c>
      <c r="AF24" s="2">
        <f>P24+R24</f>
        <v>231.75</v>
      </c>
      <c r="AG24" s="2">
        <f t="shared" si="3"/>
        <v>23.055214316544372</v>
      </c>
      <c r="AH24" s="2">
        <f t="shared" si="4"/>
        <v>76.944785683455621</v>
      </c>
    </row>
    <row r="25" spans="1:34" x14ac:dyDescent="0.3">
      <c r="A25" s="1" t="s">
        <v>16</v>
      </c>
      <c r="B25" s="1" t="s">
        <v>25</v>
      </c>
      <c r="C25" s="1" t="s">
        <v>26</v>
      </c>
      <c r="D25" s="1" t="s">
        <v>22</v>
      </c>
      <c r="E25" s="5" t="s">
        <v>46</v>
      </c>
      <c r="F25" s="5" t="b">
        <f t="shared" si="0"/>
        <v>0</v>
      </c>
      <c r="G25" s="1">
        <f>13*60+32</f>
        <v>812</v>
      </c>
      <c r="H25" s="1">
        <v>847.87</v>
      </c>
      <c r="I25" s="1">
        <v>552.21</v>
      </c>
      <c r="J25" s="1">
        <v>463.16</v>
      </c>
      <c r="K25" s="1">
        <v>253.24</v>
      </c>
      <c r="L25" s="1">
        <v>39.11</v>
      </c>
      <c r="M25" s="1">
        <v>25.47</v>
      </c>
      <c r="N25" s="1">
        <v>21.36</v>
      </c>
      <c r="O25" s="1">
        <v>11.68</v>
      </c>
      <c r="P25" s="1">
        <v>119.81</v>
      </c>
      <c r="Q25" s="1">
        <v>90.62</v>
      </c>
      <c r="R25" s="1">
        <v>59.06</v>
      </c>
      <c r="S25" s="1">
        <v>36.25</v>
      </c>
      <c r="T25" s="1">
        <v>39.15</v>
      </c>
      <c r="U25" s="1">
        <v>29.62</v>
      </c>
      <c r="V25" s="1">
        <v>19.3</v>
      </c>
      <c r="W25" s="1">
        <v>11.85</v>
      </c>
      <c r="X25" s="1">
        <v>2168.02</v>
      </c>
      <c r="Y25" s="1" t="s">
        <v>46</v>
      </c>
      <c r="Z25" s="1">
        <v>0.75</v>
      </c>
      <c r="AA25" s="2">
        <f>J25</f>
        <v>463.16</v>
      </c>
      <c r="AB25" s="2">
        <f>H25+J25</f>
        <v>1311.03</v>
      </c>
      <c r="AC25" s="2">
        <f t="shared" si="1"/>
        <v>26.105434029049878</v>
      </c>
      <c r="AD25" s="2">
        <f t="shared" si="2"/>
        <v>73.894565970950126</v>
      </c>
      <c r="AE25" s="2">
        <f t="shared" si="6"/>
        <v>90.62</v>
      </c>
      <c r="AF25" s="2">
        <f>P25+R25</f>
        <v>178.87</v>
      </c>
      <c r="AG25" s="2">
        <f t="shared" si="3"/>
        <v>33.626479646740137</v>
      </c>
      <c r="AH25" s="2">
        <f t="shared" si="4"/>
        <v>66.373520353259863</v>
      </c>
    </row>
    <row r="26" spans="1:34" x14ac:dyDescent="0.3">
      <c r="A26" s="1" t="s">
        <v>17</v>
      </c>
      <c r="B26" s="1" t="s">
        <v>25</v>
      </c>
      <c r="C26" s="1" t="s">
        <v>26</v>
      </c>
      <c r="D26" s="1" t="s">
        <v>21</v>
      </c>
      <c r="E26" s="5" t="s">
        <v>46</v>
      </c>
      <c r="F26" s="5" t="b">
        <f t="shared" si="0"/>
        <v>1</v>
      </c>
      <c r="G26" s="1">
        <f>14*60+26</f>
        <v>866</v>
      </c>
      <c r="H26" s="1">
        <v>740.71</v>
      </c>
      <c r="I26" s="1">
        <v>598.64</v>
      </c>
      <c r="J26" s="1">
        <v>317.86</v>
      </c>
      <c r="K26" s="1">
        <v>277.73</v>
      </c>
      <c r="L26" s="1">
        <v>38.28</v>
      </c>
      <c r="M26" s="1">
        <v>30.94</v>
      </c>
      <c r="N26" s="1">
        <v>16.43</v>
      </c>
      <c r="O26" s="1">
        <v>14.35</v>
      </c>
      <c r="P26" s="1">
        <v>116.44</v>
      </c>
      <c r="Q26" s="1">
        <v>98.69</v>
      </c>
      <c r="R26" s="1">
        <v>47.5</v>
      </c>
      <c r="S26" s="1">
        <v>42.81</v>
      </c>
      <c r="T26" s="1">
        <v>38.119999999999997</v>
      </c>
      <c r="U26" s="1">
        <v>32.31</v>
      </c>
      <c r="V26" s="1">
        <v>15.55</v>
      </c>
      <c r="W26" s="1">
        <v>14.02</v>
      </c>
      <c r="X26" s="1">
        <v>1934.94</v>
      </c>
      <c r="Y26" s="1" t="s">
        <v>46</v>
      </c>
      <c r="Z26" s="1">
        <v>6.69</v>
      </c>
      <c r="AA26" s="2">
        <f>I26</f>
        <v>598.64</v>
      </c>
      <c r="AB26" s="2">
        <f>H26+J26</f>
        <v>1058.5700000000002</v>
      </c>
      <c r="AC26" s="2">
        <f t="shared" si="1"/>
        <v>36.123363967149608</v>
      </c>
      <c r="AD26" s="2">
        <f t="shared" si="2"/>
        <v>63.876636032850392</v>
      </c>
      <c r="AE26" s="2">
        <f t="shared" si="6"/>
        <v>98.69</v>
      </c>
      <c r="AF26" s="2">
        <f>P26+R26</f>
        <v>163.94</v>
      </c>
      <c r="AG26" s="2">
        <f t="shared" si="3"/>
        <v>37.57758062673723</v>
      </c>
      <c r="AH26" s="2">
        <f t="shared" si="4"/>
        <v>62.42241937326277</v>
      </c>
    </row>
    <row r="27" spans="1:34" x14ac:dyDescent="0.3">
      <c r="A27" s="1" t="s">
        <v>18</v>
      </c>
      <c r="B27" s="1" t="s">
        <v>25</v>
      </c>
      <c r="C27" s="1" t="s">
        <v>26</v>
      </c>
      <c r="D27" s="1" t="s">
        <v>22</v>
      </c>
      <c r="E27" s="5" t="s">
        <v>47</v>
      </c>
      <c r="F27" s="5" t="b">
        <f t="shared" si="0"/>
        <v>0</v>
      </c>
      <c r="G27" s="1">
        <f>16*60+30</f>
        <v>990</v>
      </c>
      <c r="H27" s="1">
        <v>626.82000000000005</v>
      </c>
      <c r="I27" s="1">
        <v>443.54</v>
      </c>
      <c r="J27" s="1">
        <v>626.16999999999996</v>
      </c>
      <c r="K27" s="1">
        <v>190.67</v>
      </c>
      <c r="L27" s="1">
        <v>33.21</v>
      </c>
      <c r="M27" s="1">
        <v>23.5</v>
      </c>
      <c r="N27" s="1">
        <v>33.18</v>
      </c>
      <c r="O27" s="1">
        <v>10.1</v>
      </c>
      <c r="P27" s="1">
        <v>50.81</v>
      </c>
      <c r="Q27" s="1">
        <v>81.38</v>
      </c>
      <c r="R27" s="1">
        <v>143.94</v>
      </c>
      <c r="S27" s="1">
        <v>29.44</v>
      </c>
      <c r="T27" s="1">
        <v>16.63</v>
      </c>
      <c r="U27" s="1">
        <v>26.63</v>
      </c>
      <c r="V27" s="1">
        <v>47.11</v>
      </c>
      <c r="W27" s="1">
        <v>9.6300000000000008</v>
      </c>
      <c r="X27" s="1">
        <v>1887.2</v>
      </c>
      <c r="Y27" s="1" t="s">
        <v>47</v>
      </c>
      <c r="Z27" s="1">
        <v>4.8099999999999996</v>
      </c>
      <c r="AA27" s="2">
        <f>J27</f>
        <v>626.16999999999996</v>
      </c>
      <c r="AB27" s="2">
        <f>H27+J27</f>
        <v>1252.99</v>
      </c>
      <c r="AC27" s="2">
        <f t="shared" si="1"/>
        <v>33.321803358947619</v>
      </c>
      <c r="AD27" s="2">
        <f t="shared" si="2"/>
        <v>66.678196641052381</v>
      </c>
      <c r="AE27" s="2">
        <f t="shared" si="6"/>
        <v>81.38</v>
      </c>
      <c r="AF27" s="2">
        <f>P27+R27</f>
        <v>194.75</v>
      </c>
      <c r="AG27" s="2">
        <f t="shared" si="3"/>
        <v>29.471625683554848</v>
      </c>
      <c r="AH27" s="2">
        <f t="shared" si="4"/>
        <v>70.528374316445152</v>
      </c>
    </row>
    <row r="28" spans="1:34" x14ac:dyDescent="0.3">
      <c r="A28" s="1" t="s">
        <v>19</v>
      </c>
      <c r="B28" s="1" t="s">
        <v>25</v>
      </c>
      <c r="C28" s="1" t="s">
        <v>26</v>
      </c>
      <c r="D28" s="1" t="s">
        <v>21</v>
      </c>
      <c r="E28" s="5" t="s">
        <v>46</v>
      </c>
      <c r="F28" s="5" t="b">
        <f t="shared" si="0"/>
        <v>1</v>
      </c>
      <c r="G28" s="1">
        <f>13*60+9</f>
        <v>789</v>
      </c>
      <c r="H28" s="1">
        <v>901.29</v>
      </c>
      <c r="I28" s="1">
        <v>656.82</v>
      </c>
      <c r="J28" s="1">
        <v>662.6</v>
      </c>
      <c r="K28" s="1">
        <v>168.26</v>
      </c>
      <c r="L28" s="1">
        <v>37.729999999999997</v>
      </c>
      <c r="M28" s="1">
        <v>27.49</v>
      </c>
      <c r="N28" s="1">
        <v>27.74</v>
      </c>
      <c r="O28" s="1">
        <v>7.04</v>
      </c>
      <c r="P28" s="1">
        <v>68.94</v>
      </c>
      <c r="Q28" s="1">
        <v>82.81</v>
      </c>
      <c r="R28" s="1">
        <v>138.44</v>
      </c>
      <c r="S28" s="1">
        <v>15.62</v>
      </c>
      <c r="T28" s="1">
        <v>22.54</v>
      </c>
      <c r="U28" s="1">
        <v>27.08</v>
      </c>
      <c r="V28" s="1">
        <v>45.27</v>
      </c>
      <c r="W28" s="1">
        <v>5.1100000000000003</v>
      </c>
      <c r="X28" s="1">
        <v>2388.9699999999998</v>
      </c>
      <c r="Y28" s="1" t="s">
        <v>46</v>
      </c>
      <c r="Z28" s="1">
        <v>13.88</v>
      </c>
      <c r="AA28" s="2">
        <f>I28</f>
        <v>656.82</v>
      </c>
      <c r="AB28" s="2">
        <f>H28+J28</f>
        <v>1563.8899999999999</v>
      </c>
      <c r="AC28" s="2">
        <f t="shared" si="1"/>
        <v>29.577027166987136</v>
      </c>
      <c r="AD28" s="2">
        <f t="shared" si="2"/>
        <v>70.422972833012864</v>
      </c>
      <c r="AE28" s="2">
        <f t="shared" si="6"/>
        <v>82.81</v>
      </c>
      <c r="AF28" s="2">
        <f>P28+R28</f>
        <v>207.38</v>
      </c>
      <c r="AG28" s="2">
        <f t="shared" si="3"/>
        <v>28.536476101864295</v>
      </c>
      <c r="AH28" s="2">
        <f t="shared" si="4"/>
        <v>71.463523898135705</v>
      </c>
    </row>
    <row r="29" spans="1:34" x14ac:dyDescent="0.3">
      <c r="A29" s="1" t="s">
        <v>20</v>
      </c>
      <c r="B29" s="1" t="s">
        <v>25</v>
      </c>
      <c r="C29" s="1" t="s">
        <v>26</v>
      </c>
      <c r="D29" s="1" t="s">
        <v>22</v>
      </c>
      <c r="E29" s="5" t="s">
        <v>45</v>
      </c>
      <c r="F29" s="5" t="b">
        <f t="shared" si="0"/>
        <v>1</v>
      </c>
      <c r="G29" s="1">
        <f>12*60+29</f>
        <v>749</v>
      </c>
      <c r="H29" s="1">
        <v>641.49</v>
      </c>
      <c r="I29" s="1">
        <v>503.26</v>
      </c>
      <c r="J29" s="1">
        <v>829.77</v>
      </c>
      <c r="K29" s="1">
        <v>167.75</v>
      </c>
      <c r="L29" s="1">
        <v>28.8</v>
      </c>
      <c r="M29" s="1">
        <v>22.6</v>
      </c>
      <c r="N29" s="1">
        <v>37.26</v>
      </c>
      <c r="O29" s="1">
        <v>7.53</v>
      </c>
      <c r="P29" s="1">
        <v>65.12</v>
      </c>
      <c r="Q29" s="1">
        <v>65.06</v>
      </c>
      <c r="R29" s="1">
        <v>153.56</v>
      </c>
      <c r="S29" s="1">
        <v>20.059999999999999</v>
      </c>
      <c r="T29" s="1">
        <v>21.28</v>
      </c>
      <c r="U29" s="1">
        <v>21.26</v>
      </c>
      <c r="V29" s="1">
        <v>50.17</v>
      </c>
      <c r="W29" s="1">
        <v>6.56</v>
      </c>
      <c r="X29" s="1">
        <v>2227.16</v>
      </c>
      <c r="Y29" s="1" t="s">
        <v>45</v>
      </c>
      <c r="Z29" s="1">
        <v>28.19</v>
      </c>
      <c r="AA29" s="2">
        <f>J29</f>
        <v>829.77</v>
      </c>
      <c r="AB29" s="2">
        <f>H29+J29</f>
        <v>1471.26</v>
      </c>
      <c r="AC29" s="2">
        <f t="shared" si="1"/>
        <v>36.060807551400899</v>
      </c>
      <c r="AD29" s="2">
        <f t="shared" si="2"/>
        <v>63.939192448599101</v>
      </c>
      <c r="AE29" s="2">
        <f t="shared" si="6"/>
        <v>65.06</v>
      </c>
      <c r="AF29" s="2">
        <f>P29+R29</f>
        <v>218.68</v>
      </c>
      <c r="AG29" s="2">
        <f t="shared" si="3"/>
        <v>22.929442447310919</v>
      </c>
      <c r="AH29" s="2">
        <f t="shared" si="4"/>
        <v>77.070557552689081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李侑妍</dc:creator>
  <cp:lastModifiedBy>李侑妍</cp:lastModifiedBy>
  <dcterms:created xsi:type="dcterms:W3CDTF">2015-06-05T18:19:34Z</dcterms:created>
  <dcterms:modified xsi:type="dcterms:W3CDTF">2024-04-28T10:35:57Z</dcterms:modified>
</cp:coreProperties>
</file>