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lair_000\python_code\"/>
    </mc:Choice>
  </mc:AlternateContent>
  <bookViews>
    <workbookView xWindow="0" yWindow="0" windowWidth="17895" windowHeight="9495"/>
  </bookViews>
  <sheets>
    <sheet name="Prelim2018Proj2019 (Apr 3 2020)" sheetId="1" r:id="rId1"/>
    <sheet name="Sheet1" sheetId="2" r:id="rId2"/>
    <sheet name="Sheet2" sheetId="3" r:id="rId3"/>
    <sheet name="Sheet3"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51" i="1" l="1"/>
  <c r="AG53" i="1" s="1"/>
  <c r="AG52" i="1"/>
  <c r="AG49" i="1"/>
  <c r="AG48" i="1"/>
  <c r="AJ47" i="1"/>
  <c r="AG50" i="1"/>
  <c r="AG47" i="1"/>
</calcChain>
</file>

<file path=xl/sharedStrings.xml><?xml version="1.0" encoding="utf-8"?>
<sst xmlns="http://schemas.openxmlformats.org/spreadsheetml/2006/main" count="326" uniqueCount="153">
  <si>
    <t>Census</t>
  </si>
  <si>
    <t>Estimate</t>
  </si>
  <si>
    <t>Prelim. Estimate</t>
  </si>
  <si>
    <t>Projection</t>
  </si>
  <si>
    <t>Washington</t>
  </si>
  <si>
    <t>Adams</t>
  </si>
  <si>
    <t>Asotin</t>
  </si>
  <si>
    <t>Benton</t>
  </si>
  <si>
    <t>Chelan</t>
  </si>
  <si>
    <t>Clallam</t>
  </si>
  <si>
    <t>Clark</t>
  </si>
  <si>
    <t>Columbia</t>
  </si>
  <si>
    <t>Cowlitz</t>
  </si>
  <si>
    <t>Douglas</t>
  </si>
  <si>
    <t>Ferry</t>
  </si>
  <si>
    <t>Franklin</t>
  </si>
  <si>
    <t>Garfield</t>
  </si>
  <si>
    <t>Grant</t>
  </si>
  <si>
    <t>Grays Harbor</t>
  </si>
  <si>
    <t>Island</t>
  </si>
  <si>
    <t>Jefferson</t>
  </si>
  <si>
    <t>King</t>
  </si>
  <si>
    <t>Kitsap</t>
  </si>
  <si>
    <t>Kittitas</t>
  </si>
  <si>
    <t>Klickitat</t>
  </si>
  <si>
    <t>Lewis</t>
  </si>
  <si>
    <t>Lincoln</t>
  </si>
  <si>
    <t>Mason</t>
  </si>
  <si>
    <t>Okanogan</t>
  </si>
  <si>
    <t>Pacific</t>
  </si>
  <si>
    <t>Pend Oreille</t>
  </si>
  <si>
    <t>Pierce</t>
  </si>
  <si>
    <t>San Juan</t>
  </si>
  <si>
    <t>Skagit</t>
  </si>
  <si>
    <t>Skamania</t>
  </si>
  <si>
    <t>Snohomish</t>
  </si>
  <si>
    <t>Spokane</t>
  </si>
  <si>
    <t>Stevens</t>
  </si>
  <si>
    <t>Thurston</t>
  </si>
  <si>
    <t>Wahkiakum</t>
  </si>
  <si>
    <t>Walla Walla</t>
  </si>
  <si>
    <t>Whatcom</t>
  </si>
  <si>
    <t>Whitman</t>
  </si>
  <si>
    <t>Yakima</t>
  </si>
  <si>
    <t>Note: 1989 and 1999 median income values are derived from the 1990 and 2000 U.S. Census of Population and Housing, respectively. Estimates of median household money income for the inter- and post-Census years are based on the</t>
  </si>
  <si>
    <t>Bureau of Economic Analysis (BEA) personal income data and the estimates of household characteristics, at the county level.</t>
  </si>
  <si>
    <t>Money income, as defined by the Bureau of the Census, includes wage or salary income, self-employment income, interest, dividend, rental income, social security or other public assistance income, retirement, and disability income; etc.</t>
  </si>
  <si>
    <t>It excludes some components of personal income defined by the BEA. For example, employer-paid pension and medical benefits are included in personal income but not in money income. The median measures the point at which half</t>
  </si>
  <si>
    <t>of all households have more income and half have less.</t>
  </si>
  <si>
    <t>URL: https://www.ofm.wa.gov/washington-data-research/economy-and-labor-force/median-household-income-estimates</t>
  </si>
  <si>
    <t xml:space="preserve">OFM Contact: </t>
  </si>
  <si>
    <t>Fanny Roberts</t>
  </si>
  <si>
    <t>360-902-0587</t>
  </si>
  <si>
    <t>Fanny.roberts@ofm.wa.gov</t>
  </si>
  <si>
    <t xml:space="preserve">In addition to the state personal income data published by BEA, the payroll data compiled by the state Employment Security Department are used in the Preliminary estimates of 2018 median household income.  </t>
  </si>
  <si>
    <t>and Projections for 2019 in Current Dollars</t>
  </si>
  <si>
    <t xml:space="preserve">Washington State Median Household Income Estimates by County: 1989 to 2017; Preliminary estimates for 2018 </t>
  </si>
  <si>
    <t>unty</t>
  </si>
  <si>
    <t>Population</t>
  </si>
  <si>
    <t>King County</t>
  </si>
  <si>
    <t>Pierce County</t>
  </si>
  <si>
    <t>Snohomish County</t>
  </si>
  <si>
    <t>Spokane County</t>
  </si>
  <si>
    <t>Clark County</t>
  </si>
  <si>
    <t>Thurston County</t>
  </si>
  <si>
    <t>Kitsap County</t>
  </si>
  <si>
    <t>Yakima County</t>
  </si>
  <si>
    <t>Whatcom County</t>
  </si>
  <si>
    <t>Benton County</t>
  </si>
  <si>
    <t>Skagit County</t>
  </si>
  <si>
    <t>Cowlitz County</t>
  </si>
  <si>
    <t>Grant County</t>
  </si>
  <si>
    <t>Franklin County</t>
  </si>
  <si>
    <t>Island County</t>
  </si>
  <si>
    <t>Lewis County</t>
  </si>
  <si>
    <t>Chelan County</t>
  </si>
  <si>
    <t>Clallam County</t>
  </si>
  <si>
    <t>Grays Harbor County</t>
  </si>
  <si>
    <t>Mason County</t>
  </si>
  <si>
    <t>Walla Walla County</t>
  </si>
  <si>
    <t>Whitman County</t>
  </si>
  <si>
    <t>Kittitas County</t>
  </si>
  <si>
    <t>Stevens County</t>
  </si>
  <si>
    <t>Douglas County</t>
  </si>
  <si>
    <t>Okanogan County</t>
  </si>
  <si>
    <t>Jefferson County</t>
  </si>
  <si>
    <t>Asotin County</t>
  </si>
  <si>
    <t>Klickitat County</t>
  </si>
  <si>
    <t>Pacific County</t>
  </si>
  <si>
    <t>Adams County</t>
  </si>
  <si>
    <t>San Juan County</t>
  </si>
  <si>
    <t>Pend Oreille County</t>
  </si>
  <si>
    <t>Skamania County</t>
  </si>
  <si>
    <t>Lincoln County</t>
  </si>
  <si>
    <t>Ferry County</t>
  </si>
  <si>
    <t>Wahkiakum County</t>
  </si>
  <si>
    <t>Columbia County</t>
  </si>
  <si>
    <t>Garfield County</t>
  </si>
  <si>
    <t>Column1</t>
  </si>
  <si>
    <t xml:space="preserve">P(H) = </t>
  </si>
  <si>
    <t>TOTAL</t>
  </si>
  <si>
    <t>CASES</t>
  </si>
  <si>
    <t>PER 100,000</t>
  </si>
  <si>
    <t>DAILY AVG.</t>
  </si>
  <si>
    <t>IN LAST</t>
  </si>
  <si>
    <t>7 DAYS</t>
  </si>
  <si>
    <t> PER 100,000</t>
  </si>
  <si>
    <t>WEEKLY CASES PER CAPITA</t>
  </si>
  <si>
    <t>FEWERMORE</t>
  </si>
  <si>
    <t>Kittitas ›</t>
  </si>
  <si>
    <t>Whitman ›</t>
  </si>
  <si>
    <t>Grant ›</t>
  </si>
  <si>
    <t>Douglas ›</t>
  </si>
  <si>
    <t>Pierce ›</t>
  </si>
  <si>
    <t>Yakima ›</t>
  </si>
  <si>
    <t>Pend Oreille ›</t>
  </si>
  <si>
    <t>Chelan ›</t>
  </si>
  <si>
    <t>Franklin ›</t>
  </si>
  <si>
    <t>Garfield ›</t>
  </si>
  <si>
    <t>Ferry ›</t>
  </si>
  <si>
    <t>Benton ›</t>
  </si>
  <si>
    <t>Cowlitz ›</t>
  </si>
  <si>
    <t>Spokane ›</t>
  </si>
  <si>
    <t>Okanogan ›</t>
  </si>
  <si>
    <t>Asotin ›</t>
  </si>
  <si>
    <t>King ›</t>
  </si>
  <si>
    <t>Adams ›</t>
  </si>
  <si>
    <t>Grays Harbor ›</t>
  </si>
  <si>
    <t>Clark ›</t>
  </si>
  <si>
    <t>Lewis ›</t>
  </si>
  <si>
    <t>Whatcom ›</t>
  </si>
  <si>
    <t>Stevens ›</t>
  </si>
  <si>
    <t>Kitsap ›</t>
  </si>
  <si>
    <t>Snohomish ›</t>
  </si>
  <si>
    <t>Thurston ›</t>
  </si>
  <si>
    <t>Skagit ›</t>
  </si>
  <si>
    <t>Pacific ›</t>
  </si>
  <si>
    <t>Klickitat ›</t>
  </si>
  <si>
    <t>Island ›</t>
  </si>
  <si>
    <t>Mason ›</t>
  </si>
  <si>
    <t>Jefferson ›</t>
  </si>
  <si>
    <t>Walla Walla ›</t>
  </si>
  <si>
    <t>Lincoln ›</t>
  </si>
  <si>
    <t>Clallam ›</t>
  </si>
  <si>
    <t>San Juan ›</t>
  </si>
  <si>
    <t>Skamania ›</t>
  </si>
  <si>
    <t>Columbia ›</t>
  </si>
  <si>
    <t>—</t>
  </si>
  <si>
    <t>Wahkiakum ›</t>
  </si>
  <si>
    <t>358,762</t>
  </si>
  <si>
    <t xml:space="preserve">P( C ) = </t>
  </si>
  <si>
    <t xml:space="preserve">P(C|H) = </t>
  </si>
  <si>
    <t xml:space="preserve">P(C|L) =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</si>
</sst>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_);_(* \(#,##0\);_(* &quot;-&quot;??_);_(@_)"/>
    <numFmt numFmtId="165" formatCode="_(* #,##0.0000_);_(* \(#,##0.0000\);_(* &quot;-&quot;??_);_(@_)"/>
    <numFmt numFmtId="166" formatCode="_(* #,##0.000_);_(* \(#,##0.000\);_(* &quot;-&quot;??_);_(@_)"/>
    <numFmt numFmtId="167" formatCode="0.0%"/>
  </numFmts>
  <fonts count="25">
    <font>
      <sz val="10"/>
      <name val="Arial"/>
      <family val="2"/>
    </font>
    <font>
      <sz val="10"/>
      <name val="Arial"/>
      <family val="2"/>
    </font>
    <font>
      <b/>
      <sz val="12"/>
      <color indexed="8"/>
      <name val="Arial"/>
      <family val="2"/>
    </font>
    <font>
      <b/>
      <sz val="12"/>
      <color rgb="FFFF0000"/>
      <name val="Arial"/>
      <family val="2"/>
    </font>
    <font>
      <sz val="14"/>
      <name val="Arial"/>
      <family val="2"/>
    </font>
    <font>
      <sz val="10"/>
      <name val="Times New Roman"/>
      <family val="1"/>
    </font>
    <font>
      <b/>
      <sz val="11"/>
      <color indexed="8"/>
      <name val="Arial"/>
      <family val="2"/>
    </font>
    <font>
      <b/>
      <sz val="10"/>
      <color indexed="8"/>
      <name val="Arial"/>
      <family val="2"/>
    </font>
    <font>
      <b/>
      <sz val="10"/>
      <name val="Arial"/>
      <family val="2"/>
    </font>
    <font>
      <sz val="10"/>
      <color indexed="8"/>
      <name val="Arial"/>
      <family val="2"/>
    </font>
    <font>
      <sz val="10"/>
      <color rgb="FFFF0000"/>
      <name val="Arial"/>
      <family val="2"/>
    </font>
    <font>
      <sz val="9"/>
      <name val="Arial"/>
      <family val="2"/>
    </font>
    <font>
      <i/>
      <sz val="10"/>
      <name val="Arial"/>
      <family val="2"/>
    </font>
    <font>
      <u/>
      <sz val="10"/>
      <color theme="10"/>
      <name val="Arial"/>
      <family val="2"/>
    </font>
    <font>
      <b/>
      <sz val="12"/>
      <color rgb="FF395067"/>
      <name val="Inherit"/>
    </font>
    <font>
      <sz val="12"/>
      <color rgb="FF395067"/>
      <name val="Verdana"/>
      <family val="2"/>
    </font>
    <font>
      <sz val="8"/>
      <color rgb="FF000000"/>
      <name val="Inherit"/>
    </font>
    <font>
      <sz val="8"/>
      <color rgb="FF000000"/>
      <name val="Arial"/>
      <family val="2"/>
    </font>
    <font>
      <sz val="11"/>
      <name val="Inherit"/>
    </font>
    <font>
      <sz val="10"/>
      <color rgb="FF999999"/>
      <name val="Inherit"/>
    </font>
    <font>
      <sz val="11"/>
      <name val="Arial"/>
      <family val="2"/>
    </font>
    <font>
      <sz val="8"/>
      <color rgb="FF999999"/>
      <name val="Inherit"/>
    </font>
    <font>
      <sz val="11"/>
      <color rgb="FF777777"/>
      <name val="Inherit"/>
    </font>
    <font>
      <sz val="11"/>
      <color rgb="FF777777"/>
      <name val="Arial"/>
      <family val="2"/>
    </font>
    <font>
      <sz val="10"/>
      <color rgb="FF999999"/>
      <name val="Arial"/>
      <family val="2"/>
    </font>
  </fonts>
  <fills count="5">
    <fill>
      <patternFill patternType="none"/>
    </fill>
    <fill>
      <patternFill patternType="gray125"/>
    </fill>
    <fill>
      <patternFill patternType="solid">
        <fgColor rgb="FFFDFDFD"/>
        <bgColor indexed="64"/>
      </patternFill>
    </fill>
    <fill>
      <patternFill patternType="solid">
        <fgColor rgb="FFFFFFFF"/>
        <bgColor indexed="64"/>
      </patternFill>
    </fill>
    <fill>
      <patternFill patternType="solid">
        <fgColor theme="4" tint="0.79998168889431442"/>
        <bgColor theme="4" tint="0.79998168889431442"/>
      </patternFill>
    </fill>
  </fills>
  <borders count="25">
    <border>
      <left/>
      <right/>
      <top/>
      <bottom/>
      <diagonal/>
    </border>
    <border>
      <left/>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diagonal/>
    </border>
    <border>
      <left/>
      <right/>
      <top style="thin">
        <color indexed="64"/>
      </top>
      <bottom style="thin">
        <color indexed="64"/>
      </bottom>
      <diagonal/>
    </border>
    <border>
      <left style="medium">
        <color indexed="64"/>
      </left>
      <right/>
      <top style="thin">
        <color indexed="64"/>
      </top>
      <bottom style="thin">
        <color auto="1"/>
      </bottom>
      <diagonal/>
    </border>
    <border>
      <left/>
      <right style="medium">
        <color indexed="64"/>
      </right>
      <top style="thin">
        <color indexed="64"/>
      </top>
      <bottom style="thin">
        <color auto="1"/>
      </bottom>
      <diagonal/>
    </border>
    <border>
      <left/>
      <right/>
      <top style="thin">
        <color auto="1"/>
      </top>
      <bottom/>
      <diagonal/>
    </border>
    <border>
      <left style="medium">
        <color auto="1"/>
      </left>
      <right/>
      <top style="thin">
        <color auto="1"/>
      </top>
      <bottom/>
      <diagonal/>
    </border>
    <border>
      <left/>
      <right style="medium">
        <color indexed="64"/>
      </right>
      <top/>
      <bottom/>
      <diagonal/>
    </border>
    <border>
      <left style="medium">
        <color indexed="64"/>
      </left>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rgb="FFECF0F1"/>
      </left>
      <right style="medium">
        <color rgb="FFECF0F1"/>
      </right>
      <top style="medium">
        <color rgb="FFDDDDDD"/>
      </top>
      <bottom style="medium">
        <color rgb="FFECF0F1"/>
      </bottom>
      <diagonal/>
    </border>
    <border>
      <left/>
      <right style="medium">
        <color rgb="FFECF0F1"/>
      </right>
      <top style="medium">
        <color rgb="FFDDDDDD"/>
      </top>
      <bottom style="medium">
        <color rgb="FFECF0F1"/>
      </bottom>
      <diagonal/>
    </border>
    <border>
      <left/>
      <right style="medium">
        <color rgb="FFECF0F1"/>
      </right>
      <top style="medium">
        <color rgb="FFDDDDDD"/>
      </top>
      <bottom/>
      <diagonal/>
    </border>
    <border>
      <left style="medium">
        <color rgb="FFECF0F1"/>
      </left>
      <right style="medium">
        <color rgb="FFECF0F1"/>
      </right>
      <top style="medium">
        <color rgb="FFDDDDDD"/>
      </top>
      <bottom/>
      <diagonal/>
    </border>
    <border>
      <left style="medium">
        <color rgb="FFECF0F1"/>
      </left>
      <right/>
      <top/>
      <bottom/>
      <diagonal/>
    </border>
    <border>
      <left/>
      <right/>
      <top/>
      <bottom style="medium">
        <color rgb="FF000000"/>
      </bottom>
      <diagonal/>
    </border>
    <border>
      <left/>
      <right/>
      <top style="medium">
        <color rgb="FF000000"/>
      </top>
      <bottom/>
      <diagonal/>
    </border>
    <border>
      <left style="medium">
        <color rgb="FFECF0F1"/>
      </left>
      <right/>
      <top style="medium">
        <color rgb="FF000000"/>
      </top>
      <bottom/>
      <diagonal/>
    </border>
    <border>
      <left style="medium">
        <color rgb="FFECF0F1"/>
      </left>
      <right/>
      <top/>
      <bottom style="medium">
        <color rgb="FF000000"/>
      </bottom>
      <diagonal/>
    </border>
    <border>
      <left style="thin">
        <color theme="4" tint="0.39997558519241921"/>
      </left>
      <right/>
      <top style="medium">
        <color rgb="FF000000"/>
      </top>
      <bottom style="thin">
        <color theme="4" tint="0.39997558519241921"/>
      </bottom>
      <diagonal/>
    </border>
    <border>
      <left/>
      <right style="thin">
        <color theme="4" tint="0.39997558519241921"/>
      </right>
      <top style="medium">
        <color rgb="FF000000"/>
      </top>
      <bottom style="thin">
        <color theme="4" tint="0.39997558519241921"/>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0" fontId="13" fillId="0" borderId="0" applyNumberFormat="0" applyFill="0" applyBorder="0" applyAlignment="0" applyProtection="0"/>
  </cellStyleXfs>
  <cellXfs count="133">
    <xf numFmtId="0" fontId="0" fillId="0" borderId="0" xfId="0"/>
    <xf numFmtId="0" fontId="0" fillId="0" borderId="0" xfId="0" applyFill="1"/>
    <xf numFmtId="3" fontId="0" fillId="0" borderId="0" xfId="0" applyNumberFormat="1" applyFill="1"/>
    <xf numFmtId="17" fontId="2" fillId="0" borderId="0" xfId="0" quotePrefix="1" applyNumberFormat="1" applyFont="1" applyFill="1"/>
    <xf numFmtId="0" fontId="3" fillId="0" borderId="0" xfId="0" applyFont="1" applyFill="1"/>
    <xf numFmtId="0" fontId="4" fillId="0" borderId="0" xfId="0" applyFont="1" applyFill="1"/>
    <xf numFmtId="0" fontId="0" fillId="0" borderId="0" xfId="0" applyFill="1" applyBorder="1"/>
    <xf numFmtId="0" fontId="5" fillId="0" borderId="0" xfId="0" applyFont="1" applyFill="1" applyAlignment="1">
      <alignment horizontal="right" wrapText="1"/>
    </xf>
    <xf numFmtId="0" fontId="6" fillId="0" borderId="0" xfId="0" applyFont="1" applyFill="1" applyAlignment="1">
      <alignment horizontal="right" wrapText="1"/>
    </xf>
    <xf numFmtId="0" fontId="6" fillId="0" borderId="0" xfId="0" applyFont="1" applyFill="1" applyBorder="1" applyAlignment="1">
      <alignment horizontal="center" wrapText="1"/>
    </xf>
    <xf numFmtId="0" fontId="6" fillId="0" borderId="0" xfId="0" applyFont="1" applyFill="1" applyBorder="1" applyAlignment="1">
      <alignment horizontal="right" wrapText="1"/>
    </xf>
    <xf numFmtId="3" fontId="7" fillId="0" borderId="1" xfId="0" applyNumberFormat="1" applyFont="1" applyFill="1" applyBorder="1" applyAlignment="1">
      <alignment horizontal="center" wrapText="1"/>
    </xf>
    <xf numFmtId="3" fontId="7" fillId="0" borderId="2" xfId="0" applyNumberFormat="1" applyFont="1" applyFill="1" applyBorder="1" applyAlignment="1">
      <alignment horizontal="center" wrapText="1"/>
    </xf>
    <xf numFmtId="0" fontId="8" fillId="0" borderId="3" xfId="0" applyFont="1" applyFill="1" applyBorder="1" applyAlignment="1">
      <alignment horizontal="center"/>
    </xf>
    <xf numFmtId="3" fontId="7" fillId="0" borderId="0" xfId="0" applyNumberFormat="1" applyFont="1" applyFill="1" applyBorder="1" applyAlignment="1">
      <alignment horizontal="center" wrapText="1"/>
    </xf>
    <xf numFmtId="0" fontId="8" fillId="0" borderId="0" xfId="0" applyFont="1" applyFill="1" applyBorder="1" applyAlignment="1">
      <alignment horizontal="center"/>
    </xf>
    <xf numFmtId="0" fontId="5" fillId="0" borderId="1" xfId="0" applyFont="1" applyFill="1" applyBorder="1" applyAlignment="1">
      <alignment horizontal="right" wrapText="1"/>
    </xf>
    <xf numFmtId="0" fontId="9" fillId="0" borderId="1" xfId="0" applyFont="1" applyFill="1" applyBorder="1" applyAlignment="1">
      <alignment wrapText="1"/>
    </xf>
    <xf numFmtId="0" fontId="9" fillId="0" borderId="4" xfId="0" applyNumberFormat="1" applyFont="1" applyFill="1" applyBorder="1" applyAlignment="1">
      <alignment wrapText="1"/>
    </xf>
    <xf numFmtId="0" fontId="9" fillId="0" borderId="4" xfId="0" applyFont="1" applyFill="1" applyBorder="1" applyAlignment="1">
      <alignment wrapText="1"/>
    </xf>
    <xf numFmtId="1" fontId="9" fillId="0" borderId="4" xfId="0" applyNumberFormat="1" applyFont="1" applyFill="1" applyBorder="1" applyAlignment="1">
      <alignment wrapText="1"/>
    </xf>
    <xf numFmtId="0" fontId="0" fillId="0" borderId="4" xfId="0" applyFont="1" applyFill="1" applyBorder="1" applyAlignment="1">
      <alignment horizontal="center"/>
    </xf>
    <xf numFmtId="0" fontId="8" fillId="0" borderId="5" xfId="0" applyFont="1" applyFill="1" applyBorder="1" applyAlignment="1">
      <alignment horizontal="center"/>
    </xf>
    <xf numFmtId="0" fontId="8" fillId="0" borderId="6" xfId="0" applyFont="1" applyFill="1" applyBorder="1" applyAlignment="1">
      <alignment horizontal="center"/>
    </xf>
    <xf numFmtId="0" fontId="8" fillId="0" borderId="0" xfId="0" applyFont="1" applyFill="1" applyBorder="1" applyAlignment="1">
      <alignment horizontal="center" wrapText="1"/>
    </xf>
    <xf numFmtId="0" fontId="0" fillId="0" borderId="0" xfId="0" applyFill="1" applyBorder="1" applyAlignment="1">
      <alignment wrapText="1"/>
    </xf>
    <xf numFmtId="3" fontId="0" fillId="0" borderId="0" xfId="0" applyNumberFormat="1" applyFill="1" applyBorder="1"/>
    <xf numFmtId="0" fontId="0" fillId="0" borderId="7" xfId="0" applyFill="1" applyBorder="1"/>
    <xf numFmtId="0" fontId="0" fillId="0" borderId="8" xfId="0" applyFill="1" applyBorder="1"/>
    <xf numFmtId="0" fontId="0" fillId="0" borderId="9" xfId="0" applyFill="1" applyBorder="1"/>
    <xf numFmtId="3" fontId="0" fillId="0" borderId="0" xfId="0" applyNumberFormat="1" applyFill="1" applyAlignment="1">
      <alignment horizontal="right"/>
    </xf>
    <xf numFmtId="3" fontId="0" fillId="0" borderId="0" xfId="0" applyNumberFormat="1" applyFont="1" applyFill="1" applyAlignment="1">
      <alignment horizontal="right"/>
    </xf>
    <xf numFmtId="3" fontId="0" fillId="0" borderId="0" xfId="0" applyNumberFormat="1" applyFont="1" applyFill="1" applyBorder="1" applyAlignment="1">
      <alignment horizontal="right"/>
    </xf>
    <xf numFmtId="3" fontId="1" fillId="0" borderId="0" xfId="2" applyNumberFormat="1" applyFill="1" applyBorder="1" applyAlignment="1">
      <alignment horizontal="right"/>
    </xf>
    <xf numFmtId="164" fontId="0" fillId="0" borderId="0" xfId="1" applyNumberFormat="1" applyFont="1" applyFill="1" applyBorder="1"/>
    <xf numFmtId="164" fontId="0" fillId="0" borderId="10" xfId="1" applyNumberFormat="1" applyFont="1" applyFill="1" applyBorder="1"/>
    <xf numFmtId="164" fontId="0" fillId="0" borderId="9" xfId="1" applyNumberFormat="1" applyFont="1" applyFill="1" applyBorder="1"/>
    <xf numFmtId="165" fontId="0" fillId="0" borderId="0" xfId="1" applyNumberFormat="1" applyFont="1" applyFill="1" applyBorder="1"/>
    <xf numFmtId="164" fontId="0" fillId="0" borderId="0" xfId="0" applyNumberFormat="1" applyFill="1"/>
    <xf numFmtId="166" fontId="0" fillId="0" borderId="0" xfId="0" applyNumberFormat="1" applyFill="1"/>
    <xf numFmtId="164" fontId="0" fillId="0" borderId="0" xfId="1" applyNumberFormat="1" applyFont="1" applyFill="1"/>
    <xf numFmtId="0" fontId="0" fillId="0" borderId="0" xfId="0" applyFill="1" applyAlignment="1">
      <alignment horizontal="right"/>
    </xf>
    <xf numFmtId="0" fontId="1" fillId="0" borderId="0" xfId="0" applyFont="1" applyFill="1" applyAlignment="1">
      <alignment horizontal="right"/>
    </xf>
    <xf numFmtId="0" fontId="0" fillId="0" borderId="0" xfId="0" applyFont="1" applyFill="1" applyAlignment="1">
      <alignment horizontal="right"/>
    </xf>
    <xf numFmtId="167" fontId="0" fillId="0" borderId="0" xfId="2" applyNumberFormat="1" applyFont="1" applyFill="1" applyAlignment="1">
      <alignment horizontal="right"/>
    </xf>
    <xf numFmtId="167" fontId="0" fillId="0" borderId="0" xfId="2" applyNumberFormat="1" applyFont="1" applyFill="1" applyBorder="1" applyAlignment="1">
      <alignment horizontal="right"/>
    </xf>
    <xf numFmtId="167" fontId="10" fillId="0" borderId="0" xfId="2" applyNumberFormat="1" applyFont="1" applyFill="1" applyBorder="1" applyAlignment="1">
      <alignment horizontal="right"/>
    </xf>
    <xf numFmtId="165" fontId="0" fillId="0" borderId="0" xfId="0" applyNumberFormat="1" applyFill="1" applyBorder="1"/>
    <xf numFmtId="3" fontId="0" fillId="0" borderId="0" xfId="0" applyNumberFormat="1" applyFill="1" applyBorder="1" applyAlignment="1">
      <alignment horizontal="right"/>
    </xf>
    <xf numFmtId="0" fontId="0" fillId="0" borderId="11" xfId="0" applyFill="1" applyBorder="1"/>
    <xf numFmtId="3" fontId="0" fillId="0" borderId="11" xfId="0" applyNumberFormat="1" applyFill="1" applyBorder="1" applyAlignment="1">
      <alignment horizontal="right"/>
    </xf>
    <xf numFmtId="3" fontId="0" fillId="0" borderId="11" xfId="0" applyNumberFormat="1" applyFont="1" applyFill="1" applyBorder="1" applyAlignment="1">
      <alignment horizontal="right"/>
    </xf>
    <xf numFmtId="3" fontId="1" fillId="0" borderId="11" xfId="2" applyNumberFormat="1" applyFill="1" applyBorder="1" applyAlignment="1">
      <alignment horizontal="right"/>
    </xf>
    <xf numFmtId="164" fontId="0" fillId="0" borderId="11" xfId="1" applyNumberFormat="1" applyFont="1" applyFill="1" applyBorder="1"/>
    <xf numFmtId="164" fontId="0" fillId="0" borderId="12" xfId="1" applyNumberFormat="1" applyFont="1" applyFill="1" applyBorder="1"/>
    <xf numFmtId="164" fontId="0" fillId="0" borderId="13" xfId="1" applyNumberFormat="1" applyFont="1" applyFill="1" applyBorder="1"/>
    <xf numFmtId="167" fontId="1" fillId="0" borderId="0" xfId="2" applyNumberFormat="1" applyFill="1"/>
    <xf numFmtId="3" fontId="1" fillId="0" borderId="0" xfId="2" applyNumberFormat="1" applyFill="1"/>
    <xf numFmtId="0" fontId="11" fillId="0" borderId="0" xfId="3" applyFont="1" applyFill="1" applyAlignment="1">
      <alignment horizontal="left" wrapText="1"/>
    </xf>
    <xf numFmtId="0" fontId="1" fillId="0" borderId="0" xfId="0" applyFont="1" applyFill="1"/>
    <xf numFmtId="0" fontId="11" fillId="0" borderId="0" xfId="0" applyFont="1" applyFill="1"/>
    <xf numFmtId="0" fontId="12" fillId="0" borderId="0" xfId="0" applyFont="1" applyFill="1"/>
    <xf numFmtId="0" fontId="13" fillId="0" borderId="0" xfId="4" applyFill="1"/>
    <xf numFmtId="0" fontId="0" fillId="0" borderId="0" xfId="3" quotePrefix="1" applyFont="1" applyFill="1" applyAlignment="1">
      <alignment horizontal="left"/>
    </xf>
    <xf numFmtId="0" fontId="1" fillId="0" borderId="0" xfId="3" quotePrefix="1" applyFont="1" applyFill="1" applyAlignment="1">
      <alignment horizontal="left"/>
    </xf>
    <xf numFmtId="0" fontId="0" fillId="0" borderId="0" xfId="3" quotePrefix="1" applyFont="1" applyFill="1" applyAlignment="1">
      <alignment horizontal="left" wrapText="1"/>
    </xf>
    <xf numFmtId="0" fontId="0" fillId="0" borderId="0" xfId="0" applyFill="1" applyAlignment="1">
      <alignment horizontal="left"/>
    </xf>
    <xf numFmtId="0" fontId="9" fillId="0" borderId="0" xfId="0" quotePrefix="1" applyFont="1" applyFill="1" applyAlignment="1">
      <alignment horizontal="left" wrapText="1"/>
    </xf>
    <xf numFmtId="0" fontId="0" fillId="0" borderId="0" xfId="3" applyFont="1" applyFill="1" applyAlignment="1">
      <alignment horizontal="left" wrapText="1"/>
    </xf>
    <xf numFmtId="0" fontId="1" fillId="0" borderId="0" xfId="3" applyFont="1" applyFill="1" applyAlignment="1">
      <alignment horizontal="left" wrapText="1"/>
    </xf>
    <xf numFmtId="0" fontId="2" fillId="0" borderId="0" xfId="0" applyFont="1" applyFill="1" applyAlignment="1">
      <alignment horizontal="left"/>
    </xf>
    <xf numFmtId="0" fontId="6" fillId="0" borderId="1" xfId="0" applyNumberFormat="1" applyFont="1" applyFill="1" applyBorder="1" applyAlignment="1">
      <alignment horizontal="center" wrapText="1"/>
    </xf>
    <xf numFmtId="0" fontId="6" fillId="0" borderId="0" xfId="0" applyFont="1" applyFill="1" applyBorder="1" applyAlignment="1">
      <alignment horizontal="center" wrapText="1"/>
    </xf>
    <xf numFmtId="3" fontId="7" fillId="0" borderId="1" xfId="0" applyNumberFormat="1" applyFont="1" applyFill="1" applyBorder="1" applyAlignment="1">
      <alignment horizontal="center" wrapText="1"/>
    </xf>
    <xf numFmtId="0" fontId="0" fillId="2" borderId="0" xfId="0" applyFill="1"/>
    <xf numFmtId="0" fontId="14" fillId="2" borderId="14" xfId="0" applyFont="1" applyFill="1" applyBorder="1" applyAlignment="1">
      <alignment horizontal="left" vertical="center" wrapText="1"/>
    </xf>
    <xf numFmtId="0" fontId="13" fillId="2" borderId="14" xfId="4" applyFill="1" applyBorder="1" applyAlignment="1">
      <alignment horizontal="left" vertical="center" wrapText="1"/>
    </xf>
    <xf numFmtId="3" fontId="15" fillId="2" borderId="14" xfId="0" applyNumberFormat="1" applyFont="1" applyFill="1" applyBorder="1" applyAlignment="1">
      <alignment horizontal="left" vertical="center" wrapText="1"/>
    </xf>
    <xf numFmtId="0" fontId="13" fillId="2" borderId="14" xfId="4" applyFont="1" applyFill="1" applyBorder="1" applyAlignment="1">
      <alignment horizontal="left" vertical="center" wrapText="1"/>
    </xf>
    <xf numFmtId="0" fontId="14" fillId="2" borderId="15" xfId="0" applyFont="1" applyFill="1" applyBorder="1" applyAlignment="1">
      <alignment horizontal="left" vertical="center" wrapText="1"/>
    </xf>
    <xf numFmtId="0" fontId="15" fillId="2" borderId="15" xfId="0" applyFont="1" applyFill="1" applyBorder="1" applyAlignment="1">
      <alignment horizontal="left" vertical="center" wrapText="1"/>
    </xf>
    <xf numFmtId="0" fontId="15" fillId="2" borderId="16" xfId="0" applyFont="1" applyFill="1" applyBorder="1" applyAlignment="1">
      <alignment horizontal="left" vertical="center" wrapText="1"/>
    </xf>
    <xf numFmtId="0" fontId="13" fillId="2" borderId="17" xfId="4" applyFill="1" applyBorder="1" applyAlignment="1">
      <alignment horizontal="left" vertical="center" wrapText="1"/>
    </xf>
    <xf numFmtId="3" fontId="15" fillId="2" borderId="17" xfId="0" applyNumberFormat="1" applyFont="1" applyFill="1" applyBorder="1" applyAlignment="1">
      <alignment horizontal="left" vertical="center" wrapText="1"/>
    </xf>
    <xf numFmtId="0" fontId="16" fillId="0" borderId="0" xfId="0" applyFont="1" applyAlignment="1">
      <alignment horizontal="right"/>
    </xf>
    <xf numFmtId="0" fontId="16" fillId="0" borderId="19" xfId="0" applyFont="1" applyBorder="1" applyAlignment="1">
      <alignment horizontal="right"/>
    </xf>
    <xf numFmtId="0" fontId="16" fillId="0" borderId="0" xfId="0" applyFont="1" applyAlignment="1">
      <alignment horizontal="center" wrapText="1"/>
    </xf>
    <xf numFmtId="0" fontId="17" fillId="0" borderId="0" xfId="0" applyFont="1" applyAlignment="1">
      <alignment horizontal="center" vertical="center" wrapText="1"/>
    </xf>
    <xf numFmtId="0" fontId="0" fillId="0" borderId="19" xfId="0" applyBorder="1" applyAlignment="1">
      <alignment horizontal="center" wrapText="1"/>
    </xf>
    <xf numFmtId="16" fontId="21" fillId="0" borderId="0" xfId="0" applyNumberFormat="1" applyFont="1" applyAlignment="1">
      <alignment horizontal="left" vertical="center" wrapText="1" indent="1"/>
    </xf>
    <xf numFmtId="0" fontId="0" fillId="0" borderId="0" xfId="0" applyAlignment="1">
      <alignment horizontal="left" vertical="center" wrapText="1" indent="1"/>
    </xf>
    <xf numFmtId="0" fontId="20" fillId="0" borderId="0" xfId="0" applyFont="1" applyAlignment="1">
      <alignment horizontal="left" vertical="center" wrapText="1" indent="1"/>
    </xf>
    <xf numFmtId="0" fontId="13" fillId="0" borderId="20" xfId="4" applyBorder="1" applyAlignment="1">
      <alignment horizontal="left" vertical="center" wrapText="1"/>
    </xf>
    <xf numFmtId="3" fontId="22" fillId="0" borderId="20" xfId="0" applyNumberFormat="1" applyFont="1" applyBorder="1" applyAlignment="1">
      <alignment horizontal="right" vertical="center"/>
    </xf>
    <xf numFmtId="3" fontId="19" fillId="0" borderId="20" xfId="0" applyNumberFormat="1" applyFont="1" applyBorder="1" applyAlignment="1">
      <alignment horizontal="right" vertical="center" wrapText="1"/>
    </xf>
    <xf numFmtId="0" fontId="22" fillId="0" borderId="20" xfId="0" applyFont="1" applyBorder="1" applyAlignment="1">
      <alignment horizontal="right" vertical="center"/>
    </xf>
    <xf numFmtId="0" fontId="19" fillId="0" borderId="20" xfId="0" applyFont="1" applyBorder="1" applyAlignment="1">
      <alignment horizontal="right" vertical="center" wrapText="1"/>
    </xf>
    <xf numFmtId="0" fontId="23" fillId="0" borderId="20" xfId="0" applyFont="1" applyBorder="1" applyAlignment="1">
      <alignment horizontal="left" vertical="center" wrapText="1" indent="1"/>
    </xf>
    <xf numFmtId="0" fontId="13" fillId="3" borderId="20" xfId="4" applyFill="1" applyBorder="1" applyAlignment="1">
      <alignment horizontal="left" vertical="center" wrapText="1"/>
    </xf>
    <xf numFmtId="0" fontId="23" fillId="3" borderId="20" xfId="0" applyFont="1" applyFill="1" applyBorder="1" applyAlignment="1">
      <alignment horizontal="right" vertical="center"/>
    </xf>
    <xf numFmtId="3" fontId="24" fillId="3" borderId="20" xfId="0" applyNumberFormat="1" applyFont="1" applyFill="1" applyBorder="1" applyAlignment="1">
      <alignment horizontal="right" vertical="center" wrapText="1"/>
    </xf>
    <xf numFmtId="0" fontId="16" fillId="0" borderId="0" xfId="0" applyFont="1" applyAlignment="1">
      <alignment horizontal="left" wrapText="1"/>
    </xf>
    <xf numFmtId="0" fontId="16" fillId="0" borderId="19" xfId="0" applyFont="1" applyBorder="1" applyAlignment="1">
      <alignment horizontal="left" wrapText="1"/>
    </xf>
    <xf numFmtId="0" fontId="16" fillId="0" borderId="0" xfId="0" applyFont="1" applyAlignment="1">
      <alignment horizontal="right" wrapText="1"/>
    </xf>
    <xf numFmtId="0" fontId="16" fillId="0" borderId="19" xfId="0" applyFont="1" applyBorder="1" applyAlignment="1">
      <alignment horizontal="right" wrapText="1"/>
    </xf>
    <xf numFmtId="0" fontId="18" fillId="0" borderId="0" xfId="0" applyFont="1" applyAlignment="1">
      <alignment horizontal="left" vertical="center" wrapText="1"/>
    </xf>
    <xf numFmtId="0" fontId="18" fillId="0" borderId="21" xfId="0" applyFont="1" applyBorder="1" applyAlignment="1">
      <alignment horizontal="left" vertical="center" wrapText="1"/>
    </xf>
    <xf numFmtId="0" fontId="18" fillId="0" borderId="18" xfId="0" applyFont="1" applyBorder="1" applyAlignment="1">
      <alignment horizontal="left" vertical="center" wrapText="1"/>
    </xf>
    <xf numFmtId="0" fontId="18" fillId="0" borderId="22" xfId="0" applyFont="1" applyBorder="1" applyAlignment="1">
      <alignment horizontal="left" vertical="center" wrapText="1"/>
    </xf>
    <xf numFmtId="3" fontId="18" fillId="0" borderId="0" xfId="0" applyNumberFormat="1" applyFont="1" applyAlignment="1">
      <alignment horizontal="right" vertical="center"/>
    </xf>
    <xf numFmtId="3" fontId="18" fillId="0" borderId="20" xfId="0" applyNumberFormat="1" applyFont="1" applyBorder="1" applyAlignment="1">
      <alignment horizontal="right" vertical="center"/>
    </xf>
    <xf numFmtId="3" fontId="18" fillId="0" borderId="19" xfId="0" applyNumberFormat="1" applyFont="1" applyBorder="1" applyAlignment="1">
      <alignment horizontal="right" vertical="center"/>
    </xf>
    <xf numFmtId="3" fontId="19" fillId="0" borderId="0" xfId="0" applyNumberFormat="1" applyFont="1" applyAlignment="1">
      <alignment horizontal="right" vertical="center" wrapText="1"/>
    </xf>
    <xf numFmtId="3" fontId="19" fillId="0" borderId="20" xfId="0" applyNumberFormat="1" applyFont="1" applyBorder="1" applyAlignment="1">
      <alignment horizontal="right" vertical="center" wrapText="1"/>
    </xf>
    <xf numFmtId="3" fontId="19" fillId="0" borderId="19" xfId="0" applyNumberFormat="1" applyFont="1" applyBorder="1" applyAlignment="1">
      <alignment horizontal="right" vertical="center" wrapText="1"/>
    </xf>
    <xf numFmtId="0" fontId="18" fillId="0" borderId="0" xfId="0" applyFont="1" applyAlignment="1">
      <alignment horizontal="right" vertical="center"/>
    </xf>
    <xf numFmtId="0" fontId="18" fillId="0" borderId="20" xfId="0" applyFont="1" applyBorder="1" applyAlignment="1">
      <alignment horizontal="right" vertical="center"/>
    </xf>
    <xf numFmtId="0" fontId="18" fillId="0" borderId="19" xfId="0" applyFont="1" applyBorder="1" applyAlignment="1">
      <alignment horizontal="right" vertical="center"/>
    </xf>
    <xf numFmtId="0" fontId="19" fillId="0" borderId="0" xfId="0" applyFont="1" applyAlignment="1">
      <alignment horizontal="right" vertical="center" wrapText="1"/>
    </xf>
    <xf numFmtId="0" fontId="19" fillId="0" borderId="20" xfId="0" applyFont="1" applyBorder="1" applyAlignment="1">
      <alignment horizontal="right" vertical="center" wrapText="1"/>
    </xf>
    <xf numFmtId="0" fontId="19" fillId="0" borderId="19" xfId="0" applyFont="1" applyBorder="1" applyAlignment="1">
      <alignment horizontal="right" vertical="center" wrapText="1"/>
    </xf>
    <xf numFmtId="0" fontId="18" fillId="0" borderId="20" xfId="0" applyFont="1" applyBorder="1" applyAlignment="1">
      <alignment horizontal="left" vertical="center" wrapText="1"/>
    </xf>
    <xf numFmtId="0" fontId="18" fillId="0" borderId="19" xfId="0" applyFont="1" applyBorder="1" applyAlignment="1">
      <alignment horizontal="left" vertical="center" wrapText="1"/>
    </xf>
    <xf numFmtId="0" fontId="13" fillId="0" borderId="23" xfId="4" applyFont="1" applyBorder="1" applyAlignment="1">
      <alignment horizontal="left" vertical="center" wrapText="1"/>
    </xf>
    <xf numFmtId="3" fontId="22" fillId="0" borderId="24" xfId="0" applyNumberFormat="1" applyFont="1" applyBorder="1" applyAlignment="1">
      <alignment horizontal="right" vertical="center"/>
    </xf>
    <xf numFmtId="0" fontId="13" fillId="4" borderId="23" xfId="4" applyFont="1" applyFill="1" applyBorder="1" applyAlignment="1">
      <alignment horizontal="left" vertical="center" wrapText="1"/>
    </xf>
    <xf numFmtId="3" fontId="22" fillId="4" borderId="24" xfId="0" applyNumberFormat="1" applyFont="1" applyFill="1" applyBorder="1" applyAlignment="1">
      <alignment horizontal="right" vertical="center"/>
    </xf>
    <xf numFmtId="0" fontId="22" fillId="0" borderId="24" xfId="0" applyFont="1" applyBorder="1" applyAlignment="1">
      <alignment horizontal="right" vertical="center"/>
    </xf>
    <xf numFmtId="0" fontId="22" fillId="4" borderId="24" xfId="0" applyFont="1" applyFill="1" applyBorder="1" applyAlignment="1">
      <alignment horizontal="right" vertical="center"/>
    </xf>
    <xf numFmtId="0" fontId="18" fillId="0" borderId="0" xfId="0" applyFont="1" applyBorder="1" applyAlignment="1">
      <alignment horizontal="left" vertical="center" wrapText="1"/>
    </xf>
    <xf numFmtId="3" fontId="18" fillId="0" borderId="0" xfId="0" applyNumberFormat="1" applyFont="1" applyBorder="1" applyAlignment="1">
      <alignment horizontal="right" vertical="center"/>
    </xf>
    <xf numFmtId="0" fontId="13" fillId="3" borderId="23" xfId="4" applyFont="1" applyFill="1" applyBorder="1" applyAlignment="1">
      <alignment horizontal="left" vertical="center" wrapText="1"/>
    </xf>
    <xf numFmtId="0" fontId="23" fillId="3" borderId="24" xfId="0" applyFont="1" applyFill="1" applyBorder="1" applyAlignment="1">
      <alignment horizontal="right" vertical="center"/>
    </xf>
  </cellXfs>
  <cellStyles count="5">
    <cellStyle name="Comma" xfId="1" builtinId="3"/>
    <cellStyle name="Hyperlink" xfId="4" builtinId="8"/>
    <cellStyle name="Normal" xfId="0" builtinId="0"/>
    <cellStyle name="Normal 2" xfId="3"/>
    <cellStyle name="Percent" xfId="2" builtinId="5"/>
  </cellStyles>
  <dxfs count="10">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rgb="FF777777"/>
        <name val="Inherit"/>
        <scheme val="none"/>
      </font>
      <alignment horizontal="right" vertical="center" textRotation="0" wrapText="0" indent="0" justifyLastLine="0" shrinkToFit="0" readingOrder="0"/>
      <border diagonalUp="0" diagonalDown="0">
        <left/>
        <right/>
        <top style="medium">
          <color rgb="FF000000"/>
        </top>
        <bottom/>
        <vertical/>
        <horizontal/>
      </border>
    </dxf>
    <dxf>
      <alignment horizontal="left" vertical="center" textRotation="0" wrapText="1" indent="0" justifyLastLine="0" shrinkToFit="0" readingOrder="0"/>
      <border diagonalUp="0" diagonalDown="0">
        <left/>
        <right/>
        <top style="medium">
          <color rgb="FF000000"/>
        </top>
        <bottom/>
        <vertical/>
        <horizontal/>
      </border>
    </dxf>
    <dxf>
      <border outline="0">
        <top style="medium">
          <color rgb="FF000000"/>
        </top>
      </border>
    </dxf>
    <dxf>
      <font>
        <color rgb="FF9C0006"/>
      </font>
      <fill>
        <patternFill>
          <bgColor rgb="FFFFC7CE"/>
        </patternFill>
      </fill>
    </dxf>
    <dxf>
      <font>
        <b val="0"/>
        <i val="0"/>
        <strike val="0"/>
        <condense val="0"/>
        <extend val="0"/>
        <outline val="0"/>
        <shadow val="0"/>
        <u val="none"/>
        <vertAlign val="baseline"/>
        <sz val="12"/>
        <color rgb="FF395067"/>
        <name val="Verdana"/>
        <scheme val="none"/>
      </font>
      <numFmt numFmtId="3" formatCode="#,##0"/>
      <fill>
        <patternFill patternType="solid">
          <fgColor indexed="64"/>
          <bgColor rgb="FFFDFDFD"/>
        </patternFill>
      </fill>
      <alignment horizontal="left" vertical="center" textRotation="0" wrapText="1" indent="0" justifyLastLine="0" shrinkToFit="0" readingOrder="0"/>
      <border diagonalUp="0" diagonalDown="0">
        <left style="medium">
          <color rgb="FFECF0F1"/>
        </left>
        <right style="medium">
          <color rgb="FFECF0F1"/>
        </right>
        <top style="medium">
          <color rgb="FFDDDDDD"/>
        </top>
        <bottom style="medium">
          <color rgb="FFECF0F1"/>
        </bottom>
        <vertical/>
        <horizontal/>
      </border>
    </dxf>
    <dxf>
      <fill>
        <patternFill patternType="solid">
          <fgColor indexed="64"/>
          <bgColor rgb="FFFDFDFD"/>
        </patternFill>
      </fill>
      <alignment horizontal="left" vertical="center" textRotation="0" wrapText="1" indent="0" justifyLastLine="0" shrinkToFit="0" readingOrder="0"/>
      <border diagonalUp="0" diagonalDown="0">
        <left style="medium">
          <color rgb="FFECF0F1"/>
        </left>
        <right style="medium">
          <color rgb="FFECF0F1"/>
        </right>
        <top style="medium">
          <color rgb="FFDDDDDD"/>
        </top>
        <bottom style="medium">
          <color rgb="FFECF0F1"/>
        </bottom>
        <vertical/>
        <horizontal/>
      </border>
    </dxf>
    <dxf>
      <font>
        <b val="0"/>
        <i val="0"/>
        <strike val="0"/>
        <condense val="0"/>
        <extend val="0"/>
        <outline val="0"/>
        <shadow val="0"/>
        <u val="none"/>
        <vertAlign val="baseline"/>
        <sz val="12"/>
        <color rgb="FF395067"/>
        <name val="Verdana"/>
        <scheme val="none"/>
      </font>
      <fill>
        <patternFill patternType="solid">
          <fgColor indexed="64"/>
          <bgColor rgb="FFFDFDFD"/>
        </patternFill>
      </fill>
      <alignment horizontal="left" vertical="center" textRotation="0" wrapText="1" indent="0" justifyLastLine="0" shrinkToFit="0" readingOrder="0"/>
      <border diagonalUp="0" diagonalDown="0">
        <left/>
        <right style="medium">
          <color rgb="FFECF0F1"/>
        </right>
        <top style="medium">
          <color rgb="FFDDDDDD"/>
        </top>
        <bottom style="medium">
          <color rgb="FFECF0F1"/>
        </bottom>
        <vertical/>
        <horizontal/>
      </border>
    </dxf>
    <dxf>
      <border outline="0">
        <left style="medium">
          <color rgb="FFECF0F1"/>
        </left>
        <bottom style="medium">
          <color rgb="FFECF0F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5</xdr:row>
      <xdr:rowOff>0</xdr:rowOff>
    </xdr:from>
    <xdr:to>
      <xdr:col>8</xdr:col>
      <xdr:colOff>304800</xdr:colOff>
      <xdr:row>6</xdr:row>
      <xdr:rowOff>104775</xdr:rowOff>
    </xdr:to>
    <xdr:sp macro="" textlink="">
      <xdr:nvSpPr>
        <xdr:cNvPr id="2049" name="AutoShape 1" descr="Washington heatmap"/>
        <xdr:cNvSpPr>
          <a:spLocks noChangeAspect="1" noChangeArrowheads="1"/>
        </xdr:cNvSpPr>
      </xdr:nvSpPr>
      <xdr:spPr bwMode="auto">
        <a:xfrm>
          <a:off x="6181725" y="133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7</xdr:row>
      <xdr:rowOff>0</xdr:rowOff>
    </xdr:from>
    <xdr:to>
      <xdr:col>8</xdr:col>
      <xdr:colOff>304800</xdr:colOff>
      <xdr:row>7</xdr:row>
      <xdr:rowOff>304800</xdr:rowOff>
    </xdr:to>
    <xdr:sp macro="" textlink="">
      <xdr:nvSpPr>
        <xdr:cNvPr id="2050" name="AutoShape 2" descr="Kittitas heatmap"/>
        <xdr:cNvSpPr>
          <a:spLocks noChangeAspect="1" noChangeArrowheads="1"/>
        </xdr:cNvSpPr>
      </xdr:nvSpPr>
      <xdr:spPr bwMode="auto">
        <a:xfrm>
          <a:off x="6181725" y="1733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8</xdr:row>
      <xdr:rowOff>0</xdr:rowOff>
    </xdr:from>
    <xdr:to>
      <xdr:col>8</xdr:col>
      <xdr:colOff>304800</xdr:colOff>
      <xdr:row>8</xdr:row>
      <xdr:rowOff>304800</xdr:rowOff>
    </xdr:to>
    <xdr:sp macro="" textlink="">
      <xdr:nvSpPr>
        <xdr:cNvPr id="2051" name="AutoShape 3" descr="Whitman heatmap"/>
        <xdr:cNvSpPr>
          <a:spLocks noChangeAspect="1" noChangeArrowheads="1"/>
        </xdr:cNvSpPr>
      </xdr:nvSpPr>
      <xdr:spPr bwMode="auto">
        <a:xfrm>
          <a:off x="6181725" y="2066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9</xdr:row>
      <xdr:rowOff>0</xdr:rowOff>
    </xdr:from>
    <xdr:to>
      <xdr:col>8</xdr:col>
      <xdr:colOff>304800</xdr:colOff>
      <xdr:row>10</xdr:row>
      <xdr:rowOff>104775</xdr:rowOff>
    </xdr:to>
    <xdr:sp macro="" textlink="">
      <xdr:nvSpPr>
        <xdr:cNvPr id="2052" name="AutoShape 4" descr="Grant heatmap"/>
        <xdr:cNvSpPr>
          <a:spLocks noChangeAspect="1" noChangeArrowheads="1"/>
        </xdr:cNvSpPr>
      </xdr:nvSpPr>
      <xdr:spPr bwMode="auto">
        <a:xfrm>
          <a:off x="6181725" y="240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10</xdr:row>
      <xdr:rowOff>0</xdr:rowOff>
    </xdr:from>
    <xdr:to>
      <xdr:col>8</xdr:col>
      <xdr:colOff>304800</xdr:colOff>
      <xdr:row>11</xdr:row>
      <xdr:rowOff>104775</xdr:rowOff>
    </xdr:to>
    <xdr:sp macro="" textlink="">
      <xdr:nvSpPr>
        <xdr:cNvPr id="2053" name="AutoShape 5" descr="Douglas heatmap"/>
        <xdr:cNvSpPr>
          <a:spLocks noChangeAspect="1" noChangeArrowheads="1"/>
        </xdr:cNvSpPr>
      </xdr:nvSpPr>
      <xdr:spPr bwMode="auto">
        <a:xfrm>
          <a:off x="6181725" y="2600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11</xdr:row>
      <xdr:rowOff>0</xdr:rowOff>
    </xdr:from>
    <xdr:to>
      <xdr:col>8</xdr:col>
      <xdr:colOff>304800</xdr:colOff>
      <xdr:row>12</xdr:row>
      <xdr:rowOff>104775</xdr:rowOff>
    </xdr:to>
    <xdr:sp macro="" textlink="">
      <xdr:nvSpPr>
        <xdr:cNvPr id="2054" name="AutoShape 6" descr="Pierce heatmap"/>
        <xdr:cNvSpPr>
          <a:spLocks noChangeAspect="1" noChangeArrowheads="1"/>
        </xdr:cNvSpPr>
      </xdr:nvSpPr>
      <xdr:spPr bwMode="auto">
        <a:xfrm>
          <a:off x="6181725" y="2800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12</xdr:row>
      <xdr:rowOff>0</xdr:rowOff>
    </xdr:from>
    <xdr:to>
      <xdr:col>8</xdr:col>
      <xdr:colOff>304800</xdr:colOff>
      <xdr:row>13</xdr:row>
      <xdr:rowOff>104775</xdr:rowOff>
    </xdr:to>
    <xdr:sp macro="" textlink="">
      <xdr:nvSpPr>
        <xdr:cNvPr id="2055" name="AutoShape 7" descr="Yakima heatmap"/>
        <xdr:cNvSpPr>
          <a:spLocks noChangeAspect="1" noChangeArrowheads="1"/>
        </xdr:cNvSpPr>
      </xdr:nvSpPr>
      <xdr:spPr bwMode="auto">
        <a:xfrm>
          <a:off x="6181725" y="300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13</xdr:row>
      <xdr:rowOff>0</xdr:rowOff>
    </xdr:from>
    <xdr:to>
      <xdr:col>8</xdr:col>
      <xdr:colOff>304800</xdr:colOff>
      <xdr:row>13</xdr:row>
      <xdr:rowOff>304800</xdr:rowOff>
    </xdr:to>
    <xdr:sp macro="" textlink="">
      <xdr:nvSpPr>
        <xdr:cNvPr id="2056" name="AutoShape 8" descr="Pend Oreille heatmap"/>
        <xdr:cNvSpPr>
          <a:spLocks noChangeAspect="1" noChangeArrowheads="1"/>
        </xdr:cNvSpPr>
      </xdr:nvSpPr>
      <xdr:spPr bwMode="auto">
        <a:xfrm>
          <a:off x="6181725" y="3200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14</xdr:row>
      <xdr:rowOff>0</xdr:rowOff>
    </xdr:from>
    <xdr:to>
      <xdr:col>8</xdr:col>
      <xdr:colOff>304800</xdr:colOff>
      <xdr:row>14</xdr:row>
      <xdr:rowOff>304800</xdr:rowOff>
    </xdr:to>
    <xdr:sp macro="" textlink="">
      <xdr:nvSpPr>
        <xdr:cNvPr id="2057" name="AutoShape 9" descr="Chelan heatmap"/>
        <xdr:cNvSpPr>
          <a:spLocks noChangeAspect="1" noChangeArrowheads="1"/>
        </xdr:cNvSpPr>
      </xdr:nvSpPr>
      <xdr:spPr bwMode="auto">
        <a:xfrm>
          <a:off x="6181725" y="3533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15</xdr:row>
      <xdr:rowOff>0</xdr:rowOff>
    </xdr:from>
    <xdr:to>
      <xdr:col>8</xdr:col>
      <xdr:colOff>304800</xdr:colOff>
      <xdr:row>16</xdr:row>
      <xdr:rowOff>104775</xdr:rowOff>
    </xdr:to>
    <xdr:sp macro="" textlink="">
      <xdr:nvSpPr>
        <xdr:cNvPr id="2058" name="AutoShape 10" descr="Franklin heatmap"/>
        <xdr:cNvSpPr>
          <a:spLocks noChangeAspect="1" noChangeArrowheads="1"/>
        </xdr:cNvSpPr>
      </xdr:nvSpPr>
      <xdr:spPr bwMode="auto">
        <a:xfrm>
          <a:off x="6181725" y="3867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16</xdr:row>
      <xdr:rowOff>0</xdr:rowOff>
    </xdr:from>
    <xdr:to>
      <xdr:col>8</xdr:col>
      <xdr:colOff>304800</xdr:colOff>
      <xdr:row>17</xdr:row>
      <xdr:rowOff>104775</xdr:rowOff>
    </xdr:to>
    <xdr:sp macro="" textlink="">
      <xdr:nvSpPr>
        <xdr:cNvPr id="2059" name="AutoShape 11" descr="Garfield heatmap"/>
        <xdr:cNvSpPr>
          <a:spLocks noChangeAspect="1" noChangeArrowheads="1"/>
        </xdr:cNvSpPr>
      </xdr:nvSpPr>
      <xdr:spPr bwMode="auto">
        <a:xfrm>
          <a:off x="6181725" y="4067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17</xdr:row>
      <xdr:rowOff>0</xdr:rowOff>
    </xdr:from>
    <xdr:to>
      <xdr:col>8</xdr:col>
      <xdr:colOff>304800</xdr:colOff>
      <xdr:row>18</xdr:row>
      <xdr:rowOff>104775</xdr:rowOff>
    </xdr:to>
    <xdr:sp macro="" textlink="">
      <xdr:nvSpPr>
        <xdr:cNvPr id="2060" name="AutoShape 12" descr="Ferry heatmap"/>
        <xdr:cNvSpPr>
          <a:spLocks noChangeAspect="1" noChangeArrowheads="1"/>
        </xdr:cNvSpPr>
      </xdr:nvSpPr>
      <xdr:spPr bwMode="auto">
        <a:xfrm>
          <a:off x="6181725" y="4267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18</xdr:row>
      <xdr:rowOff>0</xdr:rowOff>
    </xdr:from>
    <xdr:to>
      <xdr:col>8</xdr:col>
      <xdr:colOff>304800</xdr:colOff>
      <xdr:row>19</xdr:row>
      <xdr:rowOff>104775</xdr:rowOff>
    </xdr:to>
    <xdr:sp macro="" textlink="">
      <xdr:nvSpPr>
        <xdr:cNvPr id="2061" name="AutoShape 13" descr="Benton heatmap"/>
        <xdr:cNvSpPr>
          <a:spLocks noChangeAspect="1" noChangeArrowheads="1"/>
        </xdr:cNvSpPr>
      </xdr:nvSpPr>
      <xdr:spPr bwMode="auto">
        <a:xfrm>
          <a:off x="6181725" y="4467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19</xdr:row>
      <xdr:rowOff>0</xdr:rowOff>
    </xdr:from>
    <xdr:to>
      <xdr:col>8</xdr:col>
      <xdr:colOff>304800</xdr:colOff>
      <xdr:row>20</xdr:row>
      <xdr:rowOff>104775</xdr:rowOff>
    </xdr:to>
    <xdr:sp macro="" textlink="">
      <xdr:nvSpPr>
        <xdr:cNvPr id="2062" name="AutoShape 14" descr="Cowlitz heatmap"/>
        <xdr:cNvSpPr>
          <a:spLocks noChangeAspect="1" noChangeArrowheads="1"/>
        </xdr:cNvSpPr>
      </xdr:nvSpPr>
      <xdr:spPr bwMode="auto">
        <a:xfrm>
          <a:off x="6181725" y="4667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20</xdr:row>
      <xdr:rowOff>0</xdr:rowOff>
    </xdr:from>
    <xdr:to>
      <xdr:col>8</xdr:col>
      <xdr:colOff>304800</xdr:colOff>
      <xdr:row>20</xdr:row>
      <xdr:rowOff>304800</xdr:rowOff>
    </xdr:to>
    <xdr:sp macro="" textlink="">
      <xdr:nvSpPr>
        <xdr:cNvPr id="2063" name="AutoShape 15" descr="Spokane heatmap"/>
        <xdr:cNvSpPr>
          <a:spLocks noChangeAspect="1" noChangeArrowheads="1"/>
        </xdr:cNvSpPr>
      </xdr:nvSpPr>
      <xdr:spPr bwMode="auto">
        <a:xfrm>
          <a:off x="6181725" y="4867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21</xdr:row>
      <xdr:rowOff>0</xdr:rowOff>
    </xdr:from>
    <xdr:to>
      <xdr:col>8</xdr:col>
      <xdr:colOff>304800</xdr:colOff>
      <xdr:row>21</xdr:row>
      <xdr:rowOff>304800</xdr:rowOff>
    </xdr:to>
    <xdr:sp macro="" textlink="">
      <xdr:nvSpPr>
        <xdr:cNvPr id="2064" name="AutoShape 16" descr="Okanogan heatmap"/>
        <xdr:cNvSpPr>
          <a:spLocks noChangeAspect="1" noChangeArrowheads="1"/>
        </xdr:cNvSpPr>
      </xdr:nvSpPr>
      <xdr:spPr bwMode="auto">
        <a:xfrm>
          <a:off x="6181725" y="5200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22</xdr:row>
      <xdr:rowOff>0</xdr:rowOff>
    </xdr:from>
    <xdr:to>
      <xdr:col>8</xdr:col>
      <xdr:colOff>304800</xdr:colOff>
      <xdr:row>23</xdr:row>
      <xdr:rowOff>104775</xdr:rowOff>
    </xdr:to>
    <xdr:sp macro="" textlink="">
      <xdr:nvSpPr>
        <xdr:cNvPr id="2065" name="AutoShape 17" descr="Asotin heatmap"/>
        <xdr:cNvSpPr>
          <a:spLocks noChangeAspect="1" noChangeArrowheads="1"/>
        </xdr:cNvSpPr>
      </xdr:nvSpPr>
      <xdr:spPr bwMode="auto">
        <a:xfrm>
          <a:off x="6181725" y="5534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23</xdr:row>
      <xdr:rowOff>0</xdr:rowOff>
    </xdr:from>
    <xdr:to>
      <xdr:col>8</xdr:col>
      <xdr:colOff>304800</xdr:colOff>
      <xdr:row>24</xdr:row>
      <xdr:rowOff>104775</xdr:rowOff>
    </xdr:to>
    <xdr:sp macro="" textlink="">
      <xdr:nvSpPr>
        <xdr:cNvPr id="2066" name="AutoShape 18" descr="King heatmap"/>
        <xdr:cNvSpPr>
          <a:spLocks noChangeAspect="1" noChangeArrowheads="1"/>
        </xdr:cNvSpPr>
      </xdr:nvSpPr>
      <xdr:spPr bwMode="auto">
        <a:xfrm>
          <a:off x="6181725" y="5734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24</xdr:row>
      <xdr:rowOff>0</xdr:rowOff>
    </xdr:from>
    <xdr:to>
      <xdr:col>8</xdr:col>
      <xdr:colOff>304800</xdr:colOff>
      <xdr:row>24</xdr:row>
      <xdr:rowOff>304800</xdr:rowOff>
    </xdr:to>
    <xdr:sp macro="" textlink="">
      <xdr:nvSpPr>
        <xdr:cNvPr id="2067" name="AutoShape 19" descr="Adams heatmap"/>
        <xdr:cNvSpPr>
          <a:spLocks noChangeAspect="1" noChangeArrowheads="1"/>
        </xdr:cNvSpPr>
      </xdr:nvSpPr>
      <xdr:spPr bwMode="auto">
        <a:xfrm>
          <a:off x="6181725" y="5934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25</xdr:row>
      <xdr:rowOff>0</xdr:rowOff>
    </xdr:from>
    <xdr:to>
      <xdr:col>8</xdr:col>
      <xdr:colOff>304800</xdr:colOff>
      <xdr:row>25</xdr:row>
      <xdr:rowOff>304800</xdr:rowOff>
    </xdr:to>
    <xdr:sp macro="" textlink="">
      <xdr:nvSpPr>
        <xdr:cNvPr id="2068" name="AutoShape 20" descr="Grays Harbor heatmap"/>
        <xdr:cNvSpPr>
          <a:spLocks noChangeAspect="1" noChangeArrowheads="1"/>
        </xdr:cNvSpPr>
      </xdr:nvSpPr>
      <xdr:spPr bwMode="auto">
        <a:xfrm>
          <a:off x="6181725" y="626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26</xdr:row>
      <xdr:rowOff>0</xdr:rowOff>
    </xdr:from>
    <xdr:to>
      <xdr:col>8</xdr:col>
      <xdr:colOff>304800</xdr:colOff>
      <xdr:row>26</xdr:row>
      <xdr:rowOff>304800</xdr:rowOff>
    </xdr:to>
    <xdr:sp macro="" textlink="">
      <xdr:nvSpPr>
        <xdr:cNvPr id="2069" name="AutoShape 21" descr="Clark heatmap"/>
        <xdr:cNvSpPr>
          <a:spLocks noChangeAspect="1" noChangeArrowheads="1"/>
        </xdr:cNvSpPr>
      </xdr:nvSpPr>
      <xdr:spPr bwMode="auto">
        <a:xfrm>
          <a:off x="6181725" y="660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27</xdr:row>
      <xdr:rowOff>0</xdr:rowOff>
    </xdr:from>
    <xdr:to>
      <xdr:col>8</xdr:col>
      <xdr:colOff>304800</xdr:colOff>
      <xdr:row>28</xdr:row>
      <xdr:rowOff>104775</xdr:rowOff>
    </xdr:to>
    <xdr:sp macro="" textlink="">
      <xdr:nvSpPr>
        <xdr:cNvPr id="2070" name="AutoShape 22" descr="Lewis heatmap"/>
        <xdr:cNvSpPr>
          <a:spLocks noChangeAspect="1" noChangeArrowheads="1"/>
        </xdr:cNvSpPr>
      </xdr:nvSpPr>
      <xdr:spPr bwMode="auto">
        <a:xfrm>
          <a:off x="6181725" y="6934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28</xdr:row>
      <xdr:rowOff>0</xdr:rowOff>
    </xdr:from>
    <xdr:to>
      <xdr:col>8</xdr:col>
      <xdr:colOff>304800</xdr:colOff>
      <xdr:row>28</xdr:row>
      <xdr:rowOff>304800</xdr:rowOff>
    </xdr:to>
    <xdr:sp macro="" textlink="">
      <xdr:nvSpPr>
        <xdr:cNvPr id="2071" name="AutoShape 23" descr="Whatcom heatmap"/>
        <xdr:cNvSpPr>
          <a:spLocks noChangeAspect="1" noChangeArrowheads="1"/>
        </xdr:cNvSpPr>
      </xdr:nvSpPr>
      <xdr:spPr bwMode="auto">
        <a:xfrm>
          <a:off x="6181725" y="7134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29</xdr:row>
      <xdr:rowOff>0</xdr:rowOff>
    </xdr:from>
    <xdr:to>
      <xdr:col>8</xdr:col>
      <xdr:colOff>304800</xdr:colOff>
      <xdr:row>30</xdr:row>
      <xdr:rowOff>104775</xdr:rowOff>
    </xdr:to>
    <xdr:sp macro="" textlink="">
      <xdr:nvSpPr>
        <xdr:cNvPr id="2072" name="AutoShape 24" descr="Stevens heatmap"/>
        <xdr:cNvSpPr>
          <a:spLocks noChangeAspect="1" noChangeArrowheads="1"/>
        </xdr:cNvSpPr>
      </xdr:nvSpPr>
      <xdr:spPr bwMode="auto">
        <a:xfrm>
          <a:off x="6181725" y="746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30</xdr:row>
      <xdr:rowOff>0</xdr:rowOff>
    </xdr:from>
    <xdr:to>
      <xdr:col>8</xdr:col>
      <xdr:colOff>304800</xdr:colOff>
      <xdr:row>30</xdr:row>
      <xdr:rowOff>304800</xdr:rowOff>
    </xdr:to>
    <xdr:sp macro="" textlink="">
      <xdr:nvSpPr>
        <xdr:cNvPr id="2073" name="AutoShape 25" descr="Kitsap heatmap"/>
        <xdr:cNvSpPr>
          <a:spLocks noChangeAspect="1" noChangeArrowheads="1"/>
        </xdr:cNvSpPr>
      </xdr:nvSpPr>
      <xdr:spPr bwMode="auto">
        <a:xfrm>
          <a:off x="6181725" y="7667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31</xdr:row>
      <xdr:rowOff>0</xdr:rowOff>
    </xdr:from>
    <xdr:to>
      <xdr:col>8</xdr:col>
      <xdr:colOff>304800</xdr:colOff>
      <xdr:row>31</xdr:row>
      <xdr:rowOff>304800</xdr:rowOff>
    </xdr:to>
    <xdr:sp macro="" textlink="">
      <xdr:nvSpPr>
        <xdr:cNvPr id="2074" name="AutoShape 26" descr="Snohomish heatmap"/>
        <xdr:cNvSpPr>
          <a:spLocks noChangeAspect="1" noChangeArrowheads="1"/>
        </xdr:cNvSpPr>
      </xdr:nvSpPr>
      <xdr:spPr bwMode="auto">
        <a:xfrm>
          <a:off x="6181725" y="800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32</xdr:row>
      <xdr:rowOff>0</xdr:rowOff>
    </xdr:from>
    <xdr:to>
      <xdr:col>8</xdr:col>
      <xdr:colOff>304800</xdr:colOff>
      <xdr:row>32</xdr:row>
      <xdr:rowOff>304800</xdr:rowOff>
    </xdr:to>
    <xdr:sp macro="" textlink="">
      <xdr:nvSpPr>
        <xdr:cNvPr id="2075" name="AutoShape 27" descr="Thurston heatmap"/>
        <xdr:cNvSpPr>
          <a:spLocks noChangeAspect="1" noChangeArrowheads="1"/>
        </xdr:cNvSpPr>
      </xdr:nvSpPr>
      <xdr:spPr bwMode="auto">
        <a:xfrm>
          <a:off x="6181725" y="8334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33</xdr:row>
      <xdr:rowOff>0</xdr:rowOff>
    </xdr:from>
    <xdr:to>
      <xdr:col>8</xdr:col>
      <xdr:colOff>304800</xdr:colOff>
      <xdr:row>34</xdr:row>
      <xdr:rowOff>104775</xdr:rowOff>
    </xdr:to>
    <xdr:sp macro="" textlink="">
      <xdr:nvSpPr>
        <xdr:cNvPr id="2076" name="AutoShape 28" descr="Skagit heatmap"/>
        <xdr:cNvSpPr>
          <a:spLocks noChangeAspect="1" noChangeArrowheads="1"/>
        </xdr:cNvSpPr>
      </xdr:nvSpPr>
      <xdr:spPr bwMode="auto">
        <a:xfrm>
          <a:off x="6181725" y="8667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34</xdr:row>
      <xdr:rowOff>0</xdr:rowOff>
    </xdr:from>
    <xdr:to>
      <xdr:col>8</xdr:col>
      <xdr:colOff>304800</xdr:colOff>
      <xdr:row>35</xdr:row>
      <xdr:rowOff>104775</xdr:rowOff>
    </xdr:to>
    <xdr:sp macro="" textlink="">
      <xdr:nvSpPr>
        <xdr:cNvPr id="2077" name="AutoShape 29" descr="Pacific heatmap"/>
        <xdr:cNvSpPr>
          <a:spLocks noChangeAspect="1" noChangeArrowheads="1"/>
        </xdr:cNvSpPr>
      </xdr:nvSpPr>
      <xdr:spPr bwMode="auto">
        <a:xfrm>
          <a:off x="6181725" y="8867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35</xdr:row>
      <xdr:rowOff>0</xdr:rowOff>
    </xdr:from>
    <xdr:to>
      <xdr:col>8</xdr:col>
      <xdr:colOff>304800</xdr:colOff>
      <xdr:row>35</xdr:row>
      <xdr:rowOff>304800</xdr:rowOff>
    </xdr:to>
    <xdr:sp macro="" textlink="">
      <xdr:nvSpPr>
        <xdr:cNvPr id="2078" name="AutoShape 30" descr="Klickitat heatmap"/>
        <xdr:cNvSpPr>
          <a:spLocks noChangeAspect="1" noChangeArrowheads="1"/>
        </xdr:cNvSpPr>
      </xdr:nvSpPr>
      <xdr:spPr bwMode="auto">
        <a:xfrm>
          <a:off x="6181725" y="9067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36</xdr:row>
      <xdr:rowOff>0</xdr:rowOff>
    </xdr:from>
    <xdr:to>
      <xdr:col>8</xdr:col>
      <xdr:colOff>304800</xdr:colOff>
      <xdr:row>36</xdr:row>
      <xdr:rowOff>304800</xdr:rowOff>
    </xdr:to>
    <xdr:sp macro="" textlink="">
      <xdr:nvSpPr>
        <xdr:cNvPr id="2079" name="AutoShape 31" descr="Island heatmap"/>
        <xdr:cNvSpPr>
          <a:spLocks noChangeAspect="1" noChangeArrowheads="1"/>
        </xdr:cNvSpPr>
      </xdr:nvSpPr>
      <xdr:spPr bwMode="auto">
        <a:xfrm>
          <a:off x="6181725" y="9401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37</xdr:row>
      <xdr:rowOff>0</xdr:rowOff>
    </xdr:from>
    <xdr:to>
      <xdr:col>8</xdr:col>
      <xdr:colOff>304800</xdr:colOff>
      <xdr:row>37</xdr:row>
      <xdr:rowOff>304800</xdr:rowOff>
    </xdr:to>
    <xdr:sp macro="" textlink="">
      <xdr:nvSpPr>
        <xdr:cNvPr id="2080" name="AutoShape 32" descr="Mason heatmap"/>
        <xdr:cNvSpPr>
          <a:spLocks noChangeAspect="1" noChangeArrowheads="1"/>
        </xdr:cNvSpPr>
      </xdr:nvSpPr>
      <xdr:spPr bwMode="auto">
        <a:xfrm>
          <a:off x="6181725" y="9734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38</xdr:row>
      <xdr:rowOff>0</xdr:rowOff>
    </xdr:from>
    <xdr:to>
      <xdr:col>8</xdr:col>
      <xdr:colOff>304800</xdr:colOff>
      <xdr:row>38</xdr:row>
      <xdr:rowOff>304800</xdr:rowOff>
    </xdr:to>
    <xdr:sp macro="" textlink="">
      <xdr:nvSpPr>
        <xdr:cNvPr id="2081" name="AutoShape 33" descr="Jefferson heatmap"/>
        <xdr:cNvSpPr>
          <a:spLocks noChangeAspect="1" noChangeArrowheads="1"/>
        </xdr:cNvSpPr>
      </xdr:nvSpPr>
      <xdr:spPr bwMode="auto">
        <a:xfrm>
          <a:off x="6181725" y="10067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39</xdr:row>
      <xdr:rowOff>0</xdr:rowOff>
    </xdr:from>
    <xdr:to>
      <xdr:col>8</xdr:col>
      <xdr:colOff>304800</xdr:colOff>
      <xdr:row>39</xdr:row>
      <xdr:rowOff>304800</xdr:rowOff>
    </xdr:to>
    <xdr:sp macro="" textlink="">
      <xdr:nvSpPr>
        <xdr:cNvPr id="2082" name="AutoShape 34" descr="Walla Walla heatmap"/>
        <xdr:cNvSpPr>
          <a:spLocks noChangeAspect="1" noChangeArrowheads="1"/>
        </xdr:cNvSpPr>
      </xdr:nvSpPr>
      <xdr:spPr bwMode="auto">
        <a:xfrm>
          <a:off x="6181725" y="10401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40</xdr:row>
      <xdr:rowOff>0</xdr:rowOff>
    </xdr:from>
    <xdr:to>
      <xdr:col>8</xdr:col>
      <xdr:colOff>304800</xdr:colOff>
      <xdr:row>41</xdr:row>
      <xdr:rowOff>114300</xdr:rowOff>
    </xdr:to>
    <xdr:sp macro="" textlink="">
      <xdr:nvSpPr>
        <xdr:cNvPr id="2083" name="AutoShape 35" descr="Lincoln heatmap"/>
        <xdr:cNvSpPr>
          <a:spLocks noChangeAspect="1" noChangeArrowheads="1"/>
        </xdr:cNvSpPr>
      </xdr:nvSpPr>
      <xdr:spPr bwMode="auto">
        <a:xfrm>
          <a:off x="6181725" y="10734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41</xdr:row>
      <xdr:rowOff>0</xdr:rowOff>
    </xdr:from>
    <xdr:to>
      <xdr:col>8</xdr:col>
      <xdr:colOff>304800</xdr:colOff>
      <xdr:row>42</xdr:row>
      <xdr:rowOff>114300</xdr:rowOff>
    </xdr:to>
    <xdr:sp macro="" textlink="">
      <xdr:nvSpPr>
        <xdr:cNvPr id="2084" name="AutoShape 36" descr="Clallam heatmap"/>
        <xdr:cNvSpPr>
          <a:spLocks noChangeAspect="1" noChangeArrowheads="1"/>
        </xdr:cNvSpPr>
      </xdr:nvSpPr>
      <xdr:spPr bwMode="auto">
        <a:xfrm>
          <a:off x="6181725" y="10925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42</xdr:row>
      <xdr:rowOff>0</xdr:rowOff>
    </xdr:from>
    <xdr:to>
      <xdr:col>8</xdr:col>
      <xdr:colOff>304800</xdr:colOff>
      <xdr:row>42</xdr:row>
      <xdr:rowOff>304800</xdr:rowOff>
    </xdr:to>
    <xdr:sp macro="" textlink="">
      <xdr:nvSpPr>
        <xdr:cNvPr id="2085" name="AutoShape 37" descr="San Juan heatmap"/>
        <xdr:cNvSpPr>
          <a:spLocks noChangeAspect="1" noChangeArrowheads="1"/>
        </xdr:cNvSpPr>
      </xdr:nvSpPr>
      <xdr:spPr bwMode="auto">
        <a:xfrm>
          <a:off x="6181725" y="11115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43</xdr:row>
      <xdr:rowOff>0</xdr:rowOff>
    </xdr:from>
    <xdr:to>
      <xdr:col>8</xdr:col>
      <xdr:colOff>304800</xdr:colOff>
      <xdr:row>43</xdr:row>
      <xdr:rowOff>304800</xdr:rowOff>
    </xdr:to>
    <xdr:sp macro="" textlink="">
      <xdr:nvSpPr>
        <xdr:cNvPr id="2086" name="AutoShape 38" descr="Skamania heatmap"/>
        <xdr:cNvSpPr>
          <a:spLocks noChangeAspect="1" noChangeArrowheads="1"/>
        </xdr:cNvSpPr>
      </xdr:nvSpPr>
      <xdr:spPr bwMode="auto">
        <a:xfrm>
          <a:off x="6181725" y="11449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44</xdr:row>
      <xdr:rowOff>0</xdr:rowOff>
    </xdr:from>
    <xdr:to>
      <xdr:col>8</xdr:col>
      <xdr:colOff>304800</xdr:colOff>
      <xdr:row>44</xdr:row>
      <xdr:rowOff>304800</xdr:rowOff>
    </xdr:to>
    <xdr:sp macro="" textlink="">
      <xdr:nvSpPr>
        <xdr:cNvPr id="2087" name="AutoShape 39" descr="Columbia heatmap"/>
        <xdr:cNvSpPr>
          <a:spLocks noChangeAspect="1" noChangeArrowheads="1"/>
        </xdr:cNvSpPr>
      </xdr:nvSpPr>
      <xdr:spPr bwMode="auto">
        <a:xfrm>
          <a:off x="6181725" y="1178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5</xdr:row>
      <xdr:rowOff>0</xdr:rowOff>
    </xdr:from>
    <xdr:to>
      <xdr:col>5</xdr:col>
      <xdr:colOff>304800</xdr:colOff>
      <xdr:row>6</xdr:row>
      <xdr:rowOff>142875</xdr:rowOff>
    </xdr:to>
    <xdr:sp macro="" textlink="">
      <xdr:nvSpPr>
        <xdr:cNvPr id="3073" name="AutoShape 1" descr="Washington heatmap"/>
        <xdr:cNvSpPr>
          <a:spLocks noChangeAspect="1" noChangeArrowheads="1"/>
        </xdr:cNvSpPr>
      </xdr:nvSpPr>
      <xdr:spPr bwMode="auto">
        <a:xfrm>
          <a:off x="3048000" y="1209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7</xdr:row>
      <xdr:rowOff>0</xdr:rowOff>
    </xdr:from>
    <xdr:to>
      <xdr:col>5</xdr:col>
      <xdr:colOff>304800</xdr:colOff>
      <xdr:row>8</xdr:row>
      <xdr:rowOff>114300</xdr:rowOff>
    </xdr:to>
    <xdr:sp macro="" textlink="">
      <xdr:nvSpPr>
        <xdr:cNvPr id="3074" name="AutoShape 2" descr="Kittitas heatmap"/>
        <xdr:cNvSpPr>
          <a:spLocks noChangeAspect="1" noChangeArrowheads="1"/>
        </xdr:cNvSpPr>
      </xdr:nvSpPr>
      <xdr:spPr bwMode="auto">
        <a:xfrm>
          <a:off x="3048000" y="1562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8</xdr:row>
      <xdr:rowOff>0</xdr:rowOff>
    </xdr:from>
    <xdr:to>
      <xdr:col>5</xdr:col>
      <xdr:colOff>304800</xdr:colOff>
      <xdr:row>8</xdr:row>
      <xdr:rowOff>304800</xdr:rowOff>
    </xdr:to>
    <xdr:sp macro="" textlink="">
      <xdr:nvSpPr>
        <xdr:cNvPr id="3075" name="AutoShape 3" descr="Whitman heatmap"/>
        <xdr:cNvSpPr>
          <a:spLocks noChangeAspect="1" noChangeArrowheads="1"/>
        </xdr:cNvSpPr>
      </xdr:nvSpPr>
      <xdr:spPr bwMode="auto">
        <a:xfrm>
          <a:off x="3048000" y="1752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9</xdr:row>
      <xdr:rowOff>0</xdr:rowOff>
    </xdr:from>
    <xdr:to>
      <xdr:col>5</xdr:col>
      <xdr:colOff>304800</xdr:colOff>
      <xdr:row>10</xdr:row>
      <xdr:rowOff>114300</xdr:rowOff>
    </xdr:to>
    <xdr:sp macro="" textlink="">
      <xdr:nvSpPr>
        <xdr:cNvPr id="3076" name="AutoShape 4" descr="Grant heatmap"/>
        <xdr:cNvSpPr>
          <a:spLocks noChangeAspect="1" noChangeArrowheads="1"/>
        </xdr:cNvSpPr>
      </xdr:nvSpPr>
      <xdr:spPr bwMode="auto">
        <a:xfrm>
          <a:off x="3048000" y="2085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10</xdr:row>
      <xdr:rowOff>0</xdr:rowOff>
    </xdr:from>
    <xdr:to>
      <xdr:col>5</xdr:col>
      <xdr:colOff>304800</xdr:colOff>
      <xdr:row>11</xdr:row>
      <xdr:rowOff>114300</xdr:rowOff>
    </xdr:to>
    <xdr:sp macro="" textlink="">
      <xdr:nvSpPr>
        <xdr:cNvPr id="3077" name="AutoShape 5" descr="Douglas heatmap"/>
        <xdr:cNvSpPr>
          <a:spLocks noChangeAspect="1" noChangeArrowheads="1"/>
        </xdr:cNvSpPr>
      </xdr:nvSpPr>
      <xdr:spPr bwMode="auto">
        <a:xfrm>
          <a:off x="3048000" y="2276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11</xdr:row>
      <xdr:rowOff>0</xdr:rowOff>
    </xdr:from>
    <xdr:to>
      <xdr:col>5</xdr:col>
      <xdr:colOff>304800</xdr:colOff>
      <xdr:row>12</xdr:row>
      <xdr:rowOff>114300</xdr:rowOff>
    </xdr:to>
    <xdr:sp macro="" textlink="">
      <xdr:nvSpPr>
        <xdr:cNvPr id="3078" name="AutoShape 6" descr="Pierce heatmap"/>
        <xdr:cNvSpPr>
          <a:spLocks noChangeAspect="1" noChangeArrowheads="1"/>
        </xdr:cNvSpPr>
      </xdr:nvSpPr>
      <xdr:spPr bwMode="auto">
        <a:xfrm>
          <a:off x="3048000" y="2466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12</xdr:row>
      <xdr:rowOff>0</xdr:rowOff>
    </xdr:from>
    <xdr:to>
      <xdr:col>5</xdr:col>
      <xdr:colOff>304800</xdr:colOff>
      <xdr:row>13</xdr:row>
      <xdr:rowOff>114300</xdr:rowOff>
    </xdr:to>
    <xdr:sp macro="" textlink="">
      <xdr:nvSpPr>
        <xdr:cNvPr id="3079" name="AutoShape 7" descr="Yakima heatmap"/>
        <xdr:cNvSpPr>
          <a:spLocks noChangeAspect="1" noChangeArrowheads="1"/>
        </xdr:cNvSpPr>
      </xdr:nvSpPr>
      <xdr:spPr bwMode="auto">
        <a:xfrm>
          <a:off x="3048000" y="2657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13</xdr:row>
      <xdr:rowOff>0</xdr:rowOff>
    </xdr:from>
    <xdr:to>
      <xdr:col>5</xdr:col>
      <xdr:colOff>304800</xdr:colOff>
      <xdr:row>13</xdr:row>
      <xdr:rowOff>304800</xdr:rowOff>
    </xdr:to>
    <xdr:sp macro="" textlink="">
      <xdr:nvSpPr>
        <xdr:cNvPr id="3080" name="AutoShape 8" descr="Pend Oreille heatmap"/>
        <xdr:cNvSpPr>
          <a:spLocks noChangeAspect="1" noChangeArrowheads="1"/>
        </xdr:cNvSpPr>
      </xdr:nvSpPr>
      <xdr:spPr bwMode="auto">
        <a:xfrm>
          <a:off x="3048000" y="284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14</xdr:row>
      <xdr:rowOff>0</xdr:rowOff>
    </xdr:from>
    <xdr:to>
      <xdr:col>5</xdr:col>
      <xdr:colOff>304800</xdr:colOff>
      <xdr:row>15</xdr:row>
      <xdr:rowOff>114300</xdr:rowOff>
    </xdr:to>
    <xdr:sp macro="" textlink="">
      <xdr:nvSpPr>
        <xdr:cNvPr id="3081" name="AutoShape 9" descr="Chelan heatmap"/>
        <xdr:cNvSpPr>
          <a:spLocks noChangeAspect="1" noChangeArrowheads="1"/>
        </xdr:cNvSpPr>
      </xdr:nvSpPr>
      <xdr:spPr bwMode="auto">
        <a:xfrm>
          <a:off x="3048000" y="318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15</xdr:row>
      <xdr:rowOff>0</xdr:rowOff>
    </xdr:from>
    <xdr:to>
      <xdr:col>5</xdr:col>
      <xdr:colOff>304800</xdr:colOff>
      <xdr:row>16</xdr:row>
      <xdr:rowOff>114300</xdr:rowOff>
    </xdr:to>
    <xdr:sp macro="" textlink="">
      <xdr:nvSpPr>
        <xdr:cNvPr id="3082" name="AutoShape 10" descr="Franklin heatmap"/>
        <xdr:cNvSpPr>
          <a:spLocks noChangeAspect="1" noChangeArrowheads="1"/>
        </xdr:cNvSpPr>
      </xdr:nvSpPr>
      <xdr:spPr bwMode="auto">
        <a:xfrm>
          <a:off x="3048000" y="3371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16</xdr:row>
      <xdr:rowOff>0</xdr:rowOff>
    </xdr:from>
    <xdr:to>
      <xdr:col>5</xdr:col>
      <xdr:colOff>304800</xdr:colOff>
      <xdr:row>17</xdr:row>
      <xdr:rowOff>114300</xdr:rowOff>
    </xdr:to>
    <xdr:sp macro="" textlink="">
      <xdr:nvSpPr>
        <xdr:cNvPr id="3083" name="AutoShape 11" descr="Garfield heatmap"/>
        <xdr:cNvSpPr>
          <a:spLocks noChangeAspect="1" noChangeArrowheads="1"/>
        </xdr:cNvSpPr>
      </xdr:nvSpPr>
      <xdr:spPr bwMode="auto">
        <a:xfrm>
          <a:off x="3048000" y="3562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17</xdr:row>
      <xdr:rowOff>0</xdr:rowOff>
    </xdr:from>
    <xdr:to>
      <xdr:col>5</xdr:col>
      <xdr:colOff>304800</xdr:colOff>
      <xdr:row>18</xdr:row>
      <xdr:rowOff>114300</xdr:rowOff>
    </xdr:to>
    <xdr:sp macro="" textlink="">
      <xdr:nvSpPr>
        <xdr:cNvPr id="3084" name="AutoShape 12" descr="Ferry heatmap"/>
        <xdr:cNvSpPr>
          <a:spLocks noChangeAspect="1" noChangeArrowheads="1"/>
        </xdr:cNvSpPr>
      </xdr:nvSpPr>
      <xdr:spPr bwMode="auto">
        <a:xfrm>
          <a:off x="3048000" y="3752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18</xdr:row>
      <xdr:rowOff>0</xdr:rowOff>
    </xdr:from>
    <xdr:to>
      <xdr:col>5</xdr:col>
      <xdr:colOff>304800</xdr:colOff>
      <xdr:row>19</xdr:row>
      <xdr:rowOff>114300</xdr:rowOff>
    </xdr:to>
    <xdr:sp macro="" textlink="">
      <xdr:nvSpPr>
        <xdr:cNvPr id="3085" name="AutoShape 13" descr="Benton heatmap"/>
        <xdr:cNvSpPr>
          <a:spLocks noChangeAspect="1" noChangeArrowheads="1"/>
        </xdr:cNvSpPr>
      </xdr:nvSpPr>
      <xdr:spPr bwMode="auto">
        <a:xfrm>
          <a:off x="3048000" y="3943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19</xdr:row>
      <xdr:rowOff>0</xdr:rowOff>
    </xdr:from>
    <xdr:to>
      <xdr:col>5</xdr:col>
      <xdr:colOff>304800</xdr:colOff>
      <xdr:row>20</xdr:row>
      <xdr:rowOff>114300</xdr:rowOff>
    </xdr:to>
    <xdr:sp macro="" textlink="">
      <xdr:nvSpPr>
        <xdr:cNvPr id="3086" name="AutoShape 14" descr="Cowlitz heatmap"/>
        <xdr:cNvSpPr>
          <a:spLocks noChangeAspect="1" noChangeArrowheads="1"/>
        </xdr:cNvSpPr>
      </xdr:nvSpPr>
      <xdr:spPr bwMode="auto">
        <a:xfrm>
          <a:off x="3048000" y="413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20</xdr:row>
      <xdr:rowOff>0</xdr:rowOff>
    </xdr:from>
    <xdr:to>
      <xdr:col>5</xdr:col>
      <xdr:colOff>304800</xdr:colOff>
      <xdr:row>20</xdr:row>
      <xdr:rowOff>304800</xdr:rowOff>
    </xdr:to>
    <xdr:sp macro="" textlink="">
      <xdr:nvSpPr>
        <xdr:cNvPr id="3087" name="AutoShape 15" descr="Spokane heatmap"/>
        <xdr:cNvSpPr>
          <a:spLocks noChangeAspect="1" noChangeArrowheads="1"/>
        </xdr:cNvSpPr>
      </xdr:nvSpPr>
      <xdr:spPr bwMode="auto">
        <a:xfrm>
          <a:off x="3048000" y="4324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21</xdr:row>
      <xdr:rowOff>0</xdr:rowOff>
    </xdr:from>
    <xdr:to>
      <xdr:col>5</xdr:col>
      <xdr:colOff>304800</xdr:colOff>
      <xdr:row>21</xdr:row>
      <xdr:rowOff>304800</xdr:rowOff>
    </xdr:to>
    <xdr:sp macro="" textlink="">
      <xdr:nvSpPr>
        <xdr:cNvPr id="3088" name="AutoShape 16" descr="Okanogan heatmap"/>
        <xdr:cNvSpPr>
          <a:spLocks noChangeAspect="1" noChangeArrowheads="1"/>
        </xdr:cNvSpPr>
      </xdr:nvSpPr>
      <xdr:spPr bwMode="auto">
        <a:xfrm>
          <a:off x="3048000" y="4657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22</xdr:row>
      <xdr:rowOff>0</xdr:rowOff>
    </xdr:from>
    <xdr:to>
      <xdr:col>5</xdr:col>
      <xdr:colOff>304800</xdr:colOff>
      <xdr:row>23</xdr:row>
      <xdr:rowOff>114300</xdr:rowOff>
    </xdr:to>
    <xdr:sp macro="" textlink="">
      <xdr:nvSpPr>
        <xdr:cNvPr id="3089" name="AutoShape 17" descr="Asotin heatmap"/>
        <xdr:cNvSpPr>
          <a:spLocks noChangeAspect="1" noChangeArrowheads="1"/>
        </xdr:cNvSpPr>
      </xdr:nvSpPr>
      <xdr:spPr bwMode="auto">
        <a:xfrm>
          <a:off x="3048000" y="4991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23</xdr:row>
      <xdr:rowOff>0</xdr:rowOff>
    </xdr:from>
    <xdr:to>
      <xdr:col>5</xdr:col>
      <xdr:colOff>304800</xdr:colOff>
      <xdr:row>24</xdr:row>
      <xdr:rowOff>114300</xdr:rowOff>
    </xdr:to>
    <xdr:sp macro="" textlink="">
      <xdr:nvSpPr>
        <xdr:cNvPr id="3090" name="AutoShape 18" descr="King heatmap"/>
        <xdr:cNvSpPr>
          <a:spLocks noChangeAspect="1" noChangeArrowheads="1"/>
        </xdr:cNvSpPr>
      </xdr:nvSpPr>
      <xdr:spPr bwMode="auto">
        <a:xfrm>
          <a:off x="3048000" y="5181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24</xdr:row>
      <xdr:rowOff>0</xdr:rowOff>
    </xdr:from>
    <xdr:to>
      <xdr:col>5</xdr:col>
      <xdr:colOff>304800</xdr:colOff>
      <xdr:row>25</xdr:row>
      <xdr:rowOff>114300</xdr:rowOff>
    </xdr:to>
    <xdr:sp macro="" textlink="">
      <xdr:nvSpPr>
        <xdr:cNvPr id="3091" name="AutoShape 19" descr="Adams heatmap"/>
        <xdr:cNvSpPr>
          <a:spLocks noChangeAspect="1" noChangeArrowheads="1"/>
        </xdr:cNvSpPr>
      </xdr:nvSpPr>
      <xdr:spPr bwMode="auto">
        <a:xfrm>
          <a:off x="3048000" y="5372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25</xdr:row>
      <xdr:rowOff>0</xdr:rowOff>
    </xdr:from>
    <xdr:to>
      <xdr:col>5</xdr:col>
      <xdr:colOff>304800</xdr:colOff>
      <xdr:row>25</xdr:row>
      <xdr:rowOff>304800</xdr:rowOff>
    </xdr:to>
    <xdr:sp macro="" textlink="">
      <xdr:nvSpPr>
        <xdr:cNvPr id="3092" name="AutoShape 20" descr="Grays Harbor heatmap"/>
        <xdr:cNvSpPr>
          <a:spLocks noChangeAspect="1" noChangeArrowheads="1"/>
        </xdr:cNvSpPr>
      </xdr:nvSpPr>
      <xdr:spPr bwMode="auto">
        <a:xfrm>
          <a:off x="3048000" y="5562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26</xdr:row>
      <xdr:rowOff>0</xdr:rowOff>
    </xdr:from>
    <xdr:to>
      <xdr:col>5</xdr:col>
      <xdr:colOff>304800</xdr:colOff>
      <xdr:row>27</xdr:row>
      <xdr:rowOff>114300</xdr:rowOff>
    </xdr:to>
    <xdr:sp macro="" textlink="">
      <xdr:nvSpPr>
        <xdr:cNvPr id="3093" name="AutoShape 21" descr="Clark heatmap"/>
        <xdr:cNvSpPr>
          <a:spLocks noChangeAspect="1" noChangeArrowheads="1"/>
        </xdr:cNvSpPr>
      </xdr:nvSpPr>
      <xdr:spPr bwMode="auto">
        <a:xfrm>
          <a:off x="3048000" y="5895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27</xdr:row>
      <xdr:rowOff>0</xdr:rowOff>
    </xdr:from>
    <xdr:to>
      <xdr:col>5</xdr:col>
      <xdr:colOff>304800</xdr:colOff>
      <xdr:row>28</xdr:row>
      <xdr:rowOff>114300</xdr:rowOff>
    </xdr:to>
    <xdr:sp macro="" textlink="">
      <xdr:nvSpPr>
        <xdr:cNvPr id="3094" name="AutoShape 22" descr="Lewis heatmap"/>
        <xdr:cNvSpPr>
          <a:spLocks noChangeAspect="1" noChangeArrowheads="1"/>
        </xdr:cNvSpPr>
      </xdr:nvSpPr>
      <xdr:spPr bwMode="auto">
        <a:xfrm>
          <a:off x="3048000" y="6086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28</xdr:row>
      <xdr:rowOff>0</xdr:rowOff>
    </xdr:from>
    <xdr:to>
      <xdr:col>5</xdr:col>
      <xdr:colOff>304800</xdr:colOff>
      <xdr:row>28</xdr:row>
      <xdr:rowOff>304800</xdr:rowOff>
    </xdr:to>
    <xdr:sp macro="" textlink="">
      <xdr:nvSpPr>
        <xdr:cNvPr id="3095" name="AutoShape 23" descr="Whatcom heatmap"/>
        <xdr:cNvSpPr>
          <a:spLocks noChangeAspect="1" noChangeArrowheads="1"/>
        </xdr:cNvSpPr>
      </xdr:nvSpPr>
      <xdr:spPr bwMode="auto">
        <a:xfrm>
          <a:off x="3048000" y="6276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29</xdr:row>
      <xdr:rowOff>0</xdr:rowOff>
    </xdr:from>
    <xdr:to>
      <xdr:col>5</xdr:col>
      <xdr:colOff>304800</xdr:colOff>
      <xdr:row>30</xdr:row>
      <xdr:rowOff>114300</xdr:rowOff>
    </xdr:to>
    <xdr:sp macro="" textlink="">
      <xdr:nvSpPr>
        <xdr:cNvPr id="3096" name="AutoShape 24" descr="Stevens heatmap"/>
        <xdr:cNvSpPr>
          <a:spLocks noChangeAspect="1" noChangeArrowheads="1"/>
        </xdr:cNvSpPr>
      </xdr:nvSpPr>
      <xdr:spPr bwMode="auto">
        <a:xfrm>
          <a:off x="3048000" y="6610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30</xdr:row>
      <xdr:rowOff>0</xdr:rowOff>
    </xdr:from>
    <xdr:to>
      <xdr:col>5</xdr:col>
      <xdr:colOff>304800</xdr:colOff>
      <xdr:row>31</xdr:row>
      <xdr:rowOff>114300</xdr:rowOff>
    </xdr:to>
    <xdr:sp macro="" textlink="">
      <xdr:nvSpPr>
        <xdr:cNvPr id="3097" name="AutoShape 25" descr="Kitsap heatmap"/>
        <xdr:cNvSpPr>
          <a:spLocks noChangeAspect="1" noChangeArrowheads="1"/>
        </xdr:cNvSpPr>
      </xdr:nvSpPr>
      <xdr:spPr bwMode="auto">
        <a:xfrm>
          <a:off x="3048000" y="6800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31</xdr:row>
      <xdr:rowOff>0</xdr:rowOff>
    </xdr:from>
    <xdr:to>
      <xdr:col>5</xdr:col>
      <xdr:colOff>304800</xdr:colOff>
      <xdr:row>31</xdr:row>
      <xdr:rowOff>304800</xdr:rowOff>
    </xdr:to>
    <xdr:sp macro="" textlink="">
      <xdr:nvSpPr>
        <xdr:cNvPr id="3098" name="AutoShape 26" descr="Snohomish heatmap"/>
        <xdr:cNvSpPr>
          <a:spLocks noChangeAspect="1" noChangeArrowheads="1"/>
        </xdr:cNvSpPr>
      </xdr:nvSpPr>
      <xdr:spPr bwMode="auto">
        <a:xfrm>
          <a:off x="3048000" y="699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32</xdr:row>
      <xdr:rowOff>0</xdr:rowOff>
    </xdr:from>
    <xdr:to>
      <xdr:col>5</xdr:col>
      <xdr:colOff>304800</xdr:colOff>
      <xdr:row>32</xdr:row>
      <xdr:rowOff>304800</xdr:rowOff>
    </xdr:to>
    <xdr:sp macro="" textlink="">
      <xdr:nvSpPr>
        <xdr:cNvPr id="3099" name="AutoShape 27" descr="Thurston heatmap"/>
        <xdr:cNvSpPr>
          <a:spLocks noChangeAspect="1" noChangeArrowheads="1"/>
        </xdr:cNvSpPr>
      </xdr:nvSpPr>
      <xdr:spPr bwMode="auto">
        <a:xfrm>
          <a:off x="3048000" y="7324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33</xdr:row>
      <xdr:rowOff>0</xdr:rowOff>
    </xdr:from>
    <xdr:to>
      <xdr:col>5</xdr:col>
      <xdr:colOff>304800</xdr:colOff>
      <xdr:row>34</xdr:row>
      <xdr:rowOff>114300</xdr:rowOff>
    </xdr:to>
    <xdr:sp macro="" textlink="">
      <xdr:nvSpPr>
        <xdr:cNvPr id="3100" name="AutoShape 28" descr="Skagit heatmap"/>
        <xdr:cNvSpPr>
          <a:spLocks noChangeAspect="1" noChangeArrowheads="1"/>
        </xdr:cNvSpPr>
      </xdr:nvSpPr>
      <xdr:spPr bwMode="auto">
        <a:xfrm>
          <a:off x="3048000" y="7658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34</xdr:row>
      <xdr:rowOff>0</xdr:rowOff>
    </xdr:from>
    <xdr:to>
      <xdr:col>5</xdr:col>
      <xdr:colOff>304800</xdr:colOff>
      <xdr:row>35</xdr:row>
      <xdr:rowOff>114300</xdr:rowOff>
    </xdr:to>
    <xdr:sp macro="" textlink="">
      <xdr:nvSpPr>
        <xdr:cNvPr id="3101" name="AutoShape 29" descr="Pacific heatmap"/>
        <xdr:cNvSpPr>
          <a:spLocks noChangeAspect="1" noChangeArrowheads="1"/>
        </xdr:cNvSpPr>
      </xdr:nvSpPr>
      <xdr:spPr bwMode="auto">
        <a:xfrm>
          <a:off x="3048000" y="7848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35</xdr:row>
      <xdr:rowOff>0</xdr:rowOff>
    </xdr:from>
    <xdr:to>
      <xdr:col>5</xdr:col>
      <xdr:colOff>304800</xdr:colOff>
      <xdr:row>36</xdr:row>
      <xdr:rowOff>114300</xdr:rowOff>
    </xdr:to>
    <xdr:sp macro="" textlink="">
      <xdr:nvSpPr>
        <xdr:cNvPr id="3102" name="AutoShape 30" descr="Klickitat heatmap"/>
        <xdr:cNvSpPr>
          <a:spLocks noChangeAspect="1" noChangeArrowheads="1"/>
        </xdr:cNvSpPr>
      </xdr:nvSpPr>
      <xdr:spPr bwMode="auto">
        <a:xfrm>
          <a:off x="3048000" y="803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36</xdr:row>
      <xdr:rowOff>0</xdr:rowOff>
    </xdr:from>
    <xdr:to>
      <xdr:col>5</xdr:col>
      <xdr:colOff>304800</xdr:colOff>
      <xdr:row>37</xdr:row>
      <xdr:rowOff>114300</xdr:rowOff>
    </xdr:to>
    <xdr:sp macro="" textlink="">
      <xdr:nvSpPr>
        <xdr:cNvPr id="3103" name="AutoShape 31" descr="Island heatmap"/>
        <xdr:cNvSpPr>
          <a:spLocks noChangeAspect="1" noChangeArrowheads="1"/>
        </xdr:cNvSpPr>
      </xdr:nvSpPr>
      <xdr:spPr bwMode="auto">
        <a:xfrm>
          <a:off x="3048000" y="8229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37</xdr:row>
      <xdr:rowOff>0</xdr:rowOff>
    </xdr:from>
    <xdr:to>
      <xdr:col>5</xdr:col>
      <xdr:colOff>304800</xdr:colOff>
      <xdr:row>38</xdr:row>
      <xdr:rowOff>114300</xdr:rowOff>
    </xdr:to>
    <xdr:sp macro="" textlink="">
      <xdr:nvSpPr>
        <xdr:cNvPr id="3104" name="AutoShape 32" descr="Mason heatmap"/>
        <xdr:cNvSpPr>
          <a:spLocks noChangeAspect="1" noChangeArrowheads="1"/>
        </xdr:cNvSpPr>
      </xdr:nvSpPr>
      <xdr:spPr bwMode="auto">
        <a:xfrm>
          <a:off x="3048000" y="8420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38</xdr:row>
      <xdr:rowOff>0</xdr:rowOff>
    </xdr:from>
    <xdr:to>
      <xdr:col>5</xdr:col>
      <xdr:colOff>304800</xdr:colOff>
      <xdr:row>38</xdr:row>
      <xdr:rowOff>304800</xdr:rowOff>
    </xdr:to>
    <xdr:sp macro="" textlink="">
      <xdr:nvSpPr>
        <xdr:cNvPr id="3105" name="AutoShape 33" descr="Jefferson heatmap"/>
        <xdr:cNvSpPr>
          <a:spLocks noChangeAspect="1" noChangeArrowheads="1"/>
        </xdr:cNvSpPr>
      </xdr:nvSpPr>
      <xdr:spPr bwMode="auto">
        <a:xfrm>
          <a:off x="3048000" y="8610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39</xdr:row>
      <xdr:rowOff>0</xdr:rowOff>
    </xdr:from>
    <xdr:to>
      <xdr:col>5</xdr:col>
      <xdr:colOff>304800</xdr:colOff>
      <xdr:row>39</xdr:row>
      <xdr:rowOff>304800</xdr:rowOff>
    </xdr:to>
    <xdr:sp macro="" textlink="">
      <xdr:nvSpPr>
        <xdr:cNvPr id="3106" name="AutoShape 34" descr="Walla Walla heatmap"/>
        <xdr:cNvSpPr>
          <a:spLocks noChangeAspect="1" noChangeArrowheads="1"/>
        </xdr:cNvSpPr>
      </xdr:nvSpPr>
      <xdr:spPr bwMode="auto">
        <a:xfrm>
          <a:off x="3048000" y="8943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40</xdr:row>
      <xdr:rowOff>0</xdr:rowOff>
    </xdr:from>
    <xdr:to>
      <xdr:col>5</xdr:col>
      <xdr:colOff>304800</xdr:colOff>
      <xdr:row>41</xdr:row>
      <xdr:rowOff>114300</xdr:rowOff>
    </xdr:to>
    <xdr:sp macro="" textlink="">
      <xdr:nvSpPr>
        <xdr:cNvPr id="3107" name="AutoShape 35" descr="Lincoln heatmap"/>
        <xdr:cNvSpPr>
          <a:spLocks noChangeAspect="1" noChangeArrowheads="1"/>
        </xdr:cNvSpPr>
      </xdr:nvSpPr>
      <xdr:spPr bwMode="auto">
        <a:xfrm>
          <a:off x="3048000" y="9277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41</xdr:row>
      <xdr:rowOff>0</xdr:rowOff>
    </xdr:from>
    <xdr:to>
      <xdr:col>5</xdr:col>
      <xdr:colOff>304800</xdr:colOff>
      <xdr:row>42</xdr:row>
      <xdr:rowOff>114300</xdr:rowOff>
    </xdr:to>
    <xdr:sp macro="" textlink="">
      <xdr:nvSpPr>
        <xdr:cNvPr id="3108" name="AutoShape 36" descr="Clallam heatmap"/>
        <xdr:cNvSpPr>
          <a:spLocks noChangeAspect="1" noChangeArrowheads="1"/>
        </xdr:cNvSpPr>
      </xdr:nvSpPr>
      <xdr:spPr bwMode="auto">
        <a:xfrm>
          <a:off x="3048000" y="9467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42</xdr:row>
      <xdr:rowOff>0</xdr:rowOff>
    </xdr:from>
    <xdr:to>
      <xdr:col>5</xdr:col>
      <xdr:colOff>304800</xdr:colOff>
      <xdr:row>42</xdr:row>
      <xdr:rowOff>304800</xdr:rowOff>
    </xdr:to>
    <xdr:sp macro="" textlink="">
      <xdr:nvSpPr>
        <xdr:cNvPr id="3109" name="AutoShape 37" descr="San Juan heatmap"/>
        <xdr:cNvSpPr>
          <a:spLocks noChangeAspect="1" noChangeArrowheads="1"/>
        </xdr:cNvSpPr>
      </xdr:nvSpPr>
      <xdr:spPr bwMode="auto">
        <a:xfrm>
          <a:off x="3048000" y="9658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43</xdr:row>
      <xdr:rowOff>0</xdr:rowOff>
    </xdr:from>
    <xdr:to>
      <xdr:col>5</xdr:col>
      <xdr:colOff>304800</xdr:colOff>
      <xdr:row>43</xdr:row>
      <xdr:rowOff>304800</xdr:rowOff>
    </xdr:to>
    <xdr:sp macro="" textlink="">
      <xdr:nvSpPr>
        <xdr:cNvPr id="3110" name="AutoShape 38" descr="Skamania heatmap"/>
        <xdr:cNvSpPr>
          <a:spLocks noChangeAspect="1" noChangeArrowheads="1"/>
        </xdr:cNvSpPr>
      </xdr:nvSpPr>
      <xdr:spPr bwMode="auto">
        <a:xfrm>
          <a:off x="3048000" y="9991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44</xdr:row>
      <xdr:rowOff>0</xdr:rowOff>
    </xdr:from>
    <xdr:to>
      <xdr:col>5</xdr:col>
      <xdr:colOff>304800</xdr:colOff>
      <xdr:row>44</xdr:row>
      <xdr:rowOff>304800</xdr:rowOff>
    </xdr:to>
    <xdr:sp macro="" textlink="">
      <xdr:nvSpPr>
        <xdr:cNvPr id="3111" name="AutoShape 39" descr="Columbia heatmap"/>
        <xdr:cNvSpPr>
          <a:spLocks noChangeAspect="1" noChangeArrowheads="1"/>
        </xdr:cNvSpPr>
      </xdr:nvSpPr>
      <xdr:spPr bwMode="auto">
        <a:xfrm>
          <a:off x="3048000" y="10325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ables/table1.xml><?xml version="1.0" encoding="utf-8"?>
<table xmlns="http://schemas.openxmlformats.org/spreadsheetml/2006/main" id="1" name="Table1" displayName="Table1" ref="A1:C40" totalsRowShown="0" tableBorderDxfId="9">
  <autoFilter ref="A1:C40"/>
  <sortState ref="A2:C40">
    <sortCondition ref="B1:B40"/>
  </sortState>
  <tableColumns count="3">
    <tableColumn id="1" name="unty" dataDxfId="8"/>
    <tableColumn id="2" name="Population" dataDxfId="7" dataCellStyle="Hyperlink"/>
    <tableColumn id="3" name="Column1" dataDxfId="6"/>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B40" totalsRowShown="0" tableBorderDxfId="4">
  <autoFilter ref="A1:B40"/>
  <sortState ref="A2:B40">
    <sortCondition ref="A1:A40"/>
  </sortState>
  <tableColumns count="2">
    <tableColumn id="1" name="Washington" dataDxfId="3" dataCellStyle="Hyperlink"/>
    <tableColumn id="2" name="358,762"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washington-demographics.com/cowlitz-county-demographics" TargetMode="External"/><Relationship Id="rId18" Type="http://schemas.openxmlformats.org/officeDocument/2006/relationships/hyperlink" Target="https://www.washington-demographics.com/chelan-county-demographics" TargetMode="External"/><Relationship Id="rId26" Type="http://schemas.openxmlformats.org/officeDocument/2006/relationships/hyperlink" Target="https://www.washington-demographics.com/douglas-county-demographics" TargetMode="External"/><Relationship Id="rId39" Type="http://schemas.openxmlformats.org/officeDocument/2006/relationships/hyperlink" Target="https://www.washington-demographics.com/columbia-county-demographics" TargetMode="External"/><Relationship Id="rId21" Type="http://schemas.openxmlformats.org/officeDocument/2006/relationships/hyperlink" Target="https://www.washington-demographics.com/mason-county-demographics" TargetMode="External"/><Relationship Id="rId34" Type="http://schemas.openxmlformats.org/officeDocument/2006/relationships/hyperlink" Target="https://www.washington-demographics.com/pend-oreille-county-demographics" TargetMode="External"/><Relationship Id="rId42" Type="http://schemas.openxmlformats.org/officeDocument/2006/relationships/hyperlink" Target="https://www.nytimes.com/interactive/2021/us/whitman-washington-covid-cases.html?action=click&amp;module=covid_tracking&amp;pgtype=Interactive&amp;region=TableRowLink" TargetMode="External"/><Relationship Id="rId47" Type="http://schemas.openxmlformats.org/officeDocument/2006/relationships/hyperlink" Target="https://www.nytimes.com/interactive/2021/us/pend-oreille-washington-covid-cases.html?action=click&amp;module=covid_tracking&amp;pgtype=Interactive&amp;region=TableRowLink" TargetMode="External"/><Relationship Id="rId50" Type="http://schemas.openxmlformats.org/officeDocument/2006/relationships/hyperlink" Target="https://www.nytimes.com/interactive/2021/us/garfield-washington-covid-cases.html?action=click&amp;module=covid_tracking&amp;pgtype=Interactive&amp;region=TableRowLink" TargetMode="External"/><Relationship Id="rId55" Type="http://schemas.openxmlformats.org/officeDocument/2006/relationships/hyperlink" Target="https://www.nytimes.com/interactive/2021/us/okanogan-washington-covid-cases.html?action=click&amp;module=covid_tracking&amp;pgtype=Interactive&amp;region=TableRowLink" TargetMode="External"/><Relationship Id="rId63" Type="http://schemas.openxmlformats.org/officeDocument/2006/relationships/hyperlink" Target="https://www.nytimes.com/interactive/2021/us/stevens-washington-covid-cases.html?action=click&amp;module=covid_tracking&amp;pgtype=Interactive&amp;region=TableRowLink" TargetMode="External"/><Relationship Id="rId68" Type="http://schemas.openxmlformats.org/officeDocument/2006/relationships/hyperlink" Target="https://www.nytimes.com/interactive/2021/us/pacific-washington-covid-cases.html?action=click&amp;module=covid_tracking&amp;pgtype=Interactive&amp;region=TableRowLink" TargetMode="External"/><Relationship Id="rId76" Type="http://schemas.openxmlformats.org/officeDocument/2006/relationships/hyperlink" Target="https://www.nytimes.com/interactive/2021/us/san-juan-washington-covid-cases.html?action=click&amp;module=covid_tracking&amp;pgtype=Interactive&amp;region=TableRowLink" TargetMode="External"/><Relationship Id="rId7" Type="http://schemas.openxmlformats.org/officeDocument/2006/relationships/hyperlink" Target="https://www.washington-demographics.com/thurston-county-demographics" TargetMode="External"/><Relationship Id="rId71" Type="http://schemas.openxmlformats.org/officeDocument/2006/relationships/hyperlink" Target="https://www.nytimes.com/interactive/2021/us/mason-washington-covid-cases.html?action=click&amp;module=covid_tracking&amp;pgtype=Interactive&amp;region=TableRowLink" TargetMode="External"/><Relationship Id="rId2" Type="http://schemas.openxmlformats.org/officeDocument/2006/relationships/hyperlink" Target="https://www.washington-demographics.com/king-county-demographics" TargetMode="External"/><Relationship Id="rId16" Type="http://schemas.openxmlformats.org/officeDocument/2006/relationships/hyperlink" Target="https://www.washington-demographics.com/island-county-demographics" TargetMode="External"/><Relationship Id="rId29" Type="http://schemas.openxmlformats.org/officeDocument/2006/relationships/hyperlink" Target="https://www.washington-demographics.com/asotin-county-demographics" TargetMode="External"/><Relationship Id="rId11" Type="http://schemas.openxmlformats.org/officeDocument/2006/relationships/hyperlink" Target="https://www.washington-demographics.com/benton-county-demographics" TargetMode="External"/><Relationship Id="rId24" Type="http://schemas.openxmlformats.org/officeDocument/2006/relationships/hyperlink" Target="https://www.washington-demographics.com/kittitas-county-demographics" TargetMode="External"/><Relationship Id="rId32" Type="http://schemas.openxmlformats.org/officeDocument/2006/relationships/hyperlink" Target="https://www.washington-demographics.com/adams-county-demographics" TargetMode="External"/><Relationship Id="rId37" Type="http://schemas.openxmlformats.org/officeDocument/2006/relationships/hyperlink" Target="https://www.washington-demographics.com/ferry-county-demographics" TargetMode="External"/><Relationship Id="rId40" Type="http://schemas.openxmlformats.org/officeDocument/2006/relationships/hyperlink" Target="https://www.washington-demographics.com/garfield-county-demographics" TargetMode="External"/><Relationship Id="rId45" Type="http://schemas.openxmlformats.org/officeDocument/2006/relationships/hyperlink" Target="https://www.nytimes.com/interactive/2021/us/pierce-washington-covid-cases.html?action=click&amp;module=covid_tracking&amp;pgtype=Interactive&amp;region=TableRowLink" TargetMode="External"/><Relationship Id="rId53" Type="http://schemas.openxmlformats.org/officeDocument/2006/relationships/hyperlink" Target="https://www.nytimes.com/interactive/2021/us/cowlitz-washington-covid-cases.html?action=click&amp;module=covid_tracking&amp;pgtype=Interactive&amp;region=TableRowLink" TargetMode="External"/><Relationship Id="rId58" Type="http://schemas.openxmlformats.org/officeDocument/2006/relationships/hyperlink" Target="https://www.nytimes.com/interactive/2021/us/adams-washington-covid-cases.html?action=click&amp;module=covid_tracking&amp;pgtype=Interactive&amp;region=TableRowLink" TargetMode="External"/><Relationship Id="rId66" Type="http://schemas.openxmlformats.org/officeDocument/2006/relationships/hyperlink" Target="https://www.nytimes.com/interactive/2021/us/thurston-washington-covid-cases.html?action=click&amp;module=covid_tracking&amp;pgtype=Interactive&amp;region=TableRowLink" TargetMode="External"/><Relationship Id="rId74" Type="http://schemas.openxmlformats.org/officeDocument/2006/relationships/hyperlink" Target="https://www.nytimes.com/interactive/2021/us/lincoln-washington-covid-cases.html?action=click&amp;module=covid_tracking&amp;pgtype=Interactive&amp;region=TableRowLink" TargetMode="External"/><Relationship Id="rId79" Type="http://schemas.openxmlformats.org/officeDocument/2006/relationships/hyperlink" Target="https://www.nytimes.com/interactive/2021/us/wahkiakum-washington-covid-cases.html?action=click&amp;module=covid_tracking&amp;pgtype=Interactive&amp;region=TableRowLink" TargetMode="External"/><Relationship Id="rId5" Type="http://schemas.openxmlformats.org/officeDocument/2006/relationships/hyperlink" Target="https://www.washington-demographics.com/spokane-county-demographics" TargetMode="External"/><Relationship Id="rId61" Type="http://schemas.openxmlformats.org/officeDocument/2006/relationships/hyperlink" Target="https://www.nytimes.com/interactive/2021/us/lewis-washington-covid-cases.html?action=click&amp;module=covid_tracking&amp;pgtype=Interactive&amp;region=TableRowLink" TargetMode="External"/><Relationship Id="rId10" Type="http://schemas.openxmlformats.org/officeDocument/2006/relationships/hyperlink" Target="https://www.washington-demographics.com/whatcom-county-demographics" TargetMode="External"/><Relationship Id="rId19" Type="http://schemas.openxmlformats.org/officeDocument/2006/relationships/hyperlink" Target="https://www.washington-demographics.com/clallam-county-demographics" TargetMode="External"/><Relationship Id="rId31" Type="http://schemas.openxmlformats.org/officeDocument/2006/relationships/hyperlink" Target="https://www.washington-demographics.com/pacific-county-demographics" TargetMode="External"/><Relationship Id="rId44" Type="http://schemas.openxmlformats.org/officeDocument/2006/relationships/hyperlink" Target="https://www.nytimes.com/interactive/2021/us/douglas-washington-covid-cases.html?action=click&amp;module=covid_tracking&amp;pgtype=Interactive&amp;region=TableRowLink" TargetMode="External"/><Relationship Id="rId52" Type="http://schemas.openxmlformats.org/officeDocument/2006/relationships/hyperlink" Target="https://www.nytimes.com/interactive/2021/us/benton-washington-covid-cases.html?action=click&amp;module=covid_tracking&amp;pgtype=Interactive&amp;region=TableRowLink" TargetMode="External"/><Relationship Id="rId60" Type="http://schemas.openxmlformats.org/officeDocument/2006/relationships/hyperlink" Target="https://www.nytimes.com/interactive/2021/us/clark-washington-covid-cases.html?action=click&amp;module=covid_tracking&amp;pgtype=Interactive&amp;region=TableRowLink" TargetMode="External"/><Relationship Id="rId65" Type="http://schemas.openxmlformats.org/officeDocument/2006/relationships/hyperlink" Target="https://www.nytimes.com/interactive/2021/us/snohomish-washington-covid-cases.html?action=click&amp;module=covid_tracking&amp;pgtype=Interactive&amp;region=TableRowLink" TargetMode="External"/><Relationship Id="rId73" Type="http://schemas.openxmlformats.org/officeDocument/2006/relationships/hyperlink" Target="https://www.nytimes.com/interactive/2021/us/walla-walla-washington-covid-cases.html?action=click&amp;module=covid_tracking&amp;pgtype=Interactive&amp;region=TableRowLink" TargetMode="External"/><Relationship Id="rId78" Type="http://schemas.openxmlformats.org/officeDocument/2006/relationships/hyperlink" Target="https://www.nytimes.com/interactive/2021/us/columbia-washington-covid-cases.html?action=click&amp;module=covid_tracking&amp;pgtype=Interactive&amp;region=TableRowLink" TargetMode="External"/><Relationship Id="rId4" Type="http://schemas.openxmlformats.org/officeDocument/2006/relationships/hyperlink" Target="https://www.washington-demographics.com/snohomish-county-demographics" TargetMode="External"/><Relationship Id="rId9" Type="http://schemas.openxmlformats.org/officeDocument/2006/relationships/hyperlink" Target="https://www.washington-demographics.com/yakima-county-demographics" TargetMode="External"/><Relationship Id="rId14" Type="http://schemas.openxmlformats.org/officeDocument/2006/relationships/hyperlink" Target="https://www.washington-demographics.com/grant-county-demographics" TargetMode="External"/><Relationship Id="rId22" Type="http://schemas.openxmlformats.org/officeDocument/2006/relationships/hyperlink" Target="https://www.washington-demographics.com/walla-walla-county-demographics" TargetMode="External"/><Relationship Id="rId27" Type="http://schemas.openxmlformats.org/officeDocument/2006/relationships/hyperlink" Target="https://www.washington-demographics.com/okanogan-county-demographics" TargetMode="External"/><Relationship Id="rId30" Type="http://schemas.openxmlformats.org/officeDocument/2006/relationships/hyperlink" Target="https://www.washington-demographics.com/klickitat-county-demographics" TargetMode="External"/><Relationship Id="rId35" Type="http://schemas.openxmlformats.org/officeDocument/2006/relationships/hyperlink" Target="https://www.washington-demographics.com/skamania-county-demographics" TargetMode="External"/><Relationship Id="rId43" Type="http://schemas.openxmlformats.org/officeDocument/2006/relationships/hyperlink" Target="https://www.nytimes.com/interactive/2021/us/grant-washington-covid-cases.html?action=click&amp;module=covid_tracking&amp;pgtype=Interactive&amp;region=TableRowLink" TargetMode="External"/><Relationship Id="rId48" Type="http://schemas.openxmlformats.org/officeDocument/2006/relationships/hyperlink" Target="https://www.nytimes.com/interactive/2021/us/chelan-washington-covid-cases.html?action=click&amp;module=covid_tracking&amp;pgtype=Interactive&amp;region=TableRowLink" TargetMode="External"/><Relationship Id="rId56" Type="http://schemas.openxmlformats.org/officeDocument/2006/relationships/hyperlink" Target="https://www.nytimes.com/interactive/2021/us/asotin-washington-covid-cases.html?action=click&amp;module=covid_tracking&amp;pgtype=Interactive&amp;region=TableRowLink" TargetMode="External"/><Relationship Id="rId64" Type="http://schemas.openxmlformats.org/officeDocument/2006/relationships/hyperlink" Target="https://www.nytimes.com/interactive/2021/us/kitsap-washington-covid-cases.html?action=click&amp;module=covid_tracking&amp;pgtype=Interactive&amp;region=TableRowLink" TargetMode="External"/><Relationship Id="rId69" Type="http://schemas.openxmlformats.org/officeDocument/2006/relationships/hyperlink" Target="https://www.nytimes.com/interactive/2021/us/klickitat-washington-covid-cases.html?action=click&amp;module=covid_tracking&amp;pgtype=Interactive&amp;region=TableRowLink" TargetMode="External"/><Relationship Id="rId77" Type="http://schemas.openxmlformats.org/officeDocument/2006/relationships/hyperlink" Target="https://www.nytimes.com/interactive/2021/us/skamania-washington-covid-cases.html?action=click&amp;module=covid_tracking&amp;pgtype=Interactive&amp;region=TableRowLink" TargetMode="External"/><Relationship Id="rId8" Type="http://schemas.openxmlformats.org/officeDocument/2006/relationships/hyperlink" Target="https://www.washington-demographics.com/kitsap-county-demographics" TargetMode="External"/><Relationship Id="rId51" Type="http://schemas.openxmlformats.org/officeDocument/2006/relationships/hyperlink" Target="https://www.nytimes.com/interactive/2021/us/ferry-washington-covid-cases.html?action=click&amp;module=covid_tracking&amp;pgtype=Interactive&amp;region=TableRowLink" TargetMode="External"/><Relationship Id="rId72" Type="http://schemas.openxmlformats.org/officeDocument/2006/relationships/hyperlink" Target="https://www.nytimes.com/interactive/2021/us/jefferson-washington-covid-cases.html?action=click&amp;module=covid_tracking&amp;pgtype=Interactive&amp;region=TableRowLink" TargetMode="External"/><Relationship Id="rId80" Type="http://schemas.openxmlformats.org/officeDocument/2006/relationships/printerSettings" Target="../printerSettings/printerSettings1.bin"/><Relationship Id="rId3" Type="http://schemas.openxmlformats.org/officeDocument/2006/relationships/hyperlink" Target="https://www.washington-demographics.com/pierce-county-demographics" TargetMode="External"/><Relationship Id="rId12" Type="http://schemas.openxmlformats.org/officeDocument/2006/relationships/hyperlink" Target="https://www.washington-demographics.com/skagit-county-demographics" TargetMode="External"/><Relationship Id="rId17" Type="http://schemas.openxmlformats.org/officeDocument/2006/relationships/hyperlink" Target="https://www.washington-demographics.com/lewis-county-demographics" TargetMode="External"/><Relationship Id="rId25" Type="http://schemas.openxmlformats.org/officeDocument/2006/relationships/hyperlink" Target="https://www.washington-demographics.com/stevens-county-demographics" TargetMode="External"/><Relationship Id="rId33" Type="http://schemas.openxmlformats.org/officeDocument/2006/relationships/hyperlink" Target="https://www.washington-demographics.com/san-juan-county-demographics" TargetMode="External"/><Relationship Id="rId38" Type="http://schemas.openxmlformats.org/officeDocument/2006/relationships/hyperlink" Target="https://www.washington-demographics.com/wahkiakum-county-demographics" TargetMode="External"/><Relationship Id="rId46" Type="http://schemas.openxmlformats.org/officeDocument/2006/relationships/hyperlink" Target="https://www.nytimes.com/interactive/2021/us/yakima-washington-covid-cases.html?action=click&amp;module=covid_tracking&amp;pgtype=Interactive&amp;region=TableRowLink" TargetMode="External"/><Relationship Id="rId59" Type="http://schemas.openxmlformats.org/officeDocument/2006/relationships/hyperlink" Target="https://www.nytimes.com/interactive/2021/us/grays-harbor-washington-covid-cases.html?action=click&amp;module=covid_tracking&amp;pgtype=Interactive&amp;region=TableRowLink" TargetMode="External"/><Relationship Id="rId67" Type="http://schemas.openxmlformats.org/officeDocument/2006/relationships/hyperlink" Target="https://www.nytimes.com/interactive/2021/us/skagit-washington-covid-cases.html?action=click&amp;module=covid_tracking&amp;pgtype=Interactive&amp;region=TableRowLink" TargetMode="External"/><Relationship Id="rId20" Type="http://schemas.openxmlformats.org/officeDocument/2006/relationships/hyperlink" Target="https://www.washington-demographics.com/grays-harbor-county-demographics" TargetMode="External"/><Relationship Id="rId41" Type="http://schemas.openxmlformats.org/officeDocument/2006/relationships/hyperlink" Target="https://www.nytimes.com/interactive/2021/us/kittitas-washington-covid-cases.html?action=click&amp;module=covid_tracking&amp;pgtype=Interactive&amp;region=TableRowLink" TargetMode="External"/><Relationship Id="rId54" Type="http://schemas.openxmlformats.org/officeDocument/2006/relationships/hyperlink" Target="https://www.nytimes.com/interactive/2021/us/spokane-washington-covid-cases.html?action=click&amp;module=covid_tracking&amp;pgtype=Interactive&amp;region=TableRowLink" TargetMode="External"/><Relationship Id="rId62" Type="http://schemas.openxmlformats.org/officeDocument/2006/relationships/hyperlink" Target="https://www.nytimes.com/interactive/2021/us/whatcom-washington-covid-cases.html?action=click&amp;module=covid_tracking&amp;pgtype=Interactive&amp;region=TableRowLink" TargetMode="External"/><Relationship Id="rId70" Type="http://schemas.openxmlformats.org/officeDocument/2006/relationships/hyperlink" Target="https://www.nytimes.com/interactive/2021/us/island-washington-covid-cases.html?action=click&amp;module=covid_tracking&amp;pgtype=Interactive&amp;region=TableRowLink" TargetMode="External"/><Relationship Id="rId75" Type="http://schemas.openxmlformats.org/officeDocument/2006/relationships/hyperlink" Target="https://www.nytimes.com/interactive/2021/us/clallam-washington-covid-cases.html?action=click&amp;module=covid_tracking&amp;pgtype=Interactive&amp;region=TableRowLink" TargetMode="External"/><Relationship Id="rId1" Type="http://schemas.openxmlformats.org/officeDocument/2006/relationships/hyperlink" Target="mailto:Fanny.roberts@ofm.wa.gov" TargetMode="External"/><Relationship Id="rId6" Type="http://schemas.openxmlformats.org/officeDocument/2006/relationships/hyperlink" Target="https://www.washington-demographics.com/clark-county-demographics" TargetMode="External"/><Relationship Id="rId15" Type="http://schemas.openxmlformats.org/officeDocument/2006/relationships/hyperlink" Target="https://www.washington-demographics.com/franklin-county-demographics" TargetMode="External"/><Relationship Id="rId23" Type="http://schemas.openxmlformats.org/officeDocument/2006/relationships/hyperlink" Target="https://www.washington-demographics.com/whitman-county-demographics" TargetMode="External"/><Relationship Id="rId28" Type="http://schemas.openxmlformats.org/officeDocument/2006/relationships/hyperlink" Target="https://www.washington-demographics.com/jefferson-county-demographics" TargetMode="External"/><Relationship Id="rId36" Type="http://schemas.openxmlformats.org/officeDocument/2006/relationships/hyperlink" Target="https://www.washington-demographics.com/lincoln-county-demographics" TargetMode="External"/><Relationship Id="rId49" Type="http://schemas.openxmlformats.org/officeDocument/2006/relationships/hyperlink" Target="https://www.nytimes.com/interactive/2021/us/franklin-washington-covid-cases.html?action=click&amp;module=covid_tracking&amp;pgtype=Interactive&amp;region=TableRowLink" TargetMode="External"/><Relationship Id="rId57" Type="http://schemas.openxmlformats.org/officeDocument/2006/relationships/hyperlink" Target="https://www.nytimes.com/interactive/2021/us/king-washington-covid-cases.html?action=click&amp;module=covid_tracking&amp;pgtype=Interactive&amp;region=TableRowLink"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washington-demographics.com/grant-county-demographics" TargetMode="External"/><Relationship Id="rId18" Type="http://schemas.openxmlformats.org/officeDocument/2006/relationships/hyperlink" Target="https://www.washington-demographics.com/clallam-county-demographics" TargetMode="External"/><Relationship Id="rId26" Type="http://schemas.openxmlformats.org/officeDocument/2006/relationships/hyperlink" Target="https://www.washington-demographics.com/okanogan-county-demographics" TargetMode="External"/><Relationship Id="rId39" Type="http://schemas.openxmlformats.org/officeDocument/2006/relationships/hyperlink" Target="https://www.washington-demographics.com/garfield-county-demographics" TargetMode="External"/><Relationship Id="rId21" Type="http://schemas.openxmlformats.org/officeDocument/2006/relationships/hyperlink" Target="https://www.washington-demographics.com/walla-walla-county-demographics" TargetMode="External"/><Relationship Id="rId34" Type="http://schemas.openxmlformats.org/officeDocument/2006/relationships/hyperlink" Target="https://www.washington-demographics.com/skamania-county-demographics" TargetMode="External"/><Relationship Id="rId42" Type="http://schemas.openxmlformats.org/officeDocument/2006/relationships/hyperlink" Target="https://www.nytimes.com/interactive/2021/us/grant-washington-covid-cases.html?action=click&amp;module=covid_tracking&amp;pgtype=Interactive&amp;region=TableRowLink" TargetMode="External"/><Relationship Id="rId47" Type="http://schemas.openxmlformats.org/officeDocument/2006/relationships/hyperlink" Target="https://www.nytimes.com/interactive/2021/us/chelan-washington-covid-cases.html?action=click&amp;module=covid_tracking&amp;pgtype=Interactive&amp;region=TableRowLink" TargetMode="External"/><Relationship Id="rId50" Type="http://schemas.openxmlformats.org/officeDocument/2006/relationships/hyperlink" Target="https://www.nytimes.com/interactive/2021/us/ferry-washington-covid-cases.html?action=click&amp;module=covid_tracking&amp;pgtype=Interactive&amp;region=TableRowLink" TargetMode="External"/><Relationship Id="rId55" Type="http://schemas.openxmlformats.org/officeDocument/2006/relationships/hyperlink" Target="https://www.nytimes.com/interactive/2021/us/asotin-washington-covid-cases.html?action=click&amp;module=covid_tracking&amp;pgtype=Interactive&amp;region=TableRowLink" TargetMode="External"/><Relationship Id="rId63" Type="http://schemas.openxmlformats.org/officeDocument/2006/relationships/hyperlink" Target="https://www.nytimes.com/interactive/2021/us/kitsap-washington-covid-cases.html?action=click&amp;module=covid_tracking&amp;pgtype=Interactive&amp;region=TableRowLink" TargetMode="External"/><Relationship Id="rId68" Type="http://schemas.openxmlformats.org/officeDocument/2006/relationships/hyperlink" Target="https://www.nytimes.com/interactive/2021/us/klickitat-washington-covid-cases.html?action=click&amp;module=covid_tracking&amp;pgtype=Interactive&amp;region=TableRowLink" TargetMode="External"/><Relationship Id="rId76" Type="http://schemas.openxmlformats.org/officeDocument/2006/relationships/hyperlink" Target="https://www.nytimes.com/interactive/2021/us/skamania-washington-covid-cases.html?action=click&amp;module=covid_tracking&amp;pgtype=Interactive&amp;region=TableRowLink" TargetMode="External"/><Relationship Id="rId7" Type="http://schemas.openxmlformats.org/officeDocument/2006/relationships/hyperlink" Target="https://www.washington-demographics.com/kitsap-county-demographics" TargetMode="External"/><Relationship Id="rId71" Type="http://schemas.openxmlformats.org/officeDocument/2006/relationships/hyperlink" Target="https://www.nytimes.com/interactive/2021/us/jefferson-washington-covid-cases.html?action=click&amp;module=covid_tracking&amp;pgtype=Interactive&amp;region=TableRowLink" TargetMode="External"/><Relationship Id="rId2" Type="http://schemas.openxmlformats.org/officeDocument/2006/relationships/hyperlink" Target="https://www.washington-demographics.com/pierce-county-demographics" TargetMode="External"/><Relationship Id="rId16" Type="http://schemas.openxmlformats.org/officeDocument/2006/relationships/hyperlink" Target="https://www.washington-demographics.com/lewis-county-demographics" TargetMode="External"/><Relationship Id="rId29" Type="http://schemas.openxmlformats.org/officeDocument/2006/relationships/hyperlink" Target="https://www.washington-demographics.com/klickitat-county-demographics" TargetMode="External"/><Relationship Id="rId11" Type="http://schemas.openxmlformats.org/officeDocument/2006/relationships/hyperlink" Target="https://www.washington-demographics.com/skagit-county-demographics" TargetMode="External"/><Relationship Id="rId24" Type="http://schemas.openxmlformats.org/officeDocument/2006/relationships/hyperlink" Target="https://www.washington-demographics.com/stevens-county-demographics" TargetMode="External"/><Relationship Id="rId32" Type="http://schemas.openxmlformats.org/officeDocument/2006/relationships/hyperlink" Target="https://www.washington-demographics.com/san-juan-county-demographics" TargetMode="External"/><Relationship Id="rId37" Type="http://schemas.openxmlformats.org/officeDocument/2006/relationships/hyperlink" Target="https://www.washington-demographics.com/wahkiakum-county-demographics" TargetMode="External"/><Relationship Id="rId40" Type="http://schemas.openxmlformats.org/officeDocument/2006/relationships/hyperlink" Target="https://www.nytimes.com/interactive/2021/us/kittitas-washington-covid-cases.html?action=click&amp;module=covid_tracking&amp;pgtype=Interactive&amp;region=TableRowLink" TargetMode="External"/><Relationship Id="rId45" Type="http://schemas.openxmlformats.org/officeDocument/2006/relationships/hyperlink" Target="https://www.nytimes.com/interactive/2021/us/yakima-washington-covid-cases.html?action=click&amp;module=covid_tracking&amp;pgtype=Interactive&amp;region=TableRowLink" TargetMode="External"/><Relationship Id="rId53" Type="http://schemas.openxmlformats.org/officeDocument/2006/relationships/hyperlink" Target="https://www.nytimes.com/interactive/2021/us/spokane-washington-covid-cases.html?action=click&amp;module=covid_tracking&amp;pgtype=Interactive&amp;region=TableRowLink" TargetMode="External"/><Relationship Id="rId58" Type="http://schemas.openxmlformats.org/officeDocument/2006/relationships/hyperlink" Target="https://www.nytimes.com/interactive/2021/us/grays-harbor-washington-covid-cases.html?action=click&amp;module=covid_tracking&amp;pgtype=Interactive&amp;region=TableRowLink" TargetMode="External"/><Relationship Id="rId66" Type="http://schemas.openxmlformats.org/officeDocument/2006/relationships/hyperlink" Target="https://www.nytimes.com/interactive/2021/us/skagit-washington-covid-cases.html?action=click&amp;module=covid_tracking&amp;pgtype=Interactive&amp;region=TableRowLink" TargetMode="External"/><Relationship Id="rId74" Type="http://schemas.openxmlformats.org/officeDocument/2006/relationships/hyperlink" Target="https://www.nytimes.com/interactive/2021/us/clallam-washington-covid-cases.html?action=click&amp;module=covid_tracking&amp;pgtype=Interactive&amp;region=TableRowLink" TargetMode="External"/><Relationship Id="rId79" Type="http://schemas.openxmlformats.org/officeDocument/2006/relationships/printerSettings" Target="../printerSettings/printerSettings2.bin"/><Relationship Id="rId5" Type="http://schemas.openxmlformats.org/officeDocument/2006/relationships/hyperlink" Target="https://www.washington-demographics.com/clark-county-demographics" TargetMode="External"/><Relationship Id="rId61" Type="http://schemas.openxmlformats.org/officeDocument/2006/relationships/hyperlink" Target="https://www.nytimes.com/interactive/2021/us/whatcom-washington-covid-cases.html?action=click&amp;module=covid_tracking&amp;pgtype=Interactive&amp;region=TableRowLink" TargetMode="External"/><Relationship Id="rId10" Type="http://schemas.openxmlformats.org/officeDocument/2006/relationships/hyperlink" Target="https://www.washington-demographics.com/benton-county-demographics" TargetMode="External"/><Relationship Id="rId19" Type="http://schemas.openxmlformats.org/officeDocument/2006/relationships/hyperlink" Target="https://www.washington-demographics.com/grays-harbor-county-demographics" TargetMode="External"/><Relationship Id="rId31" Type="http://schemas.openxmlformats.org/officeDocument/2006/relationships/hyperlink" Target="https://www.washington-demographics.com/adams-county-demographics" TargetMode="External"/><Relationship Id="rId44" Type="http://schemas.openxmlformats.org/officeDocument/2006/relationships/hyperlink" Target="https://www.nytimes.com/interactive/2021/us/pierce-washington-covid-cases.html?action=click&amp;module=covid_tracking&amp;pgtype=Interactive&amp;region=TableRowLink" TargetMode="External"/><Relationship Id="rId52" Type="http://schemas.openxmlformats.org/officeDocument/2006/relationships/hyperlink" Target="https://www.nytimes.com/interactive/2021/us/cowlitz-washington-covid-cases.html?action=click&amp;module=covid_tracking&amp;pgtype=Interactive&amp;region=TableRowLink" TargetMode="External"/><Relationship Id="rId60" Type="http://schemas.openxmlformats.org/officeDocument/2006/relationships/hyperlink" Target="https://www.nytimes.com/interactive/2021/us/lewis-washington-covid-cases.html?action=click&amp;module=covid_tracking&amp;pgtype=Interactive&amp;region=TableRowLink" TargetMode="External"/><Relationship Id="rId65" Type="http://schemas.openxmlformats.org/officeDocument/2006/relationships/hyperlink" Target="https://www.nytimes.com/interactive/2021/us/thurston-washington-covid-cases.html?action=click&amp;module=covid_tracking&amp;pgtype=Interactive&amp;region=TableRowLink" TargetMode="External"/><Relationship Id="rId73" Type="http://schemas.openxmlformats.org/officeDocument/2006/relationships/hyperlink" Target="https://www.nytimes.com/interactive/2021/us/lincoln-washington-covid-cases.html?action=click&amp;module=covid_tracking&amp;pgtype=Interactive&amp;region=TableRowLink" TargetMode="External"/><Relationship Id="rId78" Type="http://schemas.openxmlformats.org/officeDocument/2006/relationships/hyperlink" Target="https://www.nytimes.com/interactive/2021/us/wahkiakum-washington-covid-cases.html?action=click&amp;module=covid_tracking&amp;pgtype=Interactive&amp;region=TableRowLink" TargetMode="External"/><Relationship Id="rId81" Type="http://schemas.openxmlformats.org/officeDocument/2006/relationships/table" Target="../tables/table1.xml"/><Relationship Id="rId4" Type="http://schemas.openxmlformats.org/officeDocument/2006/relationships/hyperlink" Target="https://www.washington-demographics.com/spokane-county-demographics" TargetMode="External"/><Relationship Id="rId9" Type="http://schemas.openxmlformats.org/officeDocument/2006/relationships/hyperlink" Target="https://www.washington-demographics.com/whatcom-county-demographics" TargetMode="External"/><Relationship Id="rId14" Type="http://schemas.openxmlformats.org/officeDocument/2006/relationships/hyperlink" Target="https://www.washington-demographics.com/franklin-county-demographics" TargetMode="External"/><Relationship Id="rId22" Type="http://schemas.openxmlformats.org/officeDocument/2006/relationships/hyperlink" Target="https://www.washington-demographics.com/whitman-county-demographics" TargetMode="External"/><Relationship Id="rId27" Type="http://schemas.openxmlformats.org/officeDocument/2006/relationships/hyperlink" Target="https://www.washington-demographics.com/jefferson-county-demographics" TargetMode="External"/><Relationship Id="rId30" Type="http://schemas.openxmlformats.org/officeDocument/2006/relationships/hyperlink" Target="https://www.washington-demographics.com/pacific-county-demographics" TargetMode="External"/><Relationship Id="rId35" Type="http://schemas.openxmlformats.org/officeDocument/2006/relationships/hyperlink" Target="https://www.washington-demographics.com/lincoln-county-demographics" TargetMode="External"/><Relationship Id="rId43" Type="http://schemas.openxmlformats.org/officeDocument/2006/relationships/hyperlink" Target="https://www.nytimes.com/interactive/2021/us/douglas-washington-covid-cases.html?action=click&amp;module=covid_tracking&amp;pgtype=Interactive&amp;region=TableRowLink" TargetMode="External"/><Relationship Id="rId48" Type="http://schemas.openxmlformats.org/officeDocument/2006/relationships/hyperlink" Target="https://www.nytimes.com/interactive/2021/us/franklin-washington-covid-cases.html?action=click&amp;module=covid_tracking&amp;pgtype=Interactive&amp;region=TableRowLink" TargetMode="External"/><Relationship Id="rId56" Type="http://schemas.openxmlformats.org/officeDocument/2006/relationships/hyperlink" Target="https://www.nytimes.com/interactive/2021/us/king-washington-covid-cases.html?action=click&amp;module=covid_tracking&amp;pgtype=Interactive&amp;region=TableRowLink" TargetMode="External"/><Relationship Id="rId64" Type="http://schemas.openxmlformats.org/officeDocument/2006/relationships/hyperlink" Target="https://www.nytimes.com/interactive/2021/us/snohomish-washington-covid-cases.html?action=click&amp;module=covid_tracking&amp;pgtype=Interactive&amp;region=TableRowLink" TargetMode="External"/><Relationship Id="rId69" Type="http://schemas.openxmlformats.org/officeDocument/2006/relationships/hyperlink" Target="https://www.nytimes.com/interactive/2021/us/island-washington-covid-cases.html?action=click&amp;module=covid_tracking&amp;pgtype=Interactive&amp;region=TableRowLink" TargetMode="External"/><Relationship Id="rId77" Type="http://schemas.openxmlformats.org/officeDocument/2006/relationships/hyperlink" Target="https://www.nytimes.com/interactive/2021/us/columbia-washington-covid-cases.html?action=click&amp;module=covid_tracking&amp;pgtype=Interactive&amp;region=TableRowLink" TargetMode="External"/><Relationship Id="rId8" Type="http://schemas.openxmlformats.org/officeDocument/2006/relationships/hyperlink" Target="https://www.washington-demographics.com/yakima-county-demographics" TargetMode="External"/><Relationship Id="rId51" Type="http://schemas.openxmlformats.org/officeDocument/2006/relationships/hyperlink" Target="https://www.nytimes.com/interactive/2021/us/benton-washington-covid-cases.html?action=click&amp;module=covid_tracking&amp;pgtype=Interactive&amp;region=TableRowLink" TargetMode="External"/><Relationship Id="rId72" Type="http://schemas.openxmlformats.org/officeDocument/2006/relationships/hyperlink" Target="https://www.nytimes.com/interactive/2021/us/walla-walla-washington-covid-cases.html?action=click&amp;module=covid_tracking&amp;pgtype=Interactive&amp;region=TableRowLink" TargetMode="External"/><Relationship Id="rId80" Type="http://schemas.openxmlformats.org/officeDocument/2006/relationships/drawing" Target="../drawings/drawing1.xml"/><Relationship Id="rId3" Type="http://schemas.openxmlformats.org/officeDocument/2006/relationships/hyperlink" Target="https://www.washington-demographics.com/snohomish-county-demographics" TargetMode="External"/><Relationship Id="rId12" Type="http://schemas.openxmlformats.org/officeDocument/2006/relationships/hyperlink" Target="https://www.washington-demographics.com/cowlitz-county-demographics" TargetMode="External"/><Relationship Id="rId17" Type="http://schemas.openxmlformats.org/officeDocument/2006/relationships/hyperlink" Target="https://www.washington-demographics.com/chelan-county-demographics" TargetMode="External"/><Relationship Id="rId25" Type="http://schemas.openxmlformats.org/officeDocument/2006/relationships/hyperlink" Target="https://www.washington-demographics.com/douglas-county-demographics" TargetMode="External"/><Relationship Id="rId33" Type="http://schemas.openxmlformats.org/officeDocument/2006/relationships/hyperlink" Target="https://www.washington-demographics.com/pend-oreille-county-demographics" TargetMode="External"/><Relationship Id="rId38" Type="http://schemas.openxmlformats.org/officeDocument/2006/relationships/hyperlink" Target="https://www.washington-demographics.com/columbia-county-demographics" TargetMode="External"/><Relationship Id="rId46" Type="http://schemas.openxmlformats.org/officeDocument/2006/relationships/hyperlink" Target="https://www.nytimes.com/interactive/2021/us/pend-oreille-washington-covid-cases.html?action=click&amp;module=covid_tracking&amp;pgtype=Interactive&amp;region=TableRowLink" TargetMode="External"/><Relationship Id="rId59" Type="http://schemas.openxmlformats.org/officeDocument/2006/relationships/hyperlink" Target="https://www.nytimes.com/interactive/2021/us/clark-washington-covid-cases.html?action=click&amp;module=covid_tracking&amp;pgtype=Interactive&amp;region=TableRowLink" TargetMode="External"/><Relationship Id="rId67" Type="http://schemas.openxmlformats.org/officeDocument/2006/relationships/hyperlink" Target="https://www.nytimes.com/interactive/2021/us/pacific-washington-covid-cases.html?action=click&amp;module=covid_tracking&amp;pgtype=Interactive&amp;region=TableRowLink" TargetMode="External"/><Relationship Id="rId20" Type="http://schemas.openxmlformats.org/officeDocument/2006/relationships/hyperlink" Target="https://www.washington-demographics.com/mason-county-demographics" TargetMode="External"/><Relationship Id="rId41" Type="http://schemas.openxmlformats.org/officeDocument/2006/relationships/hyperlink" Target="https://www.nytimes.com/interactive/2021/us/whitman-washington-covid-cases.html?action=click&amp;module=covid_tracking&amp;pgtype=Interactive&amp;region=TableRowLink" TargetMode="External"/><Relationship Id="rId54" Type="http://schemas.openxmlformats.org/officeDocument/2006/relationships/hyperlink" Target="https://www.nytimes.com/interactive/2021/us/okanogan-washington-covid-cases.html?action=click&amp;module=covid_tracking&amp;pgtype=Interactive&amp;region=TableRowLink" TargetMode="External"/><Relationship Id="rId62" Type="http://schemas.openxmlformats.org/officeDocument/2006/relationships/hyperlink" Target="https://www.nytimes.com/interactive/2021/us/stevens-washington-covid-cases.html?action=click&amp;module=covid_tracking&amp;pgtype=Interactive&amp;region=TableRowLink" TargetMode="External"/><Relationship Id="rId70" Type="http://schemas.openxmlformats.org/officeDocument/2006/relationships/hyperlink" Target="https://www.nytimes.com/interactive/2021/us/mason-washington-covid-cases.html?action=click&amp;module=covid_tracking&amp;pgtype=Interactive&amp;region=TableRowLink" TargetMode="External"/><Relationship Id="rId75" Type="http://schemas.openxmlformats.org/officeDocument/2006/relationships/hyperlink" Target="https://www.nytimes.com/interactive/2021/us/san-juan-washington-covid-cases.html?action=click&amp;module=covid_tracking&amp;pgtype=Interactive&amp;region=TableRowLink" TargetMode="External"/><Relationship Id="rId1" Type="http://schemas.openxmlformats.org/officeDocument/2006/relationships/hyperlink" Target="https://www.washington-demographics.com/king-county-demographics" TargetMode="External"/><Relationship Id="rId6" Type="http://schemas.openxmlformats.org/officeDocument/2006/relationships/hyperlink" Target="https://www.washington-demographics.com/thurston-county-demographics" TargetMode="External"/><Relationship Id="rId15" Type="http://schemas.openxmlformats.org/officeDocument/2006/relationships/hyperlink" Target="https://www.washington-demographics.com/island-county-demographics" TargetMode="External"/><Relationship Id="rId23" Type="http://schemas.openxmlformats.org/officeDocument/2006/relationships/hyperlink" Target="https://www.washington-demographics.com/kittitas-county-demographics" TargetMode="External"/><Relationship Id="rId28" Type="http://schemas.openxmlformats.org/officeDocument/2006/relationships/hyperlink" Target="https://www.washington-demographics.com/asotin-county-demographics" TargetMode="External"/><Relationship Id="rId36" Type="http://schemas.openxmlformats.org/officeDocument/2006/relationships/hyperlink" Target="https://www.washington-demographics.com/ferry-county-demographics" TargetMode="External"/><Relationship Id="rId49" Type="http://schemas.openxmlformats.org/officeDocument/2006/relationships/hyperlink" Target="https://www.nytimes.com/interactive/2021/us/garfield-washington-covid-cases.html?action=click&amp;module=covid_tracking&amp;pgtype=Interactive&amp;region=TableRowLink" TargetMode="External"/><Relationship Id="rId57" Type="http://schemas.openxmlformats.org/officeDocument/2006/relationships/hyperlink" Target="https://www.nytimes.com/interactive/2021/us/adams-washington-covid-cases.html?action=click&amp;module=covid_tracking&amp;pgtype=Interactive&amp;region=TableRowLink"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nytimes.com/interactive/2021/us/chelan-washington-covid-cases.html?action=click&amp;module=covid_tracking&amp;pgtype=Interactive&amp;region=TableRowLink" TargetMode="External"/><Relationship Id="rId13" Type="http://schemas.openxmlformats.org/officeDocument/2006/relationships/hyperlink" Target="https://www.nytimes.com/interactive/2021/us/cowlitz-washington-covid-cases.html?action=click&amp;module=covid_tracking&amp;pgtype=Interactive&amp;region=TableRowLink" TargetMode="External"/><Relationship Id="rId18" Type="http://schemas.openxmlformats.org/officeDocument/2006/relationships/hyperlink" Target="https://www.nytimes.com/interactive/2021/us/adams-washington-covid-cases.html?action=click&amp;module=covid_tracking&amp;pgtype=Interactive&amp;region=TableRowLink" TargetMode="External"/><Relationship Id="rId26" Type="http://schemas.openxmlformats.org/officeDocument/2006/relationships/hyperlink" Target="https://www.nytimes.com/interactive/2021/us/thurston-washington-covid-cases.html?action=click&amp;module=covid_tracking&amp;pgtype=Interactive&amp;region=TableRowLink" TargetMode="External"/><Relationship Id="rId39" Type="http://schemas.openxmlformats.org/officeDocument/2006/relationships/hyperlink" Target="https://www.nytimes.com/interactive/2021/us/wahkiakum-washington-covid-cases.html?action=click&amp;module=covid_tracking&amp;pgtype=Interactive&amp;region=TableRowLink" TargetMode="External"/><Relationship Id="rId3" Type="http://schemas.openxmlformats.org/officeDocument/2006/relationships/hyperlink" Target="https://www.nytimes.com/interactive/2021/us/grant-washington-covid-cases.html?action=click&amp;module=covid_tracking&amp;pgtype=Interactive&amp;region=TableRowLink" TargetMode="External"/><Relationship Id="rId21" Type="http://schemas.openxmlformats.org/officeDocument/2006/relationships/hyperlink" Target="https://www.nytimes.com/interactive/2021/us/lewis-washington-covid-cases.html?action=click&amp;module=covid_tracking&amp;pgtype=Interactive&amp;region=TableRowLink" TargetMode="External"/><Relationship Id="rId34" Type="http://schemas.openxmlformats.org/officeDocument/2006/relationships/hyperlink" Target="https://www.nytimes.com/interactive/2021/us/lincoln-washington-covid-cases.html?action=click&amp;module=covid_tracking&amp;pgtype=Interactive&amp;region=TableRowLink" TargetMode="External"/><Relationship Id="rId7" Type="http://schemas.openxmlformats.org/officeDocument/2006/relationships/hyperlink" Target="https://www.nytimes.com/interactive/2021/us/pend-oreille-washington-covid-cases.html?action=click&amp;module=covid_tracking&amp;pgtype=Interactive&amp;region=TableRowLink" TargetMode="External"/><Relationship Id="rId12" Type="http://schemas.openxmlformats.org/officeDocument/2006/relationships/hyperlink" Target="https://www.nytimes.com/interactive/2021/us/benton-washington-covid-cases.html?action=click&amp;module=covid_tracking&amp;pgtype=Interactive&amp;region=TableRowLink" TargetMode="External"/><Relationship Id="rId17" Type="http://schemas.openxmlformats.org/officeDocument/2006/relationships/hyperlink" Target="https://www.nytimes.com/interactive/2021/us/king-washington-covid-cases.html?action=click&amp;module=covid_tracking&amp;pgtype=Interactive&amp;region=TableRowLink" TargetMode="External"/><Relationship Id="rId25" Type="http://schemas.openxmlformats.org/officeDocument/2006/relationships/hyperlink" Target="https://www.nytimes.com/interactive/2021/us/snohomish-washington-covid-cases.html?action=click&amp;module=covid_tracking&amp;pgtype=Interactive&amp;region=TableRowLink" TargetMode="External"/><Relationship Id="rId33" Type="http://schemas.openxmlformats.org/officeDocument/2006/relationships/hyperlink" Target="https://www.nytimes.com/interactive/2021/us/walla-walla-washington-covid-cases.html?action=click&amp;module=covid_tracking&amp;pgtype=Interactive&amp;region=TableRowLink" TargetMode="External"/><Relationship Id="rId38" Type="http://schemas.openxmlformats.org/officeDocument/2006/relationships/hyperlink" Target="https://www.nytimes.com/interactive/2021/us/columbia-washington-covid-cases.html?action=click&amp;module=covid_tracking&amp;pgtype=Interactive&amp;region=TableRowLink" TargetMode="External"/><Relationship Id="rId2" Type="http://schemas.openxmlformats.org/officeDocument/2006/relationships/hyperlink" Target="https://www.nytimes.com/interactive/2021/us/whitman-washington-covid-cases.html?action=click&amp;module=covid_tracking&amp;pgtype=Interactive&amp;region=TableRowLink" TargetMode="External"/><Relationship Id="rId16" Type="http://schemas.openxmlformats.org/officeDocument/2006/relationships/hyperlink" Target="https://www.nytimes.com/interactive/2021/us/asotin-washington-covid-cases.html?action=click&amp;module=covid_tracking&amp;pgtype=Interactive&amp;region=TableRowLink" TargetMode="External"/><Relationship Id="rId20" Type="http://schemas.openxmlformats.org/officeDocument/2006/relationships/hyperlink" Target="https://www.nytimes.com/interactive/2021/us/clark-washington-covid-cases.html?action=click&amp;module=covid_tracking&amp;pgtype=Interactive&amp;region=TableRowLink" TargetMode="External"/><Relationship Id="rId29" Type="http://schemas.openxmlformats.org/officeDocument/2006/relationships/hyperlink" Target="https://www.nytimes.com/interactive/2021/us/klickitat-washington-covid-cases.html?action=click&amp;module=covid_tracking&amp;pgtype=Interactive&amp;region=TableRowLink" TargetMode="External"/><Relationship Id="rId1" Type="http://schemas.openxmlformats.org/officeDocument/2006/relationships/hyperlink" Target="https://www.nytimes.com/interactive/2021/us/kittitas-washington-covid-cases.html?action=click&amp;module=covid_tracking&amp;pgtype=Interactive&amp;region=TableRowLink" TargetMode="External"/><Relationship Id="rId6" Type="http://schemas.openxmlformats.org/officeDocument/2006/relationships/hyperlink" Target="https://www.nytimes.com/interactive/2021/us/yakima-washington-covid-cases.html?action=click&amp;module=covid_tracking&amp;pgtype=Interactive&amp;region=TableRowLink" TargetMode="External"/><Relationship Id="rId11" Type="http://schemas.openxmlformats.org/officeDocument/2006/relationships/hyperlink" Target="https://www.nytimes.com/interactive/2021/us/ferry-washington-covid-cases.html?action=click&amp;module=covid_tracking&amp;pgtype=Interactive&amp;region=TableRowLink" TargetMode="External"/><Relationship Id="rId24" Type="http://schemas.openxmlformats.org/officeDocument/2006/relationships/hyperlink" Target="https://www.nytimes.com/interactive/2021/us/kitsap-washington-covid-cases.html?action=click&amp;module=covid_tracking&amp;pgtype=Interactive&amp;region=TableRowLink" TargetMode="External"/><Relationship Id="rId32" Type="http://schemas.openxmlformats.org/officeDocument/2006/relationships/hyperlink" Target="https://www.nytimes.com/interactive/2021/us/jefferson-washington-covid-cases.html?action=click&amp;module=covid_tracking&amp;pgtype=Interactive&amp;region=TableRowLink" TargetMode="External"/><Relationship Id="rId37" Type="http://schemas.openxmlformats.org/officeDocument/2006/relationships/hyperlink" Target="https://www.nytimes.com/interactive/2021/us/skamania-washington-covid-cases.html?action=click&amp;module=covid_tracking&amp;pgtype=Interactive&amp;region=TableRowLink" TargetMode="External"/><Relationship Id="rId40" Type="http://schemas.openxmlformats.org/officeDocument/2006/relationships/drawing" Target="../drawings/drawing2.xml"/><Relationship Id="rId5" Type="http://schemas.openxmlformats.org/officeDocument/2006/relationships/hyperlink" Target="https://www.nytimes.com/interactive/2021/us/pierce-washington-covid-cases.html?action=click&amp;module=covid_tracking&amp;pgtype=Interactive&amp;region=TableRowLink" TargetMode="External"/><Relationship Id="rId15" Type="http://schemas.openxmlformats.org/officeDocument/2006/relationships/hyperlink" Target="https://www.nytimes.com/interactive/2021/us/okanogan-washington-covid-cases.html?action=click&amp;module=covid_tracking&amp;pgtype=Interactive&amp;region=TableRowLink" TargetMode="External"/><Relationship Id="rId23" Type="http://schemas.openxmlformats.org/officeDocument/2006/relationships/hyperlink" Target="https://www.nytimes.com/interactive/2021/us/stevens-washington-covid-cases.html?action=click&amp;module=covid_tracking&amp;pgtype=Interactive&amp;region=TableRowLink" TargetMode="External"/><Relationship Id="rId28" Type="http://schemas.openxmlformats.org/officeDocument/2006/relationships/hyperlink" Target="https://www.nytimes.com/interactive/2021/us/pacific-washington-covid-cases.html?action=click&amp;module=covid_tracking&amp;pgtype=Interactive&amp;region=TableRowLink" TargetMode="External"/><Relationship Id="rId36" Type="http://schemas.openxmlformats.org/officeDocument/2006/relationships/hyperlink" Target="https://www.nytimes.com/interactive/2021/us/san-juan-washington-covid-cases.html?action=click&amp;module=covid_tracking&amp;pgtype=Interactive&amp;region=TableRowLink" TargetMode="External"/><Relationship Id="rId10" Type="http://schemas.openxmlformats.org/officeDocument/2006/relationships/hyperlink" Target="https://www.nytimes.com/interactive/2021/us/garfield-washington-covid-cases.html?action=click&amp;module=covid_tracking&amp;pgtype=Interactive&amp;region=TableRowLink" TargetMode="External"/><Relationship Id="rId19" Type="http://schemas.openxmlformats.org/officeDocument/2006/relationships/hyperlink" Target="https://www.nytimes.com/interactive/2021/us/grays-harbor-washington-covid-cases.html?action=click&amp;module=covid_tracking&amp;pgtype=Interactive&amp;region=TableRowLink" TargetMode="External"/><Relationship Id="rId31" Type="http://schemas.openxmlformats.org/officeDocument/2006/relationships/hyperlink" Target="https://www.nytimes.com/interactive/2021/us/mason-washington-covid-cases.html?action=click&amp;module=covid_tracking&amp;pgtype=Interactive&amp;region=TableRowLink" TargetMode="External"/><Relationship Id="rId4" Type="http://schemas.openxmlformats.org/officeDocument/2006/relationships/hyperlink" Target="https://www.nytimes.com/interactive/2021/us/douglas-washington-covid-cases.html?action=click&amp;module=covid_tracking&amp;pgtype=Interactive&amp;region=TableRowLink" TargetMode="External"/><Relationship Id="rId9" Type="http://schemas.openxmlformats.org/officeDocument/2006/relationships/hyperlink" Target="https://www.nytimes.com/interactive/2021/us/franklin-washington-covid-cases.html?action=click&amp;module=covid_tracking&amp;pgtype=Interactive&amp;region=TableRowLink" TargetMode="External"/><Relationship Id="rId14" Type="http://schemas.openxmlformats.org/officeDocument/2006/relationships/hyperlink" Target="https://www.nytimes.com/interactive/2021/us/spokane-washington-covid-cases.html?action=click&amp;module=covid_tracking&amp;pgtype=Interactive&amp;region=TableRowLink" TargetMode="External"/><Relationship Id="rId22" Type="http://schemas.openxmlformats.org/officeDocument/2006/relationships/hyperlink" Target="https://www.nytimes.com/interactive/2021/us/whatcom-washington-covid-cases.html?action=click&amp;module=covid_tracking&amp;pgtype=Interactive&amp;region=TableRowLink" TargetMode="External"/><Relationship Id="rId27" Type="http://schemas.openxmlformats.org/officeDocument/2006/relationships/hyperlink" Target="https://www.nytimes.com/interactive/2021/us/skagit-washington-covid-cases.html?action=click&amp;module=covid_tracking&amp;pgtype=Interactive&amp;region=TableRowLink" TargetMode="External"/><Relationship Id="rId30" Type="http://schemas.openxmlformats.org/officeDocument/2006/relationships/hyperlink" Target="https://www.nytimes.com/interactive/2021/us/island-washington-covid-cases.html?action=click&amp;module=covid_tracking&amp;pgtype=Interactive&amp;region=TableRowLink" TargetMode="External"/><Relationship Id="rId35" Type="http://schemas.openxmlformats.org/officeDocument/2006/relationships/hyperlink" Target="https://www.nytimes.com/interactive/2021/us/clallam-washington-covid-cases.html?action=click&amp;module=covid_tracking&amp;pgtype=Interactive&amp;region=TableRowLink"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nytimes.com/interactive/2021/us/chelan-washington-covid-cases.html?action=click&amp;module=covid_tracking&amp;pgtype=Interactive&amp;region=TableRowLink" TargetMode="External"/><Relationship Id="rId13" Type="http://schemas.openxmlformats.org/officeDocument/2006/relationships/hyperlink" Target="https://www.nytimes.com/interactive/2021/us/cowlitz-washington-covid-cases.html?action=click&amp;module=covid_tracking&amp;pgtype=Interactive&amp;region=TableRowLink" TargetMode="External"/><Relationship Id="rId18" Type="http://schemas.openxmlformats.org/officeDocument/2006/relationships/hyperlink" Target="https://www.nytimes.com/interactive/2021/us/adams-washington-covid-cases.html?action=click&amp;module=covid_tracking&amp;pgtype=Interactive&amp;region=TableRowLink" TargetMode="External"/><Relationship Id="rId26" Type="http://schemas.openxmlformats.org/officeDocument/2006/relationships/hyperlink" Target="https://www.nytimes.com/interactive/2021/us/thurston-washington-covid-cases.html?action=click&amp;module=covid_tracking&amp;pgtype=Interactive&amp;region=TableRowLink" TargetMode="External"/><Relationship Id="rId39" Type="http://schemas.openxmlformats.org/officeDocument/2006/relationships/hyperlink" Target="https://www.nytimes.com/interactive/2021/us/wahkiakum-washington-covid-cases.html?action=click&amp;module=covid_tracking&amp;pgtype=Interactive&amp;region=TableRowLink" TargetMode="External"/><Relationship Id="rId3" Type="http://schemas.openxmlformats.org/officeDocument/2006/relationships/hyperlink" Target="https://www.nytimes.com/interactive/2021/us/grant-washington-covid-cases.html?action=click&amp;module=covid_tracking&amp;pgtype=Interactive&amp;region=TableRowLink" TargetMode="External"/><Relationship Id="rId21" Type="http://schemas.openxmlformats.org/officeDocument/2006/relationships/hyperlink" Target="https://www.nytimes.com/interactive/2021/us/lewis-washington-covid-cases.html?action=click&amp;module=covid_tracking&amp;pgtype=Interactive&amp;region=TableRowLink" TargetMode="External"/><Relationship Id="rId34" Type="http://schemas.openxmlformats.org/officeDocument/2006/relationships/hyperlink" Target="https://www.nytimes.com/interactive/2021/us/lincoln-washington-covid-cases.html?action=click&amp;module=covid_tracking&amp;pgtype=Interactive&amp;region=TableRowLink" TargetMode="External"/><Relationship Id="rId7" Type="http://schemas.openxmlformats.org/officeDocument/2006/relationships/hyperlink" Target="https://www.nytimes.com/interactive/2021/us/pend-oreille-washington-covid-cases.html?action=click&amp;module=covid_tracking&amp;pgtype=Interactive&amp;region=TableRowLink" TargetMode="External"/><Relationship Id="rId12" Type="http://schemas.openxmlformats.org/officeDocument/2006/relationships/hyperlink" Target="https://www.nytimes.com/interactive/2021/us/benton-washington-covid-cases.html?action=click&amp;module=covid_tracking&amp;pgtype=Interactive&amp;region=TableRowLink" TargetMode="External"/><Relationship Id="rId17" Type="http://schemas.openxmlformats.org/officeDocument/2006/relationships/hyperlink" Target="https://www.nytimes.com/interactive/2021/us/king-washington-covid-cases.html?action=click&amp;module=covid_tracking&amp;pgtype=Interactive&amp;region=TableRowLink" TargetMode="External"/><Relationship Id="rId25" Type="http://schemas.openxmlformats.org/officeDocument/2006/relationships/hyperlink" Target="https://www.nytimes.com/interactive/2021/us/snohomish-washington-covid-cases.html?action=click&amp;module=covid_tracking&amp;pgtype=Interactive&amp;region=TableRowLink" TargetMode="External"/><Relationship Id="rId33" Type="http://schemas.openxmlformats.org/officeDocument/2006/relationships/hyperlink" Target="https://www.nytimes.com/interactive/2021/us/walla-walla-washington-covid-cases.html?action=click&amp;module=covid_tracking&amp;pgtype=Interactive&amp;region=TableRowLink" TargetMode="External"/><Relationship Id="rId38" Type="http://schemas.openxmlformats.org/officeDocument/2006/relationships/hyperlink" Target="https://www.nytimes.com/interactive/2021/us/columbia-washington-covid-cases.html?action=click&amp;module=covid_tracking&amp;pgtype=Interactive&amp;region=TableRowLink" TargetMode="External"/><Relationship Id="rId2" Type="http://schemas.openxmlformats.org/officeDocument/2006/relationships/hyperlink" Target="https://www.nytimes.com/interactive/2021/us/whitman-washington-covid-cases.html?action=click&amp;module=covid_tracking&amp;pgtype=Interactive&amp;region=TableRowLink" TargetMode="External"/><Relationship Id="rId16" Type="http://schemas.openxmlformats.org/officeDocument/2006/relationships/hyperlink" Target="https://www.nytimes.com/interactive/2021/us/asotin-washington-covid-cases.html?action=click&amp;module=covid_tracking&amp;pgtype=Interactive&amp;region=TableRowLink" TargetMode="External"/><Relationship Id="rId20" Type="http://schemas.openxmlformats.org/officeDocument/2006/relationships/hyperlink" Target="https://www.nytimes.com/interactive/2021/us/clark-washington-covid-cases.html?action=click&amp;module=covid_tracking&amp;pgtype=Interactive&amp;region=TableRowLink" TargetMode="External"/><Relationship Id="rId29" Type="http://schemas.openxmlformats.org/officeDocument/2006/relationships/hyperlink" Target="https://www.nytimes.com/interactive/2021/us/klickitat-washington-covid-cases.html?action=click&amp;module=covid_tracking&amp;pgtype=Interactive&amp;region=TableRowLink" TargetMode="External"/><Relationship Id="rId1" Type="http://schemas.openxmlformats.org/officeDocument/2006/relationships/hyperlink" Target="https://www.nytimes.com/interactive/2021/us/kittitas-washington-covid-cases.html?action=click&amp;module=covid_tracking&amp;pgtype=Interactive&amp;region=TableRowLink" TargetMode="External"/><Relationship Id="rId6" Type="http://schemas.openxmlformats.org/officeDocument/2006/relationships/hyperlink" Target="https://www.nytimes.com/interactive/2021/us/yakima-washington-covid-cases.html?action=click&amp;module=covid_tracking&amp;pgtype=Interactive&amp;region=TableRowLink" TargetMode="External"/><Relationship Id="rId11" Type="http://schemas.openxmlformats.org/officeDocument/2006/relationships/hyperlink" Target="https://www.nytimes.com/interactive/2021/us/ferry-washington-covid-cases.html?action=click&amp;module=covid_tracking&amp;pgtype=Interactive&amp;region=TableRowLink" TargetMode="External"/><Relationship Id="rId24" Type="http://schemas.openxmlformats.org/officeDocument/2006/relationships/hyperlink" Target="https://www.nytimes.com/interactive/2021/us/kitsap-washington-covid-cases.html?action=click&amp;module=covid_tracking&amp;pgtype=Interactive&amp;region=TableRowLink" TargetMode="External"/><Relationship Id="rId32" Type="http://schemas.openxmlformats.org/officeDocument/2006/relationships/hyperlink" Target="https://www.nytimes.com/interactive/2021/us/jefferson-washington-covid-cases.html?action=click&amp;module=covid_tracking&amp;pgtype=Interactive&amp;region=TableRowLink" TargetMode="External"/><Relationship Id="rId37" Type="http://schemas.openxmlformats.org/officeDocument/2006/relationships/hyperlink" Target="https://www.nytimes.com/interactive/2021/us/skamania-washington-covid-cases.html?action=click&amp;module=covid_tracking&amp;pgtype=Interactive&amp;region=TableRowLink" TargetMode="External"/><Relationship Id="rId40" Type="http://schemas.openxmlformats.org/officeDocument/2006/relationships/table" Target="../tables/table2.xml"/><Relationship Id="rId5" Type="http://schemas.openxmlformats.org/officeDocument/2006/relationships/hyperlink" Target="https://www.nytimes.com/interactive/2021/us/pierce-washington-covid-cases.html?action=click&amp;module=covid_tracking&amp;pgtype=Interactive&amp;region=TableRowLink" TargetMode="External"/><Relationship Id="rId15" Type="http://schemas.openxmlformats.org/officeDocument/2006/relationships/hyperlink" Target="https://www.nytimes.com/interactive/2021/us/okanogan-washington-covid-cases.html?action=click&amp;module=covid_tracking&amp;pgtype=Interactive&amp;region=TableRowLink" TargetMode="External"/><Relationship Id="rId23" Type="http://schemas.openxmlformats.org/officeDocument/2006/relationships/hyperlink" Target="https://www.nytimes.com/interactive/2021/us/stevens-washington-covid-cases.html?action=click&amp;module=covid_tracking&amp;pgtype=Interactive&amp;region=TableRowLink" TargetMode="External"/><Relationship Id="rId28" Type="http://schemas.openxmlformats.org/officeDocument/2006/relationships/hyperlink" Target="https://www.nytimes.com/interactive/2021/us/pacific-washington-covid-cases.html?action=click&amp;module=covid_tracking&amp;pgtype=Interactive&amp;region=TableRowLink" TargetMode="External"/><Relationship Id="rId36" Type="http://schemas.openxmlformats.org/officeDocument/2006/relationships/hyperlink" Target="https://www.nytimes.com/interactive/2021/us/san-juan-washington-covid-cases.html?action=click&amp;module=covid_tracking&amp;pgtype=Interactive&amp;region=TableRowLink" TargetMode="External"/><Relationship Id="rId10" Type="http://schemas.openxmlformats.org/officeDocument/2006/relationships/hyperlink" Target="https://www.nytimes.com/interactive/2021/us/garfield-washington-covid-cases.html?action=click&amp;module=covid_tracking&amp;pgtype=Interactive&amp;region=TableRowLink" TargetMode="External"/><Relationship Id="rId19" Type="http://schemas.openxmlformats.org/officeDocument/2006/relationships/hyperlink" Target="https://www.nytimes.com/interactive/2021/us/grays-harbor-washington-covid-cases.html?action=click&amp;module=covid_tracking&amp;pgtype=Interactive&amp;region=TableRowLink" TargetMode="External"/><Relationship Id="rId31" Type="http://schemas.openxmlformats.org/officeDocument/2006/relationships/hyperlink" Target="https://www.nytimes.com/interactive/2021/us/mason-washington-covid-cases.html?action=click&amp;module=covid_tracking&amp;pgtype=Interactive&amp;region=TableRowLink" TargetMode="External"/><Relationship Id="rId4" Type="http://schemas.openxmlformats.org/officeDocument/2006/relationships/hyperlink" Target="https://www.nytimes.com/interactive/2021/us/douglas-washington-covid-cases.html?action=click&amp;module=covid_tracking&amp;pgtype=Interactive&amp;region=TableRowLink" TargetMode="External"/><Relationship Id="rId9" Type="http://schemas.openxmlformats.org/officeDocument/2006/relationships/hyperlink" Target="https://www.nytimes.com/interactive/2021/us/franklin-washington-covid-cases.html?action=click&amp;module=covid_tracking&amp;pgtype=Interactive&amp;region=TableRowLink" TargetMode="External"/><Relationship Id="rId14" Type="http://schemas.openxmlformats.org/officeDocument/2006/relationships/hyperlink" Target="https://www.nytimes.com/interactive/2021/us/spokane-washington-covid-cases.html?action=click&amp;module=covid_tracking&amp;pgtype=Interactive&amp;region=TableRowLink" TargetMode="External"/><Relationship Id="rId22" Type="http://schemas.openxmlformats.org/officeDocument/2006/relationships/hyperlink" Target="https://www.nytimes.com/interactive/2021/us/whatcom-washington-covid-cases.html?action=click&amp;module=covid_tracking&amp;pgtype=Interactive&amp;region=TableRowLink" TargetMode="External"/><Relationship Id="rId27" Type="http://schemas.openxmlformats.org/officeDocument/2006/relationships/hyperlink" Target="https://www.nytimes.com/interactive/2021/us/skagit-washington-covid-cases.html?action=click&amp;module=covid_tracking&amp;pgtype=Interactive&amp;region=TableRowLink" TargetMode="External"/><Relationship Id="rId30" Type="http://schemas.openxmlformats.org/officeDocument/2006/relationships/hyperlink" Target="https://www.nytimes.com/interactive/2021/us/island-washington-covid-cases.html?action=click&amp;module=covid_tracking&amp;pgtype=Interactive&amp;region=TableRowLink" TargetMode="External"/><Relationship Id="rId35" Type="http://schemas.openxmlformats.org/officeDocument/2006/relationships/hyperlink" Target="https://www.nytimes.com/interactive/2021/us/clallam-washington-covid-cases.html?action=click&amp;module=covid_tracking&amp;pgtype=Interactive&amp;region=TableRow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AQ62"/>
  <sheetViews>
    <sheetView tabSelected="1" topLeftCell="A15" zoomScale="80" zoomScaleNormal="80" workbookViewId="0">
      <selection activeCell="AK52" sqref="AK52"/>
    </sheetView>
  </sheetViews>
  <sheetFormatPr defaultColWidth="8.85546875" defaultRowHeight="12.75"/>
  <cols>
    <col min="1" max="1" width="12.7109375" style="1" customWidth="1"/>
    <col min="2" max="12" width="8.85546875" style="1"/>
    <col min="13" max="24" width="8.85546875" style="1" customWidth="1"/>
    <col min="25" max="25" width="8.85546875" style="2" customWidth="1"/>
    <col min="26" max="30" width="8.85546875" style="1" customWidth="1"/>
    <col min="31" max="31" width="10.7109375" style="1" customWidth="1"/>
    <col min="32" max="32" width="10.5703125" style="1" customWidth="1"/>
    <col min="33" max="33" width="27.140625" style="1" customWidth="1"/>
    <col min="34" max="34" width="14" style="1" customWidth="1"/>
    <col min="35" max="35" width="10.42578125" style="1" bestFit="1" customWidth="1"/>
    <col min="36" max="41" width="8.85546875" style="1"/>
    <col min="42" max="42" width="14.28515625" style="1" customWidth="1"/>
    <col min="43" max="43" width="12" style="1" bestFit="1" customWidth="1"/>
    <col min="44" max="16384" width="8.85546875" style="1"/>
  </cols>
  <sheetData>
    <row r="1" spans="1:43" ht="15.75">
      <c r="A1" s="70" t="s">
        <v>56</v>
      </c>
      <c r="B1" s="70"/>
      <c r="C1" s="70"/>
      <c r="D1" s="70"/>
      <c r="E1" s="70"/>
      <c r="F1" s="70"/>
      <c r="G1" s="70"/>
      <c r="H1" s="70"/>
      <c r="I1" s="70"/>
      <c r="J1" s="70"/>
      <c r="K1" s="70"/>
      <c r="L1" s="70"/>
      <c r="M1" s="70"/>
      <c r="N1" s="70"/>
      <c r="O1" s="70"/>
      <c r="P1" s="70"/>
    </row>
    <row r="2" spans="1:43" ht="18.75" thickBot="1">
      <c r="A2" s="3" t="s">
        <v>55</v>
      </c>
      <c r="M2" s="4"/>
      <c r="T2" s="5"/>
      <c r="U2" s="5"/>
      <c r="V2" s="5"/>
      <c r="W2" s="5"/>
      <c r="X2" s="5"/>
      <c r="AO2" s="6"/>
    </row>
    <row r="3" spans="1:43" ht="16.899999999999999" customHeight="1">
      <c r="A3" s="7"/>
      <c r="B3" s="8" t="s">
        <v>0</v>
      </c>
      <c r="C3" s="71" t="s">
        <v>1</v>
      </c>
      <c r="D3" s="71"/>
      <c r="E3" s="71"/>
      <c r="F3" s="71"/>
      <c r="G3" s="71"/>
      <c r="H3" s="71"/>
      <c r="I3" s="71"/>
      <c r="J3" s="71"/>
      <c r="K3" s="71"/>
      <c r="L3" s="8" t="s">
        <v>0</v>
      </c>
      <c r="M3" s="72" t="s">
        <v>1</v>
      </c>
      <c r="N3" s="72"/>
      <c r="O3" s="72"/>
      <c r="P3" s="72"/>
      <c r="Q3" s="72"/>
      <c r="R3" s="72"/>
      <c r="S3" s="72"/>
      <c r="T3" s="72"/>
      <c r="U3" s="9"/>
      <c r="V3" s="10" t="s">
        <v>0</v>
      </c>
      <c r="W3" s="73" t="s">
        <v>1</v>
      </c>
      <c r="X3" s="73"/>
      <c r="Y3" s="73"/>
      <c r="Z3" s="73"/>
      <c r="AA3" s="73"/>
      <c r="AB3" s="73"/>
      <c r="AC3" s="11"/>
      <c r="AD3" s="11"/>
      <c r="AE3" s="12" t="s">
        <v>2</v>
      </c>
      <c r="AF3" s="13" t="s">
        <v>3</v>
      </c>
      <c r="AG3" s="14"/>
      <c r="AH3" s="15"/>
      <c r="AK3" s="6"/>
    </row>
    <row r="4" spans="1:43" s="6" customFormat="1" ht="45.75" customHeight="1">
      <c r="A4" s="16"/>
      <c r="B4" s="17">
        <v>1989</v>
      </c>
      <c r="C4" s="18">
        <v>1990</v>
      </c>
      <c r="D4" s="19">
        <v>1991</v>
      </c>
      <c r="E4" s="19">
        <v>1992</v>
      </c>
      <c r="F4" s="19">
        <v>1993</v>
      </c>
      <c r="G4" s="19">
        <v>1994</v>
      </c>
      <c r="H4" s="19">
        <v>1995</v>
      </c>
      <c r="I4" s="19">
        <v>1996</v>
      </c>
      <c r="J4" s="19">
        <v>1997</v>
      </c>
      <c r="K4" s="19">
        <v>1998</v>
      </c>
      <c r="L4" s="17">
        <v>1999</v>
      </c>
      <c r="M4" s="19">
        <v>2000</v>
      </c>
      <c r="N4" s="19">
        <v>2001</v>
      </c>
      <c r="O4" s="19">
        <v>2002</v>
      </c>
      <c r="P4" s="19">
        <v>2003</v>
      </c>
      <c r="Q4" s="19">
        <v>2004</v>
      </c>
      <c r="R4" s="19">
        <v>2005</v>
      </c>
      <c r="S4" s="19">
        <v>2006</v>
      </c>
      <c r="T4" s="19">
        <v>2007</v>
      </c>
      <c r="U4" s="19">
        <v>2008</v>
      </c>
      <c r="V4" s="17">
        <v>2009</v>
      </c>
      <c r="W4" s="19">
        <v>2010</v>
      </c>
      <c r="X4" s="19">
        <v>2011</v>
      </c>
      <c r="Y4" s="20">
        <v>2012</v>
      </c>
      <c r="Z4" s="20">
        <v>2013</v>
      </c>
      <c r="AA4" s="20">
        <v>2014</v>
      </c>
      <c r="AB4" s="20">
        <v>2015</v>
      </c>
      <c r="AC4" s="21">
        <v>2016</v>
      </c>
      <c r="AD4" s="21">
        <v>2017</v>
      </c>
      <c r="AE4" s="22">
        <v>2018</v>
      </c>
      <c r="AF4" s="23">
        <v>2019</v>
      </c>
      <c r="AG4" s="24"/>
      <c r="AH4" s="15"/>
      <c r="AI4" s="15"/>
      <c r="AK4" s="15"/>
      <c r="AL4" s="15"/>
      <c r="AP4" s="25"/>
      <c r="AQ4" s="25"/>
    </row>
    <row r="5" spans="1:43" s="6" customFormat="1">
      <c r="Y5" s="26"/>
      <c r="Z5" s="26"/>
      <c r="AA5" s="26"/>
      <c r="AC5" s="27"/>
      <c r="AD5" s="27"/>
      <c r="AE5" s="28"/>
      <c r="AF5" s="29"/>
    </row>
    <row r="6" spans="1:43">
      <c r="A6" s="1" t="s">
        <v>4</v>
      </c>
      <c r="B6" s="30">
        <v>31183</v>
      </c>
      <c r="C6" s="30">
        <v>33417.061000000002</v>
      </c>
      <c r="D6" s="30">
        <v>34379.118000000002</v>
      </c>
      <c r="E6" s="30">
        <v>35881.523999999998</v>
      </c>
      <c r="F6" s="30">
        <v>36678.567999999999</v>
      </c>
      <c r="G6" s="30">
        <v>37894.965000000004</v>
      </c>
      <c r="H6" s="30">
        <v>38996.781999999999</v>
      </c>
      <c r="I6" s="30">
        <v>40568.226000000002</v>
      </c>
      <c r="J6" s="30">
        <v>42399.362000000001</v>
      </c>
      <c r="K6" s="30">
        <v>44514.014999999999</v>
      </c>
      <c r="L6" s="30">
        <v>45776</v>
      </c>
      <c r="M6" s="31">
        <v>44119.761172196304</v>
      </c>
      <c r="N6" s="31">
        <v>45760.881850060359</v>
      </c>
      <c r="O6" s="31">
        <v>46038.977459955706</v>
      </c>
      <c r="P6" s="31">
        <v>46967.248452975487</v>
      </c>
      <c r="Q6" s="31">
        <v>49585.351428026195</v>
      </c>
      <c r="R6" s="31">
        <v>50004.204968953884</v>
      </c>
      <c r="S6" s="31">
        <v>53522.312900916477</v>
      </c>
      <c r="T6" s="31">
        <v>56141.323612532709</v>
      </c>
      <c r="U6" s="31">
        <v>57857.522081172938</v>
      </c>
      <c r="V6" s="31">
        <v>55458.051057655044</v>
      </c>
      <c r="W6" s="32">
        <v>54888.450956631284</v>
      </c>
      <c r="X6" s="32">
        <v>55500.258392590258</v>
      </c>
      <c r="Y6" s="32">
        <v>56443.762785264284</v>
      </c>
      <c r="Z6" s="33">
        <v>57283.938988185248</v>
      </c>
      <c r="AA6" s="33">
        <v>60153</v>
      </c>
      <c r="AB6" s="34">
        <v>63439.199999999997</v>
      </c>
      <c r="AC6" s="34">
        <v>65500.290875241204</v>
      </c>
      <c r="AD6" s="34">
        <v>69287.868830838634</v>
      </c>
      <c r="AE6" s="35">
        <v>73294.464848463482</v>
      </c>
      <c r="AF6" s="36">
        <v>74992.221074286223</v>
      </c>
      <c r="AG6" s="37"/>
      <c r="AH6" s="34"/>
      <c r="AI6" s="34"/>
      <c r="AK6" s="38"/>
      <c r="AL6" s="38"/>
      <c r="AO6" s="39"/>
      <c r="AP6" s="40"/>
      <c r="AQ6" s="40"/>
    </row>
    <row r="7" spans="1:43" ht="13.5" thickBot="1">
      <c r="B7" s="30"/>
      <c r="C7" s="41"/>
      <c r="D7" s="41"/>
      <c r="E7" s="41"/>
      <c r="F7" s="41"/>
      <c r="G7" s="41"/>
      <c r="H7" s="41"/>
      <c r="I7" s="41"/>
      <c r="J7" s="41"/>
      <c r="K7" s="41"/>
      <c r="L7" s="42"/>
      <c r="M7" s="43"/>
      <c r="N7" s="44"/>
      <c r="O7" s="44"/>
      <c r="P7" s="44"/>
      <c r="Q7" s="44"/>
      <c r="R7" s="44"/>
      <c r="S7" s="44"/>
      <c r="T7" s="44"/>
      <c r="U7" s="44"/>
      <c r="V7" s="44"/>
      <c r="W7" s="45"/>
      <c r="X7" s="45"/>
      <c r="Y7" s="45"/>
      <c r="Z7" s="46"/>
      <c r="AA7" s="46"/>
      <c r="AB7" s="47"/>
      <c r="AC7" s="34"/>
      <c r="AD7" s="34"/>
      <c r="AE7" s="35"/>
      <c r="AF7" s="36"/>
      <c r="AG7" s="37"/>
      <c r="AK7" s="38"/>
      <c r="AL7" s="38"/>
      <c r="AO7" s="39"/>
      <c r="AP7" s="40"/>
      <c r="AQ7" s="40"/>
    </row>
    <row r="8" spans="1:43" ht="15.75" thickBot="1">
      <c r="A8" s="1" t="s">
        <v>5</v>
      </c>
      <c r="B8" s="30">
        <v>24604</v>
      </c>
      <c r="C8" s="30">
        <v>28024.074000000001</v>
      </c>
      <c r="D8" s="30">
        <v>27300.7</v>
      </c>
      <c r="E8" s="30">
        <v>28328.127</v>
      </c>
      <c r="F8" s="30">
        <v>31277.359999999997</v>
      </c>
      <c r="G8" s="30">
        <v>29537.15</v>
      </c>
      <c r="H8" s="30">
        <v>29603.72</v>
      </c>
      <c r="I8" s="30">
        <v>31806.107</v>
      </c>
      <c r="J8" s="30">
        <v>31794.792000000005</v>
      </c>
      <c r="K8" s="30">
        <v>34072.856</v>
      </c>
      <c r="L8" s="30">
        <v>33888</v>
      </c>
      <c r="M8" s="31">
        <v>35292.339999999902</v>
      </c>
      <c r="N8" s="31">
        <v>37838.870000000003</v>
      </c>
      <c r="O8" s="31">
        <v>38305.839999999902</v>
      </c>
      <c r="P8" s="31">
        <v>38933.89</v>
      </c>
      <c r="Q8" s="31">
        <v>39234.71</v>
      </c>
      <c r="R8" s="31">
        <v>39104.683333333334</v>
      </c>
      <c r="S8" s="31">
        <v>41298.443333333336</v>
      </c>
      <c r="T8" s="31">
        <v>42298.90666666664</v>
      </c>
      <c r="U8" s="31">
        <v>42454.91333333333</v>
      </c>
      <c r="V8" s="31">
        <v>41102.006666666668</v>
      </c>
      <c r="W8" s="32">
        <v>40655.896666666631</v>
      </c>
      <c r="X8" s="32">
        <v>41068.442697985185</v>
      </c>
      <c r="Y8" s="32">
        <v>42353.535781147817</v>
      </c>
      <c r="Z8" s="33">
        <v>43541.081152739658</v>
      </c>
      <c r="AA8" s="33">
        <v>45711.821556006573</v>
      </c>
      <c r="AB8" s="34">
        <v>47645.73</v>
      </c>
      <c r="AC8" s="34">
        <v>49501.385090598378</v>
      </c>
      <c r="AD8" s="34">
        <v>48848.793829598661</v>
      </c>
      <c r="AE8" s="35">
        <v>48204.805870368255</v>
      </c>
      <c r="AF8" s="36">
        <v>49265.589303015848</v>
      </c>
      <c r="AG8" s="77">
        <v>19594</v>
      </c>
      <c r="AH8" s="78" t="s">
        <v>89</v>
      </c>
      <c r="AI8" s="125" t="s">
        <v>126</v>
      </c>
      <c r="AJ8" s="126">
        <v>1961</v>
      </c>
      <c r="AK8" s="38"/>
      <c r="AL8" s="38"/>
      <c r="AO8" s="39"/>
      <c r="AP8" s="40"/>
      <c r="AQ8" s="40"/>
    </row>
    <row r="9" spans="1:43" ht="15.75" thickBot="1">
      <c r="A9" s="1" t="s">
        <v>6</v>
      </c>
      <c r="B9" s="30">
        <v>22897</v>
      </c>
      <c r="C9" s="30">
        <v>24206.219000000005</v>
      </c>
      <c r="D9" s="30">
        <v>25110.440000000002</v>
      </c>
      <c r="E9" s="30">
        <v>26250.554000000004</v>
      </c>
      <c r="F9" s="30">
        <v>27358.885999999999</v>
      </c>
      <c r="G9" s="30">
        <v>27872.894999999997</v>
      </c>
      <c r="H9" s="30">
        <v>28288.256000000001</v>
      </c>
      <c r="I9" s="30">
        <v>29812.595000000001</v>
      </c>
      <c r="J9" s="30">
        <v>31498.835999999999</v>
      </c>
      <c r="K9" s="30">
        <v>32476.597000000002</v>
      </c>
      <c r="L9" s="30">
        <v>33524</v>
      </c>
      <c r="M9" s="31">
        <v>32590.267104215094</v>
      </c>
      <c r="N9" s="31">
        <v>35919.584948335556</v>
      </c>
      <c r="O9" s="31">
        <v>37013.02017076435</v>
      </c>
      <c r="P9" s="31">
        <v>37080.253629905492</v>
      </c>
      <c r="Q9" s="31">
        <v>37139.572888759969</v>
      </c>
      <c r="R9" s="31">
        <v>37657.412979751833</v>
      </c>
      <c r="S9" s="31">
        <v>39768.353655976898</v>
      </c>
      <c r="T9" s="31">
        <v>40558.028615701078</v>
      </c>
      <c r="U9" s="31">
        <v>42944.770635120105</v>
      </c>
      <c r="V9" s="31">
        <v>40034.867086486287</v>
      </c>
      <c r="W9" s="32">
        <v>39819.686908346266</v>
      </c>
      <c r="X9" s="32">
        <v>40171.034118011878</v>
      </c>
      <c r="Y9" s="32">
        <v>41703.237182918579</v>
      </c>
      <c r="Z9" s="33">
        <v>42173.781687059716</v>
      </c>
      <c r="AA9" s="33">
        <v>43367.862196522474</v>
      </c>
      <c r="AB9" s="34">
        <v>46107.27</v>
      </c>
      <c r="AC9" s="34">
        <v>47020.113312005866</v>
      </c>
      <c r="AD9" s="34">
        <v>51766.880458873879</v>
      </c>
      <c r="AE9" s="35">
        <v>56992.842502552834</v>
      </c>
      <c r="AF9" s="36">
        <v>58264.543924628328</v>
      </c>
      <c r="AG9" s="77">
        <v>22421</v>
      </c>
      <c r="AH9" s="78" t="s">
        <v>86</v>
      </c>
      <c r="AI9" s="123" t="s">
        <v>124</v>
      </c>
      <c r="AJ9" s="124">
        <v>1320</v>
      </c>
      <c r="AK9" s="38"/>
      <c r="AL9" s="38"/>
      <c r="AO9" s="39"/>
      <c r="AP9" s="40"/>
      <c r="AQ9" s="40"/>
    </row>
    <row r="10" spans="1:43" ht="15.75" thickBot="1">
      <c r="A10" s="1" t="s">
        <v>7</v>
      </c>
      <c r="B10" s="30">
        <v>32593</v>
      </c>
      <c r="C10" s="30">
        <v>35011.606</v>
      </c>
      <c r="D10" s="30">
        <v>37093.353999999999</v>
      </c>
      <c r="E10" s="30">
        <v>39227.762999999999</v>
      </c>
      <c r="F10" s="30">
        <v>41153.19</v>
      </c>
      <c r="G10" s="30">
        <v>42789.89</v>
      </c>
      <c r="H10" s="30">
        <v>42539.628000000004</v>
      </c>
      <c r="I10" s="30">
        <v>42816.605000000003</v>
      </c>
      <c r="J10" s="30">
        <v>44056.502</v>
      </c>
      <c r="K10" s="30">
        <v>45665.234000000004</v>
      </c>
      <c r="L10" s="30">
        <v>47044</v>
      </c>
      <c r="M10" s="31">
        <v>49389.448310663196</v>
      </c>
      <c r="N10" s="31">
        <v>52597.958984840909</v>
      </c>
      <c r="O10" s="31">
        <v>53735.691388018837</v>
      </c>
      <c r="P10" s="31">
        <v>55409.073141917448</v>
      </c>
      <c r="Q10" s="31">
        <v>57612.537962392555</v>
      </c>
      <c r="R10" s="31">
        <v>56200.028052396148</v>
      </c>
      <c r="S10" s="31">
        <v>54942.349259120318</v>
      </c>
      <c r="T10" s="31">
        <v>55361.317464753789</v>
      </c>
      <c r="U10" s="31">
        <v>57113.907818944979</v>
      </c>
      <c r="V10" s="31">
        <v>58495.993404733148</v>
      </c>
      <c r="W10" s="32">
        <v>60070.35845017284</v>
      </c>
      <c r="X10" s="32">
        <v>60608.282719808369</v>
      </c>
      <c r="Y10" s="32">
        <v>62739.219367176258</v>
      </c>
      <c r="Z10" s="33">
        <v>63709.962073582254</v>
      </c>
      <c r="AA10" s="33">
        <v>63157.401994852822</v>
      </c>
      <c r="AB10" s="34">
        <v>62071.02</v>
      </c>
      <c r="AC10" s="34">
        <v>62282.049220834175</v>
      </c>
      <c r="AD10" s="34">
        <v>63501.707461712278</v>
      </c>
      <c r="AE10" s="35">
        <v>64745.250051984018</v>
      </c>
      <c r="AF10" s="36">
        <v>65887.604376261894</v>
      </c>
      <c r="AG10" s="77">
        <v>197518</v>
      </c>
      <c r="AH10" s="78" t="s">
        <v>68</v>
      </c>
      <c r="AI10" s="125" t="s">
        <v>120</v>
      </c>
      <c r="AJ10" s="126">
        <v>15488</v>
      </c>
      <c r="AK10" s="38"/>
      <c r="AL10" s="38"/>
      <c r="AO10" s="39"/>
      <c r="AP10" s="40"/>
      <c r="AQ10" s="40"/>
    </row>
    <row r="11" spans="1:43" ht="15.75" thickBot="1">
      <c r="A11" s="1" t="s">
        <v>8</v>
      </c>
      <c r="B11" s="30">
        <v>24312</v>
      </c>
      <c r="C11" s="30">
        <v>25833.441999999999</v>
      </c>
      <c r="D11" s="30">
        <v>27592.307999999997</v>
      </c>
      <c r="E11" s="30">
        <v>28745.696999999996</v>
      </c>
      <c r="F11" s="30">
        <v>30148.302000000003</v>
      </c>
      <c r="G11" s="30">
        <v>31546.57</v>
      </c>
      <c r="H11" s="30">
        <v>32163.776000000002</v>
      </c>
      <c r="I11" s="30">
        <v>33918.164000000004</v>
      </c>
      <c r="J11" s="30">
        <v>35661.808000000005</v>
      </c>
      <c r="K11" s="30">
        <v>37174.884000000005</v>
      </c>
      <c r="L11" s="30">
        <v>37316</v>
      </c>
      <c r="M11" s="31">
        <v>39438.590917149828</v>
      </c>
      <c r="N11" s="31">
        <v>41653.14342245357</v>
      </c>
      <c r="O11" s="31">
        <v>41730.649182640191</v>
      </c>
      <c r="P11" s="31">
        <v>42917.663353309996</v>
      </c>
      <c r="Q11" s="31">
        <v>43695.572876920283</v>
      </c>
      <c r="R11" s="31">
        <v>44422.268738683073</v>
      </c>
      <c r="S11" s="31">
        <v>46522.069184274813</v>
      </c>
      <c r="T11" s="31">
        <v>44963.614430591828</v>
      </c>
      <c r="U11" s="31">
        <v>44012.774263139218</v>
      </c>
      <c r="V11" s="31">
        <v>46780.06246590316</v>
      </c>
      <c r="W11" s="32">
        <v>45477.695233072409</v>
      </c>
      <c r="X11" s="32">
        <v>46274.707399612373</v>
      </c>
      <c r="Y11" s="32">
        <v>47265.396991542388</v>
      </c>
      <c r="Z11" s="33">
        <v>51712.871368419866</v>
      </c>
      <c r="AA11" s="33">
        <v>50825.030213472681</v>
      </c>
      <c r="AB11" s="34">
        <v>53067.96</v>
      </c>
      <c r="AC11" s="34">
        <v>55109.142422001409</v>
      </c>
      <c r="AD11" s="34">
        <v>60790.91304644577</v>
      </c>
      <c r="AE11" s="35">
        <v>67058.476082276131</v>
      </c>
      <c r="AF11" s="36">
        <v>69250.814586611901</v>
      </c>
      <c r="AG11" s="77">
        <v>76229</v>
      </c>
      <c r="AH11" s="78" t="s">
        <v>75</v>
      </c>
      <c r="AI11" s="123" t="s">
        <v>116</v>
      </c>
      <c r="AJ11" s="124">
        <v>6411</v>
      </c>
      <c r="AK11" s="38"/>
      <c r="AL11" s="38"/>
      <c r="AO11" s="39"/>
      <c r="AP11" s="40"/>
      <c r="AQ11" s="40"/>
    </row>
    <row r="12" spans="1:43" ht="15.75" thickBot="1">
      <c r="A12" s="1" t="s">
        <v>9</v>
      </c>
      <c r="B12" s="30">
        <v>25434</v>
      </c>
      <c r="C12" s="30">
        <v>27329.22</v>
      </c>
      <c r="D12" s="30">
        <v>27861.112000000001</v>
      </c>
      <c r="E12" s="30">
        <v>28577.985999999997</v>
      </c>
      <c r="F12" s="30">
        <v>29340.212</v>
      </c>
      <c r="G12" s="30">
        <v>29950.640000000003</v>
      </c>
      <c r="H12" s="30">
        <v>31162.518</v>
      </c>
      <c r="I12" s="30">
        <v>32558.772000000004</v>
      </c>
      <c r="J12" s="30">
        <v>34769.839999999997</v>
      </c>
      <c r="K12" s="30">
        <v>36011.573000000004</v>
      </c>
      <c r="L12" s="30">
        <v>36449</v>
      </c>
      <c r="M12" s="31">
        <v>30866.327609848482</v>
      </c>
      <c r="N12" s="31">
        <v>32939.245472043411</v>
      </c>
      <c r="O12" s="31">
        <v>33229.339320124382</v>
      </c>
      <c r="P12" s="31">
        <v>34019.688361519591</v>
      </c>
      <c r="Q12" s="31">
        <v>34172.426092919683</v>
      </c>
      <c r="R12" s="31">
        <v>35050.151138644986</v>
      </c>
      <c r="S12" s="31">
        <v>37770.03739221939</v>
      </c>
      <c r="T12" s="31">
        <v>37925.729638299352</v>
      </c>
      <c r="U12" s="31">
        <v>40912.349265661978</v>
      </c>
      <c r="V12" s="31">
        <v>38647.177125759772</v>
      </c>
      <c r="W12" s="32">
        <v>38396.837728037208</v>
      </c>
      <c r="X12" s="32">
        <v>38885.970063530927</v>
      </c>
      <c r="Y12" s="32">
        <v>41886.675521864592</v>
      </c>
      <c r="Z12" s="33">
        <v>44823.809822636525</v>
      </c>
      <c r="AA12" s="33">
        <v>45453.815015389839</v>
      </c>
      <c r="AB12" s="34">
        <v>46240.92</v>
      </c>
      <c r="AC12" s="34">
        <v>48187.110514339307</v>
      </c>
      <c r="AD12" s="34">
        <v>47766.585449853133</v>
      </c>
      <c r="AE12" s="35">
        <v>47349.730274015055</v>
      </c>
      <c r="AF12" s="36">
        <v>48396.197313419667</v>
      </c>
      <c r="AG12" s="77">
        <v>75392</v>
      </c>
      <c r="AH12" s="78" t="s">
        <v>76</v>
      </c>
      <c r="AI12" s="125" t="s">
        <v>143</v>
      </c>
      <c r="AJ12" s="126">
        <v>1016</v>
      </c>
      <c r="AK12" s="38"/>
      <c r="AL12" s="38"/>
      <c r="AO12" s="39"/>
      <c r="AP12" s="40"/>
      <c r="AQ12" s="40"/>
    </row>
    <row r="13" spans="1:43" ht="15.75" thickBot="1">
      <c r="A13" s="1" t="s">
        <v>10</v>
      </c>
      <c r="B13" s="30">
        <v>31800</v>
      </c>
      <c r="C13" s="30">
        <v>33734.144</v>
      </c>
      <c r="D13" s="30">
        <v>34249.606</v>
      </c>
      <c r="E13" s="30">
        <v>35847.175999999999</v>
      </c>
      <c r="F13" s="30">
        <v>37418.128000000004</v>
      </c>
      <c r="G13" s="30">
        <v>38827.824999999997</v>
      </c>
      <c r="H13" s="30">
        <v>40524.724000000002</v>
      </c>
      <c r="I13" s="30">
        <v>43043.659999999996</v>
      </c>
      <c r="J13" s="30">
        <v>45704.737999999998</v>
      </c>
      <c r="K13" s="30">
        <v>47252.434000000001</v>
      </c>
      <c r="L13" s="30">
        <v>48376</v>
      </c>
      <c r="M13" s="31">
        <v>49319.564110993269</v>
      </c>
      <c r="N13" s="31">
        <v>51610.017170627842</v>
      </c>
      <c r="O13" s="31">
        <v>50517.902875012267</v>
      </c>
      <c r="P13" s="31">
        <v>50520.349466867046</v>
      </c>
      <c r="Q13" s="31">
        <v>50473.893118380489</v>
      </c>
      <c r="R13" s="31">
        <v>52107.821555063572</v>
      </c>
      <c r="S13" s="31">
        <v>56993.725279196638</v>
      </c>
      <c r="T13" s="31">
        <v>57621.431450471551</v>
      </c>
      <c r="U13" s="31">
        <v>57998.543104633492</v>
      </c>
      <c r="V13" s="31">
        <v>54369.565218344243</v>
      </c>
      <c r="W13" s="32">
        <v>54580.905451067207</v>
      </c>
      <c r="X13" s="32">
        <v>54950.944799290563</v>
      </c>
      <c r="Y13" s="32">
        <v>56054.150922150213</v>
      </c>
      <c r="Z13" s="33">
        <v>57852.097282428855</v>
      </c>
      <c r="AA13" s="33">
        <v>61710.835968941268</v>
      </c>
      <c r="AB13" s="34">
        <v>63639.18</v>
      </c>
      <c r="AC13" s="34">
        <v>66782.167466497296</v>
      </c>
      <c r="AD13" s="34">
        <v>71922.312534852972</v>
      </c>
      <c r="AE13" s="35">
        <v>77458.08853772415</v>
      </c>
      <c r="AF13" s="36">
        <v>79399.470254581422</v>
      </c>
      <c r="AG13" s="77">
        <v>473252</v>
      </c>
      <c r="AH13" s="78" t="s">
        <v>63</v>
      </c>
      <c r="AI13" s="123" t="s">
        <v>128</v>
      </c>
      <c r="AJ13" s="124">
        <v>19768</v>
      </c>
      <c r="AK13" s="38"/>
      <c r="AL13" s="38"/>
      <c r="AO13" s="39"/>
      <c r="AP13" s="40"/>
      <c r="AQ13" s="40"/>
    </row>
    <row r="14" spans="1:43" ht="26.25" thickBot="1">
      <c r="A14" s="1" t="s">
        <v>11</v>
      </c>
      <c r="B14" s="30">
        <v>22418</v>
      </c>
      <c r="C14" s="30">
        <v>24477.666000000001</v>
      </c>
      <c r="D14" s="30">
        <v>24122.504000000001</v>
      </c>
      <c r="E14" s="30">
        <v>26136.153999999999</v>
      </c>
      <c r="F14" s="30">
        <v>28122.932000000001</v>
      </c>
      <c r="G14" s="30">
        <v>26778.530000000006</v>
      </c>
      <c r="H14" s="30">
        <v>29860.742000000006</v>
      </c>
      <c r="I14" s="30">
        <v>33040.962</v>
      </c>
      <c r="J14" s="30">
        <v>30820.402000000002</v>
      </c>
      <c r="K14" s="30">
        <v>33059.507999999994</v>
      </c>
      <c r="L14" s="30">
        <v>33500</v>
      </c>
      <c r="M14" s="31">
        <v>37360.300000000003</v>
      </c>
      <c r="N14" s="31">
        <v>38375.53</v>
      </c>
      <c r="O14" s="31">
        <v>37327.589999999902</v>
      </c>
      <c r="P14" s="31">
        <v>37592.93</v>
      </c>
      <c r="Q14" s="31">
        <v>37341.25</v>
      </c>
      <c r="R14" s="31">
        <v>36027.764999999956</v>
      </c>
      <c r="S14" s="31">
        <v>37210.959999999999</v>
      </c>
      <c r="T14" s="31">
        <v>41531.160000000003</v>
      </c>
      <c r="U14" s="31">
        <v>43508.065000000002</v>
      </c>
      <c r="V14" s="31">
        <v>39977.74</v>
      </c>
      <c r="W14" s="32">
        <v>38473.604999999996</v>
      </c>
      <c r="X14" s="32">
        <v>38916.292360446037</v>
      </c>
      <c r="Y14" s="32">
        <v>39461.12045349228</v>
      </c>
      <c r="Z14" s="33">
        <v>39930.873237969958</v>
      </c>
      <c r="AA14" s="33">
        <v>42886.16535397109</v>
      </c>
      <c r="AB14" s="34">
        <v>39806.909999999996</v>
      </c>
      <c r="AC14" s="34">
        <v>41516.903350617591</v>
      </c>
      <c r="AD14" s="34">
        <v>43621.61461581364</v>
      </c>
      <c r="AE14" s="35">
        <v>45833.024819329643</v>
      </c>
      <c r="AF14" s="36">
        <v>46339.021407374057</v>
      </c>
      <c r="AG14" s="77">
        <v>3992</v>
      </c>
      <c r="AH14" s="78" t="s">
        <v>96</v>
      </c>
      <c r="AI14" s="125" t="s">
        <v>146</v>
      </c>
      <c r="AJ14" s="128">
        <v>116</v>
      </c>
      <c r="AK14" s="38"/>
      <c r="AL14" s="38"/>
      <c r="AO14" s="39"/>
      <c r="AP14" s="40"/>
      <c r="AQ14" s="40"/>
    </row>
    <row r="15" spans="1:43" ht="15.75" thickBot="1">
      <c r="A15" s="1" t="s">
        <v>12</v>
      </c>
      <c r="B15" s="30">
        <v>27866</v>
      </c>
      <c r="C15" s="30">
        <v>29745.963</v>
      </c>
      <c r="D15" s="30">
        <v>31037.617999999999</v>
      </c>
      <c r="E15" s="30">
        <v>31194.644999999997</v>
      </c>
      <c r="F15" s="30">
        <v>31956.738000000001</v>
      </c>
      <c r="G15" s="30">
        <v>33309.395000000004</v>
      </c>
      <c r="H15" s="30">
        <v>34191.416000000005</v>
      </c>
      <c r="I15" s="30">
        <v>35515.572</v>
      </c>
      <c r="J15" s="30">
        <v>36738.207999999999</v>
      </c>
      <c r="K15" s="30">
        <v>38437.071000000004</v>
      </c>
      <c r="L15" s="30">
        <v>39797</v>
      </c>
      <c r="M15" s="31">
        <v>35246.16473129642</v>
      </c>
      <c r="N15" s="31">
        <v>37266.401254499629</v>
      </c>
      <c r="O15" s="31">
        <v>37039.580643824462</v>
      </c>
      <c r="P15" s="31">
        <v>36516.011914977833</v>
      </c>
      <c r="Q15" s="31">
        <v>36355.458085972299</v>
      </c>
      <c r="R15" s="31">
        <v>37958.405839189705</v>
      </c>
      <c r="S15" s="31">
        <v>39776.716386051725</v>
      </c>
      <c r="T15" s="31">
        <v>39953.702341728662</v>
      </c>
      <c r="U15" s="31">
        <v>41412.27887094317</v>
      </c>
      <c r="V15" s="31">
        <v>40571.532270561482</v>
      </c>
      <c r="W15" s="32">
        <v>40866.715450686388</v>
      </c>
      <c r="X15" s="32">
        <v>41406.231684610466</v>
      </c>
      <c r="Y15" s="32">
        <v>42752.324340481478</v>
      </c>
      <c r="Z15" s="33">
        <v>43409.101255885194</v>
      </c>
      <c r="AA15" s="33">
        <v>39635.098025761792</v>
      </c>
      <c r="AB15" s="34">
        <v>49996.979999999996</v>
      </c>
      <c r="AC15" s="34">
        <v>48207.6380731479</v>
      </c>
      <c r="AD15" s="34">
        <v>47132.156693744248</v>
      </c>
      <c r="AE15" s="35">
        <v>46080.668611744812</v>
      </c>
      <c r="AF15" s="36">
        <v>47061.359186921516</v>
      </c>
      <c r="AG15" s="77">
        <v>106778</v>
      </c>
      <c r="AH15" s="78" t="s">
        <v>70</v>
      </c>
      <c r="AI15" s="123" t="s">
        <v>121</v>
      </c>
      <c r="AJ15" s="124">
        <v>4629</v>
      </c>
      <c r="AK15" s="38"/>
      <c r="AL15" s="38"/>
      <c r="AO15" s="39"/>
      <c r="AP15" s="40"/>
      <c r="AQ15" s="40"/>
    </row>
    <row r="16" spans="1:43" ht="26.25" thickBot="1">
      <c r="A16" s="1" t="s">
        <v>13</v>
      </c>
      <c r="B16" s="30">
        <v>27054</v>
      </c>
      <c r="C16" s="30">
        <v>28707.82</v>
      </c>
      <c r="D16" s="30">
        <v>29406.714</v>
      </c>
      <c r="E16" s="30">
        <v>30931.719000000001</v>
      </c>
      <c r="F16" s="30">
        <v>31854.602000000003</v>
      </c>
      <c r="G16" s="30">
        <v>32688.474999999999</v>
      </c>
      <c r="H16" s="30">
        <v>32929.620000000003</v>
      </c>
      <c r="I16" s="30">
        <v>35420.349000000002</v>
      </c>
      <c r="J16" s="30">
        <v>36854.928</v>
      </c>
      <c r="K16" s="30">
        <v>37733.453000000001</v>
      </c>
      <c r="L16" s="30">
        <v>38464</v>
      </c>
      <c r="M16" s="31">
        <v>39788.813704614011</v>
      </c>
      <c r="N16" s="31">
        <v>40698.845286476033</v>
      </c>
      <c r="O16" s="31">
        <v>41062.464122283069</v>
      </c>
      <c r="P16" s="31">
        <v>41808.904268337952</v>
      </c>
      <c r="Q16" s="31">
        <v>42524.123335390846</v>
      </c>
      <c r="R16" s="31">
        <v>43188.587435736496</v>
      </c>
      <c r="S16" s="31">
        <v>45383.001376566717</v>
      </c>
      <c r="T16" s="31">
        <v>45748.035549171691</v>
      </c>
      <c r="U16" s="31">
        <v>48324.79868587324</v>
      </c>
      <c r="V16" s="31">
        <v>46269.254419706755</v>
      </c>
      <c r="W16" s="32">
        <v>46158.574498776536</v>
      </c>
      <c r="X16" s="32">
        <v>46723.007473879268</v>
      </c>
      <c r="Y16" s="32">
        <v>48049.971546763656</v>
      </c>
      <c r="Z16" s="33">
        <v>49029.710347243126</v>
      </c>
      <c r="AA16" s="33">
        <v>50877.7861759648</v>
      </c>
      <c r="AB16" s="34">
        <v>50886</v>
      </c>
      <c r="AC16" s="34">
        <v>52363.805164347796</v>
      </c>
      <c r="AD16" s="34">
        <v>54580.83925424637</v>
      </c>
      <c r="AE16" s="35">
        <v>56891.740475082916</v>
      </c>
      <c r="AF16" s="36">
        <v>57932.360949944436</v>
      </c>
      <c r="AG16" s="77">
        <v>42023</v>
      </c>
      <c r="AH16" s="78" t="s">
        <v>83</v>
      </c>
      <c r="AI16" s="125" t="s">
        <v>112</v>
      </c>
      <c r="AJ16" s="126">
        <v>3378</v>
      </c>
      <c r="AK16" s="38"/>
      <c r="AL16" s="38"/>
      <c r="AO16" s="39"/>
      <c r="AP16" s="40"/>
      <c r="AQ16" s="40"/>
    </row>
    <row r="17" spans="1:43" ht="15.75" thickBot="1">
      <c r="A17" s="1" t="s">
        <v>14</v>
      </c>
      <c r="B17" s="30">
        <v>25170</v>
      </c>
      <c r="C17" s="30">
        <v>27354.946999999996</v>
      </c>
      <c r="D17" s="30">
        <v>27236.321999999996</v>
      </c>
      <c r="E17" s="30">
        <v>27840.506000000001</v>
      </c>
      <c r="F17" s="30">
        <v>27828.962</v>
      </c>
      <c r="G17" s="30">
        <v>29586.795000000002</v>
      </c>
      <c r="H17" s="30">
        <v>28910.246000000003</v>
      </c>
      <c r="I17" s="30">
        <v>30091.383999999998</v>
      </c>
      <c r="J17" s="30">
        <v>30489.114000000001</v>
      </c>
      <c r="K17" s="30">
        <v>30412.197000000004</v>
      </c>
      <c r="L17" s="30">
        <v>30388</v>
      </c>
      <c r="M17" s="31">
        <v>31174.61</v>
      </c>
      <c r="N17" s="31">
        <v>33128.65</v>
      </c>
      <c r="O17" s="31">
        <v>33487.9</v>
      </c>
      <c r="P17" s="31">
        <v>33182.379999999997</v>
      </c>
      <c r="Q17" s="31">
        <v>33866.58</v>
      </c>
      <c r="R17" s="31">
        <v>34451.99</v>
      </c>
      <c r="S17" s="31">
        <v>34828.129999999997</v>
      </c>
      <c r="T17" s="31">
        <v>37001.360000000001</v>
      </c>
      <c r="U17" s="31">
        <v>38092.93</v>
      </c>
      <c r="V17" s="31">
        <v>38283.730000000003</v>
      </c>
      <c r="W17" s="32">
        <v>36712.04</v>
      </c>
      <c r="X17" s="32">
        <v>36920.75</v>
      </c>
      <c r="Y17" s="32">
        <v>37548.402749999994</v>
      </c>
      <c r="Z17" s="33">
        <v>39596.34707553481</v>
      </c>
      <c r="AA17" s="33">
        <v>41343.457580408023</v>
      </c>
      <c r="AB17" s="34">
        <v>40339.53</v>
      </c>
      <c r="AC17" s="34">
        <v>42329.569217042641</v>
      </c>
      <c r="AD17" s="34">
        <v>45546.453755751878</v>
      </c>
      <c r="AE17" s="35">
        <v>49007.809153172813</v>
      </c>
      <c r="AF17" s="36">
        <v>49927.704867494191</v>
      </c>
      <c r="AG17" s="77">
        <v>7578</v>
      </c>
      <c r="AH17" s="78" t="s">
        <v>94</v>
      </c>
      <c r="AI17" s="123" t="s">
        <v>119</v>
      </c>
      <c r="AJ17" s="127">
        <v>218</v>
      </c>
      <c r="AK17" s="38"/>
      <c r="AL17" s="38"/>
      <c r="AO17" s="39"/>
      <c r="AP17" s="40"/>
      <c r="AQ17" s="40"/>
    </row>
    <row r="18" spans="1:43" ht="26.25" thickBot="1">
      <c r="A18" s="1" t="s">
        <v>15</v>
      </c>
      <c r="B18" s="30">
        <v>24604</v>
      </c>
      <c r="C18" s="30">
        <v>26435.235999999997</v>
      </c>
      <c r="D18" s="30">
        <v>26861.079999999998</v>
      </c>
      <c r="E18" s="30">
        <v>28680.038</v>
      </c>
      <c r="F18" s="30">
        <v>30902.036</v>
      </c>
      <c r="G18" s="30">
        <v>31767.855</v>
      </c>
      <c r="H18" s="30">
        <v>32604.235999999997</v>
      </c>
      <c r="I18" s="30">
        <v>34842.932999999997</v>
      </c>
      <c r="J18" s="30">
        <v>35770.495999999999</v>
      </c>
      <c r="K18" s="30">
        <v>37208.846999999994</v>
      </c>
      <c r="L18" s="30">
        <v>38991</v>
      </c>
      <c r="M18" s="31">
        <v>38755.223969011429</v>
      </c>
      <c r="N18" s="31">
        <v>41681.342396758555</v>
      </c>
      <c r="O18" s="31">
        <v>41816.737218332295</v>
      </c>
      <c r="P18" s="31">
        <v>42116.922105740894</v>
      </c>
      <c r="Q18" s="31">
        <v>41309.047450821185</v>
      </c>
      <c r="R18" s="31">
        <v>42255.658823754646</v>
      </c>
      <c r="S18" s="31">
        <v>43186.895552433838</v>
      </c>
      <c r="T18" s="31">
        <v>49336.525397465324</v>
      </c>
      <c r="U18" s="31">
        <v>44796.59170888993</v>
      </c>
      <c r="V18" s="31">
        <v>48754.143233333205</v>
      </c>
      <c r="W18" s="32">
        <v>53355.026465672083</v>
      </c>
      <c r="X18" s="32">
        <v>53644.182455415794</v>
      </c>
      <c r="Y18" s="32">
        <v>56221.084192931012</v>
      </c>
      <c r="Z18" s="33">
        <v>56105.085438893846</v>
      </c>
      <c r="AA18" s="33">
        <v>58537.866647416442</v>
      </c>
      <c r="AB18" s="34">
        <v>57663.54</v>
      </c>
      <c r="AC18" s="34">
        <v>58854.231339585451</v>
      </c>
      <c r="AD18" s="34">
        <v>63345.303260388027</v>
      </c>
      <c r="AE18" s="35">
        <v>68179.081670405343</v>
      </c>
      <c r="AF18" s="36">
        <v>70638.026707829587</v>
      </c>
      <c r="AG18" s="77">
        <v>92009</v>
      </c>
      <c r="AH18" s="78" t="s">
        <v>72</v>
      </c>
      <c r="AI18" s="125" t="s">
        <v>117</v>
      </c>
      <c r="AJ18" s="126">
        <v>11457</v>
      </c>
      <c r="AK18" s="38"/>
      <c r="AL18" s="38"/>
      <c r="AO18" s="39"/>
      <c r="AP18" s="40"/>
      <c r="AQ18" s="40"/>
    </row>
    <row r="19" spans="1:43" ht="15.75" thickBot="1">
      <c r="A19" s="1" t="s">
        <v>16</v>
      </c>
      <c r="B19" s="30">
        <v>25156</v>
      </c>
      <c r="C19" s="30">
        <v>26533.852999999996</v>
      </c>
      <c r="D19" s="30">
        <v>27185.085999999999</v>
      </c>
      <c r="E19" s="30">
        <v>28554.181</v>
      </c>
      <c r="F19" s="30">
        <v>30368.415999999997</v>
      </c>
      <c r="G19" s="30">
        <v>27043.814999999995</v>
      </c>
      <c r="H19" s="30">
        <v>30434.923999999999</v>
      </c>
      <c r="I19" s="30">
        <v>34958.555000000008</v>
      </c>
      <c r="J19" s="30">
        <v>34791.784</v>
      </c>
      <c r="K19" s="30">
        <v>36607.620999999999</v>
      </c>
      <c r="L19" s="30">
        <v>33398</v>
      </c>
      <c r="M19" s="31">
        <v>38507.230000000003</v>
      </c>
      <c r="N19" s="31">
        <v>38485.03</v>
      </c>
      <c r="O19" s="31">
        <v>38343.49</v>
      </c>
      <c r="P19" s="31">
        <v>41172.629999999997</v>
      </c>
      <c r="Q19" s="31">
        <v>40349.57</v>
      </c>
      <c r="R19" s="31">
        <v>39602.67</v>
      </c>
      <c r="S19" s="31">
        <v>40566.71</v>
      </c>
      <c r="T19" s="31">
        <v>45811.13</v>
      </c>
      <c r="U19" s="31">
        <v>49407.38</v>
      </c>
      <c r="V19" s="31">
        <v>45672.019999999902</v>
      </c>
      <c r="W19" s="32">
        <v>43915.28</v>
      </c>
      <c r="X19" s="32">
        <v>44607.5</v>
      </c>
      <c r="Y19" s="32">
        <v>45187.397499999999</v>
      </c>
      <c r="Z19" s="33">
        <v>44445.941705361518</v>
      </c>
      <c r="AA19" s="33">
        <v>44683.785317407892</v>
      </c>
      <c r="AB19" s="34">
        <v>46616.13</v>
      </c>
      <c r="AC19" s="34">
        <v>46358.408921047325</v>
      </c>
      <c r="AD19" s="34">
        <v>47036.972743319115</v>
      </c>
      <c r="AE19" s="35">
        <v>47725.468935394194</v>
      </c>
      <c r="AF19" s="36">
        <v>48130.048904724114</v>
      </c>
      <c r="AG19" s="77">
        <v>2230</v>
      </c>
      <c r="AH19" s="78" t="s">
        <v>97</v>
      </c>
      <c r="AI19" s="123" t="s">
        <v>118</v>
      </c>
      <c r="AJ19" s="127">
        <v>119</v>
      </c>
      <c r="AK19" s="38"/>
      <c r="AL19" s="38"/>
      <c r="AO19" s="39"/>
      <c r="AP19" s="40"/>
      <c r="AQ19" s="40"/>
    </row>
    <row r="20" spans="1:43" ht="15.75" thickBot="1">
      <c r="A20" s="1" t="s">
        <v>17</v>
      </c>
      <c r="B20" s="30">
        <v>22372</v>
      </c>
      <c r="C20" s="30">
        <v>24216.100000000002</v>
      </c>
      <c r="D20" s="30">
        <v>25463.222000000002</v>
      </c>
      <c r="E20" s="30">
        <v>26996.038</v>
      </c>
      <c r="F20" s="30">
        <v>29172.447999999997</v>
      </c>
      <c r="G20" s="30">
        <v>29978.169999999995</v>
      </c>
      <c r="H20" s="30">
        <v>30383.74</v>
      </c>
      <c r="I20" s="30">
        <v>32737.726000000002</v>
      </c>
      <c r="J20" s="30">
        <v>33977.241999999998</v>
      </c>
      <c r="K20" s="30">
        <v>35691.881000000001</v>
      </c>
      <c r="L20" s="30">
        <v>35276</v>
      </c>
      <c r="M20" s="31">
        <v>37277.874573791058</v>
      </c>
      <c r="N20" s="31">
        <v>39555.93663185538</v>
      </c>
      <c r="O20" s="31">
        <v>40172.869008455884</v>
      </c>
      <c r="P20" s="31">
        <v>41185.773237021509</v>
      </c>
      <c r="Q20" s="31">
        <v>41706.937920957571</v>
      </c>
      <c r="R20" s="31">
        <v>41823.878987319011</v>
      </c>
      <c r="S20" s="31">
        <v>44438.308368791695</v>
      </c>
      <c r="T20" s="31">
        <v>47479.714293242891</v>
      </c>
      <c r="U20" s="31">
        <v>48206.632150815269</v>
      </c>
      <c r="V20" s="31">
        <v>41195.088249588538</v>
      </c>
      <c r="W20" s="32">
        <v>42798.865849148402</v>
      </c>
      <c r="X20" s="32">
        <v>42993.570779176152</v>
      </c>
      <c r="Y20" s="32">
        <v>45021.269560947017</v>
      </c>
      <c r="Z20" s="33">
        <v>46035.622249168133</v>
      </c>
      <c r="AA20" s="33">
        <v>50355.865274961121</v>
      </c>
      <c r="AB20" s="34">
        <v>50067.27</v>
      </c>
      <c r="AC20" s="34">
        <v>52980.588675740546</v>
      </c>
      <c r="AD20" s="34">
        <v>60344.260102191009</v>
      </c>
      <c r="AE20" s="35">
        <v>68731.394238891648</v>
      </c>
      <c r="AF20" s="36">
        <v>70622.445706953906</v>
      </c>
      <c r="AG20" s="77">
        <v>95502</v>
      </c>
      <c r="AH20" s="78" t="s">
        <v>71</v>
      </c>
      <c r="AI20" s="125" t="s">
        <v>111</v>
      </c>
      <c r="AJ20" s="126">
        <v>9241</v>
      </c>
      <c r="AK20" s="38"/>
      <c r="AL20" s="38"/>
      <c r="AO20" s="39"/>
      <c r="AP20" s="40"/>
      <c r="AQ20" s="40"/>
    </row>
    <row r="21" spans="1:43" ht="26.25" thickBot="1">
      <c r="A21" s="1" t="s">
        <v>18</v>
      </c>
      <c r="B21" s="30">
        <v>23042</v>
      </c>
      <c r="C21" s="30">
        <v>24052.501</v>
      </c>
      <c r="D21" s="30">
        <v>24676.777999999998</v>
      </c>
      <c r="E21" s="30">
        <v>26037.85</v>
      </c>
      <c r="F21" s="30">
        <v>27002.135999999999</v>
      </c>
      <c r="G21" s="30">
        <v>27252.18</v>
      </c>
      <c r="H21" s="30">
        <v>28638.115999999998</v>
      </c>
      <c r="I21" s="30">
        <v>29792.046999999999</v>
      </c>
      <c r="J21" s="30">
        <v>31368.316000000003</v>
      </c>
      <c r="K21" s="30">
        <v>33167.019</v>
      </c>
      <c r="L21" s="30">
        <v>34160</v>
      </c>
      <c r="M21" s="31">
        <v>36409.705193029229</v>
      </c>
      <c r="N21" s="31">
        <v>37439.627619205865</v>
      </c>
      <c r="O21" s="31">
        <v>38102.418819408449</v>
      </c>
      <c r="P21" s="31">
        <v>38304.868579645663</v>
      </c>
      <c r="Q21" s="31">
        <v>38367.069248419524</v>
      </c>
      <c r="R21" s="31">
        <v>39942.553881639316</v>
      </c>
      <c r="S21" s="31">
        <v>42028.888996107431</v>
      </c>
      <c r="T21" s="31">
        <v>43126.030095859998</v>
      </c>
      <c r="U21" s="31">
        <v>42646.35410904856</v>
      </c>
      <c r="V21" s="31">
        <v>39927.180892655721</v>
      </c>
      <c r="W21" s="32">
        <v>39451.703740227422</v>
      </c>
      <c r="X21" s="32">
        <v>39835.749942242088</v>
      </c>
      <c r="Y21" s="32">
        <v>40353.614691491231</v>
      </c>
      <c r="Z21" s="33">
        <v>40322.73896114841</v>
      </c>
      <c r="AA21" s="33">
        <v>41687.060295671719</v>
      </c>
      <c r="AB21" s="34">
        <v>43901.55</v>
      </c>
      <c r="AC21" s="34">
        <v>44627.460088194821</v>
      </c>
      <c r="AD21" s="34">
        <v>44080.377970125475</v>
      </c>
      <c r="AE21" s="35">
        <v>43540.002459228475</v>
      </c>
      <c r="AF21" s="36">
        <v>44167.151567441651</v>
      </c>
      <c r="AG21" s="77">
        <v>72779</v>
      </c>
      <c r="AH21" s="78" t="s">
        <v>77</v>
      </c>
      <c r="AI21" s="123" t="s">
        <v>127</v>
      </c>
      <c r="AJ21" s="124">
        <v>3502</v>
      </c>
      <c r="AK21" s="38"/>
      <c r="AL21" s="38"/>
      <c r="AO21" s="39"/>
      <c r="AP21" s="40"/>
      <c r="AQ21" s="40"/>
    </row>
    <row r="22" spans="1:43" ht="15.75" thickBot="1">
      <c r="A22" s="1" t="s">
        <v>19</v>
      </c>
      <c r="B22" s="30">
        <v>29161</v>
      </c>
      <c r="C22" s="30">
        <v>30642.371999999996</v>
      </c>
      <c r="D22" s="30">
        <v>32030.23</v>
      </c>
      <c r="E22" s="30">
        <v>33139.449999999997</v>
      </c>
      <c r="F22" s="30">
        <v>34594.072</v>
      </c>
      <c r="G22" s="30">
        <v>35974.584999999999</v>
      </c>
      <c r="H22" s="30">
        <v>37178.063999999998</v>
      </c>
      <c r="I22" s="30">
        <v>39716.226000000002</v>
      </c>
      <c r="J22" s="30">
        <v>41901.474000000002</v>
      </c>
      <c r="K22" s="30">
        <v>44824.108999999997</v>
      </c>
      <c r="L22" s="30">
        <v>45513</v>
      </c>
      <c r="M22" s="31">
        <v>42237.488269803594</v>
      </c>
      <c r="N22" s="31">
        <v>44310.418503205925</v>
      </c>
      <c r="O22" s="31">
        <v>45441.447285910253</v>
      </c>
      <c r="P22" s="31">
        <v>46176.414441293127</v>
      </c>
      <c r="Q22" s="31">
        <v>48398.558891123415</v>
      </c>
      <c r="R22" s="31">
        <v>49104.226842598982</v>
      </c>
      <c r="S22" s="31">
        <v>51572.164708609787</v>
      </c>
      <c r="T22" s="31">
        <v>56509.167486394857</v>
      </c>
      <c r="U22" s="31">
        <v>54886.322337412144</v>
      </c>
      <c r="V22" s="31">
        <v>55015.663109602807</v>
      </c>
      <c r="W22" s="32">
        <v>53754.141816841846</v>
      </c>
      <c r="X22" s="32">
        <v>54206.079290211543</v>
      </c>
      <c r="Y22" s="32">
        <v>55090.679759835628</v>
      </c>
      <c r="Z22" s="33">
        <v>52014.094746237053</v>
      </c>
      <c r="AA22" s="33">
        <v>57919.420627080239</v>
      </c>
      <c r="AB22" s="34">
        <v>59961.33</v>
      </c>
      <c r="AC22" s="34">
        <v>61690.835136882815</v>
      </c>
      <c r="AD22" s="34">
        <v>60785.685388305988</v>
      </c>
      <c r="AE22" s="35">
        <v>59893.816316924254</v>
      </c>
      <c r="AF22" s="36">
        <v>61141.55882613104</v>
      </c>
      <c r="AG22" s="77">
        <v>82866</v>
      </c>
      <c r="AH22" s="78" t="s">
        <v>73</v>
      </c>
      <c r="AI22" s="125" t="s">
        <v>138</v>
      </c>
      <c r="AJ22" s="126">
        <v>1453</v>
      </c>
      <c r="AK22" s="38"/>
      <c r="AL22" s="38"/>
      <c r="AO22" s="39"/>
      <c r="AP22" s="40"/>
      <c r="AQ22" s="40"/>
    </row>
    <row r="23" spans="1:43" ht="26.25" thickBot="1">
      <c r="A23" s="1" t="s">
        <v>20</v>
      </c>
      <c r="B23" s="30">
        <v>25197</v>
      </c>
      <c r="C23" s="30">
        <v>27293.503000000004</v>
      </c>
      <c r="D23" s="30">
        <v>28464.9</v>
      </c>
      <c r="E23" s="30">
        <v>29171.341000000004</v>
      </c>
      <c r="F23" s="30">
        <v>29884.879999999997</v>
      </c>
      <c r="G23" s="30">
        <v>30605.910000000003</v>
      </c>
      <c r="H23" s="30">
        <v>31058.324000000001</v>
      </c>
      <c r="I23" s="30">
        <v>32530.314000000002</v>
      </c>
      <c r="J23" s="30">
        <v>34282.464</v>
      </c>
      <c r="K23" s="30">
        <v>36404.066999999995</v>
      </c>
      <c r="L23" s="30">
        <v>37869</v>
      </c>
      <c r="M23" s="31">
        <v>33565.459070841622</v>
      </c>
      <c r="N23" s="31">
        <v>35298.989081367232</v>
      </c>
      <c r="O23" s="31">
        <v>35722.863209238341</v>
      </c>
      <c r="P23" s="31">
        <v>36136.120545268866</v>
      </c>
      <c r="Q23" s="31">
        <v>38014.08351878242</v>
      </c>
      <c r="R23" s="31">
        <v>39746.018437803701</v>
      </c>
      <c r="S23" s="31">
        <v>43099.269537597764</v>
      </c>
      <c r="T23" s="31">
        <v>44511.079882614955</v>
      </c>
      <c r="U23" s="31">
        <v>45995.240690580635</v>
      </c>
      <c r="V23" s="31">
        <v>45224.7004001553</v>
      </c>
      <c r="W23" s="32">
        <v>43814.401451414516</v>
      </c>
      <c r="X23" s="32">
        <v>44347.879443094345</v>
      </c>
      <c r="Y23" s="32">
        <v>46651.050509584697</v>
      </c>
      <c r="Z23" s="33">
        <v>46957.149431659069</v>
      </c>
      <c r="AA23" s="33">
        <v>50160.853583916505</v>
      </c>
      <c r="AB23" s="34">
        <v>52886.79</v>
      </c>
      <c r="AC23" s="34">
        <v>54864.427496479984</v>
      </c>
      <c r="AD23" s="34">
        <v>54883.968674142998</v>
      </c>
      <c r="AE23" s="35">
        <v>54903.516811828049</v>
      </c>
      <c r="AF23" s="36">
        <v>56297.842009661603</v>
      </c>
      <c r="AG23" s="77">
        <v>31285</v>
      </c>
      <c r="AH23" s="78" t="s">
        <v>85</v>
      </c>
      <c r="AI23" s="123" t="s">
        <v>140</v>
      </c>
      <c r="AJ23" s="127">
        <v>344</v>
      </c>
      <c r="AK23" s="38"/>
      <c r="AL23" s="38"/>
      <c r="AO23" s="39"/>
      <c r="AP23" s="40"/>
      <c r="AQ23" s="40"/>
    </row>
    <row r="24" spans="1:43" ht="15.75" thickBot="1">
      <c r="A24" s="1" t="s">
        <v>21</v>
      </c>
      <c r="B24" s="30">
        <v>36179</v>
      </c>
      <c r="C24" s="30">
        <v>38632.718999999997</v>
      </c>
      <c r="D24" s="30">
        <v>39830.512000000002</v>
      </c>
      <c r="E24" s="30">
        <v>41646.558999999994</v>
      </c>
      <c r="F24" s="30">
        <v>42234.319999999992</v>
      </c>
      <c r="G24" s="30">
        <v>43809.56</v>
      </c>
      <c r="H24" s="30">
        <v>45397.216</v>
      </c>
      <c r="I24" s="30">
        <v>46725.847000000002</v>
      </c>
      <c r="J24" s="30">
        <v>48270.719999999994</v>
      </c>
      <c r="K24" s="30">
        <v>51265.502</v>
      </c>
      <c r="L24" s="30">
        <v>53157</v>
      </c>
      <c r="M24" s="31">
        <v>53936.599290877464</v>
      </c>
      <c r="N24" s="31">
        <v>55219.626122122296</v>
      </c>
      <c r="O24" s="31">
        <v>56097.746565805384</v>
      </c>
      <c r="P24" s="31">
        <v>56951.559111271774</v>
      </c>
      <c r="Q24" s="31">
        <v>61565.091595908649</v>
      </c>
      <c r="R24" s="31">
        <v>61225.180759216819</v>
      </c>
      <c r="S24" s="31">
        <v>63745.436265071156</v>
      </c>
      <c r="T24" s="31">
        <v>65489.19670239096</v>
      </c>
      <c r="U24" s="31">
        <v>67026.533118024046</v>
      </c>
      <c r="V24" s="31">
        <v>65877.015716604888</v>
      </c>
      <c r="W24" s="32">
        <v>65383.490690613064</v>
      </c>
      <c r="X24" s="32">
        <v>66293.710861179352</v>
      </c>
      <c r="Y24" s="32">
        <v>68312.788936079218</v>
      </c>
      <c r="Z24" s="33">
        <v>71121.83332911972</v>
      </c>
      <c r="AA24" s="33">
        <v>75044.587033545584</v>
      </c>
      <c r="AB24" s="34">
        <v>80997.84</v>
      </c>
      <c r="AC24" s="34">
        <v>84896.903375291615</v>
      </c>
      <c r="AD24" s="34">
        <v>88466.433390209539</v>
      </c>
      <c r="AE24" s="35">
        <v>89881.39481522709</v>
      </c>
      <c r="AF24" s="36">
        <v>92693.327036504896</v>
      </c>
      <c r="AG24" s="77">
        <v>2195502</v>
      </c>
      <c r="AH24" s="78" t="s">
        <v>59</v>
      </c>
      <c r="AI24" s="125" t="s">
        <v>125</v>
      </c>
      <c r="AJ24" s="126">
        <v>88023</v>
      </c>
      <c r="AK24" s="38"/>
      <c r="AL24" s="38"/>
      <c r="AO24" s="39"/>
      <c r="AP24" s="40"/>
      <c r="AQ24" s="40"/>
    </row>
    <row r="25" spans="1:43" ht="15.75" thickBot="1">
      <c r="A25" s="1" t="s">
        <v>22</v>
      </c>
      <c r="B25" s="30">
        <v>32043</v>
      </c>
      <c r="C25" s="30">
        <v>36144.876000000004</v>
      </c>
      <c r="D25" s="30">
        <v>37379.612000000001</v>
      </c>
      <c r="E25" s="30">
        <v>38403.536</v>
      </c>
      <c r="F25" s="30">
        <v>39391.444000000003</v>
      </c>
      <c r="G25" s="30">
        <v>40407.19</v>
      </c>
      <c r="H25" s="30">
        <v>40629.79</v>
      </c>
      <c r="I25" s="30">
        <v>41739.69</v>
      </c>
      <c r="J25" s="30">
        <v>44098.069999999992</v>
      </c>
      <c r="K25" s="30">
        <v>45667.167000000001</v>
      </c>
      <c r="L25" s="30">
        <v>46840</v>
      </c>
      <c r="M25" s="31">
        <v>48387.428054688389</v>
      </c>
      <c r="N25" s="31">
        <v>50750.998280097498</v>
      </c>
      <c r="O25" s="31">
        <v>52050.555061759951</v>
      </c>
      <c r="P25" s="31">
        <v>52192.302402391317</v>
      </c>
      <c r="Q25" s="31">
        <v>53226.909167821825</v>
      </c>
      <c r="R25" s="31">
        <v>57034.354063152772</v>
      </c>
      <c r="S25" s="31">
        <v>51609.667115104508</v>
      </c>
      <c r="T25" s="31">
        <v>53680.330234604058</v>
      </c>
      <c r="U25" s="31">
        <v>55416.623756999034</v>
      </c>
      <c r="V25" s="31">
        <v>56863.379360113511</v>
      </c>
      <c r="W25" s="32">
        <v>54803.923583783027</v>
      </c>
      <c r="X25" s="32">
        <v>55400.148841277965</v>
      </c>
      <c r="Y25" s="32">
        <v>57154.944552665387</v>
      </c>
      <c r="Z25" s="33">
        <v>60199.792998861565</v>
      </c>
      <c r="AA25" s="33">
        <v>59604.689792109748</v>
      </c>
      <c r="AB25" s="34">
        <v>65155.86</v>
      </c>
      <c r="AC25" s="34">
        <v>66569.354795619787</v>
      </c>
      <c r="AD25" s="34">
        <v>70531.193525269147</v>
      </c>
      <c r="AE25" s="35">
        <v>74728.818919336991</v>
      </c>
      <c r="AF25" s="36">
        <v>76753.474885372169</v>
      </c>
      <c r="AG25" s="77">
        <v>265882</v>
      </c>
      <c r="AH25" s="78" t="s">
        <v>65</v>
      </c>
      <c r="AI25" s="123" t="s">
        <v>132</v>
      </c>
      <c r="AJ25" s="124">
        <v>6174</v>
      </c>
      <c r="AK25" s="38"/>
      <c r="AL25" s="38"/>
      <c r="AO25" s="39"/>
      <c r="AP25" s="40"/>
      <c r="AQ25" s="40"/>
    </row>
    <row r="26" spans="1:43" ht="15.75" thickBot="1">
      <c r="A26" s="1" t="s">
        <v>23</v>
      </c>
      <c r="B26" s="30">
        <v>20489</v>
      </c>
      <c r="C26" s="30">
        <v>21772.655999999999</v>
      </c>
      <c r="D26" s="30">
        <v>22793.416000000001</v>
      </c>
      <c r="E26" s="30">
        <v>23827.723000000002</v>
      </c>
      <c r="F26" s="30">
        <v>25125.781999999999</v>
      </c>
      <c r="G26" s="30">
        <v>26060.674999999999</v>
      </c>
      <c r="H26" s="30">
        <v>27088.867999999999</v>
      </c>
      <c r="I26" s="30">
        <v>28625.639000000003</v>
      </c>
      <c r="J26" s="30">
        <v>29774.578000000001</v>
      </c>
      <c r="K26" s="30">
        <v>31495.482</v>
      </c>
      <c r="L26" s="30">
        <v>32546</v>
      </c>
      <c r="M26" s="31">
        <v>34205.925197645265</v>
      </c>
      <c r="N26" s="31">
        <v>36203.436697834753</v>
      </c>
      <c r="O26" s="31">
        <v>36174.447909848197</v>
      </c>
      <c r="P26" s="31">
        <v>36264.682173945112</v>
      </c>
      <c r="Q26" s="31">
        <v>36640.289588179483</v>
      </c>
      <c r="R26" s="31">
        <v>37854.379847163058</v>
      </c>
      <c r="S26" s="31">
        <v>40277.995360015229</v>
      </c>
      <c r="T26" s="31">
        <v>41239.741686304238</v>
      </c>
      <c r="U26" s="31">
        <v>43581.650251253144</v>
      </c>
      <c r="V26" s="31">
        <v>41629.012027355951</v>
      </c>
      <c r="W26" s="32">
        <v>41321.211843008838</v>
      </c>
      <c r="X26" s="32">
        <v>41601.438555128087</v>
      </c>
      <c r="Y26" s="32">
        <v>43097.6852515434</v>
      </c>
      <c r="Z26" s="33">
        <v>46689.734987966112</v>
      </c>
      <c r="AA26" s="33">
        <v>47519.125251461192</v>
      </c>
      <c r="AB26" s="34">
        <v>46904.22</v>
      </c>
      <c r="AC26" s="34">
        <v>49275.476091757831</v>
      </c>
      <c r="AD26" s="34">
        <v>55123.823115304484</v>
      </c>
      <c r="AE26" s="35">
        <v>61666.29154813262</v>
      </c>
      <c r="AF26" s="36">
        <v>63376.594046100494</v>
      </c>
      <c r="AG26" s="77">
        <v>45897</v>
      </c>
      <c r="AH26" s="78" t="s">
        <v>81</v>
      </c>
      <c r="AI26" s="125" t="s">
        <v>109</v>
      </c>
      <c r="AJ26" s="126">
        <v>2446</v>
      </c>
      <c r="AK26" s="38"/>
      <c r="AL26" s="38"/>
      <c r="AO26" s="39"/>
      <c r="AP26" s="40"/>
      <c r="AQ26" s="40"/>
    </row>
    <row r="27" spans="1:43" ht="26.25" thickBot="1">
      <c r="A27" s="1" t="s">
        <v>24</v>
      </c>
      <c r="B27" s="30">
        <v>23012</v>
      </c>
      <c r="C27" s="30">
        <v>24590.046999999999</v>
      </c>
      <c r="D27" s="30">
        <v>24541.82</v>
      </c>
      <c r="E27" s="30">
        <v>25517.915999999997</v>
      </c>
      <c r="F27" s="30">
        <v>27208.97</v>
      </c>
      <c r="G27" s="30">
        <v>28739.005000000005</v>
      </c>
      <c r="H27" s="30">
        <v>29745.180000000004</v>
      </c>
      <c r="I27" s="30">
        <v>32935.312999999995</v>
      </c>
      <c r="J27" s="30">
        <v>33543.35</v>
      </c>
      <c r="K27" s="30">
        <v>34249.298000000003</v>
      </c>
      <c r="L27" s="30">
        <v>34267</v>
      </c>
      <c r="M27" s="31">
        <v>33588.004949611677</v>
      </c>
      <c r="N27" s="31">
        <v>34590.472823403754</v>
      </c>
      <c r="O27" s="31">
        <v>36105.034092642672</v>
      </c>
      <c r="P27" s="31">
        <v>37225.595058471255</v>
      </c>
      <c r="Q27" s="31">
        <v>38841.795979090188</v>
      </c>
      <c r="R27" s="31">
        <v>38065.903152330502</v>
      </c>
      <c r="S27" s="31">
        <v>38519.062632271285</v>
      </c>
      <c r="T27" s="31">
        <v>41060.56075407665</v>
      </c>
      <c r="U27" s="31">
        <v>41403.431163485642</v>
      </c>
      <c r="V27" s="31">
        <v>41105.070201118178</v>
      </c>
      <c r="W27" s="32">
        <v>42782.017040301602</v>
      </c>
      <c r="X27" s="32">
        <v>43103.788833059654</v>
      </c>
      <c r="Y27" s="32">
        <v>44824.563349102049</v>
      </c>
      <c r="Z27" s="33">
        <v>46733.463581725053</v>
      </c>
      <c r="AA27" s="33">
        <v>48085.966656191995</v>
      </c>
      <c r="AB27" s="34">
        <v>49542.57</v>
      </c>
      <c r="AC27" s="34">
        <v>51314.381112698095</v>
      </c>
      <c r="AD27" s="34">
        <v>55961.839708669708</v>
      </c>
      <c r="AE27" s="35">
        <v>61030.210940298646</v>
      </c>
      <c r="AF27" s="36">
        <v>62922.076592352721</v>
      </c>
      <c r="AG27" s="77">
        <v>21721</v>
      </c>
      <c r="AH27" s="78" t="s">
        <v>87</v>
      </c>
      <c r="AI27" s="123" t="s">
        <v>137</v>
      </c>
      <c r="AJ27" s="127">
        <v>676</v>
      </c>
      <c r="AK27" s="38"/>
      <c r="AL27" s="38"/>
      <c r="AO27" s="39"/>
      <c r="AP27" s="40"/>
      <c r="AQ27" s="40"/>
    </row>
    <row r="28" spans="1:43" ht="15.75" thickBot="1">
      <c r="A28" s="1" t="s">
        <v>25</v>
      </c>
      <c r="B28" s="30">
        <v>24410</v>
      </c>
      <c r="C28" s="30">
        <v>25975.05</v>
      </c>
      <c r="D28" s="30">
        <v>26294.579999999998</v>
      </c>
      <c r="E28" s="30">
        <v>27552.234000000004</v>
      </c>
      <c r="F28" s="30">
        <v>28502.047999999999</v>
      </c>
      <c r="G28" s="30">
        <v>29743.535000000003</v>
      </c>
      <c r="H28" s="30">
        <v>30620.923999999999</v>
      </c>
      <c r="I28" s="30">
        <v>32111.908000000003</v>
      </c>
      <c r="J28" s="30">
        <v>33609.576000000001</v>
      </c>
      <c r="K28" s="30">
        <v>34315.205000000002</v>
      </c>
      <c r="L28" s="30">
        <v>35511</v>
      </c>
      <c r="M28" s="31">
        <v>32968.037752837765</v>
      </c>
      <c r="N28" s="31">
        <v>34603.017960065408</v>
      </c>
      <c r="O28" s="31">
        <v>34672.398939532417</v>
      </c>
      <c r="P28" s="31">
        <v>34393.186308026299</v>
      </c>
      <c r="Q28" s="31">
        <v>34735.474190415036</v>
      </c>
      <c r="R28" s="31">
        <v>36045.745305623823</v>
      </c>
      <c r="S28" s="31">
        <v>38454.066533855286</v>
      </c>
      <c r="T28" s="31">
        <v>39130.495247730985</v>
      </c>
      <c r="U28" s="31">
        <v>38696.03037569669</v>
      </c>
      <c r="V28" s="31">
        <v>38700.581190165467</v>
      </c>
      <c r="W28" s="32">
        <v>37946.552072727027</v>
      </c>
      <c r="X28" s="32">
        <v>38324.854609647577</v>
      </c>
      <c r="Y28" s="32">
        <v>41208.058888174986</v>
      </c>
      <c r="Z28" s="33">
        <v>39609.309272528815</v>
      </c>
      <c r="AA28" s="33">
        <v>42406.162616926616</v>
      </c>
      <c r="AB28" s="34">
        <v>47142.81</v>
      </c>
      <c r="AC28" s="34">
        <v>47892.71060364275</v>
      </c>
      <c r="AD28" s="34">
        <v>50899.787877311326</v>
      </c>
      <c r="AE28" s="35">
        <v>54095.672875910095</v>
      </c>
      <c r="AF28" s="36">
        <v>55628.281222266072</v>
      </c>
      <c r="AG28" s="77">
        <v>78145</v>
      </c>
      <c r="AH28" s="78" t="s">
        <v>74</v>
      </c>
      <c r="AI28" s="125" t="s">
        <v>129</v>
      </c>
      <c r="AJ28" s="126">
        <v>3867</v>
      </c>
      <c r="AK28" s="38"/>
      <c r="AL28" s="38"/>
      <c r="AO28" s="39"/>
      <c r="AP28" s="40"/>
      <c r="AQ28" s="40"/>
    </row>
    <row r="29" spans="1:43" ht="15.75" thickBot="1">
      <c r="A29" s="1" t="s">
        <v>26</v>
      </c>
      <c r="B29" s="30">
        <v>24617</v>
      </c>
      <c r="C29" s="30">
        <v>26615.647999999997</v>
      </c>
      <c r="D29" s="30">
        <v>26590.765999999996</v>
      </c>
      <c r="E29" s="30">
        <v>28191.563000000002</v>
      </c>
      <c r="F29" s="30">
        <v>29776.897999999997</v>
      </c>
      <c r="G29" s="30">
        <v>28941.305000000004</v>
      </c>
      <c r="H29" s="30">
        <v>31843.743999999999</v>
      </c>
      <c r="I29" s="30">
        <v>35151.668000000005</v>
      </c>
      <c r="J29" s="30">
        <v>35837.885999999999</v>
      </c>
      <c r="K29" s="30">
        <v>36105.607000000004</v>
      </c>
      <c r="L29" s="30">
        <v>35255</v>
      </c>
      <c r="M29" s="31">
        <v>37187.85</v>
      </c>
      <c r="N29" s="31">
        <v>39419.089999999902</v>
      </c>
      <c r="O29" s="31">
        <v>39573.620000000003</v>
      </c>
      <c r="P29" s="31">
        <v>40884.99</v>
      </c>
      <c r="Q29" s="31">
        <v>40891.160000000003</v>
      </c>
      <c r="R29" s="31">
        <v>39998.770000000004</v>
      </c>
      <c r="S29" s="31">
        <v>41755.86</v>
      </c>
      <c r="T29" s="31">
        <v>45047.055</v>
      </c>
      <c r="U29" s="31">
        <v>44797.919999999955</v>
      </c>
      <c r="V29" s="31">
        <v>44125.779999999955</v>
      </c>
      <c r="W29" s="32">
        <v>43631.749999999956</v>
      </c>
      <c r="X29" s="32">
        <v>43935.656848702994</v>
      </c>
      <c r="Y29" s="32">
        <v>45689.634547103757</v>
      </c>
      <c r="Z29" s="33">
        <v>46956.312826074165</v>
      </c>
      <c r="AA29" s="33">
        <v>48975.939184184877</v>
      </c>
      <c r="AB29" s="34">
        <v>49276.26</v>
      </c>
      <c r="AC29" s="34">
        <v>51019.020627538172</v>
      </c>
      <c r="AD29" s="34">
        <v>50657.344758486477</v>
      </c>
      <c r="AE29" s="35">
        <v>50298.232824074163</v>
      </c>
      <c r="AF29" s="36">
        <v>51359.902606836404</v>
      </c>
      <c r="AG29" s="77">
        <v>10574</v>
      </c>
      <c r="AH29" s="78" t="s">
        <v>93</v>
      </c>
      <c r="AI29" s="123" t="s">
        <v>142</v>
      </c>
      <c r="AJ29" s="127">
        <v>348</v>
      </c>
      <c r="AK29" s="38"/>
      <c r="AL29" s="38"/>
      <c r="AO29" s="39"/>
      <c r="AP29" s="40"/>
      <c r="AQ29" s="40"/>
    </row>
    <row r="30" spans="1:43" ht="15.75" thickBot="1">
      <c r="A30" s="1" t="s">
        <v>27</v>
      </c>
      <c r="B30" s="30">
        <v>26304</v>
      </c>
      <c r="C30" s="30">
        <v>27833.545000000002</v>
      </c>
      <c r="D30" s="30">
        <v>28585.02</v>
      </c>
      <c r="E30" s="30">
        <v>29784.525000000001</v>
      </c>
      <c r="F30" s="30">
        <v>30775.85</v>
      </c>
      <c r="G30" s="30">
        <v>31552.674999999999</v>
      </c>
      <c r="H30" s="30">
        <v>32791.673999999999</v>
      </c>
      <c r="I30" s="30">
        <v>34747.72</v>
      </c>
      <c r="J30" s="30">
        <v>36523.502</v>
      </c>
      <c r="K30" s="30">
        <v>38531.031999999992</v>
      </c>
      <c r="L30" s="30">
        <v>39586</v>
      </c>
      <c r="M30" s="31">
        <v>42907.407791795522</v>
      </c>
      <c r="N30" s="31">
        <v>44723.747949690514</v>
      </c>
      <c r="O30" s="31">
        <v>45596.392600945866</v>
      </c>
      <c r="P30" s="31">
        <v>45709.768307408383</v>
      </c>
      <c r="Q30" s="31">
        <v>46435.559968862428</v>
      </c>
      <c r="R30" s="31">
        <v>47713.165385126995</v>
      </c>
      <c r="S30" s="31">
        <v>50877.995467921304</v>
      </c>
      <c r="T30" s="31">
        <v>46893.361046136059</v>
      </c>
      <c r="U30" s="31">
        <v>48655.225289225513</v>
      </c>
      <c r="V30" s="31">
        <v>47897.523932582677</v>
      </c>
      <c r="W30" s="32">
        <v>47273.114227521488</v>
      </c>
      <c r="X30" s="32">
        <v>47724.047052925453</v>
      </c>
      <c r="Y30" s="32">
        <v>48803.517367392989</v>
      </c>
      <c r="Z30" s="33">
        <v>47141.509204713482</v>
      </c>
      <c r="AA30" s="33">
        <v>52598.084098156731</v>
      </c>
      <c r="AB30" s="34">
        <v>53633.25</v>
      </c>
      <c r="AC30" s="34">
        <v>55824.000601861597</v>
      </c>
      <c r="AD30" s="34">
        <v>58228.036565458198</v>
      </c>
      <c r="AE30" s="35">
        <v>60735.601277477625</v>
      </c>
      <c r="AF30" s="36">
        <v>62196.950703042319</v>
      </c>
      <c r="AG30" s="77">
        <v>63804</v>
      </c>
      <c r="AH30" s="78" t="s">
        <v>78</v>
      </c>
      <c r="AI30" s="125" t="s">
        <v>139</v>
      </c>
      <c r="AJ30" s="126">
        <v>2398</v>
      </c>
      <c r="AK30" s="38"/>
      <c r="AL30" s="38"/>
      <c r="AO30" s="39"/>
      <c r="AP30" s="40"/>
      <c r="AQ30" s="40"/>
    </row>
    <row r="31" spans="1:43" ht="26.25" thickBot="1">
      <c r="A31" s="1" t="s">
        <v>28</v>
      </c>
      <c r="B31" s="30">
        <v>20303</v>
      </c>
      <c r="C31" s="30">
        <v>20580.170000000002</v>
      </c>
      <c r="D31" s="30">
        <v>22203.428000000004</v>
      </c>
      <c r="E31" s="30">
        <v>23696.784</v>
      </c>
      <c r="F31" s="30">
        <v>25073.735999999997</v>
      </c>
      <c r="G31" s="30">
        <v>25998.610000000004</v>
      </c>
      <c r="H31" s="30">
        <v>25494.905999999999</v>
      </c>
      <c r="I31" s="30">
        <v>27576.484999999997</v>
      </c>
      <c r="J31" s="30">
        <v>28046.637999999999</v>
      </c>
      <c r="K31" s="30">
        <v>29597.797000000002</v>
      </c>
      <c r="L31" s="30">
        <v>29726</v>
      </c>
      <c r="M31" s="31">
        <v>28658.810902287394</v>
      </c>
      <c r="N31" s="31">
        <v>30136.963979439952</v>
      </c>
      <c r="O31" s="31">
        <v>31450.989498106614</v>
      </c>
      <c r="P31" s="31">
        <v>32725.375445204125</v>
      </c>
      <c r="Q31" s="31">
        <v>34496.837378279983</v>
      </c>
      <c r="R31" s="31">
        <v>34658.834966765397</v>
      </c>
      <c r="S31" s="31">
        <v>36798.412883966761</v>
      </c>
      <c r="T31" s="31">
        <v>35712.147522811065</v>
      </c>
      <c r="U31" s="31">
        <v>36681.238096705201</v>
      </c>
      <c r="V31" s="31">
        <v>35227.12100343973</v>
      </c>
      <c r="W31" s="32">
        <v>34915.463804875013</v>
      </c>
      <c r="X31" s="32">
        <v>35161.280539512365</v>
      </c>
      <c r="Y31" s="32">
        <v>35848.002738339645</v>
      </c>
      <c r="Z31" s="33">
        <v>36291.719096805224</v>
      </c>
      <c r="AA31" s="33">
        <v>35145.684393179246</v>
      </c>
      <c r="AB31" s="34">
        <v>41425.56</v>
      </c>
      <c r="AC31" s="34">
        <v>41027.860273611375</v>
      </c>
      <c r="AD31" s="34">
        <v>44069.109658318273</v>
      </c>
      <c r="AE31" s="35">
        <v>47335.79604505984</v>
      </c>
      <c r="AF31" s="36">
        <v>48439.038286982672</v>
      </c>
      <c r="AG31" s="77">
        <v>41842</v>
      </c>
      <c r="AH31" s="78" t="s">
        <v>84</v>
      </c>
      <c r="AI31" s="123" t="s">
        <v>123</v>
      </c>
      <c r="AJ31" s="124">
        <v>2240</v>
      </c>
      <c r="AK31" s="38"/>
      <c r="AL31" s="38"/>
      <c r="AO31" s="39"/>
      <c r="AP31" s="40"/>
      <c r="AQ31" s="40"/>
    </row>
    <row r="32" spans="1:43" ht="15.75" thickBot="1">
      <c r="A32" s="1" t="s">
        <v>29</v>
      </c>
      <c r="B32" s="30">
        <v>20029</v>
      </c>
      <c r="C32" s="30">
        <v>20977.170000000002</v>
      </c>
      <c r="D32" s="30">
        <v>21596.128000000004</v>
      </c>
      <c r="E32" s="30">
        <v>22449.189000000002</v>
      </c>
      <c r="F32" s="30">
        <v>23371.94</v>
      </c>
      <c r="G32" s="30">
        <v>24298.75</v>
      </c>
      <c r="H32" s="30">
        <v>25748.15</v>
      </c>
      <c r="I32" s="30">
        <v>27425.108</v>
      </c>
      <c r="J32" s="30">
        <v>28973.65</v>
      </c>
      <c r="K32" s="30">
        <v>30421.951000000001</v>
      </c>
      <c r="L32" s="30">
        <v>31209</v>
      </c>
      <c r="M32" s="31">
        <v>33262.578762326557</v>
      </c>
      <c r="N32" s="31">
        <v>35122.775305453419</v>
      </c>
      <c r="O32" s="31">
        <v>34897.981817743996</v>
      </c>
      <c r="P32" s="31">
        <v>34458.153476584012</v>
      </c>
      <c r="Q32" s="31">
        <v>35338.844858170516</v>
      </c>
      <c r="R32" s="31">
        <v>36420.095447586573</v>
      </c>
      <c r="S32" s="31">
        <v>38767.189004390195</v>
      </c>
      <c r="T32" s="31">
        <v>38250.613607160485</v>
      </c>
      <c r="U32" s="31">
        <v>37368.351851670028</v>
      </c>
      <c r="V32" s="31">
        <v>37898.172811904355</v>
      </c>
      <c r="W32" s="32">
        <v>36913.524038489079</v>
      </c>
      <c r="X32" s="32">
        <v>37419.76800441285</v>
      </c>
      <c r="Y32" s="32">
        <v>38018.484292483459</v>
      </c>
      <c r="Z32" s="33">
        <v>35934.08017934391</v>
      </c>
      <c r="AA32" s="33">
        <v>40449.114873474282</v>
      </c>
      <c r="AB32" s="34">
        <v>40677.120000000003</v>
      </c>
      <c r="AC32" s="34">
        <v>42117.530048996239</v>
      </c>
      <c r="AD32" s="34">
        <v>44418.149393314554</v>
      </c>
      <c r="AE32" s="35">
        <v>46844.437297999408</v>
      </c>
      <c r="AF32" s="36">
        <v>47935.282983315708</v>
      </c>
      <c r="AG32" s="77">
        <v>21688</v>
      </c>
      <c r="AH32" s="78" t="s">
        <v>88</v>
      </c>
      <c r="AI32" s="125" t="s">
        <v>136</v>
      </c>
      <c r="AJ32" s="128">
        <v>778</v>
      </c>
      <c r="AK32" s="38"/>
      <c r="AL32" s="38"/>
      <c r="AO32" s="39"/>
      <c r="AP32" s="40"/>
      <c r="AQ32" s="40"/>
    </row>
    <row r="33" spans="1:43" ht="26.25" thickBot="1">
      <c r="A33" s="1" t="s">
        <v>30</v>
      </c>
      <c r="B33" s="30">
        <v>20808</v>
      </c>
      <c r="C33" s="30">
        <v>22660.346000000001</v>
      </c>
      <c r="D33" s="30">
        <v>23213.507999999998</v>
      </c>
      <c r="E33" s="30">
        <v>24690.353999999999</v>
      </c>
      <c r="F33" s="30">
        <v>26102.685999999998</v>
      </c>
      <c r="G33" s="30">
        <v>27122.869999999995</v>
      </c>
      <c r="H33" s="30">
        <v>28327.732</v>
      </c>
      <c r="I33" s="30">
        <v>29785.264999999996</v>
      </c>
      <c r="J33" s="30">
        <v>31223.261999999999</v>
      </c>
      <c r="K33" s="30">
        <v>31683.919999999995</v>
      </c>
      <c r="L33" s="30">
        <v>31677</v>
      </c>
      <c r="M33" s="31">
        <v>33513.39</v>
      </c>
      <c r="N33" s="31">
        <v>34855.230000000003</v>
      </c>
      <c r="O33" s="31">
        <v>34207.79</v>
      </c>
      <c r="P33" s="31">
        <v>35054.33</v>
      </c>
      <c r="Q33" s="31">
        <v>35143.07</v>
      </c>
      <c r="R33" s="31">
        <v>35342.85</v>
      </c>
      <c r="S33" s="31">
        <v>36736.97</v>
      </c>
      <c r="T33" s="31">
        <v>37267.665000000001</v>
      </c>
      <c r="U33" s="31">
        <v>37680.324999999997</v>
      </c>
      <c r="V33" s="31">
        <v>37466.805</v>
      </c>
      <c r="W33" s="32">
        <v>37004.929999999949</v>
      </c>
      <c r="X33" s="32">
        <v>37233.576244028656</v>
      </c>
      <c r="Y33" s="32">
        <v>37754.846311445057</v>
      </c>
      <c r="Z33" s="33">
        <v>42043.296252239903</v>
      </c>
      <c r="AA33" s="33">
        <v>39885.956756029649</v>
      </c>
      <c r="AB33" s="34">
        <v>41110.74</v>
      </c>
      <c r="AC33" s="34">
        <v>42390.813552649895</v>
      </c>
      <c r="AD33" s="34">
        <v>42275.928581825974</v>
      </c>
      <c r="AE33" s="35">
        <v>42161.354965170918</v>
      </c>
      <c r="AF33" s="36">
        <v>43025.02495029023</v>
      </c>
      <c r="AG33" s="77">
        <v>13377</v>
      </c>
      <c r="AH33" s="78" t="s">
        <v>91</v>
      </c>
      <c r="AI33" s="123" t="s">
        <v>115</v>
      </c>
      <c r="AJ33" s="127">
        <v>662</v>
      </c>
      <c r="AK33" s="38"/>
      <c r="AL33" s="38"/>
      <c r="AO33" s="39"/>
      <c r="AP33" s="40"/>
      <c r="AQ33" s="40"/>
    </row>
    <row r="34" spans="1:43" ht="15.75" thickBot="1">
      <c r="A34" s="1" t="s">
        <v>31</v>
      </c>
      <c r="B34" s="30">
        <v>30412</v>
      </c>
      <c r="C34" s="30">
        <v>33380.392</v>
      </c>
      <c r="D34" s="30">
        <v>33975.58</v>
      </c>
      <c r="E34" s="30">
        <v>35416.789000000004</v>
      </c>
      <c r="F34" s="30">
        <v>36209.616000000002</v>
      </c>
      <c r="G34" s="30">
        <v>37105.445</v>
      </c>
      <c r="H34" s="30">
        <v>38222.131999999998</v>
      </c>
      <c r="I34" s="30">
        <v>39877.808999999994</v>
      </c>
      <c r="J34" s="30">
        <v>42596.135999999999</v>
      </c>
      <c r="K34" s="30">
        <v>44332.584999999999</v>
      </c>
      <c r="L34" s="30">
        <v>45204</v>
      </c>
      <c r="M34" s="31">
        <v>42554.725533067976</v>
      </c>
      <c r="N34" s="31">
        <v>44964.863136130472</v>
      </c>
      <c r="O34" s="31">
        <v>45581.229334505544</v>
      </c>
      <c r="P34" s="31">
        <v>47084.199666113316</v>
      </c>
      <c r="Q34" s="31">
        <v>49151.090350526611</v>
      </c>
      <c r="R34" s="31">
        <v>50678.176285923822</v>
      </c>
      <c r="S34" s="31">
        <v>55506.244163718016</v>
      </c>
      <c r="T34" s="31">
        <v>56426.077010695219</v>
      </c>
      <c r="U34" s="31">
        <v>57673.954387795588</v>
      </c>
      <c r="V34" s="31">
        <v>56555.033730505376</v>
      </c>
      <c r="W34" s="32">
        <v>55531.359363467229</v>
      </c>
      <c r="X34" s="32">
        <v>56113.784512746875</v>
      </c>
      <c r="Y34" s="32">
        <v>57161.93326609159</v>
      </c>
      <c r="Z34" s="33">
        <v>57238.424678650917</v>
      </c>
      <c r="AA34" s="33">
        <v>59998.075900596668</v>
      </c>
      <c r="AB34" s="34">
        <v>59566.32</v>
      </c>
      <c r="AC34" s="34">
        <v>61042.117750580888</v>
      </c>
      <c r="AD34" s="34">
        <v>65517.388076398602</v>
      </c>
      <c r="AE34" s="35">
        <v>70320.760460715988</v>
      </c>
      <c r="AF34" s="36">
        <v>71629.186468611209</v>
      </c>
      <c r="AG34" s="77">
        <v>877013</v>
      </c>
      <c r="AH34" s="78" t="s">
        <v>60</v>
      </c>
      <c r="AI34" s="125" t="s">
        <v>113</v>
      </c>
      <c r="AJ34" s="126">
        <v>41095</v>
      </c>
      <c r="AK34" s="38"/>
      <c r="AL34" s="38"/>
      <c r="AO34" s="39"/>
      <c r="AP34" s="40"/>
      <c r="AQ34" s="40"/>
    </row>
    <row r="35" spans="1:43" ht="26.25" thickBot="1">
      <c r="A35" s="1" t="s">
        <v>32</v>
      </c>
      <c r="B35" s="30">
        <v>31278</v>
      </c>
      <c r="C35" s="30">
        <v>32387.972000000002</v>
      </c>
      <c r="D35" s="30">
        <v>33298.077999999994</v>
      </c>
      <c r="E35" s="30">
        <v>34893.357000000004</v>
      </c>
      <c r="F35" s="30">
        <v>36059.06</v>
      </c>
      <c r="G35" s="30">
        <v>38412.405000000006</v>
      </c>
      <c r="H35" s="30">
        <v>37596.317999999999</v>
      </c>
      <c r="I35" s="30">
        <v>39037.181000000004</v>
      </c>
      <c r="J35" s="30">
        <v>41134.112000000001</v>
      </c>
      <c r="K35" s="30">
        <v>43252.771999999997</v>
      </c>
      <c r="L35" s="30">
        <v>43491</v>
      </c>
      <c r="M35" s="31">
        <v>44568.38</v>
      </c>
      <c r="N35" s="31">
        <v>45369</v>
      </c>
      <c r="O35" s="31">
        <v>45809.08</v>
      </c>
      <c r="P35" s="31">
        <v>47687.87</v>
      </c>
      <c r="Q35" s="31">
        <v>51216.68</v>
      </c>
      <c r="R35" s="31">
        <v>52929.235000000001</v>
      </c>
      <c r="S35" s="31">
        <v>55793.66</v>
      </c>
      <c r="T35" s="31">
        <v>57026.07</v>
      </c>
      <c r="U35" s="31">
        <v>56783.62</v>
      </c>
      <c r="V35" s="31">
        <v>55133.020000000004</v>
      </c>
      <c r="W35" s="32">
        <v>53041.11</v>
      </c>
      <c r="X35" s="32">
        <v>53915.687806777132</v>
      </c>
      <c r="Y35" s="32">
        <v>55025.274412199324</v>
      </c>
      <c r="Z35" s="33">
        <v>60872.193212480466</v>
      </c>
      <c r="AA35" s="33">
        <v>58781.782779750887</v>
      </c>
      <c r="AB35" s="34">
        <v>59260.409999999996</v>
      </c>
      <c r="AC35" s="34">
        <v>61391.349467664688</v>
      </c>
      <c r="AD35" s="34">
        <v>61267.862895266691</v>
      </c>
      <c r="AE35" s="35">
        <v>61144.624711830576</v>
      </c>
      <c r="AF35" s="36">
        <v>62204.007238502469</v>
      </c>
      <c r="AG35" s="77">
        <v>16788</v>
      </c>
      <c r="AH35" s="78" t="s">
        <v>90</v>
      </c>
      <c r="AI35" s="123" t="s">
        <v>144</v>
      </c>
      <c r="AJ35" s="127">
        <v>123</v>
      </c>
      <c r="AK35" s="38"/>
      <c r="AL35" s="38"/>
      <c r="AO35" s="39"/>
      <c r="AP35" s="40"/>
      <c r="AQ35" s="40"/>
    </row>
    <row r="36" spans="1:43" ht="15.75" thickBot="1">
      <c r="A36" s="1" t="s">
        <v>33</v>
      </c>
      <c r="B36" s="30">
        <v>28389</v>
      </c>
      <c r="C36" s="30">
        <v>30181.344000000005</v>
      </c>
      <c r="D36" s="30">
        <v>30979.332000000002</v>
      </c>
      <c r="E36" s="30">
        <v>31970.257999999994</v>
      </c>
      <c r="F36" s="30">
        <v>32842.838000000003</v>
      </c>
      <c r="G36" s="30">
        <v>34089.159999999996</v>
      </c>
      <c r="H36" s="30">
        <v>35277.993999999999</v>
      </c>
      <c r="I36" s="30">
        <v>36888.002999999997</v>
      </c>
      <c r="J36" s="30">
        <v>38449.091999999997</v>
      </c>
      <c r="K36" s="30">
        <v>40582.402999999998</v>
      </c>
      <c r="L36" s="30">
        <v>42381</v>
      </c>
      <c r="M36" s="31">
        <v>42971.523206129474</v>
      </c>
      <c r="N36" s="31">
        <v>45286.829798978855</v>
      </c>
      <c r="O36" s="31">
        <v>45747.266754917684</v>
      </c>
      <c r="P36" s="31">
        <v>46746.619389675274</v>
      </c>
      <c r="Q36" s="31">
        <v>48228.85086924264</v>
      </c>
      <c r="R36" s="31">
        <v>49196.10209857102</v>
      </c>
      <c r="S36" s="31">
        <v>52103.674772434541</v>
      </c>
      <c r="T36" s="31">
        <v>53873.715510831178</v>
      </c>
      <c r="U36" s="31">
        <v>54803.060968470672</v>
      </c>
      <c r="V36" s="31">
        <v>55572.22855739417</v>
      </c>
      <c r="W36" s="32">
        <v>54426.388621975821</v>
      </c>
      <c r="X36" s="32">
        <v>55084.81530752551</v>
      </c>
      <c r="Y36" s="32">
        <v>56442.828325668321</v>
      </c>
      <c r="Z36" s="33">
        <v>56057.549404487552</v>
      </c>
      <c r="AA36" s="33">
        <v>54851.551673367692</v>
      </c>
      <c r="AB36" s="34">
        <v>56322.09</v>
      </c>
      <c r="AC36" s="34">
        <v>55524.018148298135</v>
      </c>
      <c r="AD36" s="34">
        <v>60175.057225179007</v>
      </c>
      <c r="AE36" s="35">
        <v>65215.696428565425</v>
      </c>
      <c r="AF36" s="36">
        <v>66234.178380964222</v>
      </c>
      <c r="AG36" s="77">
        <v>125612</v>
      </c>
      <c r="AH36" s="78" t="s">
        <v>69</v>
      </c>
      <c r="AI36" s="125" t="s">
        <v>135</v>
      </c>
      <c r="AJ36" s="126">
        <v>4658</v>
      </c>
      <c r="AK36" s="38"/>
      <c r="AL36" s="38"/>
      <c r="AO36" s="39"/>
      <c r="AP36" s="40"/>
      <c r="AQ36" s="40"/>
    </row>
    <row r="37" spans="1:43" ht="26.25" thickBot="1">
      <c r="A37" s="1" t="s">
        <v>34</v>
      </c>
      <c r="B37" s="30">
        <v>28778</v>
      </c>
      <c r="C37" s="30">
        <v>31367.987000000001</v>
      </c>
      <c r="D37" s="30">
        <v>30999.712</v>
      </c>
      <c r="E37" s="30">
        <v>31832.783000000003</v>
      </c>
      <c r="F37" s="30">
        <v>32282.523999999998</v>
      </c>
      <c r="G37" s="30">
        <v>33400.639999999999</v>
      </c>
      <c r="H37" s="30">
        <v>33364.364000000001</v>
      </c>
      <c r="I37" s="30">
        <v>36618.89</v>
      </c>
      <c r="J37" s="30">
        <v>37409.148000000001</v>
      </c>
      <c r="K37" s="30">
        <v>38194.275000000001</v>
      </c>
      <c r="L37" s="30">
        <v>39317</v>
      </c>
      <c r="M37" s="31">
        <v>40388.93</v>
      </c>
      <c r="N37" s="31">
        <v>41395.050000000003</v>
      </c>
      <c r="O37" s="31">
        <v>41123.480000000003</v>
      </c>
      <c r="P37" s="31">
        <v>41984.23</v>
      </c>
      <c r="Q37" s="31">
        <v>43048</v>
      </c>
      <c r="R37" s="31">
        <v>46391.69</v>
      </c>
      <c r="S37" s="31">
        <v>49448.45</v>
      </c>
      <c r="T37" s="31">
        <v>52477.54</v>
      </c>
      <c r="U37" s="31">
        <v>53983.44</v>
      </c>
      <c r="V37" s="31">
        <v>52241.11</v>
      </c>
      <c r="W37" s="32">
        <v>50861.89</v>
      </c>
      <c r="X37" s="32">
        <v>51222.95</v>
      </c>
      <c r="Y37" s="32">
        <v>52401.077849999994</v>
      </c>
      <c r="Z37" s="33">
        <v>51715.662495685589</v>
      </c>
      <c r="AA37" s="33">
        <v>51428.608201998351</v>
      </c>
      <c r="AB37" s="34">
        <v>53195.67</v>
      </c>
      <c r="AC37" s="34">
        <v>52700.130989196237</v>
      </c>
      <c r="AD37" s="34">
        <v>56323.843447630446</v>
      </c>
      <c r="AE37" s="35">
        <v>60196.725912570015</v>
      </c>
      <c r="AF37" s="36">
        <v>60905.314044179322</v>
      </c>
      <c r="AG37" s="77">
        <v>11753</v>
      </c>
      <c r="AH37" s="78" t="s">
        <v>92</v>
      </c>
      <c r="AI37" s="123" t="s">
        <v>145</v>
      </c>
      <c r="AJ37" s="127">
        <v>257</v>
      </c>
      <c r="AK37" s="38"/>
      <c r="AL37" s="38"/>
      <c r="AO37" s="39"/>
      <c r="AP37" s="40"/>
      <c r="AQ37" s="40"/>
    </row>
    <row r="38" spans="1:43" ht="26.25" thickBot="1">
      <c r="A38" s="1" t="s">
        <v>35</v>
      </c>
      <c r="B38" s="30">
        <v>36847</v>
      </c>
      <c r="C38" s="30">
        <v>38819.798999999999</v>
      </c>
      <c r="D38" s="30">
        <v>39867.516000000003</v>
      </c>
      <c r="E38" s="30">
        <v>41670.233000000007</v>
      </c>
      <c r="F38" s="30">
        <v>42417.841999999997</v>
      </c>
      <c r="G38" s="30">
        <v>43740.514999999999</v>
      </c>
      <c r="H38" s="30">
        <v>44993.578000000001</v>
      </c>
      <c r="I38" s="30">
        <v>47415.567999999999</v>
      </c>
      <c r="J38" s="30">
        <v>50679.67</v>
      </c>
      <c r="K38" s="30">
        <v>52341.735000000001</v>
      </c>
      <c r="L38" s="30">
        <v>53060</v>
      </c>
      <c r="M38" s="31">
        <v>50869.609636878187</v>
      </c>
      <c r="N38" s="31">
        <v>52935.272952033753</v>
      </c>
      <c r="O38" s="31">
        <v>53174.327244747699</v>
      </c>
      <c r="P38" s="31">
        <v>54562.617023548191</v>
      </c>
      <c r="Q38" s="31">
        <v>56736.337134360539</v>
      </c>
      <c r="R38" s="31">
        <v>58352.87916336066</v>
      </c>
      <c r="S38" s="31">
        <v>60975.320484679774</v>
      </c>
      <c r="T38" s="31">
        <v>63682.399390373837</v>
      </c>
      <c r="U38" s="31">
        <v>64289.108116957468</v>
      </c>
      <c r="V38" s="31">
        <v>63296.888491354577</v>
      </c>
      <c r="W38" s="32">
        <v>62034.210492280203</v>
      </c>
      <c r="X38" s="32">
        <v>62687.157095193717</v>
      </c>
      <c r="Y38" s="32">
        <v>64033.288657598627</v>
      </c>
      <c r="Z38" s="33">
        <v>64391.320554279606</v>
      </c>
      <c r="AA38" s="33">
        <v>68637.101473053699</v>
      </c>
      <c r="AB38" s="34">
        <v>75292.47</v>
      </c>
      <c r="AC38" s="34">
        <v>77985.24879111578</v>
      </c>
      <c r="AD38" s="34">
        <v>81779.21695339767</v>
      </c>
      <c r="AE38" s="35">
        <v>85757.760976365258</v>
      </c>
      <c r="AF38" s="36">
        <v>88117.867616559903</v>
      </c>
      <c r="AG38" s="77">
        <v>798808</v>
      </c>
      <c r="AH38" s="78" t="s">
        <v>61</v>
      </c>
      <c r="AI38" s="125" t="s">
        <v>133</v>
      </c>
      <c r="AJ38" s="126">
        <v>32145</v>
      </c>
      <c r="AK38" s="38"/>
      <c r="AL38" s="38"/>
      <c r="AO38" s="39"/>
      <c r="AP38" s="40"/>
      <c r="AQ38" s="40"/>
    </row>
    <row r="39" spans="1:43" ht="26.25" thickBot="1">
      <c r="A39" s="1" t="s">
        <v>36</v>
      </c>
      <c r="B39" s="30">
        <v>25769</v>
      </c>
      <c r="C39" s="30">
        <v>27336.795999999995</v>
      </c>
      <c r="D39" s="30">
        <v>28354.896000000001</v>
      </c>
      <c r="E39" s="30">
        <v>29569.890999999996</v>
      </c>
      <c r="F39" s="30">
        <v>30482.022000000004</v>
      </c>
      <c r="G39" s="30">
        <v>31630.799999999999</v>
      </c>
      <c r="H39" s="30">
        <v>32256.216000000004</v>
      </c>
      <c r="I39" s="30">
        <v>33517.006000000001</v>
      </c>
      <c r="J39" s="30">
        <v>34919.718000000001</v>
      </c>
      <c r="K39" s="30">
        <v>36389.031999999999</v>
      </c>
      <c r="L39" s="30">
        <v>37308</v>
      </c>
      <c r="M39" s="31">
        <v>39401.096931238164</v>
      </c>
      <c r="N39" s="31">
        <v>40524.5216468695</v>
      </c>
      <c r="O39" s="31">
        <v>40872.29441677274</v>
      </c>
      <c r="P39" s="31">
        <v>42533.460778662229</v>
      </c>
      <c r="Q39" s="31">
        <v>44835.98189133875</v>
      </c>
      <c r="R39" s="31">
        <v>44537.670927408806</v>
      </c>
      <c r="S39" s="31">
        <v>45752.604920398713</v>
      </c>
      <c r="T39" s="31">
        <v>47848.316904712796</v>
      </c>
      <c r="U39" s="31">
        <v>48875.60846839095</v>
      </c>
      <c r="V39" s="31">
        <v>46982.7000556067</v>
      </c>
      <c r="W39" s="32">
        <v>46319.712514903906</v>
      </c>
      <c r="X39" s="32">
        <v>46846.467531119248</v>
      </c>
      <c r="Y39" s="32">
        <v>48264.851168032867</v>
      </c>
      <c r="Z39" s="33">
        <v>48311.56138144579</v>
      </c>
      <c r="AA39" s="33">
        <v>50856.252573027923</v>
      </c>
      <c r="AB39" s="34">
        <v>48189.24</v>
      </c>
      <c r="AC39" s="34">
        <v>49481.68262756936</v>
      </c>
      <c r="AD39" s="34">
        <v>49953.7558092693</v>
      </c>
      <c r="AE39" s="35">
        <v>50430.332740175938</v>
      </c>
      <c r="AF39" s="36">
        <v>51082.700689980564</v>
      </c>
      <c r="AG39" s="77">
        <v>505505</v>
      </c>
      <c r="AH39" s="78" t="s">
        <v>62</v>
      </c>
      <c r="AI39" s="123" t="s">
        <v>122</v>
      </c>
      <c r="AJ39" s="124">
        <v>38549</v>
      </c>
      <c r="AK39" s="38"/>
      <c r="AL39" s="38"/>
      <c r="AO39" s="39"/>
      <c r="AP39" s="40"/>
      <c r="AQ39" s="40"/>
    </row>
    <row r="40" spans="1:43" ht="26.25" thickBot="1">
      <c r="A40" s="1" t="s">
        <v>37</v>
      </c>
      <c r="B40" s="30">
        <v>24440</v>
      </c>
      <c r="C40" s="30">
        <v>25608.720000000001</v>
      </c>
      <c r="D40" s="30">
        <v>26482.057999999997</v>
      </c>
      <c r="E40" s="30">
        <v>27518.704000000005</v>
      </c>
      <c r="F40" s="30">
        <v>28818.246000000003</v>
      </c>
      <c r="G40" s="30">
        <v>29854.325000000001</v>
      </c>
      <c r="H40" s="30">
        <v>29782.976000000002</v>
      </c>
      <c r="I40" s="30">
        <v>30758.97</v>
      </c>
      <c r="J40" s="30">
        <v>32434.917999999998</v>
      </c>
      <c r="K40" s="30">
        <v>33850.602999999996</v>
      </c>
      <c r="L40" s="30">
        <v>34673</v>
      </c>
      <c r="M40" s="31">
        <v>33370.328529899154</v>
      </c>
      <c r="N40" s="31">
        <v>35256.017196948022</v>
      </c>
      <c r="O40" s="31">
        <v>35073.739719306395</v>
      </c>
      <c r="P40" s="31">
        <v>35823.677684350601</v>
      </c>
      <c r="Q40" s="31">
        <v>36590.585302208958</v>
      </c>
      <c r="R40" s="31">
        <v>37711.615561847808</v>
      </c>
      <c r="S40" s="31">
        <v>39641.319265883452</v>
      </c>
      <c r="T40" s="31">
        <v>41484.400938258856</v>
      </c>
      <c r="U40" s="31">
        <v>42572.982222769882</v>
      </c>
      <c r="V40" s="31">
        <v>41618.530683293102</v>
      </c>
      <c r="W40" s="32">
        <v>40007.593129964684</v>
      </c>
      <c r="X40" s="32">
        <v>40281.832228298495</v>
      </c>
      <c r="Y40" s="32">
        <v>41643.26523571898</v>
      </c>
      <c r="Z40" s="33">
        <v>45528.427184590633</v>
      </c>
      <c r="AA40" s="33">
        <v>45682.707830802872</v>
      </c>
      <c r="AB40" s="34">
        <v>42416.55</v>
      </c>
      <c r="AC40" s="34">
        <v>44467.071038835886</v>
      </c>
      <c r="AD40" s="34">
        <v>45189.076967833222</v>
      </c>
      <c r="AE40" s="35">
        <v>45922.806011245986</v>
      </c>
      <c r="AF40" s="36">
        <v>46592.656327734134</v>
      </c>
      <c r="AG40" s="77">
        <v>44655</v>
      </c>
      <c r="AH40" s="78" t="s">
        <v>82</v>
      </c>
      <c r="AI40" s="125" t="s">
        <v>131</v>
      </c>
      <c r="AJ40" s="126">
        <v>1719</v>
      </c>
      <c r="AK40" s="38"/>
      <c r="AL40" s="38"/>
      <c r="AO40" s="39"/>
      <c r="AP40" s="40"/>
      <c r="AQ40" s="40"/>
    </row>
    <row r="41" spans="1:43" ht="26.25" thickBot="1">
      <c r="A41" s="1" t="s">
        <v>38</v>
      </c>
      <c r="B41" s="30">
        <v>30976</v>
      </c>
      <c r="C41" s="30">
        <v>33139.332999999999</v>
      </c>
      <c r="D41" s="30">
        <v>34851.224000000002</v>
      </c>
      <c r="E41" s="30">
        <v>36676.181999999993</v>
      </c>
      <c r="F41" s="30">
        <v>37765.654000000002</v>
      </c>
      <c r="G41" s="30">
        <v>38939.17</v>
      </c>
      <c r="H41" s="30">
        <v>39970.693999999996</v>
      </c>
      <c r="I41" s="30">
        <v>41496.885999999999</v>
      </c>
      <c r="J41" s="30">
        <v>43748.373999999996</v>
      </c>
      <c r="K41" s="30">
        <v>45842.544999999998</v>
      </c>
      <c r="L41" s="30">
        <v>46975</v>
      </c>
      <c r="M41" s="31">
        <v>48457.27807441305</v>
      </c>
      <c r="N41" s="31">
        <v>50884.60096441277</v>
      </c>
      <c r="O41" s="31">
        <v>51111.0031393264</v>
      </c>
      <c r="P41" s="31">
        <v>51243.449130996916</v>
      </c>
      <c r="Q41" s="31">
        <v>52042.508296183529</v>
      </c>
      <c r="R41" s="31">
        <v>54914.262348181685</v>
      </c>
      <c r="S41" s="31">
        <v>57984.538228605226</v>
      </c>
      <c r="T41" s="31">
        <v>60576.364309594981</v>
      </c>
      <c r="U41" s="31">
        <v>63008.856502206472</v>
      </c>
      <c r="V41" s="31">
        <v>60977.668170067489</v>
      </c>
      <c r="W41" s="32">
        <v>60037.716355379023</v>
      </c>
      <c r="X41" s="32">
        <v>60621.018053443499</v>
      </c>
      <c r="Y41" s="32">
        <v>62008.612899994463</v>
      </c>
      <c r="Z41" s="33">
        <v>63407.502469652442</v>
      </c>
      <c r="AA41" s="33">
        <v>65288.220013719489</v>
      </c>
      <c r="AB41" s="34">
        <v>61676.01</v>
      </c>
      <c r="AC41" s="34">
        <v>63286.383132546689</v>
      </c>
      <c r="AD41" s="34">
        <v>68764.831072557354</v>
      </c>
      <c r="AE41" s="35">
        <v>74717.526241526371</v>
      </c>
      <c r="AF41" s="36">
        <v>75923.70288759486</v>
      </c>
      <c r="AG41" s="77">
        <v>279711</v>
      </c>
      <c r="AH41" s="78" t="s">
        <v>64</v>
      </c>
      <c r="AI41" s="123" t="s">
        <v>134</v>
      </c>
      <c r="AJ41" s="124">
        <v>7616</v>
      </c>
      <c r="AK41" s="38"/>
      <c r="AL41" s="38"/>
      <c r="AO41" s="39"/>
      <c r="AP41" s="40"/>
      <c r="AQ41" s="40"/>
    </row>
    <row r="42" spans="1:43" ht="26.25" thickBot="1">
      <c r="A42" s="1" t="s">
        <v>39</v>
      </c>
      <c r="B42" s="30">
        <v>26969</v>
      </c>
      <c r="C42" s="30">
        <v>28590.281999999999</v>
      </c>
      <c r="D42" s="30">
        <v>28458.606</v>
      </c>
      <c r="E42" s="30">
        <v>29654.613000000001</v>
      </c>
      <c r="F42" s="30">
        <v>31076.379999999997</v>
      </c>
      <c r="G42" s="30">
        <v>31298.384999999998</v>
      </c>
      <c r="H42" s="30">
        <v>32687.996000000003</v>
      </c>
      <c r="I42" s="30">
        <v>34013.664000000004</v>
      </c>
      <c r="J42" s="30">
        <v>36566.313999999998</v>
      </c>
      <c r="K42" s="30">
        <v>38626.222999999998</v>
      </c>
      <c r="L42" s="30">
        <v>39444</v>
      </c>
      <c r="M42" s="31">
        <v>40628</v>
      </c>
      <c r="N42" s="31">
        <v>42972.33</v>
      </c>
      <c r="O42" s="31">
        <v>42491.48</v>
      </c>
      <c r="P42" s="31">
        <v>44242.73</v>
      </c>
      <c r="Q42" s="31">
        <v>43526.47</v>
      </c>
      <c r="R42" s="31">
        <v>44187.86</v>
      </c>
      <c r="S42" s="31">
        <v>46485.115000000005</v>
      </c>
      <c r="T42" s="31">
        <v>47887.58</v>
      </c>
      <c r="U42" s="31">
        <v>47007.824999999997</v>
      </c>
      <c r="V42" s="31">
        <v>44866.67</v>
      </c>
      <c r="W42" s="32">
        <v>44491.55</v>
      </c>
      <c r="X42" s="32">
        <v>45083.431119545305</v>
      </c>
      <c r="Y42" s="32">
        <v>45624.432292979851</v>
      </c>
      <c r="Z42" s="33">
        <v>43140.079973212552</v>
      </c>
      <c r="AA42" s="33">
        <v>47174.032027974259</v>
      </c>
      <c r="AB42" s="34">
        <v>49897.979999999996</v>
      </c>
      <c r="AC42" s="34">
        <v>50872.387353521226</v>
      </c>
      <c r="AD42" s="34">
        <v>50432.812055684219</v>
      </c>
      <c r="AE42" s="35">
        <v>49997.035015655041</v>
      </c>
      <c r="AF42" s="36">
        <v>50823.790128999499</v>
      </c>
      <c r="AG42" s="77">
        <v>4268</v>
      </c>
      <c r="AH42" s="78" t="s">
        <v>95</v>
      </c>
      <c r="AI42" s="131" t="s">
        <v>148</v>
      </c>
      <c r="AJ42" s="132">
        <v>101</v>
      </c>
      <c r="AK42" s="38"/>
      <c r="AL42" s="38"/>
      <c r="AO42" s="39"/>
      <c r="AP42" s="40"/>
      <c r="AQ42" s="40"/>
    </row>
    <row r="43" spans="1:43" ht="26.25" thickBot="1">
      <c r="A43" s="1" t="s">
        <v>40</v>
      </c>
      <c r="B43" s="30">
        <v>24414</v>
      </c>
      <c r="C43" s="30">
        <v>25808.27</v>
      </c>
      <c r="D43" s="30">
        <v>26242.191999999999</v>
      </c>
      <c r="E43" s="30">
        <v>27647.472999999998</v>
      </c>
      <c r="F43" s="30">
        <v>28901.773999999998</v>
      </c>
      <c r="G43" s="30">
        <v>30151.599999999999</v>
      </c>
      <c r="H43" s="30">
        <v>31014.370000000003</v>
      </c>
      <c r="I43" s="30">
        <v>32956.858999999997</v>
      </c>
      <c r="J43" s="30">
        <v>34094.439999999995</v>
      </c>
      <c r="K43" s="30">
        <v>35687.717999999993</v>
      </c>
      <c r="L43" s="30">
        <v>35900</v>
      </c>
      <c r="M43" s="31">
        <v>34533.233069694186</v>
      </c>
      <c r="N43" s="31">
        <v>36942.736140836387</v>
      </c>
      <c r="O43" s="31">
        <v>36442.523635652382</v>
      </c>
      <c r="P43" s="31">
        <v>37183.823737455656</v>
      </c>
      <c r="Q43" s="31">
        <v>37885.237625162161</v>
      </c>
      <c r="R43" s="31">
        <v>38522.558991303769</v>
      </c>
      <c r="S43" s="31">
        <v>40599.577590725916</v>
      </c>
      <c r="T43" s="31">
        <v>43995.433497969105</v>
      </c>
      <c r="U43" s="31">
        <v>44940.101754613417</v>
      </c>
      <c r="V43" s="31">
        <v>44266.978796719253</v>
      </c>
      <c r="W43" s="32">
        <v>44116.894938620353</v>
      </c>
      <c r="X43" s="32">
        <v>44606.013129173662</v>
      </c>
      <c r="Y43" s="32">
        <v>46147.170419781927</v>
      </c>
      <c r="Z43" s="33">
        <v>47237.968102009603</v>
      </c>
      <c r="AA43" s="33">
        <v>50834.845398410514</v>
      </c>
      <c r="AB43" s="34">
        <v>49618.8</v>
      </c>
      <c r="AC43" s="34">
        <v>52094.310349761545</v>
      </c>
      <c r="AD43" s="34">
        <v>52721.214901714906</v>
      </c>
      <c r="AE43" s="35">
        <v>53355.663642556101</v>
      </c>
      <c r="AF43" s="36">
        <v>54606.328775210291</v>
      </c>
      <c r="AG43" s="77">
        <v>60365</v>
      </c>
      <c r="AH43" s="78" t="s">
        <v>79</v>
      </c>
      <c r="AI43" s="123" t="s">
        <v>141</v>
      </c>
      <c r="AJ43" s="124">
        <v>4829</v>
      </c>
      <c r="AK43" s="38"/>
      <c r="AL43" s="38"/>
      <c r="AO43" s="39"/>
      <c r="AP43" s="40"/>
      <c r="AQ43" s="40"/>
    </row>
    <row r="44" spans="1:43" ht="26.25" thickBot="1">
      <c r="A44" s="1" t="s">
        <v>41</v>
      </c>
      <c r="B44" s="30">
        <v>28367</v>
      </c>
      <c r="C44" s="30">
        <v>31096.579999999998</v>
      </c>
      <c r="D44" s="30">
        <v>31952.768</v>
      </c>
      <c r="E44" s="30">
        <v>32598.810999999998</v>
      </c>
      <c r="F44" s="30">
        <v>32957.993999999992</v>
      </c>
      <c r="G44" s="30">
        <v>34030.509999999995</v>
      </c>
      <c r="H44" s="30">
        <v>34892.745999999999</v>
      </c>
      <c r="I44" s="30">
        <v>36492.239999999998</v>
      </c>
      <c r="J44" s="30">
        <v>37552.885999999999</v>
      </c>
      <c r="K44" s="30">
        <v>39187.977999999996</v>
      </c>
      <c r="L44" s="30">
        <v>40005</v>
      </c>
      <c r="M44" s="31">
        <v>37043.980775527336</v>
      </c>
      <c r="N44" s="31">
        <v>39301.202465001654</v>
      </c>
      <c r="O44" s="31">
        <v>39567.54009652794</v>
      </c>
      <c r="P44" s="31">
        <v>40485.863254911113</v>
      </c>
      <c r="Q44" s="31">
        <v>41150.600791265308</v>
      </c>
      <c r="R44" s="31">
        <v>43372.413121967962</v>
      </c>
      <c r="S44" s="31">
        <v>46879.483445562008</v>
      </c>
      <c r="T44" s="31">
        <v>49778.009432378341</v>
      </c>
      <c r="U44" s="31">
        <v>50442.700952988736</v>
      </c>
      <c r="V44" s="31">
        <v>49760.883724923006</v>
      </c>
      <c r="W44" s="32">
        <v>49293.666765967166</v>
      </c>
      <c r="X44" s="32">
        <v>49774.658626294608</v>
      </c>
      <c r="Y44" s="32">
        <v>51267.642233355349</v>
      </c>
      <c r="Z44" s="33">
        <v>50879.46967184166</v>
      </c>
      <c r="AA44" s="33">
        <v>53481.221148243661</v>
      </c>
      <c r="AB44" s="34">
        <v>54522.27</v>
      </c>
      <c r="AC44" s="34">
        <v>55709.876626800273</v>
      </c>
      <c r="AD44" s="34">
        <v>60028.090455313119</v>
      </c>
      <c r="AE44" s="35">
        <v>64681.019989510889</v>
      </c>
      <c r="AF44" s="36">
        <v>66042.354525808129</v>
      </c>
      <c r="AG44" s="77">
        <v>220821</v>
      </c>
      <c r="AH44" s="78" t="s">
        <v>67</v>
      </c>
      <c r="AI44" s="125" t="s">
        <v>130</v>
      </c>
      <c r="AJ44" s="126">
        <v>7303</v>
      </c>
      <c r="AK44" s="38"/>
      <c r="AL44" s="38"/>
      <c r="AO44" s="39"/>
      <c r="AP44" s="40"/>
      <c r="AQ44" s="40"/>
    </row>
    <row r="45" spans="1:43" ht="26.25" thickBot="1">
      <c r="A45" s="6" t="s">
        <v>42</v>
      </c>
      <c r="B45" s="48">
        <v>21674</v>
      </c>
      <c r="C45" s="48">
        <v>22948.832000000002</v>
      </c>
      <c r="D45" s="48">
        <v>23734.696000000004</v>
      </c>
      <c r="E45" s="48">
        <v>24389.067999999999</v>
      </c>
      <c r="F45" s="48">
        <v>25162.257999999998</v>
      </c>
      <c r="G45" s="48">
        <v>25134.400000000001</v>
      </c>
      <c r="H45" s="48">
        <v>26270.326000000001</v>
      </c>
      <c r="I45" s="48">
        <v>27838.170999999995</v>
      </c>
      <c r="J45" s="48">
        <v>28696.518</v>
      </c>
      <c r="K45" s="48">
        <v>29173.679000000004</v>
      </c>
      <c r="L45" s="48">
        <v>28584</v>
      </c>
      <c r="M45" s="32">
        <v>24595.825680851991</v>
      </c>
      <c r="N45" s="32">
        <v>24841.46818042318</v>
      </c>
      <c r="O45" s="32">
        <v>24805.128509200866</v>
      </c>
      <c r="P45" s="32">
        <v>25868.8177308001</v>
      </c>
      <c r="Q45" s="32">
        <v>26751.663464515837</v>
      </c>
      <c r="R45" s="32">
        <v>26788.345083029377</v>
      </c>
      <c r="S45" s="32">
        <v>28303.023924111512</v>
      </c>
      <c r="T45" s="32">
        <v>31302.461218293342</v>
      </c>
      <c r="U45" s="32">
        <v>32603.640605179713</v>
      </c>
      <c r="V45" s="32">
        <v>32036.995085968312</v>
      </c>
      <c r="W45" s="32">
        <v>31061.776954444958</v>
      </c>
      <c r="X45" s="32">
        <v>31396.185862207181</v>
      </c>
      <c r="Y45" s="32">
        <v>32569.72286728393</v>
      </c>
      <c r="Z45" s="33">
        <v>43090.603106914059</v>
      </c>
      <c r="AA45" s="33">
        <v>42217.731304949732</v>
      </c>
      <c r="AB45" s="34">
        <v>43378.83</v>
      </c>
      <c r="AC45" s="34">
        <v>49945.72842907186</v>
      </c>
      <c r="AD45" s="34">
        <v>52542.86419166853</v>
      </c>
      <c r="AE45" s="35">
        <v>55275.048823938552</v>
      </c>
      <c r="AF45" s="36">
        <v>57912.984283550213</v>
      </c>
      <c r="AG45" s="77">
        <v>49231</v>
      </c>
      <c r="AH45" s="78" t="s">
        <v>80</v>
      </c>
      <c r="AI45" s="123" t="s">
        <v>110</v>
      </c>
      <c r="AJ45" s="124">
        <v>3734</v>
      </c>
      <c r="AK45" s="38"/>
      <c r="AL45" s="38"/>
      <c r="AO45" s="39"/>
      <c r="AP45" s="40"/>
      <c r="AQ45" s="40"/>
    </row>
    <row r="46" spans="1:43" ht="15.75" thickBot="1">
      <c r="A46" s="49" t="s">
        <v>43</v>
      </c>
      <c r="B46" s="50">
        <v>23612</v>
      </c>
      <c r="C46" s="50">
        <v>25483.772000000001</v>
      </c>
      <c r="D46" s="50">
        <v>25866.074000000001</v>
      </c>
      <c r="E46" s="50">
        <v>27085.011999999999</v>
      </c>
      <c r="F46" s="50">
        <v>28078.547999999999</v>
      </c>
      <c r="G46" s="50">
        <v>29163.559999999998</v>
      </c>
      <c r="H46" s="50">
        <v>29717.446000000004</v>
      </c>
      <c r="I46" s="50">
        <v>31441.828000000001</v>
      </c>
      <c r="J46" s="50">
        <v>32946.106</v>
      </c>
      <c r="K46" s="50">
        <v>34649.483999999997</v>
      </c>
      <c r="L46" s="50">
        <v>34828</v>
      </c>
      <c r="M46" s="51">
        <v>34630.352263930537</v>
      </c>
      <c r="N46" s="51">
        <v>36037.229813882943</v>
      </c>
      <c r="O46" s="51">
        <v>36141.226002502866</v>
      </c>
      <c r="P46" s="51">
        <v>38094.762560503448</v>
      </c>
      <c r="Q46" s="51">
        <v>39393.584010568484</v>
      </c>
      <c r="R46" s="51">
        <v>37967.71288972153</v>
      </c>
      <c r="S46" s="51">
        <v>37576.06867552123</v>
      </c>
      <c r="T46" s="51">
        <v>41223.677490639675</v>
      </c>
      <c r="U46" s="51">
        <v>43692.114909607837</v>
      </c>
      <c r="V46" s="51">
        <v>39835.905749224468</v>
      </c>
      <c r="W46" s="51">
        <v>40802.4856479312</v>
      </c>
      <c r="X46" s="51">
        <v>41164.106180608607</v>
      </c>
      <c r="Y46" s="51">
        <v>42162.373465651217</v>
      </c>
      <c r="Z46" s="52">
        <v>40696.379546218282</v>
      </c>
      <c r="AA46" s="52">
        <v>43049.73667251326</v>
      </c>
      <c r="AB46" s="53">
        <v>46422.09</v>
      </c>
      <c r="AC46" s="53">
        <v>46957.266880429517</v>
      </c>
      <c r="AD46" s="53">
        <v>46315.683722480375</v>
      </c>
      <c r="AE46" s="54">
        <v>45682.866597478001</v>
      </c>
      <c r="AF46" s="55">
        <v>46151.348190672106</v>
      </c>
      <c r="AG46" s="77">
        <v>249697</v>
      </c>
      <c r="AH46" s="78" t="s">
        <v>66</v>
      </c>
      <c r="AI46" s="125" t="s">
        <v>114</v>
      </c>
      <c r="AJ46" s="126">
        <v>28600</v>
      </c>
      <c r="AK46" s="38"/>
      <c r="AL46" s="38"/>
      <c r="AO46" s="39"/>
      <c r="AP46" s="40"/>
      <c r="AQ46" s="40"/>
    </row>
    <row r="47" spans="1:43">
      <c r="O47" s="56"/>
      <c r="P47" s="56"/>
      <c r="Q47" s="56"/>
      <c r="R47" s="56"/>
      <c r="S47" s="56"/>
      <c r="T47" s="56"/>
      <c r="U47" s="56"/>
      <c r="V47" s="56"/>
      <c r="W47" s="56"/>
      <c r="X47" s="56"/>
      <c r="Y47" s="57"/>
      <c r="Z47" s="6"/>
      <c r="AA47" s="6"/>
      <c r="AB47" s="6"/>
      <c r="AC47" s="6"/>
      <c r="AD47" s="6"/>
      <c r="AE47" s="6"/>
      <c r="AG47" s="37">
        <f>SUMIF(AE8:AE46,"&gt; 68703",AG8:AG46)</f>
        <v>4985670</v>
      </c>
      <c r="AH47" s="6"/>
      <c r="AJ47" s="2">
        <f>SUM(AJ8:AJ46)</f>
        <v>358762</v>
      </c>
    </row>
    <row r="48" spans="1:43" ht="13.15" customHeight="1">
      <c r="A48" s="68" t="s">
        <v>44</v>
      </c>
      <c r="B48" s="68"/>
      <c r="C48" s="68"/>
      <c r="D48" s="68"/>
      <c r="E48" s="68"/>
      <c r="F48" s="68"/>
      <c r="G48" s="68"/>
      <c r="H48" s="68"/>
      <c r="I48" s="68"/>
      <c r="J48" s="68"/>
      <c r="K48" s="68"/>
      <c r="L48" s="68"/>
      <c r="M48" s="68"/>
      <c r="N48" s="68"/>
      <c r="O48" s="68"/>
      <c r="P48" s="68"/>
      <c r="Q48" s="68"/>
      <c r="R48" s="68"/>
      <c r="S48" s="68"/>
      <c r="T48" s="68"/>
      <c r="U48" s="68"/>
      <c r="V48" s="68"/>
      <c r="W48" s="58"/>
      <c r="AF48" s="1" t="s">
        <v>99</v>
      </c>
      <c r="AG48" s="37">
        <f>AG47/SUM(AG8:AG46)</f>
        <v>0.67336547135258851</v>
      </c>
    </row>
    <row r="49" spans="1:33" ht="13.15" customHeight="1">
      <c r="A49" s="68" t="s">
        <v>45</v>
      </c>
      <c r="B49" s="69"/>
      <c r="C49" s="69"/>
      <c r="D49" s="69"/>
      <c r="E49" s="69"/>
      <c r="F49" s="69"/>
      <c r="G49" s="69"/>
      <c r="H49" s="69"/>
      <c r="I49" s="69"/>
      <c r="J49" s="69"/>
      <c r="K49" s="69"/>
      <c r="L49" s="69"/>
      <c r="M49" s="69"/>
      <c r="N49" s="69"/>
      <c r="O49" s="69"/>
      <c r="P49" s="69"/>
      <c r="Q49" s="69"/>
      <c r="R49" s="69"/>
      <c r="S49" s="69"/>
      <c r="T49" s="69"/>
      <c r="U49" s="69"/>
      <c r="V49" s="58"/>
      <c r="W49" s="58"/>
      <c r="AF49" s="1" t="s">
        <v>150</v>
      </c>
      <c r="AG49" s="37">
        <f>AJ47/AG50</f>
        <v>4.8454459126536127E-2</v>
      </c>
    </row>
    <row r="50" spans="1:33" ht="13.15" customHeight="1">
      <c r="AG50" s="37">
        <f>SUM(AG8:AG46)</f>
        <v>7404107</v>
      </c>
    </row>
    <row r="51" spans="1:33" ht="13.9" customHeight="1">
      <c r="A51" s="63" t="s">
        <v>54</v>
      </c>
      <c r="B51" s="64"/>
      <c r="C51" s="64"/>
      <c r="D51" s="64"/>
      <c r="E51" s="64"/>
      <c r="F51" s="64"/>
      <c r="G51" s="64"/>
      <c r="H51" s="64"/>
      <c r="I51" s="64"/>
      <c r="J51" s="64"/>
      <c r="K51" s="64"/>
      <c r="L51" s="64"/>
      <c r="M51" s="64"/>
      <c r="N51" s="64"/>
      <c r="O51" s="64"/>
      <c r="P51" s="64"/>
      <c r="Q51" s="64"/>
      <c r="R51" s="64"/>
      <c r="S51" s="64"/>
      <c r="T51" s="64"/>
      <c r="U51" s="64"/>
      <c r="V51" s="59"/>
      <c r="W51" s="59"/>
      <c r="AF51" s="1" t="s">
        <v>151</v>
      </c>
      <c r="AG51" s="37">
        <f>SUMIF(AE8:AE46, "&gt;68,703", AJ8:AJ46)/AJ47</f>
        <v>0.5687949113897236</v>
      </c>
    </row>
    <row r="52" spans="1:33" ht="13.15" customHeight="1">
      <c r="A52" s="60"/>
      <c r="B52" s="59"/>
      <c r="C52" s="59"/>
      <c r="D52" s="59"/>
      <c r="E52" s="59"/>
      <c r="F52" s="59"/>
      <c r="G52" s="59"/>
      <c r="H52" s="59"/>
      <c r="I52" s="59"/>
      <c r="J52" s="59"/>
      <c r="K52" s="59"/>
      <c r="L52" s="59"/>
      <c r="M52" s="59"/>
      <c r="N52" s="59"/>
      <c r="O52" s="59"/>
      <c r="P52" s="59"/>
      <c r="Q52" s="59"/>
      <c r="R52" s="59"/>
      <c r="S52" s="59"/>
      <c r="T52" s="59"/>
      <c r="U52" s="59"/>
      <c r="V52" s="59"/>
      <c r="W52" s="59"/>
      <c r="AF52" s="1" t="s">
        <v>152</v>
      </c>
      <c r="AG52" s="37">
        <f>SUMIF(AE8:AE46,"&lt;68,703", AJ8:AJ46)/AJ47</f>
        <v>0.43120508861027645</v>
      </c>
    </row>
    <row r="53" spans="1:33" ht="13.15" customHeight="1">
      <c r="A53" s="65" t="s">
        <v>46</v>
      </c>
      <c r="B53" s="65"/>
      <c r="C53" s="65"/>
      <c r="D53" s="65"/>
      <c r="E53" s="65"/>
      <c r="F53" s="65"/>
      <c r="G53" s="65"/>
      <c r="H53" s="65"/>
      <c r="I53" s="65"/>
      <c r="J53" s="65"/>
      <c r="K53" s="65"/>
      <c r="L53" s="65"/>
      <c r="M53" s="65"/>
      <c r="N53" s="65"/>
      <c r="O53" s="65"/>
      <c r="P53" s="65"/>
      <c r="Q53" s="65"/>
      <c r="R53" s="65"/>
      <c r="S53" s="65"/>
      <c r="T53" s="65"/>
      <c r="U53" s="65"/>
      <c r="V53" s="65"/>
      <c r="W53" s="65"/>
      <c r="AG53" s="37">
        <f>AG51+AG52</f>
        <v>1</v>
      </c>
    </row>
    <row r="54" spans="1:33" ht="13.9" customHeight="1">
      <c r="A54" s="66" t="s">
        <v>47</v>
      </c>
      <c r="B54" s="66"/>
      <c r="C54" s="66"/>
      <c r="D54" s="66"/>
      <c r="E54" s="66"/>
      <c r="F54" s="66"/>
      <c r="G54" s="66"/>
      <c r="H54" s="66"/>
      <c r="I54" s="66"/>
      <c r="J54" s="66"/>
      <c r="K54" s="66"/>
      <c r="L54" s="66"/>
      <c r="M54" s="66"/>
      <c r="N54" s="66"/>
      <c r="O54" s="66"/>
      <c r="P54" s="66"/>
      <c r="Q54" s="66"/>
      <c r="R54" s="66"/>
      <c r="S54" s="66"/>
      <c r="T54" s="66"/>
      <c r="U54" s="66"/>
      <c r="AG54" s="37"/>
    </row>
    <row r="55" spans="1:33" ht="13.9" customHeight="1">
      <c r="A55" s="66" t="s">
        <v>48</v>
      </c>
      <c r="B55" s="66"/>
      <c r="C55" s="66"/>
      <c r="D55" s="66"/>
      <c r="E55" s="66"/>
      <c r="F55" s="66"/>
      <c r="G55" s="66"/>
      <c r="H55" s="66"/>
      <c r="I55" s="66"/>
      <c r="J55" s="66"/>
      <c r="K55" s="66"/>
      <c r="L55" s="66"/>
      <c r="M55" s="66"/>
      <c r="N55" s="66"/>
      <c r="O55" s="66"/>
      <c r="P55" s="66"/>
      <c r="Q55" s="66"/>
      <c r="R55" s="66"/>
      <c r="S55" s="66"/>
      <c r="T55" s="66"/>
      <c r="U55" s="66"/>
      <c r="AG55" s="37"/>
    </row>
    <row r="56" spans="1:33">
      <c r="AG56" s="37"/>
    </row>
    <row r="57" spans="1:33">
      <c r="A57" s="67"/>
      <c r="B57" s="67"/>
      <c r="C57" s="67"/>
      <c r="D57" s="67"/>
      <c r="E57" s="67"/>
      <c r="F57" s="67"/>
      <c r="G57" s="67"/>
      <c r="H57" s="67"/>
      <c r="I57" s="67"/>
      <c r="J57" s="67"/>
      <c r="K57" s="67"/>
      <c r="L57" s="67"/>
      <c r="M57" s="67"/>
      <c r="N57" s="67"/>
      <c r="O57" s="67"/>
      <c r="P57" s="67"/>
      <c r="Q57" s="67"/>
      <c r="R57" s="67"/>
      <c r="S57" s="67"/>
      <c r="T57" s="67"/>
      <c r="U57" s="67"/>
      <c r="V57" s="67"/>
      <c r="W57" s="67"/>
      <c r="X57" s="67"/>
      <c r="Y57" s="67"/>
      <c r="Z57" s="67"/>
      <c r="AA57" s="67"/>
    </row>
    <row r="58" spans="1:33">
      <c r="A58" s="1" t="s">
        <v>49</v>
      </c>
    </row>
    <row r="60" spans="1:33">
      <c r="A60" s="61" t="s">
        <v>50</v>
      </c>
      <c r="B60" s="61" t="s">
        <v>51</v>
      </c>
      <c r="C60" s="61"/>
    </row>
    <row r="61" spans="1:33">
      <c r="A61" s="61"/>
      <c r="B61" s="61" t="s">
        <v>52</v>
      </c>
      <c r="C61" s="61"/>
    </row>
    <row r="62" spans="1:33">
      <c r="B62" s="62" t="s">
        <v>53</v>
      </c>
    </row>
  </sheetData>
  <mergeCells count="11">
    <mergeCell ref="A49:U49"/>
    <mergeCell ref="A1:P1"/>
    <mergeCell ref="C3:K3"/>
    <mergeCell ref="M3:T3"/>
    <mergeCell ref="W3:AB3"/>
    <mergeCell ref="A48:V48"/>
    <mergeCell ref="A51:U51"/>
    <mergeCell ref="A53:W53"/>
    <mergeCell ref="A54:U54"/>
    <mergeCell ref="A55:U55"/>
    <mergeCell ref="A57:AA57"/>
  </mergeCells>
  <conditionalFormatting sqref="AE1:AE1048576">
    <cfRule type="cellIs" dxfId="1" priority="1" operator="greaterThan">
      <formula>68703</formula>
    </cfRule>
  </conditionalFormatting>
  <hyperlinks>
    <hyperlink ref="B62" r:id="rId1"/>
    <hyperlink ref="AH24" r:id="rId2" display="https://www.washington-demographics.com/king-county-demographics"/>
    <hyperlink ref="AH34" r:id="rId3" display="https://www.washington-demographics.com/pierce-county-demographics"/>
    <hyperlink ref="AH38" r:id="rId4" display="https://www.washington-demographics.com/snohomish-county-demographics"/>
    <hyperlink ref="AH39" r:id="rId5" display="https://www.washington-demographics.com/spokane-county-demographics"/>
    <hyperlink ref="AH13" r:id="rId6" display="https://www.washington-demographics.com/clark-county-demographics"/>
    <hyperlink ref="AH41" r:id="rId7" display="https://www.washington-demographics.com/thurston-county-demographics"/>
    <hyperlink ref="AH25" r:id="rId8" display="https://www.washington-demographics.com/kitsap-county-demographics"/>
    <hyperlink ref="AH46" r:id="rId9" display="https://www.washington-demographics.com/yakima-county-demographics"/>
    <hyperlink ref="AH44" r:id="rId10" display="https://www.washington-demographics.com/whatcom-county-demographics"/>
    <hyperlink ref="AH10" r:id="rId11" display="https://www.washington-demographics.com/benton-county-demographics"/>
    <hyperlink ref="AH36" r:id="rId12" display="https://www.washington-demographics.com/skagit-county-demographics"/>
    <hyperlink ref="AH15" r:id="rId13" display="https://www.washington-demographics.com/cowlitz-county-demographics"/>
    <hyperlink ref="AH20" r:id="rId14" display="https://www.washington-demographics.com/grant-county-demographics"/>
    <hyperlink ref="AH18" r:id="rId15" display="https://www.washington-demographics.com/franklin-county-demographics"/>
    <hyperlink ref="AH22" r:id="rId16" display="https://www.washington-demographics.com/island-county-demographics"/>
    <hyperlink ref="AH28" r:id="rId17" display="https://www.washington-demographics.com/lewis-county-demographics"/>
    <hyperlink ref="AH11" r:id="rId18" display="https://www.washington-demographics.com/chelan-county-demographics"/>
    <hyperlink ref="AH12" r:id="rId19" display="https://www.washington-demographics.com/clallam-county-demographics"/>
    <hyperlink ref="AH21" r:id="rId20" display="https://www.washington-demographics.com/grays-harbor-county-demographics"/>
    <hyperlink ref="AH30" r:id="rId21" display="https://www.washington-demographics.com/mason-county-demographics"/>
    <hyperlink ref="AH43" r:id="rId22" display="https://www.washington-demographics.com/walla-walla-county-demographics"/>
    <hyperlink ref="AH45" r:id="rId23" display="https://www.washington-demographics.com/whitman-county-demographics"/>
    <hyperlink ref="AH26" r:id="rId24" display="https://www.washington-demographics.com/kittitas-county-demographics"/>
    <hyperlink ref="AH40" r:id="rId25" display="https://www.washington-demographics.com/stevens-county-demographics"/>
    <hyperlink ref="AH16" r:id="rId26" display="https://www.washington-demographics.com/douglas-county-demographics"/>
    <hyperlink ref="AH31" r:id="rId27" display="https://www.washington-demographics.com/okanogan-county-demographics"/>
    <hyperlink ref="AH23" r:id="rId28" display="https://www.washington-demographics.com/jefferson-county-demographics"/>
    <hyperlink ref="AH9" r:id="rId29" display="https://www.washington-demographics.com/asotin-county-demographics"/>
    <hyperlink ref="AH27" r:id="rId30" display="https://www.washington-demographics.com/klickitat-county-demographics"/>
    <hyperlink ref="AH32" r:id="rId31" display="https://www.washington-demographics.com/pacific-county-demographics"/>
    <hyperlink ref="AH8" r:id="rId32" display="https://www.washington-demographics.com/adams-county-demographics"/>
    <hyperlink ref="AH35" r:id="rId33" display="https://www.washington-demographics.com/san-juan-county-demographics"/>
    <hyperlink ref="AH33" r:id="rId34" display="https://www.washington-demographics.com/pend-oreille-county-demographics"/>
    <hyperlink ref="AH37" r:id="rId35" display="https://www.washington-demographics.com/skamania-county-demographics"/>
    <hyperlink ref="AH29" r:id="rId36" display="https://www.washington-demographics.com/lincoln-county-demographics"/>
    <hyperlink ref="AH17" r:id="rId37" display="https://www.washington-demographics.com/ferry-county-demographics"/>
    <hyperlink ref="AH42" r:id="rId38" display="https://www.washington-demographics.com/wahkiakum-county-demographics"/>
    <hyperlink ref="AH14" r:id="rId39" display="https://www.washington-demographics.com/columbia-county-demographics"/>
    <hyperlink ref="AH19" r:id="rId40" display="https://www.washington-demographics.com/garfield-county-demographics"/>
    <hyperlink ref="AI26" r:id="rId41" display="https://www.nytimes.com/interactive/2021/us/kittitas-washington-covid-cases.html?action=click&amp;module=covid_tracking&amp;pgtype=Interactive&amp;region=TableRowLink"/>
    <hyperlink ref="AI45" r:id="rId42" display="https://www.nytimes.com/interactive/2021/us/whitman-washington-covid-cases.html?action=click&amp;module=covid_tracking&amp;pgtype=Interactive&amp;region=TableRowLink"/>
    <hyperlink ref="AI20" r:id="rId43" display="https://www.nytimes.com/interactive/2021/us/grant-washington-covid-cases.html?action=click&amp;module=covid_tracking&amp;pgtype=Interactive&amp;region=TableRowLink"/>
    <hyperlink ref="AI16" r:id="rId44" display="https://www.nytimes.com/interactive/2021/us/douglas-washington-covid-cases.html?action=click&amp;module=covid_tracking&amp;pgtype=Interactive&amp;region=TableRowLink"/>
    <hyperlink ref="AI34" r:id="rId45" display="https://www.nytimes.com/interactive/2021/us/pierce-washington-covid-cases.html?action=click&amp;module=covid_tracking&amp;pgtype=Interactive&amp;region=TableRowLink"/>
    <hyperlink ref="AI46" r:id="rId46" display="https://www.nytimes.com/interactive/2021/us/yakima-washington-covid-cases.html?action=click&amp;module=covid_tracking&amp;pgtype=Interactive&amp;region=TableRowLink"/>
    <hyperlink ref="AI33" r:id="rId47" display="https://www.nytimes.com/interactive/2021/us/pend-oreille-washington-covid-cases.html?action=click&amp;module=covid_tracking&amp;pgtype=Interactive&amp;region=TableRowLink"/>
    <hyperlink ref="AI11" r:id="rId48" display="https://www.nytimes.com/interactive/2021/us/chelan-washington-covid-cases.html?action=click&amp;module=covid_tracking&amp;pgtype=Interactive&amp;region=TableRowLink"/>
    <hyperlink ref="AI18" r:id="rId49" display="https://www.nytimes.com/interactive/2021/us/franklin-washington-covid-cases.html?action=click&amp;module=covid_tracking&amp;pgtype=Interactive&amp;region=TableRowLink"/>
    <hyperlink ref="AI19" r:id="rId50" display="https://www.nytimes.com/interactive/2021/us/garfield-washington-covid-cases.html?action=click&amp;module=covid_tracking&amp;pgtype=Interactive&amp;region=TableRowLink"/>
    <hyperlink ref="AI17" r:id="rId51" display="https://www.nytimes.com/interactive/2021/us/ferry-washington-covid-cases.html?action=click&amp;module=covid_tracking&amp;pgtype=Interactive&amp;region=TableRowLink"/>
    <hyperlink ref="AI10" r:id="rId52" display="https://www.nytimes.com/interactive/2021/us/benton-washington-covid-cases.html?action=click&amp;module=covid_tracking&amp;pgtype=Interactive&amp;region=TableRowLink"/>
    <hyperlink ref="AI15" r:id="rId53" display="https://www.nytimes.com/interactive/2021/us/cowlitz-washington-covid-cases.html?action=click&amp;module=covid_tracking&amp;pgtype=Interactive&amp;region=TableRowLink"/>
    <hyperlink ref="AI39" r:id="rId54" display="https://www.nytimes.com/interactive/2021/us/spokane-washington-covid-cases.html?action=click&amp;module=covid_tracking&amp;pgtype=Interactive&amp;region=TableRowLink"/>
    <hyperlink ref="AI31" r:id="rId55" display="https://www.nytimes.com/interactive/2021/us/okanogan-washington-covid-cases.html?action=click&amp;module=covid_tracking&amp;pgtype=Interactive&amp;region=TableRowLink"/>
    <hyperlink ref="AI9" r:id="rId56" display="https://www.nytimes.com/interactive/2021/us/asotin-washington-covid-cases.html?action=click&amp;module=covid_tracking&amp;pgtype=Interactive&amp;region=TableRowLink"/>
    <hyperlink ref="AI24" r:id="rId57" display="https://www.nytimes.com/interactive/2021/us/king-washington-covid-cases.html?action=click&amp;module=covid_tracking&amp;pgtype=Interactive&amp;region=TableRowLink"/>
    <hyperlink ref="AI8" r:id="rId58" display="https://www.nytimes.com/interactive/2021/us/adams-washington-covid-cases.html?action=click&amp;module=covid_tracking&amp;pgtype=Interactive&amp;region=TableRowLink"/>
    <hyperlink ref="AI21" r:id="rId59" display="https://www.nytimes.com/interactive/2021/us/grays-harbor-washington-covid-cases.html?action=click&amp;module=covid_tracking&amp;pgtype=Interactive&amp;region=TableRowLink"/>
    <hyperlink ref="AI13" r:id="rId60" display="https://www.nytimes.com/interactive/2021/us/clark-washington-covid-cases.html?action=click&amp;module=covid_tracking&amp;pgtype=Interactive&amp;region=TableRowLink"/>
    <hyperlink ref="AI28" r:id="rId61" display="https://www.nytimes.com/interactive/2021/us/lewis-washington-covid-cases.html?action=click&amp;module=covid_tracking&amp;pgtype=Interactive&amp;region=TableRowLink"/>
    <hyperlink ref="AI44" r:id="rId62" display="https://www.nytimes.com/interactive/2021/us/whatcom-washington-covid-cases.html?action=click&amp;module=covid_tracking&amp;pgtype=Interactive&amp;region=TableRowLink"/>
    <hyperlink ref="AI40" r:id="rId63" display="https://www.nytimes.com/interactive/2021/us/stevens-washington-covid-cases.html?action=click&amp;module=covid_tracking&amp;pgtype=Interactive&amp;region=TableRowLink"/>
    <hyperlink ref="AI25" r:id="rId64" display="https://www.nytimes.com/interactive/2021/us/kitsap-washington-covid-cases.html?action=click&amp;module=covid_tracking&amp;pgtype=Interactive&amp;region=TableRowLink"/>
    <hyperlink ref="AI38" r:id="rId65" display="https://www.nytimes.com/interactive/2021/us/snohomish-washington-covid-cases.html?action=click&amp;module=covid_tracking&amp;pgtype=Interactive&amp;region=TableRowLink"/>
    <hyperlink ref="AI41" r:id="rId66" display="https://www.nytimes.com/interactive/2021/us/thurston-washington-covid-cases.html?action=click&amp;module=covid_tracking&amp;pgtype=Interactive&amp;region=TableRowLink"/>
    <hyperlink ref="AI36" r:id="rId67" display="https://www.nytimes.com/interactive/2021/us/skagit-washington-covid-cases.html?action=click&amp;module=covid_tracking&amp;pgtype=Interactive&amp;region=TableRowLink"/>
    <hyperlink ref="AI32" r:id="rId68" display="https://www.nytimes.com/interactive/2021/us/pacific-washington-covid-cases.html?action=click&amp;module=covid_tracking&amp;pgtype=Interactive&amp;region=TableRowLink"/>
    <hyperlink ref="AI27" r:id="rId69" display="https://www.nytimes.com/interactive/2021/us/klickitat-washington-covid-cases.html?action=click&amp;module=covid_tracking&amp;pgtype=Interactive&amp;region=TableRowLink"/>
    <hyperlink ref="AI22" r:id="rId70" display="https://www.nytimes.com/interactive/2021/us/island-washington-covid-cases.html?action=click&amp;module=covid_tracking&amp;pgtype=Interactive&amp;region=TableRowLink"/>
    <hyperlink ref="AI30" r:id="rId71" display="https://www.nytimes.com/interactive/2021/us/mason-washington-covid-cases.html?action=click&amp;module=covid_tracking&amp;pgtype=Interactive&amp;region=TableRowLink"/>
    <hyperlink ref="AI23" r:id="rId72" display="https://www.nytimes.com/interactive/2021/us/jefferson-washington-covid-cases.html?action=click&amp;module=covid_tracking&amp;pgtype=Interactive&amp;region=TableRowLink"/>
    <hyperlink ref="AI43" r:id="rId73" display="https://www.nytimes.com/interactive/2021/us/walla-walla-washington-covid-cases.html?action=click&amp;module=covid_tracking&amp;pgtype=Interactive&amp;region=TableRowLink"/>
    <hyperlink ref="AI29" r:id="rId74" display="https://www.nytimes.com/interactive/2021/us/lincoln-washington-covid-cases.html?action=click&amp;module=covid_tracking&amp;pgtype=Interactive&amp;region=TableRowLink"/>
    <hyperlink ref="AI12" r:id="rId75" display="https://www.nytimes.com/interactive/2021/us/clallam-washington-covid-cases.html?action=click&amp;module=covid_tracking&amp;pgtype=Interactive&amp;region=TableRowLink"/>
    <hyperlink ref="AI35" r:id="rId76" display="https://www.nytimes.com/interactive/2021/us/san-juan-washington-covid-cases.html?action=click&amp;module=covid_tracking&amp;pgtype=Interactive&amp;region=TableRowLink"/>
    <hyperlink ref="AI37" r:id="rId77" display="https://www.nytimes.com/interactive/2021/us/skamania-washington-covid-cases.html?action=click&amp;module=covid_tracking&amp;pgtype=Interactive&amp;region=TableRowLink"/>
    <hyperlink ref="AI14" r:id="rId78" display="https://www.nytimes.com/interactive/2021/us/columbia-washington-covid-cases.html?action=click&amp;module=covid_tracking&amp;pgtype=Interactive&amp;region=TableRowLink"/>
    <hyperlink ref="AI42" r:id="rId79" display="https://www.nytimes.com/interactive/2021/us/wahkiakum-washington-covid-cases.html?action=click&amp;module=covid_tracking&amp;pgtype=Interactive&amp;region=TableRowLink"/>
  </hyperlinks>
  <pageMargins left="0.3" right="0.3" top="0.5" bottom="0.5" header="0.5" footer="0.17"/>
  <pageSetup paperSize="5" scale="60" orientation="landscape" r:id="rId8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
  <sheetViews>
    <sheetView topLeftCell="A4" workbookViewId="0">
      <selection activeCell="C6" sqref="C6"/>
    </sheetView>
  </sheetViews>
  <sheetFormatPr defaultRowHeight="12.75"/>
  <cols>
    <col min="2" max="2" width="15" customWidth="1"/>
    <col min="3" max="3" width="22.85546875" customWidth="1"/>
    <col min="12" max="12" width="29.85546875" customWidth="1"/>
  </cols>
  <sheetData>
    <row r="1" spans="1:12" ht="34.5" thickBot="1">
      <c r="A1" s="79" t="s">
        <v>57</v>
      </c>
      <c r="B1" s="75" t="s">
        <v>58</v>
      </c>
      <c r="C1" s="74" t="s">
        <v>98</v>
      </c>
      <c r="D1" s="101"/>
      <c r="E1" s="84" t="s">
        <v>100</v>
      </c>
      <c r="F1" s="103" t="s">
        <v>102</v>
      </c>
      <c r="G1" s="84" t="s">
        <v>103</v>
      </c>
      <c r="H1" s="103" t="s">
        <v>106</v>
      </c>
      <c r="I1" s="86" t="s">
        <v>107</v>
      </c>
    </row>
    <row r="2" spans="1:12" ht="23.25" thickBot="1">
      <c r="A2" s="80">
        <v>31</v>
      </c>
      <c r="B2" s="76" t="s">
        <v>89</v>
      </c>
      <c r="C2" s="77">
        <v>19594</v>
      </c>
      <c r="D2" s="101"/>
      <c r="E2" s="84" t="s">
        <v>101</v>
      </c>
      <c r="F2" s="103"/>
      <c r="G2" s="84" t="s">
        <v>104</v>
      </c>
      <c r="H2" s="103"/>
      <c r="I2" s="87" t="s">
        <v>108</v>
      </c>
      <c r="J2" s="35">
        <v>48204.805870368255</v>
      </c>
      <c r="K2" s="36"/>
      <c r="L2" s="77">
        <v>19594</v>
      </c>
    </row>
    <row r="3" spans="1:12" ht="15.75" thickBot="1">
      <c r="A3" s="80">
        <v>28</v>
      </c>
      <c r="B3" s="76" t="s">
        <v>86</v>
      </c>
      <c r="C3" s="77">
        <v>22421</v>
      </c>
      <c r="D3" s="102"/>
      <c r="E3" s="85"/>
      <c r="F3" s="104"/>
      <c r="G3" s="85" t="s">
        <v>105</v>
      </c>
      <c r="H3" s="104"/>
      <c r="I3" s="88"/>
      <c r="J3" s="35">
        <v>56992.842502552834</v>
      </c>
      <c r="K3" s="36">
        <v>58264.543924628328</v>
      </c>
      <c r="L3" s="77">
        <v>22421</v>
      </c>
    </row>
    <row r="4" spans="1:12" ht="15.75" thickBot="1">
      <c r="A4" s="80">
        <v>10</v>
      </c>
      <c r="B4" s="76" t="s">
        <v>68</v>
      </c>
      <c r="C4" s="77">
        <v>197518</v>
      </c>
      <c r="D4" s="106" t="s">
        <v>4</v>
      </c>
      <c r="E4" s="110">
        <v>358762</v>
      </c>
      <c r="F4" s="113">
        <v>4711</v>
      </c>
      <c r="G4" s="116">
        <v>769</v>
      </c>
      <c r="H4" s="119">
        <v>10</v>
      </c>
      <c r="I4" s="89">
        <v>44256</v>
      </c>
      <c r="J4" s="35">
        <v>64745.250051984018</v>
      </c>
      <c r="K4" s="36">
        <v>65887.604376261894</v>
      </c>
      <c r="L4" s="77">
        <v>197518</v>
      </c>
    </row>
    <row r="5" spans="1:12" ht="15.75" thickBot="1">
      <c r="A5" s="80">
        <v>17</v>
      </c>
      <c r="B5" s="76" t="s">
        <v>75</v>
      </c>
      <c r="C5" s="77">
        <v>76229</v>
      </c>
      <c r="D5" s="107"/>
      <c r="E5" s="109"/>
      <c r="F5" s="112"/>
      <c r="G5" s="115"/>
      <c r="H5" s="118"/>
      <c r="I5" s="89">
        <v>44277</v>
      </c>
      <c r="J5" s="35">
        <v>67058.476082276131</v>
      </c>
      <c r="K5" s="36">
        <v>69250.814586611901</v>
      </c>
      <c r="L5" s="77">
        <v>76229</v>
      </c>
    </row>
    <row r="6" spans="1:12" ht="15.75" thickBot="1">
      <c r="A6" s="80">
        <v>18</v>
      </c>
      <c r="B6" s="76" t="s">
        <v>76</v>
      </c>
      <c r="C6" s="77">
        <v>75392</v>
      </c>
      <c r="D6" s="107"/>
      <c r="E6" s="109"/>
      <c r="F6" s="112"/>
      <c r="G6" s="115"/>
      <c r="H6" s="118"/>
      <c r="I6" s="90"/>
      <c r="J6" s="35">
        <v>47349.730274015055</v>
      </c>
      <c r="K6" s="36">
        <v>48396.197313419667</v>
      </c>
      <c r="L6" s="77">
        <v>75392</v>
      </c>
    </row>
    <row r="7" spans="1:12" ht="15.75" thickBot="1">
      <c r="A7" s="80">
        <v>5</v>
      </c>
      <c r="B7" s="76" t="s">
        <v>63</v>
      </c>
      <c r="C7" s="77">
        <v>473252</v>
      </c>
      <c r="D7" s="108"/>
      <c r="E7" s="111"/>
      <c r="F7" s="114"/>
      <c r="G7" s="117"/>
      <c r="H7" s="120"/>
      <c r="I7" s="91"/>
      <c r="J7" s="35">
        <v>77458.08853772415</v>
      </c>
      <c r="K7" s="36">
        <v>79399.470254581422</v>
      </c>
      <c r="L7" s="77">
        <v>473252</v>
      </c>
    </row>
    <row r="8" spans="1:12" ht="26.25" thickBot="1">
      <c r="A8" s="80">
        <v>38</v>
      </c>
      <c r="B8" s="76" t="s">
        <v>96</v>
      </c>
      <c r="C8" s="77">
        <v>3992</v>
      </c>
      <c r="D8" s="92" t="s">
        <v>109</v>
      </c>
      <c r="E8" s="93">
        <v>2446</v>
      </c>
      <c r="F8" s="94">
        <v>5103</v>
      </c>
      <c r="G8" s="95">
        <v>12</v>
      </c>
      <c r="H8" s="96">
        <v>24</v>
      </c>
      <c r="I8" s="97"/>
      <c r="J8" s="35">
        <v>45833.024819329643</v>
      </c>
      <c r="K8" s="36">
        <v>46339.021407374057</v>
      </c>
      <c r="L8" s="77">
        <v>3992</v>
      </c>
    </row>
    <row r="9" spans="1:12" ht="26.25" thickBot="1">
      <c r="A9" s="80">
        <v>12</v>
      </c>
      <c r="B9" s="76" t="s">
        <v>70</v>
      </c>
      <c r="C9" s="77">
        <v>106778</v>
      </c>
      <c r="D9" s="92" t="s">
        <v>110</v>
      </c>
      <c r="E9" s="93">
        <v>3734</v>
      </c>
      <c r="F9" s="94">
        <v>7452</v>
      </c>
      <c r="G9" s="95">
        <v>11</v>
      </c>
      <c r="H9" s="96">
        <v>23</v>
      </c>
      <c r="I9" s="97"/>
      <c r="J9" s="35">
        <v>46080.668611744812</v>
      </c>
      <c r="K9" s="36">
        <v>47061.359186921516</v>
      </c>
      <c r="L9" s="77">
        <v>106778</v>
      </c>
    </row>
    <row r="10" spans="1:12" ht="15.75" thickBot="1">
      <c r="A10" s="80">
        <v>25</v>
      </c>
      <c r="B10" s="76" t="s">
        <v>83</v>
      </c>
      <c r="C10" s="77">
        <v>42023</v>
      </c>
      <c r="D10" s="92" t="s">
        <v>111</v>
      </c>
      <c r="E10" s="93">
        <v>9241</v>
      </c>
      <c r="F10" s="94">
        <v>9455</v>
      </c>
      <c r="G10" s="95">
        <v>20</v>
      </c>
      <c r="H10" s="96">
        <v>21</v>
      </c>
      <c r="I10" s="97"/>
      <c r="J10" s="35">
        <v>56891.740475082916</v>
      </c>
      <c r="K10" s="36">
        <v>57932.360949944436</v>
      </c>
      <c r="L10" s="77">
        <v>42023</v>
      </c>
    </row>
    <row r="11" spans="1:12" ht="15.75" thickBot="1">
      <c r="A11" s="80">
        <v>36</v>
      </c>
      <c r="B11" s="76" t="s">
        <v>94</v>
      </c>
      <c r="C11" s="77">
        <v>7578</v>
      </c>
      <c r="D11" s="92" t="s">
        <v>112</v>
      </c>
      <c r="E11" s="93">
        <v>3378</v>
      </c>
      <c r="F11" s="94">
        <v>7778</v>
      </c>
      <c r="G11" s="95">
        <v>8</v>
      </c>
      <c r="H11" s="96">
        <v>18</v>
      </c>
      <c r="I11" s="97"/>
      <c r="J11" s="35">
        <v>49007.809153172813</v>
      </c>
      <c r="K11" s="36">
        <v>49927.704867494191</v>
      </c>
      <c r="L11" s="77">
        <v>7578</v>
      </c>
    </row>
    <row r="12" spans="1:12" ht="15.75" thickBot="1">
      <c r="A12" s="80">
        <v>14</v>
      </c>
      <c r="B12" s="76" t="s">
        <v>72</v>
      </c>
      <c r="C12" s="77">
        <v>92009</v>
      </c>
      <c r="D12" s="92" t="s">
        <v>113</v>
      </c>
      <c r="E12" s="93">
        <v>41095</v>
      </c>
      <c r="F12" s="94">
        <v>4541</v>
      </c>
      <c r="G12" s="95">
        <v>152</v>
      </c>
      <c r="H12" s="96">
        <v>17</v>
      </c>
      <c r="I12" s="97"/>
      <c r="J12" s="35">
        <v>68179.081670405343</v>
      </c>
      <c r="K12" s="36">
        <v>70638.026707829587</v>
      </c>
      <c r="L12" s="77">
        <v>92009</v>
      </c>
    </row>
    <row r="13" spans="1:12" ht="15.75" thickBot="1">
      <c r="A13" s="80">
        <v>39</v>
      </c>
      <c r="B13" s="76" t="s">
        <v>97</v>
      </c>
      <c r="C13" s="77">
        <v>2230</v>
      </c>
      <c r="D13" s="92" t="s">
        <v>114</v>
      </c>
      <c r="E13" s="93">
        <v>28600</v>
      </c>
      <c r="F13" s="94">
        <v>11400</v>
      </c>
      <c r="G13" s="95">
        <v>38</v>
      </c>
      <c r="H13" s="96">
        <v>15</v>
      </c>
      <c r="I13" s="97"/>
      <c r="J13" s="35">
        <v>47725.468935394194</v>
      </c>
      <c r="K13" s="36">
        <v>48130.048904724114</v>
      </c>
      <c r="L13" s="77">
        <v>2230</v>
      </c>
    </row>
    <row r="14" spans="1:12" ht="26.25" thickBot="1">
      <c r="A14" s="80">
        <v>13</v>
      </c>
      <c r="B14" s="76" t="s">
        <v>71</v>
      </c>
      <c r="C14" s="77">
        <v>95502</v>
      </c>
      <c r="D14" s="92" t="s">
        <v>115</v>
      </c>
      <c r="E14" s="95">
        <v>662</v>
      </c>
      <c r="F14" s="94">
        <v>4824</v>
      </c>
      <c r="G14" s="95">
        <v>2</v>
      </c>
      <c r="H14" s="96">
        <v>15</v>
      </c>
      <c r="I14" s="97"/>
      <c r="J14" s="35">
        <v>68731.394238891648</v>
      </c>
      <c r="K14" s="36">
        <v>70622.445706953906</v>
      </c>
      <c r="L14" s="77">
        <v>95502</v>
      </c>
    </row>
    <row r="15" spans="1:12" ht="26.25" thickBot="1">
      <c r="A15" s="80">
        <v>19</v>
      </c>
      <c r="B15" s="76" t="s">
        <v>77</v>
      </c>
      <c r="C15" s="77">
        <v>72779</v>
      </c>
      <c r="D15" s="92" t="s">
        <v>116</v>
      </c>
      <c r="E15" s="93">
        <v>6411</v>
      </c>
      <c r="F15" s="94">
        <v>8304</v>
      </c>
      <c r="G15" s="95">
        <v>11</v>
      </c>
      <c r="H15" s="96">
        <v>14</v>
      </c>
      <c r="I15" s="97"/>
      <c r="J15" s="35">
        <v>43540.002459228475</v>
      </c>
      <c r="K15" s="36">
        <v>44167.151567441651</v>
      </c>
      <c r="L15" s="77">
        <v>72779</v>
      </c>
    </row>
    <row r="16" spans="1:12" ht="15.75" thickBot="1">
      <c r="A16" s="80">
        <v>15</v>
      </c>
      <c r="B16" s="76" t="s">
        <v>73</v>
      </c>
      <c r="C16" s="77">
        <v>82866</v>
      </c>
      <c r="D16" s="92" t="s">
        <v>117</v>
      </c>
      <c r="E16" s="93">
        <v>11457</v>
      </c>
      <c r="F16" s="94">
        <v>12032</v>
      </c>
      <c r="G16" s="95">
        <v>12</v>
      </c>
      <c r="H16" s="96">
        <v>13</v>
      </c>
      <c r="I16" s="97"/>
      <c r="J16" s="35">
        <v>59893.816316924254</v>
      </c>
      <c r="K16" s="36">
        <v>61141.55882613104</v>
      </c>
      <c r="L16" s="77">
        <v>82866</v>
      </c>
    </row>
    <row r="17" spans="1:12" ht="15.75" thickBot="1">
      <c r="A17" s="80">
        <v>27</v>
      </c>
      <c r="B17" s="76" t="s">
        <v>85</v>
      </c>
      <c r="C17" s="77">
        <v>31285</v>
      </c>
      <c r="D17" s="92" t="s">
        <v>118</v>
      </c>
      <c r="E17" s="95">
        <v>119</v>
      </c>
      <c r="F17" s="94">
        <v>5348</v>
      </c>
      <c r="G17" s="95">
        <v>0</v>
      </c>
      <c r="H17" s="96">
        <v>13</v>
      </c>
      <c r="I17" s="97"/>
      <c r="J17" s="35">
        <v>54903.516811828049</v>
      </c>
      <c r="K17" s="36">
        <v>56297.842009661603</v>
      </c>
      <c r="L17" s="77">
        <v>31285</v>
      </c>
    </row>
    <row r="18" spans="1:12" ht="15.75" thickBot="1">
      <c r="A18" s="80">
        <v>1</v>
      </c>
      <c r="B18" s="76" t="s">
        <v>59</v>
      </c>
      <c r="C18" s="77">
        <v>2195502</v>
      </c>
      <c r="D18" s="92" t="s">
        <v>119</v>
      </c>
      <c r="E18" s="95">
        <v>218</v>
      </c>
      <c r="F18" s="94">
        <v>2858</v>
      </c>
      <c r="G18" s="95">
        <v>1</v>
      </c>
      <c r="H18" s="96">
        <v>11</v>
      </c>
      <c r="I18" s="97"/>
      <c r="J18" s="35">
        <v>89881.39481522709</v>
      </c>
      <c r="K18" s="36">
        <v>92693.327036504896</v>
      </c>
      <c r="L18" s="77">
        <v>2195502</v>
      </c>
    </row>
    <row r="19" spans="1:12" ht="15.75" thickBot="1">
      <c r="A19" s="80">
        <v>7</v>
      </c>
      <c r="B19" s="76" t="s">
        <v>65</v>
      </c>
      <c r="C19" s="77">
        <v>265882</v>
      </c>
      <c r="D19" s="92" t="s">
        <v>120</v>
      </c>
      <c r="E19" s="93">
        <v>15488</v>
      </c>
      <c r="F19" s="94">
        <v>7578</v>
      </c>
      <c r="G19" s="95">
        <v>23</v>
      </c>
      <c r="H19" s="96">
        <v>11</v>
      </c>
      <c r="I19" s="97"/>
      <c r="J19" s="35">
        <v>74728.818919336991</v>
      </c>
      <c r="K19" s="36">
        <v>76753.474885372169</v>
      </c>
      <c r="L19" s="77">
        <v>265882</v>
      </c>
    </row>
    <row r="20" spans="1:12" ht="15.75" thickBot="1">
      <c r="A20" s="80">
        <v>23</v>
      </c>
      <c r="B20" s="76" t="s">
        <v>81</v>
      </c>
      <c r="C20" s="77">
        <v>45897</v>
      </c>
      <c r="D20" s="92" t="s">
        <v>121</v>
      </c>
      <c r="E20" s="93">
        <v>4629</v>
      </c>
      <c r="F20" s="94">
        <v>4186</v>
      </c>
      <c r="G20" s="95">
        <v>12</v>
      </c>
      <c r="H20" s="96">
        <v>11</v>
      </c>
      <c r="I20" s="97"/>
      <c r="J20" s="35">
        <v>61666.29154813262</v>
      </c>
      <c r="K20" s="36">
        <v>63376.594046100494</v>
      </c>
      <c r="L20" s="77">
        <v>45897</v>
      </c>
    </row>
    <row r="21" spans="1:12" ht="26.25" thickBot="1">
      <c r="A21" s="80">
        <v>29</v>
      </c>
      <c r="B21" s="76" t="s">
        <v>87</v>
      </c>
      <c r="C21" s="77">
        <v>21721</v>
      </c>
      <c r="D21" s="92" t="s">
        <v>122</v>
      </c>
      <c r="E21" s="93">
        <v>38549</v>
      </c>
      <c r="F21" s="94">
        <v>7374</v>
      </c>
      <c r="G21" s="95">
        <v>56</v>
      </c>
      <c r="H21" s="96">
        <v>11</v>
      </c>
      <c r="I21" s="97"/>
      <c r="J21" s="35">
        <v>61030.210940298646</v>
      </c>
      <c r="K21" s="36">
        <v>62922.076592352721</v>
      </c>
      <c r="L21" s="77">
        <v>21721</v>
      </c>
    </row>
    <row r="22" spans="1:12" ht="26.25" thickBot="1">
      <c r="A22" s="80">
        <v>16</v>
      </c>
      <c r="B22" s="76" t="s">
        <v>74</v>
      </c>
      <c r="C22" s="77">
        <v>78145</v>
      </c>
      <c r="D22" s="92" t="s">
        <v>123</v>
      </c>
      <c r="E22" s="93">
        <v>2240</v>
      </c>
      <c r="F22" s="94">
        <v>5303</v>
      </c>
      <c r="G22" s="95">
        <v>4</v>
      </c>
      <c r="H22" s="96">
        <v>10</v>
      </c>
      <c r="I22" s="97"/>
      <c r="J22" s="35">
        <v>54095.672875910095</v>
      </c>
      <c r="K22" s="36">
        <v>55628.281222266072</v>
      </c>
      <c r="L22" s="77">
        <v>78145</v>
      </c>
    </row>
    <row r="23" spans="1:12" ht="15.75" thickBot="1">
      <c r="A23" s="80">
        <v>35</v>
      </c>
      <c r="B23" s="76" t="s">
        <v>93</v>
      </c>
      <c r="C23" s="77">
        <v>10574</v>
      </c>
      <c r="D23" s="92" t="s">
        <v>124</v>
      </c>
      <c r="E23" s="93">
        <v>1320</v>
      </c>
      <c r="F23" s="94">
        <v>5845</v>
      </c>
      <c r="G23" s="95">
        <v>2</v>
      </c>
      <c r="H23" s="96">
        <v>10</v>
      </c>
      <c r="I23" s="97"/>
      <c r="J23" s="35">
        <v>50298.232824074163</v>
      </c>
      <c r="K23" s="36">
        <v>51359.902606836404</v>
      </c>
      <c r="L23" s="77">
        <v>10574</v>
      </c>
    </row>
    <row r="24" spans="1:12" ht="15.75" thickBot="1">
      <c r="A24" s="80">
        <v>20</v>
      </c>
      <c r="B24" s="76" t="s">
        <v>78</v>
      </c>
      <c r="C24" s="77">
        <v>63804</v>
      </c>
      <c r="D24" s="92" t="s">
        <v>125</v>
      </c>
      <c r="E24" s="93">
        <v>88023</v>
      </c>
      <c r="F24" s="94">
        <v>3907</v>
      </c>
      <c r="G24" s="95">
        <v>212</v>
      </c>
      <c r="H24" s="96">
        <v>9</v>
      </c>
      <c r="I24" s="97"/>
      <c r="J24" s="35">
        <v>60735.601277477625</v>
      </c>
      <c r="K24" s="36">
        <v>62196.950703042319</v>
      </c>
      <c r="L24" s="77">
        <v>63804</v>
      </c>
    </row>
    <row r="25" spans="1:12" ht="26.25" thickBot="1">
      <c r="A25" s="80">
        <v>26</v>
      </c>
      <c r="B25" s="76" t="s">
        <v>84</v>
      </c>
      <c r="C25" s="77">
        <v>41842</v>
      </c>
      <c r="D25" s="92" t="s">
        <v>126</v>
      </c>
      <c r="E25" s="93">
        <v>1961</v>
      </c>
      <c r="F25" s="94">
        <v>9813</v>
      </c>
      <c r="G25" s="95">
        <v>2</v>
      </c>
      <c r="H25" s="96">
        <v>9</v>
      </c>
      <c r="I25" s="97"/>
      <c r="J25" s="35">
        <v>47335.79604505984</v>
      </c>
      <c r="K25" s="36">
        <v>48439.038286982672</v>
      </c>
      <c r="L25" s="77">
        <v>41842</v>
      </c>
    </row>
    <row r="26" spans="1:12" ht="26.25" thickBot="1">
      <c r="A26" s="80">
        <v>30</v>
      </c>
      <c r="B26" s="76" t="s">
        <v>88</v>
      </c>
      <c r="C26" s="77">
        <v>21688</v>
      </c>
      <c r="D26" s="92" t="s">
        <v>127</v>
      </c>
      <c r="E26" s="93">
        <v>3502</v>
      </c>
      <c r="F26" s="94">
        <v>4666</v>
      </c>
      <c r="G26" s="95">
        <v>7</v>
      </c>
      <c r="H26" s="96">
        <v>9</v>
      </c>
      <c r="I26" s="97"/>
      <c r="J26" s="35">
        <v>46844.437297999408</v>
      </c>
      <c r="K26" s="36">
        <v>47935.282983315708</v>
      </c>
      <c r="L26" s="77">
        <v>21688</v>
      </c>
    </row>
    <row r="27" spans="1:12" ht="26.25" thickBot="1">
      <c r="A27" s="80">
        <v>33</v>
      </c>
      <c r="B27" s="76" t="s">
        <v>91</v>
      </c>
      <c r="C27" s="77">
        <v>13377</v>
      </c>
      <c r="D27" s="92" t="s">
        <v>128</v>
      </c>
      <c r="E27" s="93">
        <v>19768</v>
      </c>
      <c r="F27" s="94">
        <v>4049</v>
      </c>
      <c r="G27" s="95">
        <v>42</v>
      </c>
      <c r="H27" s="96">
        <v>9</v>
      </c>
      <c r="I27" s="97"/>
      <c r="J27" s="35">
        <v>42161.354965170918</v>
      </c>
      <c r="K27" s="36">
        <v>43025.02495029023</v>
      </c>
      <c r="L27" s="77">
        <v>13377</v>
      </c>
    </row>
    <row r="28" spans="1:12" ht="15.75" thickBot="1">
      <c r="A28" s="80">
        <v>2</v>
      </c>
      <c r="B28" s="76" t="s">
        <v>60</v>
      </c>
      <c r="C28" s="77">
        <v>877013</v>
      </c>
      <c r="D28" s="92" t="s">
        <v>129</v>
      </c>
      <c r="E28" s="93">
        <v>3867</v>
      </c>
      <c r="F28" s="94">
        <v>4791</v>
      </c>
      <c r="G28" s="95">
        <v>7</v>
      </c>
      <c r="H28" s="96">
        <v>8</v>
      </c>
      <c r="I28" s="97"/>
      <c r="J28" s="35">
        <v>70320.760460715988</v>
      </c>
      <c r="K28" s="36">
        <v>71629.186468611209</v>
      </c>
      <c r="L28" s="77">
        <v>877013</v>
      </c>
    </row>
    <row r="29" spans="1:12" ht="26.25" thickBot="1">
      <c r="A29" s="80">
        <v>32</v>
      </c>
      <c r="B29" s="76" t="s">
        <v>90</v>
      </c>
      <c r="C29" s="77">
        <v>16788</v>
      </c>
      <c r="D29" s="92" t="s">
        <v>130</v>
      </c>
      <c r="E29" s="93">
        <v>7303</v>
      </c>
      <c r="F29" s="94">
        <v>3186</v>
      </c>
      <c r="G29" s="95">
        <v>19</v>
      </c>
      <c r="H29" s="96">
        <v>8</v>
      </c>
      <c r="I29" s="97"/>
      <c r="J29" s="35">
        <v>61144.624711830576</v>
      </c>
      <c r="K29" s="36">
        <v>62204.007238502469</v>
      </c>
      <c r="L29" s="77">
        <v>16788</v>
      </c>
    </row>
    <row r="30" spans="1:12" ht="15.75" thickBot="1">
      <c r="A30" s="80">
        <v>11</v>
      </c>
      <c r="B30" s="76" t="s">
        <v>69</v>
      </c>
      <c r="C30" s="77">
        <v>125612</v>
      </c>
      <c r="D30" s="92" t="s">
        <v>131</v>
      </c>
      <c r="E30" s="93">
        <v>1719</v>
      </c>
      <c r="F30" s="94">
        <v>3760</v>
      </c>
      <c r="G30" s="95">
        <v>4</v>
      </c>
      <c r="H30" s="96">
        <v>8</v>
      </c>
      <c r="I30" s="97"/>
      <c r="J30" s="35">
        <v>65215.696428565425</v>
      </c>
      <c r="K30" s="36">
        <v>66234.178380964222</v>
      </c>
      <c r="L30" s="77">
        <v>125612</v>
      </c>
    </row>
    <row r="31" spans="1:12" ht="26.25" thickBot="1">
      <c r="A31" s="80">
        <v>34</v>
      </c>
      <c r="B31" s="76" t="s">
        <v>92</v>
      </c>
      <c r="C31" s="77">
        <v>11753</v>
      </c>
      <c r="D31" s="92" t="s">
        <v>132</v>
      </c>
      <c r="E31" s="93">
        <v>6174</v>
      </c>
      <c r="F31" s="94">
        <v>2274</v>
      </c>
      <c r="G31" s="95">
        <v>21</v>
      </c>
      <c r="H31" s="96">
        <v>8</v>
      </c>
      <c r="I31" s="97"/>
      <c r="J31" s="35">
        <v>60196.725912570015</v>
      </c>
      <c r="K31" s="36">
        <v>60905.314044179322</v>
      </c>
      <c r="L31" s="77">
        <v>11753</v>
      </c>
    </row>
    <row r="32" spans="1:12" ht="26.25" thickBot="1">
      <c r="A32" s="80">
        <v>3</v>
      </c>
      <c r="B32" s="76" t="s">
        <v>61</v>
      </c>
      <c r="C32" s="77">
        <v>798808</v>
      </c>
      <c r="D32" s="92" t="s">
        <v>133</v>
      </c>
      <c r="E32" s="93">
        <v>32145</v>
      </c>
      <c r="F32" s="94">
        <v>3910</v>
      </c>
      <c r="G32" s="95">
        <v>58</v>
      </c>
      <c r="H32" s="96">
        <v>7</v>
      </c>
      <c r="I32" s="97"/>
      <c r="J32" s="35">
        <v>85757.760976365258</v>
      </c>
      <c r="K32" s="36">
        <v>88117.867616559903</v>
      </c>
      <c r="L32" s="77">
        <v>798808</v>
      </c>
    </row>
    <row r="33" spans="1:12" ht="26.25" thickBot="1">
      <c r="A33" s="80">
        <v>4</v>
      </c>
      <c r="B33" s="76" t="s">
        <v>62</v>
      </c>
      <c r="C33" s="77">
        <v>505505</v>
      </c>
      <c r="D33" s="92" t="s">
        <v>134</v>
      </c>
      <c r="E33" s="93">
        <v>7616</v>
      </c>
      <c r="F33" s="94">
        <v>2621</v>
      </c>
      <c r="G33" s="95">
        <v>16</v>
      </c>
      <c r="H33" s="96">
        <v>5</v>
      </c>
      <c r="I33" s="97"/>
      <c r="J33" s="35">
        <v>50430.332740175938</v>
      </c>
      <c r="K33" s="36">
        <v>51082.700689980564</v>
      </c>
      <c r="L33" s="77">
        <v>505505</v>
      </c>
    </row>
    <row r="34" spans="1:12" ht="15.75" thickBot="1">
      <c r="A34" s="80">
        <v>24</v>
      </c>
      <c r="B34" s="76" t="s">
        <v>82</v>
      </c>
      <c r="C34" s="77">
        <v>44655</v>
      </c>
      <c r="D34" s="92" t="s">
        <v>135</v>
      </c>
      <c r="E34" s="93">
        <v>4658</v>
      </c>
      <c r="F34" s="94">
        <v>3605</v>
      </c>
      <c r="G34" s="95">
        <v>6</v>
      </c>
      <c r="H34" s="96">
        <v>5</v>
      </c>
      <c r="I34" s="97"/>
      <c r="J34" s="35">
        <v>45922.806011245986</v>
      </c>
      <c r="K34" s="36">
        <v>46592.656327734134</v>
      </c>
      <c r="L34" s="77">
        <v>44655</v>
      </c>
    </row>
    <row r="35" spans="1:12" ht="15.75" thickBot="1">
      <c r="A35" s="80">
        <v>6</v>
      </c>
      <c r="B35" s="76" t="s">
        <v>64</v>
      </c>
      <c r="C35" s="77">
        <v>279711</v>
      </c>
      <c r="D35" s="92" t="s">
        <v>136</v>
      </c>
      <c r="E35" s="95">
        <v>778</v>
      </c>
      <c r="F35" s="94">
        <v>3462</v>
      </c>
      <c r="G35" s="95">
        <v>1</v>
      </c>
      <c r="H35" s="96">
        <v>4</v>
      </c>
      <c r="I35" s="97"/>
      <c r="J35" s="35">
        <v>74717.526241526371</v>
      </c>
      <c r="K35" s="36">
        <v>75923.70288759486</v>
      </c>
      <c r="L35" s="77">
        <v>279711</v>
      </c>
    </row>
    <row r="36" spans="1:12" ht="26.25" thickBot="1">
      <c r="A36" s="80">
        <v>37</v>
      </c>
      <c r="B36" s="76" t="s">
        <v>95</v>
      </c>
      <c r="C36" s="77">
        <v>4268</v>
      </c>
      <c r="D36" s="92" t="s">
        <v>137</v>
      </c>
      <c r="E36" s="95">
        <v>676</v>
      </c>
      <c r="F36" s="94">
        <v>3014</v>
      </c>
      <c r="G36" s="95">
        <v>1</v>
      </c>
      <c r="H36" s="96">
        <v>4</v>
      </c>
      <c r="I36" s="97"/>
      <c r="J36" s="35">
        <v>49997.035015655041</v>
      </c>
      <c r="K36" s="36">
        <v>50823.790128999499</v>
      </c>
      <c r="L36" s="77">
        <v>4268</v>
      </c>
    </row>
    <row r="37" spans="1:12" ht="26.25" thickBot="1">
      <c r="A37" s="80">
        <v>21</v>
      </c>
      <c r="B37" s="76" t="s">
        <v>79</v>
      </c>
      <c r="C37" s="77">
        <v>60365</v>
      </c>
      <c r="D37" s="92" t="s">
        <v>138</v>
      </c>
      <c r="E37" s="93">
        <v>1453</v>
      </c>
      <c r="F37" s="94">
        <v>1707</v>
      </c>
      <c r="G37" s="95">
        <v>3</v>
      </c>
      <c r="H37" s="96">
        <v>4</v>
      </c>
      <c r="I37" s="97"/>
      <c r="J37" s="35">
        <v>53355.663642556101</v>
      </c>
      <c r="K37" s="36">
        <v>54606.328775210291</v>
      </c>
      <c r="L37" s="77">
        <v>60365</v>
      </c>
    </row>
    <row r="38" spans="1:12" ht="26.25" thickBot="1">
      <c r="A38" s="80">
        <v>9</v>
      </c>
      <c r="B38" s="76" t="s">
        <v>67</v>
      </c>
      <c r="C38" s="77">
        <v>220821</v>
      </c>
      <c r="D38" s="92" t="s">
        <v>139</v>
      </c>
      <c r="E38" s="93">
        <v>2398</v>
      </c>
      <c r="F38" s="94">
        <v>3592</v>
      </c>
      <c r="G38" s="95">
        <v>2</v>
      </c>
      <c r="H38" s="96">
        <v>3</v>
      </c>
      <c r="I38" s="97"/>
      <c r="J38" s="35">
        <v>64681.019989510889</v>
      </c>
      <c r="K38" s="36">
        <v>66042.354525808129</v>
      </c>
      <c r="L38" s="77">
        <v>220821</v>
      </c>
    </row>
    <row r="39" spans="1:12" ht="26.25" thickBot="1">
      <c r="A39" s="80">
        <v>22</v>
      </c>
      <c r="B39" s="76" t="s">
        <v>80</v>
      </c>
      <c r="C39" s="77">
        <v>49231</v>
      </c>
      <c r="D39" s="92" t="s">
        <v>140</v>
      </c>
      <c r="E39" s="95">
        <v>344</v>
      </c>
      <c r="F39" s="94">
        <v>1068</v>
      </c>
      <c r="G39" s="95">
        <v>1</v>
      </c>
      <c r="H39" s="96">
        <v>3</v>
      </c>
      <c r="I39" s="97"/>
      <c r="J39" s="35">
        <v>55275.048823938552</v>
      </c>
      <c r="K39" s="36">
        <v>57912.984283550213</v>
      </c>
      <c r="L39" s="77">
        <v>49231</v>
      </c>
    </row>
    <row r="40" spans="1:12" ht="26.25" thickBot="1">
      <c r="A40" s="81">
        <v>8</v>
      </c>
      <c r="B40" s="82" t="s">
        <v>66</v>
      </c>
      <c r="C40" s="83">
        <v>249697</v>
      </c>
      <c r="D40" s="92" t="s">
        <v>141</v>
      </c>
      <c r="E40" s="93">
        <v>4829</v>
      </c>
      <c r="F40" s="94">
        <v>7948</v>
      </c>
      <c r="G40" s="95">
        <v>2</v>
      </c>
      <c r="H40" s="96">
        <v>3</v>
      </c>
      <c r="I40" s="97"/>
      <c r="J40" s="54">
        <v>45682.866597478001</v>
      </c>
      <c r="K40" s="55">
        <v>46151.348190672106</v>
      </c>
      <c r="L40" s="77">
        <v>249697</v>
      </c>
    </row>
    <row r="41" spans="1:12" ht="15" thickBot="1">
      <c r="D41" s="92" t="s">
        <v>142</v>
      </c>
      <c r="E41" s="95">
        <v>348</v>
      </c>
      <c r="F41" s="94">
        <v>3181</v>
      </c>
      <c r="G41" s="95">
        <v>0</v>
      </c>
      <c r="H41" s="96">
        <v>3</v>
      </c>
      <c r="I41" s="97"/>
    </row>
    <row r="42" spans="1:12" ht="15" thickBot="1">
      <c r="D42" s="92" t="s">
        <v>143</v>
      </c>
      <c r="E42" s="93">
        <v>1016</v>
      </c>
      <c r="F42" s="94">
        <v>1314</v>
      </c>
      <c r="G42" s="95">
        <v>2</v>
      </c>
      <c r="H42" s="96">
        <v>2</v>
      </c>
      <c r="I42" s="97"/>
    </row>
    <row r="43" spans="1:12" ht="26.25" thickBot="1">
      <c r="D43" s="92" t="s">
        <v>144</v>
      </c>
      <c r="E43" s="95">
        <v>123</v>
      </c>
      <c r="F43" s="96">
        <v>700</v>
      </c>
      <c r="G43" s="95">
        <v>0</v>
      </c>
      <c r="H43" s="96">
        <v>2</v>
      </c>
      <c r="I43" s="97"/>
    </row>
    <row r="44" spans="1:12" ht="26.25" thickBot="1">
      <c r="D44" s="92" t="s">
        <v>145</v>
      </c>
      <c r="E44" s="95">
        <v>257</v>
      </c>
      <c r="F44" s="94">
        <v>2127</v>
      </c>
      <c r="G44" s="95">
        <v>0</v>
      </c>
      <c r="H44" s="96">
        <v>1</v>
      </c>
      <c r="I44" s="97"/>
    </row>
    <row r="45" spans="1:12" ht="26.25" thickBot="1">
      <c r="D45" s="92" t="s">
        <v>146</v>
      </c>
      <c r="E45" s="95">
        <v>116</v>
      </c>
      <c r="F45" s="94">
        <v>2911</v>
      </c>
      <c r="G45" s="95" t="s">
        <v>147</v>
      </c>
      <c r="H45" s="96" t="s">
        <v>147</v>
      </c>
      <c r="I45" s="97"/>
    </row>
    <row r="46" spans="1:12" ht="25.5">
      <c r="D46" s="98" t="s">
        <v>148</v>
      </c>
      <c r="E46" s="99">
        <v>101</v>
      </c>
      <c r="F46" s="100">
        <v>2250</v>
      </c>
    </row>
  </sheetData>
  <mergeCells count="8">
    <mergeCell ref="D1:D3"/>
    <mergeCell ref="F1:F3"/>
    <mergeCell ref="H1:H3"/>
    <mergeCell ref="D4:D7"/>
    <mergeCell ref="E4:E7"/>
    <mergeCell ref="F4:F7"/>
    <mergeCell ref="G4:G7"/>
    <mergeCell ref="H4:H7"/>
  </mergeCells>
  <conditionalFormatting sqref="J2:J40">
    <cfRule type="cellIs" dxfId="0" priority="1" operator="greaterThan">
      <formula>68703</formula>
    </cfRule>
  </conditionalFormatting>
  <hyperlinks>
    <hyperlink ref="B18" r:id="rId1" display="https://www.washington-demographics.com/king-county-demographics"/>
    <hyperlink ref="B28" r:id="rId2" display="https://www.washington-demographics.com/pierce-county-demographics"/>
    <hyperlink ref="B32" r:id="rId3" display="https://www.washington-demographics.com/snohomish-county-demographics"/>
    <hyperlink ref="B33" r:id="rId4" display="https://www.washington-demographics.com/spokane-county-demographics"/>
    <hyperlink ref="B7" r:id="rId5" display="https://www.washington-demographics.com/clark-county-demographics"/>
    <hyperlink ref="B35" r:id="rId6" display="https://www.washington-demographics.com/thurston-county-demographics"/>
    <hyperlink ref="B19" r:id="rId7" display="https://www.washington-demographics.com/kitsap-county-demographics"/>
    <hyperlink ref="B40" r:id="rId8" display="https://www.washington-demographics.com/yakima-county-demographics"/>
    <hyperlink ref="B38" r:id="rId9" display="https://www.washington-demographics.com/whatcom-county-demographics"/>
    <hyperlink ref="B4" r:id="rId10" display="https://www.washington-demographics.com/benton-county-demographics"/>
    <hyperlink ref="B30" r:id="rId11" display="https://www.washington-demographics.com/skagit-county-demographics"/>
    <hyperlink ref="B9" r:id="rId12" display="https://www.washington-demographics.com/cowlitz-county-demographics"/>
    <hyperlink ref="B14" r:id="rId13" display="https://www.washington-demographics.com/grant-county-demographics"/>
    <hyperlink ref="B12" r:id="rId14" display="https://www.washington-demographics.com/franklin-county-demographics"/>
    <hyperlink ref="B16" r:id="rId15" display="https://www.washington-demographics.com/island-county-demographics"/>
    <hyperlink ref="B22" r:id="rId16" display="https://www.washington-demographics.com/lewis-county-demographics"/>
    <hyperlink ref="B5" r:id="rId17" display="https://www.washington-demographics.com/chelan-county-demographics"/>
    <hyperlink ref="B6" r:id="rId18" display="https://www.washington-demographics.com/clallam-county-demographics"/>
    <hyperlink ref="B15" r:id="rId19" display="https://www.washington-demographics.com/grays-harbor-county-demographics"/>
    <hyperlink ref="B24" r:id="rId20" display="https://www.washington-demographics.com/mason-county-demographics"/>
    <hyperlink ref="B37" r:id="rId21" display="https://www.washington-demographics.com/walla-walla-county-demographics"/>
    <hyperlink ref="B39" r:id="rId22" display="https://www.washington-demographics.com/whitman-county-demographics"/>
    <hyperlink ref="B20" r:id="rId23" display="https://www.washington-demographics.com/kittitas-county-demographics"/>
    <hyperlink ref="B34" r:id="rId24" display="https://www.washington-demographics.com/stevens-county-demographics"/>
    <hyperlink ref="B10" r:id="rId25" display="https://www.washington-demographics.com/douglas-county-demographics"/>
    <hyperlink ref="B25" r:id="rId26" display="https://www.washington-demographics.com/okanogan-county-demographics"/>
    <hyperlink ref="B17" r:id="rId27" display="https://www.washington-demographics.com/jefferson-county-demographics"/>
    <hyperlink ref="B3" r:id="rId28" display="https://www.washington-demographics.com/asotin-county-demographics"/>
    <hyperlink ref="B21" r:id="rId29" display="https://www.washington-demographics.com/klickitat-county-demographics"/>
    <hyperlink ref="B26" r:id="rId30" display="https://www.washington-demographics.com/pacific-county-demographics"/>
    <hyperlink ref="B2" r:id="rId31" display="https://www.washington-demographics.com/adams-county-demographics"/>
    <hyperlink ref="B29" r:id="rId32" display="https://www.washington-demographics.com/san-juan-county-demographics"/>
    <hyperlink ref="B27" r:id="rId33" display="https://www.washington-demographics.com/pend-oreille-county-demographics"/>
    <hyperlink ref="B31" r:id="rId34" display="https://www.washington-demographics.com/skamania-county-demographics"/>
    <hyperlink ref="B23" r:id="rId35" display="https://www.washington-demographics.com/lincoln-county-demographics"/>
    <hyperlink ref="B11" r:id="rId36" display="https://www.washington-demographics.com/ferry-county-demographics"/>
    <hyperlink ref="B36" r:id="rId37" display="https://www.washington-demographics.com/wahkiakum-county-demographics"/>
    <hyperlink ref="B8" r:id="rId38" display="https://www.washington-demographics.com/columbia-county-demographics"/>
    <hyperlink ref="B13" r:id="rId39" display="https://www.washington-demographics.com/garfield-county-demographics"/>
    <hyperlink ref="D8" r:id="rId40" display="https://www.nytimes.com/interactive/2021/us/kittitas-washington-covid-cases.html?action=click&amp;module=covid_tracking&amp;pgtype=Interactive&amp;region=TableRowLink"/>
    <hyperlink ref="D9" r:id="rId41" display="https://www.nytimes.com/interactive/2021/us/whitman-washington-covid-cases.html?action=click&amp;module=covid_tracking&amp;pgtype=Interactive&amp;region=TableRowLink"/>
    <hyperlink ref="D10" r:id="rId42" display="https://www.nytimes.com/interactive/2021/us/grant-washington-covid-cases.html?action=click&amp;module=covid_tracking&amp;pgtype=Interactive&amp;region=TableRowLink"/>
    <hyperlink ref="D11" r:id="rId43" display="https://www.nytimes.com/interactive/2021/us/douglas-washington-covid-cases.html?action=click&amp;module=covid_tracking&amp;pgtype=Interactive&amp;region=TableRowLink"/>
    <hyperlink ref="D12" r:id="rId44" display="https://www.nytimes.com/interactive/2021/us/pierce-washington-covid-cases.html?action=click&amp;module=covid_tracking&amp;pgtype=Interactive&amp;region=TableRowLink"/>
    <hyperlink ref="D13" r:id="rId45" display="https://www.nytimes.com/interactive/2021/us/yakima-washington-covid-cases.html?action=click&amp;module=covid_tracking&amp;pgtype=Interactive&amp;region=TableRowLink"/>
    <hyperlink ref="D14" r:id="rId46" display="https://www.nytimes.com/interactive/2021/us/pend-oreille-washington-covid-cases.html?action=click&amp;module=covid_tracking&amp;pgtype=Interactive&amp;region=TableRowLink"/>
    <hyperlink ref="D15" r:id="rId47" display="https://www.nytimes.com/interactive/2021/us/chelan-washington-covid-cases.html?action=click&amp;module=covid_tracking&amp;pgtype=Interactive&amp;region=TableRowLink"/>
    <hyperlink ref="D16" r:id="rId48" display="https://www.nytimes.com/interactive/2021/us/franklin-washington-covid-cases.html?action=click&amp;module=covid_tracking&amp;pgtype=Interactive&amp;region=TableRowLink"/>
    <hyperlink ref="D17" r:id="rId49" display="https://www.nytimes.com/interactive/2021/us/garfield-washington-covid-cases.html?action=click&amp;module=covid_tracking&amp;pgtype=Interactive&amp;region=TableRowLink"/>
    <hyperlink ref="D18" r:id="rId50" display="https://www.nytimes.com/interactive/2021/us/ferry-washington-covid-cases.html?action=click&amp;module=covid_tracking&amp;pgtype=Interactive&amp;region=TableRowLink"/>
    <hyperlink ref="D19" r:id="rId51" display="https://www.nytimes.com/interactive/2021/us/benton-washington-covid-cases.html?action=click&amp;module=covid_tracking&amp;pgtype=Interactive&amp;region=TableRowLink"/>
    <hyperlink ref="D20" r:id="rId52" display="https://www.nytimes.com/interactive/2021/us/cowlitz-washington-covid-cases.html?action=click&amp;module=covid_tracking&amp;pgtype=Interactive&amp;region=TableRowLink"/>
    <hyperlink ref="D21" r:id="rId53" display="https://www.nytimes.com/interactive/2021/us/spokane-washington-covid-cases.html?action=click&amp;module=covid_tracking&amp;pgtype=Interactive&amp;region=TableRowLink"/>
    <hyperlink ref="D22" r:id="rId54" display="https://www.nytimes.com/interactive/2021/us/okanogan-washington-covid-cases.html?action=click&amp;module=covid_tracking&amp;pgtype=Interactive&amp;region=TableRowLink"/>
    <hyperlink ref="D23" r:id="rId55" display="https://www.nytimes.com/interactive/2021/us/asotin-washington-covid-cases.html?action=click&amp;module=covid_tracking&amp;pgtype=Interactive&amp;region=TableRowLink"/>
    <hyperlink ref="D24" r:id="rId56" display="https://www.nytimes.com/interactive/2021/us/king-washington-covid-cases.html?action=click&amp;module=covid_tracking&amp;pgtype=Interactive&amp;region=TableRowLink"/>
    <hyperlink ref="D25" r:id="rId57" display="https://www.nytimes.com/interactive/2021/us/adams-washington-covid-cases.html?action=click&amp;module=covid_tracking&amp;pgtype=Interactive&amp;region=TableRowLink"/>
    <hyperlink ref="D26" r:id="rId58" display="https://www.nytimes.com/interactive/2021/us/grays-harbor-washington-covid-cases.html?action=click&amp;module=covid_tracking&amp;pgtype=Interactive&amp;region=TableRowLink"/>
    <hyperlink ref="D27" r:id="rId59" display="https://www.nytimes.com/interactive/2021/us/clark-washington-covid-cases.html?action=click&amp;module=covid_tracking&amp;pgtype=Interactive&amp;region=TableRowLink"/>
    <hyperlink ref="D28" r:id="rId60" display="https://www.nytimes.com/interactive/2021/us/lewis-washington-covid-cases.html?action=click&amp;module=covid_tracking&amp;pgtype=Interactive&amp;region=TableRowLink"/>
    <hyperlink ref="D29" r:id="rId61" display="https://www.nytimes.com/interactive/2021/us/whatcom-washington-covid-cases.html?action=click&amp;module=covid_tracking&amp;pgtype=Interactive&amp;region=TableRowLink"/>
    <hyperlink ref="D30" r:id="rId62" display="https://www.nytimes.com/interactive/2021/us/stevens-washington-covid-cases.html?action=click&amp;module=covid_tracking&amp;pgtype=Interactive&amp;region=TableRowLink"/>
    <hyperlink ref="D31" r:id="rId63" display="https://www.nytimes.com/interactive/2021/us/kitsap-washington-covid-cases.html?action=click&amp;module=covid_tracking&amp;pgtype=Interactive&amp;region=TableRowLink"/>
    <hyperlink ref="D32" r:id="rId64" display="https://www.nytimes.com/interactive/2021/us/snohomish-washington-covid-cases.html?action=click&amp;module=covid_tracking&amp;pgtype=Interactive&amp;region=TableRowLink"/>
    <hyperlink ref="D33" r:id="rId65" display="https://www.nytimes.com/interactive/2021/us/thurston-washington-covid-cases.html?action=click&amp;module=covid_tracking&amp;pgtype=Interactive&amp;region=TableRowLink"/>
    <hyperlink ref="D34" r:id="rId66" display="https://www.nytimes.com/interactive/2021/us/skagit-washington-covid-cases.html?action=click&amp;module=covid_tracking&amp;pgtype=Interactive&amp;region=TableRowLink"/>
    <hyperlink ref="D35" r:id="rId67" display="https://www.nytimes.com/interactive/2021/us/pacific-washington-covid-cases.html?action=click&amp;module=covid_tracking&amp;pgtype=Interactive&amp;region=TableRowLink"/>
    <hyperlink ref="D36" r:id="rId68" display="https://www.nytimes.com/interactive/2021/us/klickitat-washington-covid-cases.html?action=click&amp;module=covid_tracking&amp;pgtype=Interactive&amp;region=TableRowLink"/>
    <hyperlink ref="D37" r:id="rId69" display="https://www.nytimes.com/interactive/2021/us/island-washington-covid-cases.html?action=click&amp;module=covid_tracking&amp;pgtype=Interactive&amp;region=TableRowLink"/>
    <hyperlink ref="D38" r:id="rId70" display="https://www.nytimes.com/interactive/2021/us/mason-washington-covid-cases.html?action=click&amp;module=covid_tracking&amp;pgtype=Interactive&amp;region=TableRowLink"/>
    <hyperlink ref="D39" r:id="rId71" display="https://www.nytimes.com/interactive/2021/us/jefferson-washington-covid-cases.html?action=click&amp;module=covid_tracking&amp;pgtype=Interactive&amp;region=TableRowLink"/>
    <hyperlink ref="D40" r:id="rId72" display="https://www.nytimes.com/interactive/2021/us/walla-walla-washington-covid-cases.html?action=click&amp;module=covid_tracking&amp;pgtype=Interactive&amp;region=TableRowLink"/>
    <hyperlink ref="D41" r:id="rId73" display="https://www.nytimes.com/interactive/2021/us/lincoln-washington-covid-cases.html?action=click&amp;module=covid_tracking&amp;pgtype=Interactive&amp;region=TableRowLink"/>
    <hyperlink ref="D42" r:id="rId74" display="https://www.nytimes.com/interactive/2021/us/clallam-washington-covid-cases.html?action=click&amp;module=covid_tracking&amp;pgtype=Interactive&amp;region=TableRowLink"/>
    <hyperlink ref="D43" r:id="rId75" display="https://www.nytimes.com/interactive/2021/us/san-juan-washington-covid-cases.html?action=click&amp;module=covid_tracking&amp;pgtype=Interactive&amp;region=TableRowLink"/>
    <hyperlink ref="D44" r:id="rId76" display="https://www.nytimes.com/interactive/2021/us/skamania-washington-covid-cases.html?action=click&amp;module=covid_tracking&amp;pgtype=Interactive&amp;region=TableRowLink"/>
    <hyperlink ref="D45" r:id="rId77" display="https://www.nytimes.com/interactive/2021/us/columbia-washington-covid-cases.html?action=click&amp;module=covid_tracking&amp;pgtype=Interactive&amp;region=TableRowLink"/>
    <hyperlink ref="D46" r:id="rId78" display="https://www.nytimes.com/interactive/2021/us/wahkiakum-washington-covid-cases.html?action=click&amp;module=covid_tracking&amp;pgtype=Interactive&amp;region=TableRowLink"/>
  </hyperlinks>
  <pageMargins left="0.7" right="0.7" top="0.75" bottom="0.75" header="0.3" footer="0.3"/>
  <pageSetup orientation="portrait" horizontalDpi="0" verticalDpi="0" r:id="rId79"/>
  <drawing r:id="rId80"/>
  <tableParts count="1">
    <tablePart r:id="rId8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topLeftCell="A22" workbookViewId="0">
      <selection activeCell="A4" sqref="A4:B46"/>
    </sheetView>
  </sheetViews>
  <sheetFormatPr defaultRowHeight="12.75"/>
  <cols>
    <col min="2" max="2" width="18.42578125" customWidth="1"/>
  </cols>
  <sheetData>
    <row r="1" spans="1:6" ht="33.75">
      <c r="A1" s="101"/>
      <c r="B1" s="84"/>
      <c r="C1" s="103" t="s">
        <v>102</v>
      </c>
      <c r="D1" s="84" t="s">
        <v>103</v>
      </c>
      <c r="E1" s="103" t="s">
        <v>106</v>
      </c>
      <c r="F1" s="86" t="s">
        <v>107</v>
      </c>
    </row>
    <row r="2" spans="1:6" ht="22.5">
      <c r="A2" s="101"/>
      <c r="B2" s="84"/>
      <c r="C2" s="103"/>
      <c r="D2" s="84" t="s">
        <v>104</v>
      </c>
      <c r="E2" s="103"/>
      <c r="F2" s="87" t="s">
        <v>108</v>
      </c>
    </row>
    <row r="3" spans="1:6" ht="13.5" thickBot="1">
      <c r="A3" s="102"/>
      <c r="B3" s="85"/>
      <c r="C3" s="104"/>
      <c r="D3" s="85" t="s">
        <v>105</v>
      </c>
      <c r="E3" s="104"/>
      <c r="F3" s="88"/>
    </row>
    <row r="4" spans="1:6">
      <c r="A4" s="121" t="s">
        <v>4</v>
      </c>
      <c r="B4" s="110">
        <v>358762</v>
      </c>
      <c r="C4" s="113">
        <v>4711</v>
      </c>
      <c r="D4" s="116">
        <v>769</v>
      </c>
      <c r="E4" s="119">
        <v>10</v>
      </c>
      <c r="F4" s="89">
        <v>44256</v>
      </c>
    </row>
    <row r="5" spans="1:6">
      <c r="A5" s="105"/>
      <c r="B5" s="109"/>
      <c r="C5" s="112"/>
      <c r="D5" s="115"/>
      <c r="E5" s="118"/>
      <c r="F5" s="89">
        <v>44277</v>
      </c>
    </row>
    <row r="6" spans="1:6">
      <c r="A6" s="105"/>
      <c r="B6" s="109"/>
      <c r="C6" s="112"/>
      <c r="D6" s="115"/>
      <c r="E6" s="118"/>
      <c r="F6" s="90"/>
    </row>
    <row r="7" spans="1:6" ht="15" thickBot="1">
      <c r="A7" s="122"/>
      <c r="B7" s="111"/>
      <c r="C7" s="114"/>
      <c r="D7" s="117"/>
      <c r="E7" s="120"/>
      <c r="F7" s="91"/>
    </row>
    <row r="8" spans="1:6" ht="15" thickBot="1">
      <c r="A8" s="92" t="s">
        <v>109</v>
      </c>
      <c r="B8" s="93">
        <v>2446</v>
      </c>
      <c r="C8" s="94">
        <v>5103</v>
      </c>
      <c r="D8" s="95">
        <v>12</v>
      </c>
      <c r="E8" s="96">
        <v>24</v>
      </c>
      <c r="F8" s="97"/>
    </row>
    <row r="9" spans="1:6" ht="26.25" thickBot="1">
      <c r="A9" s="92" t="s">
        <v>110</v>
      </c>
      <c r="B9" s="93">
        <v>3734</v>
      </c>
      <c r="C9" s="94">
        <v>7452</v>
      </c>
      <c r="D9" s="95">
        <v>11</v>
      </c>
      <c r="E9" s="96">
        <v>23</v>
      </c>
      <c r="F9" s="97"/>
    </row>
    <row r="10" spans="1:6" ht="15" thickBot="1">
      <c r="A10" s="92" t="s">
        <v>111</v>
      </c>
      <c r="B10" s="93">
        <v>9241</v>
      </c>
      <c r="C10" s="94">
        <v>9455</v>
      </c>
      <c r="D10" s="95">
        <v>20</v>
      </c>
      <c r="E10" s="96">
        <v>21</v>
      </c>
      <c r="F10" s="97"/>
    </row>
    <row r="11" spans="1:6" ht="15" thickBot="1">
      <c r="A11" s="92" t="s">
        <v>112</v>
      </c>
      <c r="B11" s="93">
        <v>3378</v>
      </c>
      <c r="C11" s="94">
        <v>7778</v>
      </c>
      <c r="D11" s="95">
        <v>8</v>
      </c>
      <c r="E11" s="96">
        <v>18</v>
      </c>
      <c r="F11" s="97"/>
    </row>
    <row r="12" spans="1:6" ht="15" thickBot="1">
      <c r="A12" s="92" t="s">
        <v>113</v>
      </c>
      <c r="B12" s="93">
        <v>41095</v>
      </c>
      <c r="C12" s="94">
        <v>4541</v>
      </c>
      <c r="D12" s="95">
        <v>152</v>
      </c>
      <c r="E12" s="96">
        <v>17</v>
      </c>
      <c r="F12" s="97"/>
    </row>
    <row r="13" spans="1:6" ht="15" thickBot="1">
      <c r="A13" s="92" t="s">
        <v>114</v>
      </c>
      <c r="B13" s="93">
        <v>28600</v>
      </c>
      <c r="C13" s="94">
        <v>11400</v>
      </c>
      <c r="D13" s="95">
        <v>38</v>
      </c>
      <c r="E13" s="96">
        <v>15</v>
      </c>
      <c r="F13" s="97"/>
    </row>
    <row r="14" spans="1:6" ht="26.25" thickBot="1">
      <c r="A14" s="92" t="s">
        <v>115</v>
      </c>
      <c r="B14" s="95">
        <v>662</v>
      </c>
      <c r="C14" s="94">
        <v>4824</v>
      </c>
      <c r="D14" s="95">
        <v>2</v>
      </c>
      <c r="E14" s="96">
        <v>15</v>
      </c>
      <c r="F14" s="97"/>
    </row>
    <row r="15" spans="1:6" ht="15" thickBot="1">
      <c r="A15" s="92" t="s">
        <v>116</v>
      </c>
      <c r="B15" s="93">
        <v>6411</v>
      </c>
      <c r="C15" s="94">
        <v>8304</v>
      </c>
      <c r="D15" s="95">
        <v>11</v>
      </c>
      <c r="E15" s="96">
        <v>14</v>
      </c>
      <c r="F15" s="97"/>
    </row>
    <row r="16" spans="1:6" ht="15" thickBot="1">
      <c r="A16" s="92" t="s">
        <v>117</v>
      </c>
      <c r="B16" s="93">
        <v>11457</v>
      </c>
      <c r="C16" s="94">
        <v>12032</v>
      </c>
      <c r="D16" s="95">
        <v>12</v>
      </c>
      <c r="E16" s="96">
        <v>13</v>
      </c>
      <c r="F16" s="97"/>
    </row>
    <row r="17" spans="1:6" ht="15" thickBot="1">
      <c r="A17" s="92" t="s">
        <v>118</v>
      </c>
      <c r="B17" s="95">
        <v>119</v>
      </c>
      <c r="C17" s="94">
        <v>5348</v>
      </c>
      <c r="D17" s="95">
        <v>0</v>
      </c>
      <c r="E17" s="96">
        <v>13</v>
      </c>
      <c r="F17" s="97"/>
    </row>
    <row r="18" spans="1:6" ht="15" thickBot="1">
      <c r="A18" s="92" t="s">
        <v>119</v>
      </c>
      <c r="B18" s="95">
        <v>218</v>
      </c>
      <c r="C18" s="94">
        <v>2858</v>
      </c>
      <c r="D18" s="95">
        <v>1</v>
      </c>
      <c r="E18" s="96">
        <v>11</v>
      </c>
      <c r="F18" s="97"/>
    </row>
    <row r="19" spans="1:6" ht="15" thickBot="1">
      <c r="A19" s="92" t="s">
        <v>120</v>
      </c>
      <c r="B19" s="93">
        <v>15488</v>
      </c>
      <c r="C19" s="94">
        <v>7578</v>
      </c>
      <c r="D19" s="95">
        <v>23</v>
      </c>
      <c r="E19" s="96">
        <v>11</v>
      </c>
      <c r="F19" s="97"/>
    </row>
    <row r="20" spans="1:6" ht="15" thickBot="1">
      <c r="A20" s="92" t="s">
        <v>121</v>
      </c>
      <c r="B20" s="93">
        <v>4629</v>
      </c>
      <c r="C20" s="94">
        <v>4186</v>
      </c>
      <c r="D20" s="95">
        <v>12</v>
      </c>
      <c r="E20" s="96">
        <v>11</v>
      </c>
      <c r="F20" s="97"/>
    </row>
    <row r="21" spans="1:6" ht="26.25" thickBot="1">
      <c r="A21" s="92" t="s">
        <v>122</v>
      </c>
      <c r="B21" s="93">
        <v>38549</v>
      </c>
      <c r="C21" s="94">
        <v>7374</v>
      </c>
      <c r="D21" s="95">
        <v>56</v>
      </c>
      <c r="E21" s="96">
        <v>11</v>
      </c>
      <c r="F21" s="97"/>
    </row>
    <row r="22" spans="1:6" ht="26.25" thickBot="1">
      <c r="A22" s="92" t="s">
        <v>123</v>
      </c>
      <c r="B22" s="93">
        <v>2240</v>
      </c>
      <c r="C22" s="94">
        <v>5303</v>
      </c>
      <c r="D22" s="95">
        <v>4</v>
      </c>
      <c r="E22" s="96">
        <v>10</v>
      </c>
      <c r="F22" s="97"/>
    </row>
    <row r="23" spans="1:6" ht="15" thickBot="1">
      <c r="A23" s="92" t="s">
        <v>124</v>
      </c>
      <c r="B23" s="93">
        <v>1320</v>
      </c>
      <c r="C23" s="94">
        <v>5845</v>
      </c>
      <c r="D23" s="95">
        <v>2</v>
      </c>
      <c r="E23" s="96">
        <v>10</v>
      </c>
      <c r="F23" s="97"/>
    </row>
    <row r="24" spans="1:6" ht="15" thickBot="1">
      <c r="A24" s="92" t="s">
        <v>125</v>
      </c>
      <c r="B24" s="93">
        <v>88023</v>
      </c>
      <c r="C24" s="94">
        <v>3907</v>
      </c>
      <c r="D24" s="95">
        <v>212</v>
      </c>
      <c r="E24" s="96">
        <v>9</v>
      </c>
      <c r="F24" s="97"/>
    </row>
    <row r="25" spans="1:6" ht="15" thickBot="1">
      <c r="A25" s="92" t="s">
        <v>126</v>
      </c>
      <c r="B25" s="93">
        <v>1961</v>
      </c>
      <c r="C25" s="94">
        <v>9813</v>
      </c>
      <c r="D25" s="95">
        <v>2</v>
      </c>
      <c r="E25" s="96">
        <v>9</v>
      </c>
      <c r="F25" s="97"/>
    </row>
    <row r="26" spans="1:6" ht="26.25" thickBot="1">
      <c r="A26" s="92" t="s">
        <v>127</v>
      </c>
      <c r="B26" s="93">
        <v>3502</v>
      </c>
      <c r="C26" s="94">
        <v>4666</v>
      </c>
      <c r="D26" s="95">
        <v>7</v>
      </c>
      <c r="E26" s="96">
        <v>9</v>
      </c>
      <c r="F26" s="97"/>
    </row>
    <row r="27" spans="1:6" ht="15" thickBot="1">
      <c r="A27" s="92" t="s">
        <v>128</v>
      </c>
      <c r="B27" s="93">
        <v>19768</v>
      </c>
      <c r="C27" s="94">
        <v>4049</v>
      </c>
      <c r="D27" s="95">
        <v>42</v>
      </c>
      <c r="E27" s="96">
        <v>9</v>
      </c>
      <c r="F27" s="97"/>
    </row>
    <row r="28" spans="1:6" ht="15" thickBot="1">
      <c r="A28" s="92" t="s">
        <v>129</v>
      </c>
      <c r="B28" s="93">
        <v>3867</v>
      </c>
      <c r="C28" s="94">
        <v>4791</v>
      </c>
      <c r="D28" s="95">
        <v>7</v>
      </c>
      <c r="E28" s="96">
        <v>8</v>
      </c>
      <c r="F28" s="97"/>
    </row>
    <row r="29" spans="1:6" ht="26.25" thickBot="1">
      <c r="A29" s="92" t="s">
        <v>130</v>
      </c>
      <c r="B29" s="93">
        <v>7303</v>
      </c>
      <c r="C29" s="94">
        <v>3186</v>
      </c>
      <c r="D29" s="95">
        <v>19</v>
      </c>
      <c r="E29" s="96">
        <v>8</v>
      </c>
      <c r="F29" s="97"/>
    </row>
    <row r="30" spans="1:6" ht="15" thickBot="1">
      <c r="A30" s="92" t="s">
        <v>131</v>
      </c>
      <c r="B30" s="93">
        <v>1719</v>
      </c>
      <c r="C30" s="94">
        <v>3760</v>
      </c>
      <c r="D30" s="95">
        <v>4</v>
      </c>
      <c r="E30" s="96">
        <v>8</v>
      </c>
      <c r="F30" s="97"/>
    </row>
    <row r="31" spans="1:6" ht="15" thickBot="1">
      <c r="A31" s="92" t="s">
        <v>132</v>
      </c>
      <c r="B31" s="93">
        <v>6174</v>
      </c>
      <c r="C31" s="94">
        <v>2274</v>
      </c>
      <c r="D31" s="95">
        <v>21</v>
      </c>
      <c r="E31" s="96">
        <v>8</v>
      </c>
      <c r="F31" s="97"/>
    </row>
    <row r="32" spans="1:6" ht="26.25" thickBot="1">
      <c r="A32" s="92" t="s">
        <v>133</v>
      </c>
      <c r="B32" s="93">
        <v>32145</v>
      </c>
      <c r="C32" s="94">
        <v>3910</v>
      </c>
      <c r="D32" s="95">
        <v>58</v>
      </c>
      <c r="E32" s="96">
        <v>7</v>
      </c>
      <c r="F32" s="97"/>
    </row>
    <row r="33" spans="1:6" ht="26.25" thickBot="1">
      <c r="A33" s="92" t="s">
        <v>134</v>
      </c>
      <c r="B33" s="93">
        <v>7616</v>
      </c>
      <c r="C33" s="94">
        <v>2621</v>
      </c>
      <c r="D33" s="95">
        <v>16</v>
      </c>
      <c r="E33" s="96">
        <v>5</v>
      </c>
      <c r="F33" s="97"/>
    </row>
    <row r="34" spans="1:6" ht="15" thickBot="1">
      <c r="A34" s="92" t="s">
        <v>135</v>
      </c>
      <c r="B34" s="93">
        <v>4658</v>
      </c>
      <c r="C34" s="94">
        <v>3605</v>
      </c>
      <c r="D34" s="95">
        <v>6</v>
      </c>
      <c r="E34" s="96">
        <v>5</v>
      </c>
      <c r="F34" s="97"/>
    </row>
    <row r="35" spans="1:6" ht="15" thickBot="1">
      <c r="A35" s="92" t="s">
        <v>136</v>
      </c>
      <c r="B35" s="95">
        <v>778</v>
      </c>
      <c r="C35" s="94">
        <v>3462</v>
      </c>
      <c r="D35" s="95">
        <v>1</v>
      </c>
      <c r="E35" s="96">
        <v>4</v>
      </c>
      <c r="F35" s="97"/>
    </row>
    <row r="36" spans="1:6" ht="15" thickBot="1">
      <c r="A36" s="92" t="s">
        <v>137</v>
      </c>
      <c r="B36" s="95">
        <v>676</v>
      </c>
      <c r="C36" s="94">
        <v>3014</v>
      </c>
      <c r="D36" s="95">
        <v>1</v>
      </c>
      <c r="E36" s="96">
        <v>4</v>
      </c>
      <c r="F36" s="97"/>
    </row>
    <row r="37" spans="1:6" ht="15" thickBot="1">
      <c r="A37" s="92" t="s">
        <v>138</v>
      </c>
      <c r="B37" s="93">
        <v>1453</v>
      </c>
      <c r="C37" s="94">
        <v>1707</v>
      </c>
      <c r="D37" s="95">
        <v>3</v>
      </c>
      <c r="E37" s="96">
        <v>4</v>
      </c>
      <c r="F37" s="97"/>
    </row>
    <row r="38" spans="1:6" ht="15" thickBot="1">
      <c r="A38" s="92" t="s">
        <v>139</v>
      </c>
      <c r="B38" s="93">
        <v>2398</v>
      </c>
      <c r="C38" s="94">
        <v>3592</v>
      </c>
      <c r="D38" s="95">
        <v>2</v>
      </c>
      <c r="E38" s="96">
        <v>3</v>
      </c>
      <c r="F38" s="97"/>
    </row>
    <row r="39" spans="1:6" ht="26.25" thickBot="1">
      <c r="A39" s="92" t="s">
        <v>140</v>
      </c>
      <c r="B39" s="95">
        <v>344</v>
      </c>
      <c r="C39" s="94">
        <v>1068</v>
      </c>
      <c r="D39" s="95">
        <v>1</v>
      </c>
      <c r="E39" s="96">
        <v>3</v>
      </c>
      <c r="F39" s="97"/>
    </row>
    <row r="40" spans="1:6" ht="26.25" thickBot="1">
      <c r="A40" s="92" t="s">
        <v>141</v>
      </c>
      <c r="B40" s="93">
        <v>4829</v>
      </c>
      <c r="C40" s="94">
        <v>7948</v>
      </c>
      <c r="D40" s="95">
        <v>2</v>
      </c>
      <c r="E40" s="96">
        <v>3</v>
      </c>
      <c r="F40" s="97"/>
    </row>
    <row r="41" spans="1:6" ht="15" thickBot="1">
      <c r="A41" s="92" t="s">
        <v>142</v>
      </c>
      <c r="B41" s="95">
        <v>348</v>
      </c>
      <c r="C41" s="94">
        <v>3181</v>
      </c>
      <c r="D41" s="95">
        <v>0</v>
      </c>
      <c r="E41" s="96">
        <v>3</v>
      </c>
      <c r="F41" s="97"/>
    </row>
    <row r="42" spans="1:6" ht="15" thickBot="1">
      <c r="A42" s="92" t="s">
        <v>143</v>
      </c>
      <c r="B42" s="93">
        <v>1016</v>
      </c>
      <c r="C42" s="94">
        <v>1314</v>
      </c>
      <c r="D42" s="95">
        <v>2</v>
      </c>
      <c r="E42" s="96">
        <v>2</v>
      </c>
      <c r="F42" s="97"/>
    </row>
    <row r="43" spans="1:6" ht="26.25" thickBot="1">
      <c r="A43" s="92" t="s">
        <v>144</v>
      </c>
      <c r="B43" s="95">
        <v>123</v>
      </c>
      <c r="C43" s="96">
        <v>700</v>
      </c>
      <c r="D43" s="95">
        <v>0</v>
      </c>
      <c r="E43" s="96">
        <v>2</v>
      </c>
      <c r="F43" s="97"/>
    </row>
    <row r="44" spans="1:6" ht="26.25" thickBot="1">
      <c r="A44" s="92" t="s">
        <v>145</v>
      </c>
      <c r="B44" s="95">
        <v>257</v>
      </c>
      <c r="C44" s="94">
        <v>2127</v>
      </c>
      <c r="D44" s="95">
        <v>0</v>
      </c>
      <c r="E44" s="96">
        <v>1</v>
      </c>
      <c r="F44" s="97"/>
    </row>
    <row r="45" spans="1:6" ht="26.25" thickBot="1">
      <c r="A45" s="92" t="s">
        <v>146</v>
      </c>
      <c r="B45" s="95">
        <v>116</v>
      </c>
      <c r="C45" s="94">
        <v>2911</v>
      </c>
      <c r="D45" s="95" t="s">
        <v>147</v>
      </c>
      <c r="E45" s="96" t="s">
        <v>147</v>
      </c>
      <c r="F45" s="97"/>
    </row>
    <row r="46" spans="1:6" ht="25.5">
      <c r="A46" s="98" t="s">
        <v>148</v>
      </c>
      <c r="B46" s="99">
        <v>101</v>
      </c>
      <c r="C46" s="100">
        <v>2250</v>
      </c>
    </row>
  </sheetData>
  <mergeCells count="8">
    <mergeCell ref="A1:A3"/>
    <mergeCell ref="C1:C3"/>
    <mergeCell ref="E1:E3"/>
    <mergeCell ref="A4:A7"/>
    <mergeCell ref="B4:B7"/>
    <mergeCell ref="C4:C7"/>
    <mergeCell ref="D4:D7"/>
    <mergeCell ref="E4:E7"/>
  </mergeCells>
  <hyperlinks>
    <hyperlink ref="A8" r:id="rId1" display="https://www.nytimes.com/interactive/2021/us/kittitas-washington-covid-cases.html?action=click&amp;module=covid_tracking&amp;pgtype=Interactive&amp;region=TableRowLink"/>
    <hyperlink ref="A9" r:id="rId2" display="https://www.nytimes.com/interactive/2021/us/whitman-washington-covid-cases.html?action=click&amp;module=covid_tracking&amp;pgtype=Interactive&amp;region=TableRowLink"/>
    <hyperlink ref="A10" r:id="rId3" display="https://www.nytimes.com/interactive/2021/us/grant-washington-covid-cases.html?action=click&amp;module=covid_tracking&amp;pgtype=Interactive&amp;region=TableRowLink"/>
    <hyperlink ref="A11" r:id="rId4" display="https://www.nytimes.com/interactive/2021/us/douglas-washington-covid-cases.html?action=click&amp;module=covid_tracking&amp;pgtype=Interactive&amp;region=TableRowLink"/>
    <hyperlink ref="A12" r:id="rId5" display="https://www.nytimes.com/interactive/2021/us/pierce-washington-covid-cases.html?action=click&amp;module=covid_tracking&amp;pgtype=Interactive&amp;region=TableRowLink"/>
    <hyperlink ref="A13" r:id="rId6" display="https://www.nytimes.com/interactive/2021/us/yakima-washington-covid-cases.html?action=click&amp;module=covid_tracking&amp;pgtype=Interactive&amp;region=TableRowLink"/>
    <hyperlink ref="A14" r:id="rId7" display="https://www.nytimes.com/interactive/2021/us/pend-oreille-washington-covid-cases.html?action=click&amp;module=covid_tracking&amp;pgtype=Interactive&amp;region=TableRowLink"/>
    <hyperlink ref="A15" r:id="rId8" display="https://www.nytimes.com/interactive/2021/us/chelan-washington-covid-cases.html?action=click&amp;module=covid_tracking&amp;pgtype=Interactive&amp;region=TableRowLink"/>
    <hyperlink ref="A16" r:id="rId9" display="https://www.nytimes.com/interactive/2021/us/franklin-washington-covid-cases.html?action=click&amp;module=covid_tracking&amp;pgtype=Interactive&amp;region=TableRowLink"/>
    <hyperlink ref="A17" r:id="rId10" display="https://www.nytimes.com/interactive/2021/us/garfield-washington-covid-cases.html?action=click&amp;module=covid_tracking&amp;pgtype=Interactive&amp;region=TableRowLink"/>
    <hyperlink ref="A18" r:id="rId11" display="https://www.nytimes.com/interactive/2021/us/ferry-washington-covid-cases.html?action=click&amp;module=covid_tracking&amp;pgtype=Interactive&amp;region=TableRowLink"/>
    <hyperlink ref="A19" r:id="rId12" display="https://www.nytimes.com/interactive/2021/us/benton-washington-covid-cases.html?action=click&amp;module=covid_tracking&amp;pgtype=Interactive&amp;region=TableRowLink"/>
    <hyperlink ref="A20" r:id="rId13" display="https://www.nytimes.com/interactive/2021/us/cowlitz-washington-covid-cases.html?action=click&amp;module=covid_tracking&amp;pgtype=Interactive&amp;region=TableRowLink"/>
    <hyperlink ref="A21" r:id="rId14" display="https://www.nytimes.com/interactive/2021/us/spokane-washington-covid-cases.html?action=click&amp;module=covid_tracking&amp;pgtype=Interactive&amp;region=TableRowLink"/>
    <hyperlink ref="A22" r:id="rId15" display="https://www.nytimes.com/interactive/2021/us/okanogan-washington-covid-cases.html?action=click&amp;module=covid_tracking&amp;pgtype=Interactive&amp;region=TableRowLink"/>
    <hyperlink ref="A23" r:id="rId16" display="https://www.nytimes.com/interactive/2021/us/asotin-washington-covid-cases.html?action=click&amp;module=covid_tracking&amp;pgtype=Interactive&amp;region=TableRowLink"/>
    <hyperlink ref="A24" r:id="rId17" display="https://www.nytimes.com/interactive/2021/us/king-washington-covid-cases.html?action=click&amp;module=covid_tracking&amp;pgtype=Interactive&amp;region=TableRowLink"/>
    <hyperlink ref="A25" r:id="rId18" display="https://www.nytimes.com/interactive/2021/us/adams-washington-covid-cases.html?action=click&amp;module=covid_tracking&amp;pgtype=Interactive&amp;region=TableRowLink"/>
    <hyperlink ref="A26" r:id="rId19" display="https://www.nytimes.com/interactive/2021/us/grays-harbor-washington-covid-cases.html?action=click&amp;module=covid_tracking&amp;pgtype=Interactive&amp;region=TableRowLink"/>
    <hyperlink ref="A27" r:id="rId20" display="https://www.nytimes.com/interactive/2021/us/clark-washington-covid-cases.html?action=click&amp;module=covid_tracking&amp;pgtype=Interactive&amp;region=TableRowLink"/>
    <hyperlink ref="A28" r:id="rId21" display="https://www.nytimes.com/interactive/2021/us/lewis-washington-covid-cases.html?action=click&amp;module=covid_tracking&amp;pgtype=Interactive&amp;region=TableRowLink"/>
    <hyperlink ref="A29" r:id="rId22" display="https://www.nytimes.com/interactive/2021/us/whatcom-washington-covid-cases.html?action=click&amp;module=covid_tracking&amp;pgtype=Interactive&amp;region=TableRowLink"/>
    <hyperlink ref="A30" r:id="rId23" display="https://www.nytimes.com/interactive/2021/us/stevens-washington-covid-cases.html?action=click&amp;module=covid_tracking&amp;pgtype=Interactive&amp;region=TableRowLink"/>
    <hyperlink ref="A31" r:id="rId24" display="https://www.nytimes.com/interactive/2021/us/kitsap-washington-covid-cases.html?action=click&amp;module=covid_tracking&amp;pgtype=Interactive&amp;region=TableRowLink"/>
    <hyperlink ref="A32" r:id="rId25" display="https://www.nytimes.com/interactive/2021/us/snohomish-washington-covid-cases.html?action=click&amp;module=covid_tracking&amp;pgtype=Interactive&amp;region=TableRowLink"/>
    <hyperlink ref="A33" r:id="rId26" display="https://www.nytimes.com/interactive/2021/us/thurston-washington-covid-cases.html?action=click&amp;module=covid_tracking&amp;pgtype=Interactive&amp;region=TableRowLink"/>
    <hyperlink ref="A34" r:id="rId27" display="https://www.nytimes.com/interactive/2021/us/skagit-washington-covid-cases.html?action=click&amp;module=covid_tracking&amp;pgtype=Interactive&amp;region=TableRowLink"/>
    <hyperlink ref="A35" r:id="rId28" display="https://www.nytimes.com/interactive/2021/us/pacific-washington-covid-cases.html?action=click&amp;module=covid_tracking&amp;pgtype=Interactive&amp;region=TableRowLink"/>
    <hyperlink ref="A36" r:id="rId29" display="https://www.nytimes.com/interactive/2021/us/klickitat-washington-covid-cases.html?action=click&amp;module=covid_tracking&amp;pgtype=Interactive&amp;region=TableRowLink"/>
    <hyperlink ref="A37" r:id="rId30" display="https://www.nytimes.com/interactive/2021/us/island-washington-covid-cases.html?action=click&amp;module=covid_tracking&amp;pgtype=Interactive&amp;region=TableRowLink"/>
    <hyperlink ref="A38" r:id="rId31" display="https://www.nytimes.com/interactive/2021/us/mason-washington-covid-cases.html?action=click&amp;module=covid_tracking&amp;pgtype=Interactive&amp;region=TableRowLink"/>
    <hyperlink ref="A39" r:id="rId32" display="https://www.nytimes.com/interactive/2021/us/jefferson-washington-covid-cases.html?action=click&amp;module=covid_tracking&amp;pgtype=Interactive&amp;region=TableRowLink"/>
    <hyperlink ref="A40" r:id="rId33" display="https://www.nytimes.com/interactive/2021/us/walla-walla-washington-covid-cases.html?action=click&amp;module=covid_tracking&amp;pgtype=Interactive&amp;region=TableRowLink"/>
    <hyperlink ref="A41" r:id="rId34" display="https://www.nytimes.com/interactive/2021/us/lincoln-washington-covid-cases.html?action=click&amp;module=covid_tracking&amp;pgtype=Interactive&amp;region=TableRowLink"/>
    <hyperlink ref="A42" r:id="rId35" display="https://www.nytimes.com/interactive/2021/us/clallam-washington-covid-cases.html?action=click&amp;module=covid_tracking&amp;pgtype=Interactive&amp;region=TableRowLink"/>
    <hyperlink ref="A43" r:id="rId36" display="https://www.nytimes.com/interactive/2021/us/san-juan-washington-covid-cases.html?action=click&amp;module=covid_tracking&amp;pgtype=Interactive&amp;region=TableRowLink"/>
    <hyperlink ref="A44" r:id="rId37" display="https://www.nytimes.com/interactive/2021/us/skamania-washington-covid-cases.html?action=click&amp;module=covid_tracking&amp;pgtype=Interactive&amp;region=TableRowLink"/>
    <hyperlink ref="A45" r:id="rId38" display="https://www.nytimes.com/interactive/2021/us/columbia-washington-covid-cases.html?action=click&amp;module=covid_tracking&amp;pgtype=Interactive&amp;region=TableRowLink"/>
    <hyperlink ref="A46" r:id="rId39" display="https://www.nytimes.com/interactive/2021/us/wahkiakum-washington-covid-cases.html?action=click&amp;module=covid_tracking&amp;pgtype=Interactive&amp;region=TableRowLink"/>
  </hyperlinks>
  <pageMargins left="0.7" right="0.7" top="0.75" bottom="0.75" header="0.3" footer="0.3"/>
  <drawing r:id="rId4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workbookViewId="0">
      <selection activeCell="B40" sqref="A2:B40"/>
    </sheetView>
  </sheetViews>
  <sheetFormatPr defaultRowHeight="12.75"/>
  <cols>
    <col min="1" max="1" width="15" customWidth="1"/>
    <col min="2" max="2" width="10.5703125" customWidth="1"/>
  </cols>
  <sheetData>
    <row r="1" spans="1:2" ht="15.75" thickBot="1">
      <c r="A1" s="129" t="s">
        <v>4</v>
      </c>
      <c r="B1" s="130" t="s">
        <v>149</v>
      </c>
    </row>
    <row r="2" spans="1:2" ht="15" thickBot="1">
      <c r="A2" s="92" t="s">
        <v>126</v>
      </c>
      <c r="B2" s="93">
        <v>1961</v>
      </c>
    </row>
    <row r="3" spans="1:2" ht="15" thickBot="1">
      <c r="A3" s="92" t="s">
        <v>124</v>
      </c>
      <c r="B3" s="93">
        <v>1320</v>
      </c>
    </row>
    <row r="4" spans="1:2" ht="15" thickBot="1">
      <c r="A4" s="92" t="s">
        <v>120</v>
      </c>
      <c r="B4" s="93">
        <v>15488</v>
      </c>
    </row>
    <row r="5" spans="1:2" ht="15" thickBot="1">
      <c r="A5" s="92" t="s">
        <v>116</v>
      </c>
      <c r="B5" s="93">
        <v>6411</v>
      </c>
    </row>
    <row r="6" spans="1:2" ht="15" thickBot="1">
      <c r="A6" s="92" t="s">
        <v>143</v>
      </c>
      <c r="B6" s="93">
        <v>1016</v>
      </c>
    </row>
    <row r="7" spans="1:2" ht="15" thickBot="1">
      <c r="A7" s="92" t="s">
        <v>128</v>
      </c>
      <c r="B7" s="93">
        <v>19768</v>
      </c>
    </row>
    <row r="8" spans="1:2" ht="15" thickBot="1">
      <c r="A8" s="92" t="s">
        <v>146</v>
      </c>
      <c r="B8" s="95">
        <v>116</v>
      </c>
    </row>
    <row r="9" spans="1:2" ht="15" thickBot="1">
      <c r="A9" s="92" t="s">
        <v>121</v>
      </c>
      <c r="B9" s="93">
        <v>4629</v>
      </c>
    </row>
    <row r="10" spans="1:2" ht="15" thickBot="1">
      <c r="A10" s="92" t="s">
        <v>112</v>
      </c>
      <c r="B10" s="93">
        <v>3378</v>
      </c>
    </row>
    <row r="11" spans="1:2" ht="15" thickBot="1">
      <c r="A11" s="92" t="s">
        <v>119</v>
      </c>
      <c r="B11" s="95">
        <v>218</v>
      </c>
    </row>
    <row r="12" spans="1:2" ht="15" thickBot="1">
      <c r="A12" s="92" t="s">
        <v>117</v>
      </c>
      <c r="B12" s="93">
        <v>11457</v>
      </c>
    </row>
    <row r="13" spans="1:2" ht="15" thickBot="1">
      <c r="A13" s="92" t="s">
        <v>118</v>
      </c>
      <c r="B13" s="95">
        <v>119</v>
      </c>
    </row>
    <row r="14" spans="1:2" ht="15" thickBot="1">
      <c r="A14" s="92" t="s">
        <v>111</v>
      </c>
      <c r="B14" s="93">
        <v>9241</v>
      </c>
    </row>
    <row r="15" spans="1:2" ht="15" thickBot="1">
      <c r="A15" s="92" t="s">
        <v>127</v>
      </c>
      <c r="B15" s="93">
        <v>3502</v>
      </c>
    </row>
    <row r="16" spans="1:2" ht="15" thickBot="1">
      <c r="A16" s="92" t="s">
        <v>138</v>
      </c>
      <c r="B16" s="93">
        <v>1453</v>
      </c>
    </row>
    <row r="17" spans="1:2" ht="15" thickBot="1">
      <c r="A17" s="92" t="s">
        <v>140</v>
      </c>
      <c r="B17" s="95">
        <v>344</v>
      </c>
    </row>
    <row r="18" spans="1:2" ht="15" thickBot="1">
      <c r="A18" s="92" t="s">
        <v>125</v>
      </c>
      <c r="B18" s="93">
        <v>88023</v>
      </c>
    </row>
    <row r="19" spans="1:2" ht="15" thickBot="1">
      <c r="A19" s="92" t="s">
        <v>132</v>
      </c>
      <c r="B19" s="93">
        <v>6174</v>
      </c>
    </row>
    <row r="20" spans="1:2" ht="15" thickBot="1">
      <c r="A20" s="92" t="s">
        <v>109</v>
      </c>
      <c r="B20" s="93">
        <v>2446</v>
      </c>
    </row>
    <row r="21" spans="1:2" ht="15" thickBot="1">
      <c r="A21" s="92" t="s">
        <v>137</v>
      </c>
      <c r="B21" s="95">
        <v>676</v>
      </c>
    </row>
    <row r="22" spans="1:2" ht="15" thickBot="1">
      <c r="A22" s="92" t="s">
        <v>129</v>
      </c>
      <c r="B22" s="93">
        <v>3867</v>
      </c>
    </row>
    <row r="23" spans="1:2" ht="15" thickBot="1">
      <c r="A23" s="92" t="s">
        <v>142</v>
      </c>
      <c r="B23" s="95">
        <v>348</v>
      </c>
    </row>
    <row r="24" spans="1:2" ht="15" thickBot="1">
      <c r="A24" s="92" t="s">
        <v>139</v>
      </c>
      <c r="B24" s="93">
        <v>2398</v>
      </c>
    </row>
    <row r="25" spans="1:2" ht="15" thickBot="1">
      <c r="A25" s="92" t="s">
        <v>123</v>
      </c>
      <c r="B25" s="93">
        <v>2240</v>
      </c>
    </row>
    <row r="26" spans="1:2" ht="15" thickBot="1">
      <c r="A26" s="92" t="s">
        <v>136</v>
      </c>
      <c r="B26" s="95">
        <v>778</v>
      </c>
    </row>
    <row r="27" spans="1:2" ht="15" thickBot="1">
      <c r="A27" s="92" t="s">
        <v>115</v>
      </c>
      <c r="B27" s="95">
        <v>662</v>
      </c>
    </row>
    <row r="28" spans="1:2" ht="15" thickBot="1">
      <c r="A28" s="92" t="s">
        <v>113</v>
      </c>
      <c r="B28" s="93">
        <v>41095</v>
      </c>
    </row>
    <row r="29" spans="1:2" ht="15" thickBot="1">
      <c r="A29" s="92" t="s">
        <v>144</v>
      </c>
      <c r="B29" s="95">
        <v>123</v>
      </c>
    </row>
    <row r="30" spans="1:2" ht="15" thickBot="1">
      <c r="A30" s="92" t="s">
        <v>135</v>
      </c>
      <c r="B30" s="93">
        <v>4658</v>
      </c>
    </row>
    <row r="31" spans="1:2" ht="15" thickBot="1">
      <c r="A31" s="92" t="s">
        <v>145</v>
      </c>
      <c r="B31" s="95">
        <v>257</v>
      </c>
    </row>
    <row r="32" spans="1:2" ht="15" thickBot="1">
      <c r="A32" s="92" t="s">
        <v>133</v>
      </c>
      <c r="B32" s="93">
        <v>32145</v>
      </c>
    </row>
    <row r="33" spans="1:2" ht="15" thickBot="1">
      <c r="A33" s="92" t="s">
        <v>122</v>
      </c>
      <c r="B33" s="93">
        <v>38549</v>
      </c>
    </row>
    <row r="34" spans="1:2" ht="15" thickBot="1">
      <c r="A34" s="92" t="s">
        <v>131</v>
      </c>
      <c r="B34" s="93">
        <v>1719</v>
      </c>
    </row>
    <row r="35" spans="1:2" ht="15" thickBot="1">
      <c r="A35" s="92" t="s">
        <v>134</v>
      </c>
      <c r="B35" s="93">
        <v>7616</v>
      </c>
    </row>
    <row r="36" spans="1:2" ht="15" thickBot="1">
      <c r="A36" s="98" t="s">
        <v>148</v>
      </c>
      <c r="B36" s="99">
        <v>101</v>
      </c>
    </row>
    <row r="37" spans="1:2" ht="15" thickBot="1">
      <c r="A37" s="92" t="s">
        <v>141</v>
      </c>
      <c r="B37" s="93">
        <v>4829</v>
      </c>
    </row>
    <row r="38" spans="1:2" ht="15" thickBot="1">
      <c r="A38" s="92" t="s">
        <v>130</v>
      </c>
      <c r="B38" s="93">
        <v>7303</v>
      </c>
    </row>
    <row r="39" spans="1:2" ht="15" thickBot="1">
      <c r="A39" s="92" t="s">
        <v>110</v>
      </c>
      <c r="B39" s="93">
        <v>3734</v>
      </c>
    </row>
    <row r="40" spans="1:2" ht="14.25">
      <c r="A40" s="92" t="s">
        <v>114</v>
      </c>
      <c r="B40" s="93">
        <v>28600</v>
      </c>
    </row>
  </sheetData>
  <hyperlinks>
    <hyperlink ref="A20" r:id="rId1" display="https://www.nytimes.com/interactive/2021/us/kittitas-washington-covid-cases.html?action=click&amp;module=covid_tracking&amp;pgtype=Interactive&amp;region=TableRowLink"/>
    <hyperlink ref="A39" r:id="rId2" display="https://www.nytimes.com/interactive/2021/us/whitman-washington-covid-cases.html?action=click&amp;module=covid_tracking&amp;pgtype=Interactive&amp;region=TableRowLink"/>
    <hyperlink ref="A14" r:id="rId3" display="https://www.nytimes.com/interactive/2021/us/grant-washington-covid-cases.html?action=click&amp;module=covid_tracking&amp;pgtype=Interactive&amp;region=TableRowLink"/>
    <hyperlink ref="A10" r:id="rId4" display="https://www.nytimes.com/interactive/2021/us/douglas-washington-covid-cases.html?action=click&amp;module=covid_tracking&amp;pgtype=Interactive&amp;region=TableRowLink"/>
    <hyperlink ref="A28" r:id="rId5" display="https://www.nytimes.com/interactive/2021/us/pierce-washington-covid-cases.html?action=click&amp;module=covid_tracking&amp;pgtype=Interactive&amp;region=TableRowLink"/>
    <hyperlink ref="A40" r:id="rId6" display="https://www.nytimes.com/interactive/2021/us/yakima-washington-covid-cases.html?action=click&amp;module=covid_tracking&amp;pgtype=Interactive&amp;region=TableRowLink"/>
    <hyperlink ref="A27" r:id="rId7" display="https://www.nytimes.com/interactive/2021/us/pend-oreille-washington-covid-cases.html?action=click&amp;module=covid_tracking&amp;pgtype=Interactive&amp;region=TableRowLink"/>
    <hyperlink ref="A5" r:id="rId8" display="https://www.nytimes.com/interactive/2021/us/chelan-washington-covid-cases.html?action=click&amp;module=covid_tracking&amp;pgtype=Interactive&amp;region=TableRowLink"/>
    <hyperlink ref="A12" r:id="rId9" display="https://www.nytimes.com/interactive/2021/us/franklin-washington-covid-cases.html?action=click&amp;module=covid_tracking&amp;pgtype=Interactive&amp;region=TableRowLink"/>
    <hyperlink ref="A13" r:id="rId10" display="https://www.nytimes.com/interactive/2021/us/garfield-washington-covid-cases.html?action=click&amp;module=covid_tracking&amp;pgtype=Interactive&amp;region=TableRowLink"/>
    <hyperlink ref="A11" r:id="rId11" display="https://www.nytimes.com/interactive/2021/us/ferry-washington-covid-cases.html?action=click&amp;module=covid_tracking&amp;pgtype=Interactive&amp;region=TableRowLink"/>
    <hyperlink ref="A4" r:id="rId12" display="https://www.nytimes.com/interactive/2021/us/benton-washington-covid-cases.html?action=click&amp;module=covid_tracking&amp;pgtype=Interactive&amp;region=TableRowLink"/>
    <hyperlink ref="A9" r:id="rId13" display="https://www.nytimes.com/interactive/2021/us/cowlitz-washington-covid-cases.html?action=click&amp;module=covid_tracking&amp;pgtype=Interactive&amp;region=TableRowLink"/>
    <hyperlink ref="A33" r:id="rId14" display="https://www.nytimes.com/interactive/2021/us/spokane-washington-covid-cases.html?action=click&amp;module=covid_tracking&amp;pgtype=Interactive&amp;region=TableRowLink"/>
    <hyperlink ref="A25" r:id="rId15" display="https://www.nytimes.com/interactive/2021/us/okanogan-washington-covid-cases.html?action=click&amp;module=covid_tracking&amp;pgtype=Interactive&amp;region=TableRowLink"/>
    <hyperlink ref="A3" r:id="rId16" display="https://www.nytimes.com/interactive/2021/us/asotin-washington-covid-cases.html?action=click&amp;module=covid_tracking&amp;pgtype=Interactive&amp;region=TableRowLink"/>
    <hyperlink ref="A18" r:id="rId17" display="https://www.nytimes.com/interactive/2021/us/king-washington-covid-cases.html?action=click&amp;module=covid_tracking&amp;pgtype=Interactive&amp;region=TableRowLink"/>
    <hyperlink ref="A2" r:id="rId18" display="https://www.nytimes.com/interactive/2021/us/adams-washington-covid-cases.html?action=click&amp;module=covid_tracking&amp;pgtype=Interactive&amp;region=TableRowLink"/>
    <hyperlink ref="A15" r:id="rId19" display="https://www.nytimes.com/interactive/2021/us/grays-harbor-washington-covid-cases.html?action=click&amp;module=covid_tracking&amp;pgtype=Interactive&amp;region=TableRowLink"/>
    <hyperlink ref="A7" r:id="rId20" display="https://www.nytimes.com/interactive/2021/us/clark-washington-covid-cases.html?action=click&amp;module=covid_tracking&amp;pgtype=Interactive&amp;region=TableRowLink"/>
    <hyperlink ref="A22" r:id="rId21" display="https://www.nytimes.com/interactive/2021/us/lewis-washington-covid-cases.html?action=click&amp;module=covid_tracking&amp;pgtype=Interactive&amp;region=TableRowLink"/>
    <hyperlink ref="A38" r:id="rId22" display="https://www.nytimes.com/interactive/2021/us/whatcom-washington-covid-cases.html?action=click&amp;module=covid_tracking&amp;pgtype=Interactive&amp;region=TableRowLink"/>
    <hyperlink ref="A34" r:id="rId23" display="https://www.nytimes.com/interactive/2021/us/stevens-washington-covid-cases.html?action=click&amp;module=covid_tracking&amp;pgtype=Interactive&amp;region=TableRowLink"/>
    <hyperlink ref="A19" r:id="rId24" display="https://www.nytimes.com/interactive/2021/us/kitsap-washington-covid-cases.html?action=click&amp;module=covid_tracking&amp;pgtype=Interactive&amp;region=TableRowLink"/>
    <hyperlink ref="A32" r:id="rId25" display="https://www.nytimes.com/interactive/2021/us/snohomish-washington-covid-cases.html?action=click&amp;module=covid_tracking&amp;pgtype=Interactive&amp;region=TableRowLink"/>
    <hyperlink ref="A35" r:id="rId26" display="https://www.nytimes.com/interactive/2021/us/thurston-washington-covid-cases.html?action=click&amp;module=covid_tracking&amp;pgtype=Interactive&amp;region=TableRowLink"/>
    <hyperlink ref="A30" r:id="rId27" display="https://www.nytimes.com/interactive/2021/us/skagit-washington-covid-cases.html?action=click&amp;module=covid_tracking&amp;pgtype=Interactive&amp;region=TableRowLink"/>
    <hyperlink ref="A26" r:id="rId28" display="https://www.nytimes.com/interactive/2021/us/pacific-washington-covid-cases.html?action=click&amp;module=covid_tracking&amp;pgtype=Interactive&amp;region=TableRowLink"/>
    <hyperlink ref="A21" r:id="rId29" display="https://www.nytimes.com/interactive/2021/us/klickitat-washington-covid-cases.html?action=click&amp;module=covid_tracking&amp;pgtype=Interactive&amp;region=TableRowLink"/>
    <hyperlink ref="A16" r:id="rId30" display="https://www.nytimes.com/interactive/2021/us/island-washington-covid-cases.html?action=click&amp;module=covid_tracking&amp;pgtype=Interactive&amp;region=TableRowLink"/>
    <hyperlink ref="A24" r:id="rId31" display="https://www.nytimes.com/interactive/2021/us/mason-washington-covid-cases.html?action=click&amp;module=covid_tracking&amp;pgtype=Interactive&amp;region=TableRowLink"/>
    <hyperlink ref="A17" r:id="rId32" display="https://www.nytimes.com/interactive/2021/us/jefferson-washington-covid-cases.html?action=click&amp;module=covid_tracking&amp;pgtype=Interactive&amp;region=TableRowLink"/>
    <hyperlink ref="A37" r:id="rId33" display="https://www.nytimes.com/interactive/2021/us/walla-walla-washington-covid-cases.html?action=click&amp;module=covid_tracking&amp;pgtype=Interactive&amp;region=TableRowLink"/>
    <hyperlink ref="A23" r:id="rId34" display="https://www.nytimes.com/interactive/2021/us/lincoln-washington-covid-cases.html?action=click&amp;module=covid_tracking&amp;pgtype=Interactive&amp;region=TableRowLink"/>
    <hyperlink ref="A6" r:id="rId35" display="https://www.nytimes.com/interactive/2021/us/clallam-washington-covid-cases.html?action=click&amp;module=covid_tracking&amp;pgtype=Interactive&amp;region=TableRowLink"/>
    <hyperlink ref="A29" r:id="rId36" display="https://www.nytimes.com/interactive/2021/us/san-juan-washington-covid-cases.html?action=click&amp;module=covid_tracking&amp;pgtype=Interactive&amp;region=TableRowLink"/>
    <hyperlink ref="A31" r:id="rId37" display="https://www.nytimes.com/interactive/2021/us/skamania-washington-covid-cases.html?action=click&amp;module=covid_tracking&amp;pgtype=Interactive&amp;region=TableRowLink"/>
    <hyperlink ref="A8" r:id="rId38" display="https://www.nytimes.com/interactive/2021/us/columbia-washington-covid-cases.html?action=click&amp;module=covid_tracking&amp;pgtype=Interactive&amp;region=TableRowLink"/>
    <hyperlink ref="A36" r:id="rId39" display="https://www.nytimes.com/interactive/2021/us/wahkiakum-washington-covid-cases.html?action=click&amp;module=covid_tracking&amp;pgtype=Interactive&amp;region=TableRowLink"/>
  </hyperlinks>
  <pageMargins left="0.7" right="0.7" top="0.75" bottom="0.75" header="0.3" footer="0.3"/>
  <tableParts count="1">
    <tablePart r:id="rId4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Prelim2018Proj2019 (Apr 3 2020)</vt:lpstr>
      <vt:lpstr>Sheet1</vt:lpstr>
      <vt:lpstr>Sheet2</vt:lpstr>
      <vt:lpstr>Sheet3</vt:lpstr>
    </vt:vector>
  </TitlesOfParts>
  <Company>Washington Technology Solutions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Median Household Income Estimates by County</dc:title>
  <dc:creator>OFM - Forecasting and Research</dc:creator>
  <cp:lastModifiedBy>claire gong</cp:lastModifiedBy>
  <dcterms:created xsi:type="dcterms:W3CDTF">2020-04-29T02:23:42Z</dcterms:created>
  <dcterms:modified xsi:type="dcterms:W3CDTF">2021-03-24T06:42:08Z</dcterms:modified>
</cp:coreProperties>
</file>