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<sst xmlns="http://schemas.openxmlformats.org/spreadsheetml/2006/main" count="66" uniqueCount="42">
  <si>
    <t xml:space="preserve">mu</t>
  </si>
  <si>
    <t xml:space="preserve">sigma</t>
  </si>
  <si>
    <t xml:space="preserve">L1</t>
  </si>
  <si>
    <t xml:space="preserve">L2</t>
  </si>
  <si>
    <t xml:space="preserve">weights:</t>
  </si>
  <si>
    <t xml:space="preserve">objective:</t>
  </si>
  <si>
    <t xml:space="preserve">input</t>
  </si>
  <si>
    <t xml:space="preserve">candidate</t>
  </si>
  <si>
    <t xml:space="preserve">obs.prob</t>
  </si>
  <si>
    <t xml:space="preserve">tab.prob</t>
  </si>
  <si>
    <t xml:space="preserve">Id-Length</t>
  </si>
  <si>
    <t xml:space="preserve">STW</t>
  </si>
  <si>
    <t xml:space="preserve">*VVC</t>
  </si>
  <si>
    <t xml:space="preserve">Id-length_listed</t>
  </si>
  <si>
    <t xml:space="preserve">H</t>
  </si>
  <si>
    <t xml:space="preserve">expH</t>
  </si>
  <si>
    <t xml:space="preserve">p</t>
  </si>
  <si>
    <t xml:space="preserve">likelihood</t>
  </si>
  <si>
    <t xml:space="preserve">klas</t>
  </si>
  <si>
    <t xml:space="preserve">klaas</t>
  </si>
  <si>
    <t xml:space="preserve">klas_en</t>
  </si>
  <si>
    <t xml:space="preserve">klaas_en</t>
  </si>
  <si>
    <t xml:space="preserve">kip</t>
  </si>
  <si>
    <t xml:space="preserve">kiip</t>
  </si>
  <si>
    <t xml:space="preserve">kip_en</t>
  </si>
  <si>
    <t xml:space="preserve">kiip_en</t>
  </si>
  <si>
    <t xml:space="preserve">baas</t>
  </si>
  <si>
    <t xml:space="preserve">bas</t>
  </si>
  <si>
    <t xml:space="preserve">baas_en</t>
  </si>
  <si>
    <t xml:space="preserve">bas_en</t>
  </si>
  <si>
    <t xml:space="preserve">poot</t>
  </si>
  <si>
    <t xml:space="preserve">pot</t>
  </si>
  <si>
    <t xml:space="preserve">poot_en</t>
  </si>
  <si>
    <t xml:space="preserve">pot_en</t>
  </si>
  <si>
    <t xml:space="preserve">glas</t>
  </si>
  <si>
    <t xml:space="preserve">glaas</t>
  </si>
  <si>
    <t xml:space="preserve">glas_en</t>
  </si>
  <si>
    <t xml:space="preserve">glaas_en</t>
  </si>
  <si>
    <t xml:space="preserve">slot</t>
  </si>
  <si>
    <t xml:space="preserve">sloot</t>
  </si>
  <si>
    <t xml:space="preserve">slot_en</t>
  </si>
  <si>
    <t xml:space="preserve">sloot_en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</si>
</sst>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B2B2B2"/>
      <name val="Arial"/>
      <family val="2"/>
    </font>
    <font>
      <b val="true"/>
      <sz val="10"/>
      <color rgb="FF000000"/>
      <name val="Arial"/>
      <family val="2"/>
    </font>
    <font>
      <b val="true"/>
      <sz val="10"/>
      <color rgb="FF5B277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EDCE6"/>
        <bgColor rgb="FFDDDDDD"/>
      </patternFill>
    </fill>
    <fill>
      <patternFill patternType="solid">
        <fgColor rgb="FFDEE6EF"/>
        <bgColor rgb="FFDEDCE6"/>
      </patternFill>
    </fill>
    <fill>
      <patternFill patternType="solid">
        <fgColor rgb="FFDDDDDD"/>
        <bgColor rgb="FFDEDCE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B4C7DC"/>
      </left>
      <right style="thin">
        <color rgb="FFB4C7DC"/>
      </right>
      <top style="thin"/>
      <bottom style="thin">
        <color rgb="FFB4C7DC"/>
      </bottom>
      <diagonal/>
    </border>
    <border diagonalUp="false" diagonalDown="false">
      <left style="thin">
        <color rgb="FFB4C7DC"/>
      </left>
      <right style="thin">
        <color rgb="FFB4C7DC"/>
      </right>
      <top style="thin">
        <color rgb="FFB4C7DC"/>
      </top>
      <bottom style="thin">
        <color rgb="FFB4C7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B4C7D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4296875" defaultRowHeight="12.75" zeroHeight="false" outlineLevelRow="0" outlineLevelCol="0"/>
  <cols>
    <col collapsed="false" customWidth="false" hidden="false" outlineLevel="0" max="5" min="4" style="1" width="11.53"/>
    <col collapsed="false" customWidth="true" hidden="false" outlineLevel="0" max="6" min="6" style="1" width="13.89"/>
    <col collapsed="false" customWidth="true" hidden="false" outlineLevel="0" max="7" min="7" style="1" width="8.33"/>
    <col collapsed="false" customWidth="true" hidden="false" outlineLevel="0" max="8" min="8" style="1" width="7.36"/>
    <col collapsed="false" customWidth="true" hidden="false" outlineLevel="0" max="9" min="9" style="1" width="18.89"/>
    <col collapsed="false" customWidth="false" hidden="false" outlineLevel="0" max="11" min="10" style="2" width="11.53"/>
    <col collapsed="false" customWidth="true" hidden="false" outlineLevel="0" max="12" min="12" style="3" width="7.93"/>
    <col collapsed="false" customWidth="false" hidden="false" outlineLevel="0" max="13" min="13" style="4" width="11.53"/>
    <col collapsed="false" customWidth="false" hidden="false" outlineLevel="0" max="32" min="14" style="2" width="11.53"/>
    <col collapsed="false" customWidth="false" hidden="false" outlineLevel="0" max="1012" min="33" style="5" width="11.53"/>
  </cols>
  <sheetData>
    <row r="1" customFormat="false" ht="12.75" hidden="false" customHeight="false" outlineLevel="0" collapsed="false">
      <c r="F1" s="0"/>
      <c r="G1" s="0"/>
      <c r="H1" s="0"/>
      <c r="I1" s="0"/>
    </row>
    <row r="2" customFormat="false" ht="12.75" hidden="false" customHeight="false" outlineLevel="0" collapsed="false">
      <c r="B2" s="0" t="s">
        <v>0</v>
      </c>
      <c r="C2" s="0" t="s">
        <v>1</v>
      </c>
      <c r="E2" s="1" t="s">
        <v>2</v>
      </c>
      <c r="F2" s="1" t="n">
        <f aca="false">(F3-$B$3)*SQRT(2)/($C$3)^2</f>
        <v>1.07627233397219E-007</v>
      </c>
      <c r="G2" s="1" t="n">
        <f aca="false">(G3-$B$3)*SQRT(2)/($C$3)^2</f>
        <v>0</v>
      </c>
      <c r="H2" s="1" t="n">
        <f aca="false">(H3-$B$3)*SQRT(2)/($C$3)^2</f>
        <v>1.28331591336403E-007</v>
      </c>
      <c r="I2" s="1" t="n">
        <f aca="false">(I3-$B$3)*SQRT(2)/($C$3)^2</f>
        <v>0</v>
      </c>
      <c r="N2" s="2" t="n">
        <f aca="false">SUM(F2:I2)</f>
        <v>2.35958824733623E-007</v>
      </c>
    </row>
    <row r="3" customFormat="false" ht="12.75" hidden="false" customHeight="false" outlineLevel="0" collapsed="false">
      <c r="B3" s="0" t="n">
        <v>0</v>
      </c>
      <c r="C3" s="0" t="n">
        <v>100</v>
      </c>
      <c r="E3" s="1" t="s">
        <v>3</v>
      </c>
      <c r="F3" s="1" t="n">
        <f aca="false">(F4-$B$3)^2/2/$C$3</f>
        <v>0.00076103946575521</v>
      </c>
      <c r="G3" s="1" t="n">
        <f aca="false">(G4-$B$3)^2/2/$C$3</f>
        <v>0</v>
      </c>
      <c r="H3" s="1" t="n">
        <f aca="false">(H4-$B$3)^2/2/$C$3</f>
        <v>0.000907441384744316</v>
      </c>
      <c r="I3" s="1" t="n">
        <f aca="false">(I4-$B$3)^2/2/$C$3</f>
        <v>0</v>
      </c>
      <c r="N3" s="2" t="n">
        <f aca="false">SUM(F3:I3)</f>
        <v>0.00166848085049953</v>
      </c>
    </row>
    <row r="4" customFormat="false" ht="12.75" hidden="false" customHeight="false" outlineLevel="0" collapsed="false">
      <c r="E4" s="1" t="s">
        <v>4</v>
      </c>
      <c r="F4" s="1" t="n">
        <v>0.390138300030953</v>
      </c>
      <c r="G4" s="1" t="n">
        <v>0</v>
      </c>
      <c r="H4" s="1" t="n">
        <v>0.426014409320698</v>
      </c>
      <c r="I4" s="1" t="n">
        <v>0</v>
      </c>
      <c r="M4" s="6" t="s">
        <v>5</v>
      </c>
      <c r="N4" s="2" t="n">
        <f aca="false">SUM(N7:N26)-N3</f>
        <v>-2.38851431541866</v>
      </c>
    </row>
    <row r="6" customFormat="false" ht="12.75" hidden="false" customHeight="false" outlineLevel="0" collapsed="false">
      <c r="B6" s="7" t="s">
        <v>6</v>
      </c>
      <c r="C6" s="8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K6" s="2" t="s">
        <v>14</v>
      </c>
      <c r="L6" s="3" t="s">
        <v>15</v>
      </c>
      <c r="M6" s="4" t="s">
        <v>16</v>
      </c>
      <c r="N6" s="2" t="s">
        <v>17</v>
      </c>
    </row>
    <row r="7" customFormat="false" ht="12.75" hidden="false" customHeight="false" outlineLevel="0" collapsed="false">
      <c r="B7" s="10" t="s">
        <v>18</v>
      </c>
      <c r="C7" s="10" t="s">
        <v>18</v>
      </c>
      <c r="D7" s="11" t="n">
        <v>1</v>
      </c>
      <c r="E7" s="11" t="n">
        <v>1</v>
      </c>
      <c r="F7" s="11" t="n">
        <v>0</v>
      </c>
      <c r="G7" s="11" t="n">
        <v>1</v>
      </c>
      <c r="H7" s="12" t="n">
        <v>0</v>
      </c>
      <c r="I7" s="12" t="n">
        <v>0</v>
      </c>
      <c r="K7" s="2" t="n">
        <f aca="false">-SUMPRODUCT(F7:I7,F$4:I$4)</f>
        <v>-0</v>
      </c>
      <c r="L7" s="3" t="n">
        <f aca="false">EXP(K7)</f>
        <v>1</v>
      </c>
      <c r="M7" s="13" t="n">
        <f aca="false">L7/SUMIF(B:B,B7,L:L)</f>
        <v>0.693419057354138</v>
      </c>
      <c r="N7" s="2" t="n">
        <f aca="false">LOG(M7)*D7</f>
        <v>-0.159004226726336</v>
      </c>
    </row>
    <row r="8" customFormat="false" ht="12.75" hidden="false" customHeight="false" outlineLevel="0" collapsed="false">
      <c r="B8" s="14" t="s">
        <v>18</v>
      </c>
      <c r="C8" s="14" t="s">
        <v>19</v>
      </c>
      <c r="D8" s="15" t="n">
        <v>0</v>
      </c>
      <c r="E8" s="15" t="n">
        <v>1</v>
      </c>
      <c r="F8" s="15" t="n">
        <v>1</v>
      </c>
      <c r="G8" s="15" t="n">
        <v>0</v>
      </c>
      <c r="H8" s="16" t="n">
        <v>1</v>
      </c>
      <c r="I8" s="16" t="n">
        <v>1</v>
      </c>
      <c r="K8" s="2" t="n">
        <f aca="false">-SUMPRODUCT(F8:I8,F$4:I$4)</f>
        <v>-0.816152709351651</v>
      </c>
      <c r="L8" s="3" t="n">
        <f aca="false">EXP(K8)</f>
        <v>0.442129386832366</v>
      </c>
      <c r="M8" s="13" t="n">
        <f aca="false">L8/SUMIF(B:B,B8,L:L)</f>
        <v>0.306580942645862</v>
      </c>
      <c r="N8" s="2" t="n">
        <f aca="false">LOG(M8)*D8</f>
        <v>-0</v>
      </c>
    </row>
    <row r="9" customFormat="false" ht="12.75" hidden="false" customHeight="false" outlineLevel="0" collapsed="false">
      <c r="B9" s="14" t="s">
        <v>20</v>
      </c>
      <c r="C9" s="14" t="s">
        <v>20</v>
      </c>
      <c r="D9" s="15" t="n">
        <v>1</v>
      </c>
      <c r="E9" s="15" t="n">
        <v>1</v>
      </c>
      <c r="F9" s="15" t="n">
        <v>0</v>
      </c>
      <c r="G9" s="15" t="n">
        <v>1</v>
      </c>
      <c r="H9" s="16" t="n">
        <v>0</v>
      </c>
      <c r="I9" s="16" t="n">
        <v>0</v>
      </c>
      <c r="K9" s="2" t="n">
        <f aca="false">-SUMPRODUCT(F9:I9,F$4:I$4)</f>
        <v>-0</v>
      </c>
      <c r="L9" s="3" t="n">
        <f aca="false">EXP(K9)</f>
        <v>1</v>
      </c>
      <c r="M9" s="13" t="n">
        <f aca="false">L9/SUMIF(B:B,B9,L:L)</f>
        <v>0.59631599177033</v>
      </c>
      <c r="N9" s="2" t="n">
        <f aca="false">LOG(M9)*D9</f>
        <v>-0.224523543757592</v>
      </c>
    </row>
    <row r="10" customFormat="false" ht="12.75" hidden="false" customHeight="false" outlineLevel="0" collapsed="false">
      <c r="B10" s="14" t="s">
        <v>20</v>
      </c>
      <c r="C10" s="14" t="s">
        <v>21</v>
      </c>
      <c r="D10" s="15" t="n">
        <v>0</v>
      </c>
      <c r="E10" s="15" t="n">
        <v>1</v>
      </c>
      <c r="F10" s="15" t="n">
        <v>1</v>
      </c>
      <c r="G10" s="15" t="n">
        <v>0</v>
      </c>
      <c r="H10" s="16" t="n">
        <v>0</v>
      </c>
      <c r="I10" s="16" t="n">
        <v>1</v>
      </c>
      <c r="K10" s="2" t="n">
        <f aca="false">-SUMPRODUCT(F10:I10,F$4:I$4)</f>
        <v>-0.390138300030953</v>
      </c>
      <c r="L10" s="3" t="n">
        <f aca="false">EXP(K10)</f>
        <v>0.676963243986165</v>
      </c>
      <c r="M10" s="13" t="n">
        <f aca="false">L10/SUMIF(B:B,B10,L:L)</f>
        <v>0.40368400822967</v>
      </c>
      <c r="N10" s="2" t="n">
        <f aca="false">LOG(M10)*D10</f>
        <v>-0</v>
      </c>
    </row>
    <row r="11" customFormat="false" ht="12.75" hidden="false" customHeight="false" outlineLevel="0" collapsed="false">
      <c r="B11" s="14" t="s">
        <v>22</v>
      </c>
      <c r="C11" s="14" t="s">
        <v>22</v>
      </c>
      <c r="D11" s="15" t="n">
        <v>1</v>
      </c>
      <c r="E11" s="15" t="n">
        <v>1</v>
      </c>
      <c r="F11" s="15" t="n">
        <v>0</v>
      </c>
      <c r="G11" s="15" t="n">
        <v>1</v>
      </c>
      <c r="H11" s="16" t="n">
        <v>0</v>
      </c>
      <c r="I11" s="16" t="n">
        <v>0</v>
      </c>
      <c r="K11" s="2" t="n">
        <f aca="false">-SUMPRODUCT(F11:I11,F$4:I$4)</f>
        <v>-0</v>
      </c>
      <c r="L11" s="3" t="n">
        <f aca="false">EXP(K11)</f>
        <v>1</v>
      </c>
      <c r="M11" s="13" t="n">
        <f aca="false">L11/SUMIF(B:B,B11,L:L)</f>
        <v>0.693419057354138</v>
      </c>
      <c r="N11" s="2" t="n">
        <f aca="false">LOG(M11)*D11</f>
        <v>-0.159004226726336</v>
      </c>
    </row>
    <row r="12" customFormat="false" ht="12.75" hidden="false" customHeight="false" outlineLevel="0" collapsed="false">
      <c r="B12" s="14" t="s">
        <v>22</v>
      </c>
      <c r="C12" s="14" t="s">
        <v>23</v>
      </c>
      <c r="D12" s="15" t="n">
        <v>0</v>
      </c>
      <c r="E12" s="15" t="n">
        <v>1</v>
      </c>
      <c r="F12" s="15" t="n">
        <v>1</v>
      </c>
      <c r="G12" s="15" t="n">
        <v>0</v>
      </c>
      <c r="H12" s="16" t="n">
        <v>1</v>
      </c>
      <c r="I12" s="16" t="n">
        <v>1</v>
      </c>
      <c r="K12" s="2" t="n">
        <f aca="false">-SUMPRODUCT(F12:I12,F$4:I$4)</f>
        <v>-0.816152709351651</v>
      </c>
      <c r="L12" s="3" t="n">
        <f aca="false">EXP(K12)</f>
        <v>0.442129386832366</v>
      </c>
      <c r="M12" s="13" t="n">
        <f aca="false">L12/SUMIF(B:B,B12,L:L)</f>
        <v>0.306580942645862</v>
      </c>
      <c r="N12" s="2" t="n">
        <f aca="false">LOG(M12)*D12</f>
        <v>-0</v>
      </c>
    </row>
    <row r="13" customFormat="false" ht="12.75" hidden="false" customHeight="false" outlineLevel="0" collapsed="false">
      <c r="B13" s="14" t="s">
        <v>24</v>
      </c>
      <c r="C13" s="14" t="s">
        <v>24</v>
      </c>
      <c r="D13" s="15" t="n">
        <v>1</v>
      </c>
      <c r="E13" s="15" t="n">
        <v>1</v>
      </c>
      <c r="F13" s="15" t="n">
        <v>0</v>
      </c>
      <c r="G13" s="15" t="n">
        <v>1</v>
      </c>
      <c r="H13" s="16" t="n">
        <v>0</v>
      </c>
      <c r="I13" s="16" t="n">
        <v>0</v>
      </c>
      <c r="K13" s="2" t="n">
        <f aca="false">-SUMPRODUCT(F13:I13,F$4:I$4)</f>
        <v>-0</v>
      </c>
      <c r="L13" s="3" t="n">
        <f aca="false">EXP(K13)</f>
        <v>1</v>
      </c>
      <c r="M13" s="13" t="n">
        <f aca="false">L13/SUMIF(B:B,B13,L:L)</f>
        <v>0.59631599177033</v>
      </c>
      <c r="N13" s="2" t="n">
        <f aca="false">LOG(M13)*D13</f>
        <v>-0.224523543757592</v>
      </c>
    </row>
    <row r="14" customFormat="false" ht="12.75" hidden="false" customHeight="false" outlineLevel="0" collapsed="false">
      <c r="B14" s="14" t="s">
        <v>24</v>
      </c>
      <c r="C14" s="14" t="s">
        <v>25</v>
      </c>
      <c r="D14" s="15" t="n">
        <v>0</v>
      </c>
      <c r="E14" s="15" t="n">
        <v>1</v>
      </c>
      <c r="F14" s="15" t="n">
        <v>1</v>
      </c>
      <c r="G14" s="15" t="n">
        <v>0</v>
      </c>
      <c r="H14" s="16" t="n">
        <v>0</v>
      </c>
      <c r="I14" s="16" t="n">
        <v>1</v>
      </c>
      <c r="K14" s="2" t="n">
        <f aca="false">-SUMPRODUCT(F14:I14,F$4:I$4)</f>
        <v>-0.390138300030953</v>
      </c>
      <c r="L14" s="3" t="n">
        <f aca="false">EXP(K14)</f>
        <v>0.676963243986165</v>
      </c>
      <c r="M14" s="13" t="n">
        <f aca="false">L14/SUMIF(B:B,B14,L:L)</f>
        <v>0.40368400822967</v>
      </c>
      <c r="N14" s="2" t="n">
        <f aca="false">LOG(M14)*D14</f>
        <v>-0</v>
      </c>
    </row>
    <row r="15" customFormat="false" ht="12.75" hidden="false" customHeight="false" outlineLevel="0" collapsed="false">
      <c r="B15" s="14" t="s">
        <v>26</v>
      </c>
      <c r="C15" s="14" t="s">
        <v>27</v>
      </c>
      <c r="D15" s="15" t="n">
        <v>0</v>
      </c>
      <c r="E15" s="15" t="n">
        <v>1</v>
      </c>
      <c r="F15" s="15" t="n">
        <v>1</v>
      </c>
      <c r="G15" s="15" t="n">
        <v>1</v>
      </c>
      <c r="H15" s="16" t="n">
        <v>0</v>
      </c>
      <c r="I15" s="16" t="n">
        <v>1</v>
      </c>
      <c r="K15" s="2" t="n">
        <f aca="false">-SUMPRODUCT(F15:I15,F$4:I$4)</f>
        <v>-0.390138300030953</v>
      </c>
      <c r="L15" s="3" t="n">
        <f aca="false">EXP(K15)</f>
        <v>0.676963243986165</v>
      </c>
      <c r="M15" s="13" t="n">
        <f aca="false">L15/SUMIF(B:B,B15,L:L)</f>
        <v>0.508968065446891</v>
      </c>
      <c r="N15" s="2" t="n">
        <f aca="false">LOG(M15)*D15</f>
        <v>-0</v>
      </c>
    </row>
    <row r="16" customFormat="false" ht="12.75" hidden="false" customHeight="false" outlineLevel="0" collapsed="false">
      <c r="B16" s="14" t="s">
        <v>26</v>
      </c>
      <c r="C16" s="14" t="s">
        <v>26</v>
      </c>
      <c r="D16" s="15" t="n">
        <v>1</v>
      </c>
      <c r="E16" s="15" t="n">
        <v>1</v>
      </c>
      <c r="F16" s="15" t="n">
        <v>0</v>
      </c>
      <c r="G16" s="15" t="n">
        <v>0</v>
      </c>
      <c r="H16" s="16" t="n">
        <v>1</v>
      </c>
      <c r="I16" s="16" t="n">
        <v>0</v>
      </c>
      <c r="K16" s="2" t="n">
        <f aca="false">-SUMPRODUCT(F16:I16,F$4:I$4)</f>
        <v>-0.426014409320698</v>
      </c>
      <c r="L16" s="3" t="n">
        <f aca="false">EXP(K16)</f>
        <v>0.653106931225651</v>
      </c>
      <c r="M16" s="13" t="n">
        <f aca="false">L16/SUMIF(B:B,B16,L:L)</f>
        <v>0.491031934553109</v>
      </c>
      <c r="N16" s="2" t="n">
        <f aca="false">LOG(M16)*D16</f>
        <v>-0.308890262359316</v>
      </c>
    </row>
    <row r="17" customFormat="false" ht="12.75" hidden="false" customHeight="false" outlineLevel="0" collapsed="false">
      <c r="B17" s="14" t="s">
        <v>28</v>
      </c>
      <c r="C17" s="14" t="s">
        <v>29</v>
      </c>
      <c r="D17" s="15" t="n">
        <v>0</v>
      </c>
      <c r="E17" s="15" t="n">
        <v>1</v>
      </c>
      <c r="F17" s="15" t="n">
        <v>1</v>
      </c>
      <c r="G17" s="15" t="n">
        <v>1</v>
      </c>
      <c r="H17" s="16" t="n">
        <v>0</v>
      </c>
      <c r="I17" s="16" t="n">
        <v>1</v>
      </c>
      <c r="K17" s="2" t="n">
        <f aca="false">-SUMPRODUCT(F17:I17,F$4:I$4)</f>
        <v>-0.390138300030953</v>
      </c>
      <c r="L17" s="3" t="n">
        <f aca="false">EXP(K17)</f>
        <v>0.676963243986165</v>
      </c>
      <c r="M17" s="13" t="n">
        <f aca="false">L17/SUMIF(B:B,B17,L:L)</f>
        <v>0.40368400822967</v>
      </c>
      <c r="N17" s="2" t="n">
        <f aca="false">LOG(M17)*D17</f>
        <v>-0</v>
      </c>
    </row>
    <row r="18" customFormat="false" ht="12.75" hidden="false" customHeight="false" outlineLevel="0" collapsed="false">
      <c r="B18" s="14" t="s">
        <v>28</v>
      </c>
      <c r="C18" s="14" t="s">
        <v>28</v>
      </c>
      <c r="D18" s="15" t="n">
        <v>1</v>
      </c>
      <c r="E18" s="15" t="n">
        <v>1</v>
      </c>
      <c r="F18" s="15" t="n">
        <v>0</v>
      </c>
      <c r="G18" s="15" t="n">
        <v>0</v>
      </c>
      <c r="H18" s="16" t="n">
        <v>0</v>
      </c>
      <c r="I18" s="16" t="n">
        <v>0</v>
      </c>
      <c r="K18" s="2" t="n">
        <f aca="false">-SUMPRODUCT(F18:I18,F$4:I$4)</f>
        <v>-0</v>
      </c>
      <c r="L18" s="3" t="n">
        <f aca="false">EXP(K18)</f>
        <v>1</v>
      </c>
      <c r="M18" s="13" t="n">
        <f aca="false">L18/SUMIF(B:B,B18,L:L)</f>
        <v>0.59631599177033</v>
      </c>
      <c r="N18" s="2" t="n">
        <f aca="false">LOG(M18)*D18</f>
        <v>-0.224523543757592</v>
      </c>
    </row>
    <row r="19" customFormat="false" ht="12.75" hidden="false" customHeight="false" outlineLevel="0" collapsed="false">
      <c r="B19" s="14" t="s">
        <v>30</v>
      </c>
      <c r="C19" s="14" t="s">
        <v>31</v>
      </c>
      <c r="D19" s="15" t="n">
        <v>0</v>
      </c>
      <c r="E19" s="15" t="n">
        <v>1</v>
      </c>
      <c r="F19" s="15" t="n">
        <v>1</v>
      </c>
      <c r="G19" s="15" t="n">
        <v>1</v>
      </c>
      <c r="H19" s="16" t="n">
        <v>0</v>
      </c>
      <c r="I19" s="16" t="n">
        <v>1</v>
      </c>
      <c r="K19" s="2" t="n">
        <f aca="false">-SUMPRODUCT(F19:I19,F$4:I$4)</f>
        <v>-0.390138300030953</v>
      </c>
      <c r="L19" s="3" t="n">
        <f aca="false">EXP(K19)</f>
        <v>0.676963243986165</v>
      </c>
      <c r="M19" s="13" t="n">
        <f aca="false">L19/SUMIF(B:B,B19,L:L)</f>
        <v>0.508968065446891</v>
      </c>
      <c r="N19" s="2" t="n">
        <f aca="false">LOG(M19)*D19</f>
        <v>-0</v>
      </c>
    </row>
    <row r="20" customFormat="false" ht="12.75" hidden="false" customHeight="false" outlineLevel="0" collapsed="false">
      <c r="B20" s="14" t="s">
        <v>30</v>
      </c>
      <c r="C20" s="14" t="s">
        <v>30</v>
      </c>
      <c r="D20" s="15" t="n">
        <v>1</v>
      </c>
      <c r="E20" s="15" t="n">
        <v>1</v>
      </c>
      <c r="F20" s="15" t="n">
        <v>0</v>
      </c>
      <c r="G20" s="15" t="n">
        <v>0</v>
      </c>
      <c r="H20" s="16" t="n">
        <v>1</v>
      </c>
      <c r="I20" s="16" t="n">
        <v>0</v>
      </c>
      <c r="K20" s="2" t="n">
        <f aca="false">-SUMPRODUCT(F20:I20,F$4:I$4)</f>
        <v>-0.426014409320698</v>
      </c>
      <c r="L20" s="3" t="n">
        <f aca="false">EXP(K20)</f>
        <v>0.653106931225651</v>
      </c>
      <c r="M20" s="13" t="n">
        <f aca="false">L20/SUMIF(B:B,B20,L:L)</f>
        <v>0.491031934553109</v>
      </c>
      <c r="N20" s="2" t="n">
        <f aca="false">LOG(M20)*D20</f>
        <v>-0.308890262359316</v>
      </c>
    </row>
    <row r="21" customFormat="false" ht="12.75" hidden="false" customHeight="false" outlineLevel="0" collapsed="false">
      <c r="B21" s="14" t="s">
        <v>32</v>
      </c>
      <c r="C21" s="14" t="s">
        <v>33</v>
      </c>
      <c r="D21" s="15" t="n">
        <v>0</v>
      </c>
      <c r="E21" s="15" t="n">
        <v>1</v>
      </c>
      <c r="F21" s="15" t="n">
        <v>1</v>
      </c>
      <c r="G21" s="15" t="n">
        <v>1</v>
      </c>
      <c r="H21" s="16" t="n">
        <v>0</v>
      </c>
      <c r="I21" s="16" t="n">
        <v>1</v>
      </c>
      <c r="K21" s="2" t="n">
        <f aca="false">-SUMPRODUCT(F21:I21,F$4:I$4)</f>
        <v>-0.390138300030953</v>
      </c>
      <c r="L21" s="3" t="n">
        <f aca="false">EXP(K21)</f>
        <v>0.676963243986165</v>
      </c>
      <c r="M21" s="13" t="n">
        <f aca="false">L21/SUMIF(B:B,B21,L:L)</f>
        <v>0.40368400822967</v>
      </c>
      <c r="N21" s="2" t="n">
        <f aca="false">LOG(M21)*D21</f>
        <v>-0</v>
      </c>
    </row>
    <row r="22" customFormat="false" ht="12.75" hidden="false" customHeight="false" outlineLevel="0" collapsed="false">
      <c r="B22" s="14" t="s">
        <v>32</v>
      </c>
      <c r="C22" s="14" t="s">
        <v>32</v>
      </c>
      <c r="D22" s="15" t="n">
        <v>1</v>
      </c>
      <c r="E22" s="15" t="n">
        <v>1</v>
      </c>
      <c r="F22" s="15" t="n">
        <v>0</v>
      </c>
      <c r="G22" s="15" t="n">
        <v>0</v>
      </c>
      <c r="H22" s="16" t="n">
        <v>0</v>
      </c>
      <c r="I22" s="16" t="n">
        <v>0</v>
      </c>
      <c r="K22" s="2" t="n">
        <f aca="false">-SUMPRODUCT(F22:I22,F$4:I$4)</f>
        <v>-0</v>
      </c>
      <c r="L22" s="3" t="n">
        <f aca="false">EXP(K22)</f>
        <v>1</v>
      </c>
      <c r="M22" s="13" t="n">
        <f aca="false">L22/SUMIF(B:B,B22,L:L)</f>
        <v>0.59631599177033</v>
      </c>
      <c r="N22" s="2" t="n">
        <f aca="false">LOG(M22)*D22</f>
        <v>-0.224523543757592</v>
      </c>
    </row>
    <row r="23" customFormat="false" ht="12.75" hidden="false" customHeight="false" outlineLevel="0" collapsed="false">
      <c r="B23" s="14" t="s">
        <v>34</v>
      </c>
      <c r="C23" s="14" t="s">
        <v>34</v>
      </c>
      <c r="D23" s="15" t="n">
        <v>1</v>
      </c>
      <c r="E23" s="15" t="n">
        <v>1</v>
      </c>
      <c r="F23" s="15" t="n">
        <v>0</v>
      </c>
      <c r="G23" s="17" t="n">
        <v>1</v>
      </c>
      <c r="H23" s="16" t="n">
        <v>0</v>
      </c>
      <c r="I23" s="16" t="n">
        <v>0</v>
      </c>
      <c r="K23" s="2" t="n">
        <f aca="false">-SUMPRODUCT(F23:I23,F$4:I$4)</f>
        <v>-0</v>
      </c>
      <c r="L23" s="3" t="n">
        <f aca="false">EXP(K23)</f>
        <v>1</v>
      </c>
      <c r="M23" s="13" t="n">
        <f aca="false">L23/SUMIF(B:B,B23,L:L)</f>
        <v>0.693419057354138</v>
      </c>
      <c r="N23" s="2" t="n">
        <f aca="false">LOG(M23)*D23</f>
        <v>-0.159004226726336</v>
      </c>
    </row>
    <row r="24" customFormat="false" ht="12.75" hidden="false" customHeight="false" outlineLevel="0" collapsed="false">
      <c r="B24" s="14" t="s">
        <v>34</v>
      </c>
      <c r="C24" s="14" t="s">
        <v>35</v>
      </c>
      <c r="D24" s="15" t="n">
        <v>0</v>
      </c>
      <c r="E24" s="15" t="n">
        <v>1</v>
      </c>
      <c r="F24" s="15" t="n">
        <v>1</v>
      </c>
      <c r="G24" s="15" t="n">
        <v>0</v>
      </c>
      <c r="H24" s="16" t="n">
        <v>1</v>
      </c>
      <c r="I24" s="16" t="n">
        <v>1</v>
      </c>
      <c r="K24" s="2" t="n">
        <f aca="false">-SUMPRODUCT(F24:I24,F$4:I$4)</f>
        <v>-0.816152709351651</v>
      </c>
      <c r="L24" s="3" t="n">
        <f aca="false">EXP(K24)</f>
        <v>0.442129386832366</v>
      </c>
      <c r="M24" s="13" t="n">
        <f aca="false">L24/SUMIF(B:B,B24,L:L)</f>
        <v>0.306580942645862</v>
      </c>
      <c r="N24" s="2" t="n">
        <f aca="false">LOG(M24)*D24</f>
        <v>-0</v>
      </c>
    </row>
    <row r="25" customFormat="false" ht="12.75" hidden="false" customHeight="false" outlineLevel="0" collapsed="false">
      <c r="B25" s="14" t="s">
        <v>36</v>
      </c>
      <c r="C25" s="14" t="s">
        <v>36</v>
      </c>
      <c r="D25" s="15" t="n">
        <v>0</v>
      </c>
      <c r="E25" s="15" t="n">
        <v>1</v>
      </c>
      <c r="F25" s="15" t="n">
        <v>0</v>
      </c>
      <c r="G25" s="15" t="n">
        <v>1</v>
      </c>
      <c r="H25" s="16" t="n">
        <v>0</v>
      </c>
      <c r="I25" s="16" t="n">
        <v>1</v>
      </c>
      <c r="K25" s="2" t="n">
        <f aca="false">-SUMPRODUCT(F25:I25,F$4:I$4)</f>
        <v>-0</v>
      </c>
      <c r="L25" s="3" t="n">
        <f aca="false">EXP(K25)</f>
        <v>1</v>
      </c>
      <c r="M25" s="13" t="n">
        <f aca="false">L25/SUMIF(B:B,B25,L:L)</f>
        <v>0.59631599177033</v>
      </c>
      <c r="N25" s="2" t="n">
        <f aca="false">LOG(M25)*D25</f>
        <v>-0</v>
      </c>
    </row>
    <row r="26" customFormat="false" ht="12.75" hidden="false" customHeight="false" outlineLevel="0" collapsed="false">
      <c r="B26" s="14" t="s">
        <v>36</v>
      </c>
      <c r="C26" s="14" t="s">
        <v>37</v>
      </c>
      <c r="D26" s="15" t="n">
        <v>1</v>
      </c>
      <c r="E26" s="15" t="n">
        <v>1</v>
      </c>
      <c r="F26" s="15" t="n">
        <v>1</v>
      </c>
      <c r="G26" s="15" t="n">
        <v>0</v>
      </c>
      <c r="H26" s="16" t="n">
        <v>0</v>
      </c>
      <c r="I26" s="16" t="n">
        <v>0</v>
      </c>
      <c r="K26" s="2" t="n">
        <f aca="false">-SUMPRODUCT(F26:I26,F$4:I$4)</f>
        <v>-0.390138300030953</v>
      </c>
      <c r="L26" s="3" t="n">
        <f aca="false">EXP(K26)</f>
        <v>0.676963243986165</v>
      </c>
      <c r="M26" s="13" t="n">
        <f aca="false">L26/SUMIF(B:B,B26,L:L)</f>
        <v>0.40368400822967</v>
      </c>
      <c r="N26" s="2" t="n">
        <f aca="false">LOG(M26)*D26</f>
        <v>-0.393958454640151</v>
      </c>
    </row>
    <row r="27" customFormat="false" ht="12.75" hidden="false" customHeight="false" outlineLevel="0" collapsed="false">
      <c r="B27" s="18" t="s">
        <v>38</v>
      </c>
      <c r="C27" s="18" t="s">
        <v>38</v>
      </c>
      <c r="D27" s="15" t="n">
        <v>1</v>
      </c>
      <c r="E27" s="15" t="n">
        <v>1</v>
      </c>
      <c r="F27" s="15" t="n">
        <v>0</v>
      </c>
      <c r="G27" s="15" t="n">
        <v>1</v>
      </c>
      <c r="H27" s="16" t="n">
        <v>0</v>
      </c>
      <c r="I27" s="16" t="n">
        <v>0</v>
      </c>
      <c r="K27" s="2" t="n">
        <f aca="false">-SUMPRODUCT(F27:I27,F$4:I$4)</f>
        <v>-0</v>
      </c>
      <c r="L27" s="3" t="n">
        <f aca="false">EXP(K27)</f>
        <v>1</v>
      </c>
      <c r="M27" s="13" t="n">
        <f aca="false">L27/SUMIF(B:B,B27,L:L)</f>
        <v>0.693419057354138</v>
      </c>
      <c r="N27" s="2" t="n">
        <f aca="false">LOG(M27)*D27</f>
        <v>-0.159004226726336</v>
      </c>
    </row>
    <row r="28" customFormat="false" ht="12.75" hidden="false" customHeight="false" outlineLevel="0" collapsed="false">
      <c r="B28" s="18" t="s">
        <v>38</v>
      </c>
      <c r="C28" s="18" t="s">
        <v>39</v>
      </c>
      <c r="D28" s="15" t="n">
        <v>0</v>
      </c>
      <c r="E28" s="15" t="n">
        <v>1</v>
      </c>
      <c r="F28" s="15" t="n">
        <v>1</v>
      </c>
      <c r="G28" s="15" t="n">
        <v>0</v>
      </c>
      <c r="H28" s="16" t="n">
        <v>1</v>
      </c>
      <c r="I28" s="16" t="n">
        <v>1</v>
      </c>
      <c r="K28" s="2" t="n">
        <f aca="false">-SUMPRODUCT(F28:I28,F$4:I$4)</f>
        <v>-0.816152709351651</v>
      </c>
      <c r="L28" s="3" t="n">
        <f aca="false">EXP(K28)</f>
        <v>0.442129386832366</v>
      </c>
      <c r="M28" s="13" t="n">
        <f aca="false">L28/SUMIF(B:B,B28,L:L)</f>
        <v>0.306580942645862</v>
      </c>
      <c r="N28" s="2" t="n">
        <f aca="false">LOG(M28)*D28</f>
        <v>-0</v>
      </c>
    </row>
    <row r="29" customFormat="false" ht="12.75" hidden="false" customHeight="false" outlineLevel="0" collapsed="false">
      <c r="B29" s="18" t="s">
        <v>40</v>
      </c>
      <c r="C29" s="18" t="s">
        <v>40</v>
      </c>
      <c r="D29" s="15" t="n">
        <v>0</v>
      </c>
      <c r="E29" s="15" t="n">
        <v>1</v>
      </c>
      <c r="F29" s="15" t="n">
        <v>0</v>
      </c>
      <c r="G29" s="15" t="n">
        <v>1</v>
      </c>
      <c r="H29" s="16" t="n">
        <v>0</v>
      </c>
      <c r="I29" s="16" t="n">
        <v>1</v>
      </c>
      <c r="K29" s="2" t="n">
        <f aca="false">-SUMPRODUCT(F29:I29,F$4:I$4)</f>
        <v>-0</v>
      </c>
      <c r="L29" s="3" t="n">
        <f aca="false">EXP(K29)</f>
        <v>1</v>
      </c>
      <c r="M29" s="13" t="n">
        <f aca="false">L29/SUMIF(B:B,B29,L:L)</f>
        <v>0.59631599177033</v>
      </c>
      <c r="N29" s="2" t="n">
        <f aca="false">LOG(M29)*D29</f>
        <v>-0</v>
      </c>
    </row>
    <row r="30" customFormat="false" ht="12.75" hidden="false" customHeight="false" outlineLevel="0" collapsed="false">
      <c r="B30" s="18" t="s">
        <v>40</v>
      </c>
      <c r="C30" s="18" t="s">
        <v>41</v>
      </c>
      <c r="D30" s="15" t="n">
        <v>1</v>
      </c>
      <c r="E30" s="15" t="n">
        <v>1</v>
      </c>
      <c r="F30" s="15" t="n">
        <v>1</v>
      </c>
      <c r="G30" s="15" t="n">
        <v>0</v>
      </c>
      <c r="H30" s="16" t="n">
        <v>0</v>
      </c>
      <c r="I30" s="16" t="n">
        <v>0</v>
      </c>
      <c r="K30" s="2" t="n">
        <f aca="false">-SUMPRODUCT(F30:I30,F$4:I$4)</f>
        <v>-0.390138300030953</v>
      </c>
      <c r="L30" s="3" t="n">
        <f aca="false">EXP(K30)</f>
        <v>0.676963243986165</v>
      </c>
      <c r="M30" s="13" t="n">
        <f aca="false">L30/SUMIF(B:B,B30,L:L)</f>
        <v>0.40368400822967</v>
      </c>
      <c r="N30" s="2" t="n">
        <f aca="false">LOG(M30)*D30</f>
        <v>-0.393958454640151</v>
      </c>
    </row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2023-01-11T12:14:16Z</dcterms:created>
  <dc:creator/>
  <dc:description/>
  <dc:language>en-US</dc:language>
  <cp:lastModifiedBy/>
  <dcterms:modified xsi:type="dcterms:W3CDTF">2023-01-11T12:27:30Z</dcterms:modified>
  <cp:revision>1</cp:revision>
  <dc:subject/>
  <dc:title/>
</cp:coreProperties>
</file>