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Gaja_exp1_25" sheetId="2" state="visible" r:id="rId3"/>
    <sheet name="Gaja_exp1_375" sheetId="3" state="visible" r:id="rId4"/>
    <sheet name="Gaja_exp1_50" sheetId="4" state="visible" r:id="rId5"/>
    <sheet name="Gaja_exp2_12.5" sheetId="5" state="visible" r:id="rId6"/>
    <sheet name="Gaja_exp2_4.7" sheetId="6" state="visible" r:id="rId7"/>
    <sheet name="Gaja_exp3_25_65" sheetId="7" state="visible" r:id="rId8"/>
    <sheet name="Gaja_exp3_25_7" sheetId="8" state="visible" r:id="rId9"/>
    <sheet name="Sheet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<sst xmlns="http://schemas.openxmlformats.org/spreadsheetml/2006/main" count="1344" uniqueCount="125">
  <si>
    <t xml:space="preserve">input</t>
  </si>
  <si>
    <t xml:space="preserve">lexeme</t>
  </si>
  <si>
    <t xml:space="preserve">candidate</t>
  </si>
  <si>
    <t xml:space="preserve">obs.prob</t>
  </si>
  <si>
    <t xml:space="preserve">ku</t>
  </si>
  <si>
    <t xml:space="preserve">fi</t>
  </si>
  <si>
    <t xml:space="preserve">lugat_pl</t>
  </si>
  <si>
    <t xml:space="preserve">lugat_ku</t>
  </si>
  <si>
    <t xml:space="preserve">lugat_fi</t>
  </si>
  <si>
    <t xml:space="preserve">fudki_pl</t>
  </si>
  <si>
    <t xml:space="preserve">fudki_ku</t>
  </si>
  <si>
    <t xml:space="preserve">fudki_fi</t>
  </si>
  <si>
    <t xml:space="preserve">freglu_pl</t>
  </si>
  <si>
    <t xml:space="preserve">freglu_ku</t>
  </si>
  <si>
    <t xml:space="preserve">freglu_fi</t>
  </si>
  <si>
    <t xml:space="preserve">tikle_pl</t>
  </si>
  <si>
    <t xml:space="preserve">tikle_ku</t>
  </si>
  <si>
    <t xml:space="preserve">tikle_fi</t>
  </si>
  <si>
    <t xml:space="preserve">gazal_pl</t>
  </si>
  <si>
    <t xml:space="preserve">gazal_ku</t>
  </si>
  <si>
    <t xml:space="preserve">gazal_fi</t>
  </si>
  <si>
    <t xml:space="preserve">flebon_pl</t>
  </si>
  <si>
    <t xml:space="preserve">flebon_ku</t>
  </si>
  <si>
    <t xml:space="preserve">flebon_fi</t>
  </si>
  <si>
    <t xml:space="preserve">dosid_pl</t>
  </si>
  <si>
    <t xml:space="preserve">dosid_ku</t>
  </si>
  <si>
    <t xml:space="preserve">dosid_fi</t>
  </si>
  <si>
    <t xml:space="preserve">zakta_pl</t>
  </si>
  <si>
    <t xml:space="preserve">zakta_ku</t>
  </si>
  <si>
    <t xml:space="preserve">zakta_fi</t>
  </si>
  <si>
    <t xml:space="preserve">gragol_pl</t>
  </si>
  <si>
    <t xml:space="preserve">gragol_ku</t>
  </si>
  <si>
    <t xml:space="preserve">gragol_fi</t>
  </si>
  <si>
    <t xml:space="preserve">krakle_pl</t>
  </si>
  <si>
    <t xml:space="preserve">krakle_ku</t>
  </si>
  <si>
    <t xml:space="preserve">krakle_fi</t>
  </si>
  <si>
    <t xml:space="preserve">tazku_pl</t>
  </si>
  <si>
    <t xml:space="preserve">tazku_ku</t>
  </si>
  <si>
    <t xml:space="preserve">tazku_fi</t>
  </si>
  <si>
    <t xml:space="preserve">brugan_pl</t>
  </si>
  <si>
    <t xml:space="preserve">brugan_ku</t>
  </si>
  <si>
    <t xml:space="preserve">brugan_fi</t>
  </si>
  <si>
    <t xml:space="preserve">marel_pl</t>
  </si>
  <si>
    <t xml:space="preserve">marel_ku</t>
  </si>
  <si>
    <t xml:space="preserve">marel_fi</t>
  </si>
  <si>
    <t xml:space="preserve">drokra_pl</t>
  </si>
  <si>
    <t xml:space="preserve">drokra_ku</t>
  </si>
  <si>
    <t xml:space="preserve">drokra_fi</t>
  </si>
  <si>
    <t xml:space="preserve">pisfu_pl</t>
  </si>
  <si>
    <t xml:space="preserve">pisfu_ku</t>
  </si>
  <si>
    <t xml:space="preserve">pisfu_fi</t>
  </si>
  <si>
    <t xml:space="preserve">glakod_pl</t>
  </si>
  <si>
    <t xml:space="preserve">glakod_ku</t>
  </si>
  <si>
    <t xml:space="preserve">glakod_fi</t>
  </si>
  <si>
    <t xml:space="preserve">mafdi_pl</t>
  </si>
  <si>
    <t xml:space="preserve">mafdi_ku</t>
  </si>
  <si>
    <t xml:space="preserve">mafdi_fi</t>
  </si>
  <si>
    <t xml:space="preserve">blezan_pl</t>
  </si>
  <si>
    <t xml:space="preserve">blezan_ku</t>
  </si>
  <si>
    <t xml:space="preserve">blezan_fi</t>
  </si>
  <si>
    <t xml:space="preserve">trapla_pl</t>
  </si>
  <si>
    <t xml:space="preserve">trapla_ku</t>
  </si>
  <si>
    <t xml:space="preserve">trapla_fi</t>
  </si>
  <si>
    <t xml:space="preserve">vidfo_pl</t>
  </si>
  <si>
    <t xml:space="preserve">vidfo_ku</t>
  </si>
  <si>
    <t xml:space="preserve">vidfo_fi</t>
  </si>
  <si>
    <t xml:space="preserve">same_pl</t>
  </si>
  <si>
    <t xml:space="preserve">same_ku</t>
  </si>
  <si>
    <t xml:space="preserve">same_fi</t>
  </si>
  <si>
    <t xml:space="preserve">truvit_pl</t>
  </si>
  <si>
    <t xml:space="preserve">truvit_ku</t>
  </si>
  <si>
    <t xml:space="preserve">truvit_fi</t>
  </si>
  <si>
    <t xml:space="preserve">kisal_pl</t>
  </si>
  <si>
    <t xml:space="preserve">kisal_ku</t>
  </si>
  <si>
    <t xml:space="preserve">kisal_fi</t>
  </si>
  <si>
    <t xml:space="preserve">tutun_pl</t>
  </si>
  <si>
    <t xml:space="preserve">tutun_ku</t>
  </si>
  <si>
    <t xml:space="preserve">tutun_fi</t>
  </si>
  <si>
    <t xml:space="preserve">tab.prob</t>
  </si>
  <si>
    <t xml:space="preserve">*ku</t>
  </si>
  <si>
    <t xml:space="preserve">*fi</t>
  </si>
  <si>
    <t xml:space="preserve">Faith</t>
  </si>
  <si>
    <t xml:space="preserve">Faith_listed</t>
  </si>
  <si>
    <t xml:space="preserve">Type</t>
  </si>
  <si>
    <t xml:space="preserve">Token</t>
  </si>
  <si>
    <t xml:space="preserve">Results (median)</t>
  </si>
  <si>
    <t xml:space="preserve">Model Predictions</t>
  </si>
  <si>
    <t xml:space="preserve">wug test:</t>
  </si>
  <si>
    <t xml:space="preserve">H</t>
  </si>
  <si>
    <t xml:space="preserve">eH</t>
  </si>
  <si>
    <t xml:space="preserve">p</t>
  </si>
  <si>
    <t xml:space="preserve">L1</t>
  </si>
  <si>
    <t xml:space="preserve">mu</t>
  </si>
  <si>
    <t xml:space="preserve">L2</t>
  </si>
  <si>
    <t xml:space="preserve">sigma</t>
  </si>
  <si>
    <t xml:space="preserve">logLik</t>
  </si>
  <si>
    <t xml:space="preserve">Using lexemes </t>
  </si>
  <si>
    <t xml:space="preserve">lugat</t>
  </si>
  <si>
    <t xml:space="preserve">pl</t>
  </si>
  <si>
    <t xml:space="preserve">lexeme(s)_used</t>
  </si>
  <si>
    <t xml:space="preserve">pred.prob</t>
  </si>
  <si>
    <t xml:space="preserve">Ident</t>
  </si>
  <si>
    <t xml:space="preserve">fudki</t>
  </si>
  <si>
    <t xml:space="preserve">freglu</t>
  </si>
  <si>
    <t xml:space="preserve">tikle</t>
  </si>
  <si>
    <t xml:space="preserve">gazal</t>
  </si>
  <si>
    <t xml:space="preserve">flebon</t>
  </si>
  <si>
    <t xml:space="preserve">dosid</t>
  </si>
  <si>
    <t xml:space="preserve">zakta</t>
  </si>
  <si>
    <t xml:space="preserve">gragol</t>
  </si>
  <si>
    <t xml:space="preserve">krakle</t>
  </si>
  <si>
    <t xml:space="preserve">tazku</t>
  </si>
  <si>
    <t xml:space="preserve">brugan</t>
  </si>
  <si>
    <t xml:space="preserve">marel</t>
  </si>
  <si>
    <t xml:space="preserve">drokra</t>
  </si>
  <si>
    <t xml:space="preserve">pisfu</t>
  </si>
  <si>
    <t xml:space="preserve">glakod</t>
  </si>
  <si>
    <t xml:space="preserve">mafdi</t>
  </si>
  <si>
    <t xml:space="preserve">blezan</t>
  </si>
  <si>
    <t xml:space="preserve">trapla</t>
  </si>
  <si>
    <t xml:space="preserve">vidfo</t>
  </si>
  <si>
    <t xml:space="preserve">same</t>
  </si>
  <si>
    <t xml:space="preserve">truvit</t>
  </si>
  <si>
    <t xml:space="preserve">kisal</t>
  </si>
  <si>
    <t xml:space="preserve">tutun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</si>
</sst>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H1" activeCellId="1" sqref="A1:F49 H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n">
        <v>1</v>
      </c>
      <c r="B2" s="1" t="str">
        <f aca="false">CONCATENATE(C2,A2)</f>
        <v>lugat_pl1</v>
      </c>
      <c r="C2" s="1" t="s">
        <v>6</v>
      </c>
      <c r="D2" s="1" t="s">
        <v>7</v>
      </c>
      <c r="E2" s="1" t="n">
        <v>0</v>
      </c>
      <c r="F2" s="1" t="n">
        <v>0</v>
      </c>
      <c r="G2" s="1" t="n">
        <v>1</v>
      </c>
    </row>
    <row r="3" customFormat="false" ht="12.8" hidden="false" customHeight="false" outlineLevel="0" collapsed="false">
      <c r="A3" s="1" t="n">
        <v>1</v>
      </c>
      <c r="B3" s="1" t="str">
        <f aca="false">CONCATENATE(C3,A3)</f>
        <v>lugat_pl1</v>
      </c>
      <c r="C3" s="1" t="s">
        <v>6</v>
      </c>
      <c r="D3" s="1" t="s">
        <v>8</v>
      </c>
      <c r="E3" s="1" t="n">
        <v>40</v>
      </c>
      <c r="F3" s="1" t="n">
        <v>1</v>
      </c>
      <c r="G3" s="1" t="n">
        <v>0</v>
      </c>
    </row>
    <row r="4" customFormat="false" ht="12.8" hidden="false" customHeight="false" outlineLevel="0" collapsed="false">
      <c r="A4" s="1" t="n">
        <v>2</v>
      </c>
      <c r="B4" s="1" t="str">
        <f aca="false">CONCATENATE(C4,A4)</f>
        <v>fudki_pl2</v>
      </c>
      <c r="C4" s="1" t="s">
        <v>9</v>
      </c>
      <c r="D4" s="1" t="s">
        <v>10</v>
      </c>
      <c r="E4" s="1" t="n">
        <v>0</v>
      </c>
      <c r="F4" s="1" t="n">
        <v>0</v>
      </c>
      <c r="G4" s="1" t="n">
        <v>1</v>
      </c>
    </row>
    <row r="5" customFormat="false" ht="12.8" hidden="false" customHeight="false" outlineLevel="0" collapsed="false">
      <c r="A5" s="1" t="n">
        <v>2</v>
      </c>
      <c r="B5" s="1" t="str">
        <f aca="false">CONCATENATE(C5,A5)</f>
        <v>fudki_pl2</v>
      </c>
      <c r="C5" s="1" t="s">
        <v>9</v>
      </c>
      <c r="D5" s="1" t="s">
        <v>11</v>
      </c>
      <c r="E5" s="1" t="n">
        <v>13</v>
      </c>
      <c r="F5" s="1" t="n">
        <v>1</v>
      </c>
      <c r="G5" s="1" t="n">
        <v>0</v>
      </c>
    </row>
    <row r="6" customFormat="false" ht="12.8" hidden="false" customHeight="false" outlineLevel="0" collapsed="false">
      <c r="A6" s="1" t="n">
        <v>3</v>
      </c>
      <c r="B6" s="1" t="str">
        <f aca="false">CONCATENATE(C6,A6)</f>
        <v>freglu_pl3</v>
      </c>
      <c r="C6" s="1" t="s">
        <v>12</v>
      </c>
      <c r="D6" s="1" t="s">
        <v>13</v>
      </c>
      <c r="E6" s="1" t="n">
        <v>7</v>
      </c>
      <c r="F6" s="1" t="n">
        <v>0</v>
      </c>
      <c r="G6" s="1" t="n">
        <v>1</v>
      </c>
    </row>
    <row r="7" customFormat="false" ht="12.8" hidden="false" customHeight="false" outlineLevel="0" collapsed="false">
      <c r="A7" s="1" t="n">
        <v>3</v>
      </c>
      <c r="B7" s="1" t="str">
        <f aca="false">CONCATENATE(C7,A7)</f>
        <v>freglu_pl3</v>
      </c>
      <c r="C7" s="1" t="s">
        <v>12</v>
      </c>
      <c r="D7" s="1" t="s">
        <v>14</v>
      </c>
      <c r="E7" s="1" t="n">
        <v>0</v>
      </c>
      <c r="F7" s="1" t="n">
        <v>1</v>
      </c>
      <c r="G7" s="1" t="n">
        <v>0</v>
      </c>
    </row>
    <row r="8" customFormat="false" ht="12.8" hidden="false" customHeight="false" outlineLevel="0" collapsed="false">
      <c r="A8" s="1" t="n">
        <v>4</v>
      </c>
      <c r="B8" s="1" t="str">
        <f aca="false">CONCATENATE(C8,A8)</f>
        <v>tikle_pl4</v>
      </c>
      <c r="C8" s="1" t="s">
        <v>15</v>
      </c>
      <c r="D8" s="1" t="s">
        <v>16</v>
      </c>
      <c r="E8" s="1" t="n">
        <v>6</v>
      </c>
      <c r="F8" s="1" t="n">
        <v>0</v>
      </c>
      <c r="G8" s="1" t="n">
        <v>1</v>
      </c>
    </row>
    <row r="9" customFormat="false" ht="12.8" hidden="false" customHeight="false" outlineLevel="0" collapsed="false">
      <c r="A9" s="1" t="n">
        <v>4</v>
      </c>
      <c r="B9" s="1" t="str">
        <f aca="false">CONCATENATE(C9,A9)</f>
        <v>tikle_pl4</v>
      </c>
      <c r="C9" s="1" t="s">
        <v>15</v>
      </c>
      <c r="D9" s="1" t="s">
        <v>17</v>
      </c>
      <c r="E9" s="1" t="n">
        <v>0</v>
      </c>
      <c r="F9" s="1" t="n">
        <v>1</v>
      </c>
      <c r="G9" s="1" t="n">
        <v>0</v>
      </c>
    </row>
    <row r="10" customFormat="false" ht="12.8" hidden="false" customHeight="false" outlineLevel="0" collapsed="false">
      <c r="A10" s="1" t="n">
        <v>5</v>
      </c>
      <c r="B10" s="1" t="str">
        <f aca="false">CONCATENATE(C10,A10)</f>
        <v>gazal_pl5</v>
      </c>
      <c r="C10" s="1" t="s">
        <v>18</v>
      </c>
      <c r="D10" s="1" t="s">
        <v>19</v>
      </c>
      <c r="E10" s="1" t="n">
        <v>5</v>
      </c>
      <c r="F10" s="1" t="n">
        <v>0</v>
      </c>
      <c r="G10" s="1" t="n">
        <v>1</v>
      </c>
    </row>
    <row r="11" customFormat="false" ht="12.8" hidden="false" customHeight="false" outlineLevel="0" collapsed="false">
      <c r="A11" s="1" t="n">
        <v>5</v>
      </c>
      <c r="B11" s="1" t="str">
        <f aca="false">CONCATENATE(C11,A11)</f>
        <v>gazal_pl5</v>
      </c>
      <c r="C11" s="1" t="s">
        <v>18</v>
      </c>
      <c r="D11" s="1" t="s">
        <v>20</v>
      </c>
      <c r="E11" s="1" t="n">
        <v>0</v>
      </c>
      <c r="F11" s="1" t="n">
        <v>1</v>
      </c>
      <c r="G11" s="1" t="n">
        <v>0</v>
      </c>
    </row>
    <row r="12" customFormat="false" ht="12.8" hidden="false" customHeight="false" outlineLevel="0" collapsed="false">
      <c r="A12" s="1" t="n">
        <v>6</v>
      </c>
      <c r="B12" s="1" t="str">
        <f aca="false">CONCATENATE(C12,A12)</f>
        <v>flebon_pl6</v>
      </c>
      <c r="C12" s="1" t="s">
        <v>21</v>
      </c>
      <c r="D12" s="1" t="s">
        <v>22</v>
      </c>
      <c r="E12" s="1" t="n">
        <v>4</v>
      </c>
      <c r="F12" s="1" t="n">
        <v>0</v>
      </c>
      <c r="G12" s="1" t="n">
        <v>1</v>
      </c>
    </row>
    <row r="13" customFormat="false" ht="12.8" hidden="false" customHeight="false" outlineLevel="0" collapsed="false">
      <c r="A13" s="1" t="n">
        <v>6</v>
      </c>
      <c r="B13" s="1" t="str">
        <f aca="false">CONCATENATE(C13,A13)</f>
        <v>flebon_pl6</v>
      </c>
      <c r="C13" s="1" t="s">
        <v>21</v>
      </c>
      <c r="D13" s="1" t="s">
        <v>23</v>
      </c>
      <c r="E13" s="1" t="n">
        <v>0</v>
      </c>
      <c r="F13" s="1" t="n">
        <v>1</v>
      </c>
      <c r="G13" s="1" t="n">
        <v>0</v>
      </c>
    </row>
    <row r="14" customFormat="false" ht="12.8" hidden="false" customHeight="false" outlineLevel="0" collapsed="false">
      <c r="A14" s="1" t="n">
        <v>7</v>
      </c>
      <c r="B14" s="1" t="str">
        <f aca="false">CONCATENATE(C14,A14)</f>
        <v>dosid_pl7</v>
      </c>
      <c r="C14" s="1" t="s">
        <v>24</v>
      </c>
      <c r="D14" s="1" t="s">
        <v>25</v>
      </c>
      <c r="E14" s="1" t="n">
        <v>0</v>
      </c>
      <c r="F14" s="1" t="n">
        <v>0</v>
      </c>
      <c r="G14" s="1" t="n">
        <v>1</v>
      </c>
    </row>
    <row r="15" customFormat="false" ht="12.8" hidden="false" customHeight="false" outlineLevel="0" collapsed="false">
      <c r="A15" s="1" t="n">
        <v>7</v>
      </c>
      <c r="B15" s="1" t="str">
        <f aca="false">CONCATENATE(C15,A15)</f>
        <v>dosid_pl7</v>
      </c>
      <c r="C15" s="1" t="s">
        <v>24</v>
      </c>
      <c r="D15" s="1" t="s">
        <v>26</v>
      </c>
      <c r="E15" s="1" t="n">
        <v>20</v>
      </c>
      <c r="F15" s="1" t="n">
        <v>1</v>
      </c>
      <c r="G15" s="1" t="n">
        <v>0</v>
      </c>
    </row>
    <row r="16" customFormat="false" ht="12.8" hidden="false" customHeight="false" outlineLevel="0" collapsed="false">
      <c r="A16" s="1" t="n">
        <v>8</v>
      </c>
      <c r="B16" s="1" t="str">
        <f aca="false">CONCATENATE(C16,A16)</f>
        <v>zakta_pl8</v>
      </c>
      <c r="C16" s="1" t="s">
        <v>27</v>
      </c>
      <c r="D16" s="1" t="s">
        <v>28</v>
      </c>
      <c r="E16" s="1" t="n">
        <v>10</v>
      </c>
      <c r="F16" s="1" t="n">
        <v>0</v>
      </c>
      <c r="G16" s="1" t="n">
        <v>1</v>
      </c>
    </row>
    <row r="17" customFormat="false" ht="12.8" hidden="false" customHeight="false" outlineLevel="0" collapsed="false">
      <c r="A17" s="1" t="n">
        <v>8</v>
      </c>
      <c r="B17" s="1" t="str">
        <f aca="false">CONCATENATE(C17,A17)</f>
        <v>zakta_pl8</v>
      </c>
      <c r="C17" s="1" t="s">
        <v>27</v>
      </c>
      <c r="D17" s="1" t="s">
        <v>29</v>
      </c>
      <c r="E17" s="1" t="n">
        <v>0</v>
      </c>
      <c r="F17" s="1" t="n">
        <v>1</v>
      </c>
      <c r="G17" s="1" t="n">
        <v>0</v>
      </c>
    </row>
    <row r="18" customFormat="false" ht="12.8" hidden="false" customHeight="false" outlineLevel="0" collapsed="false">
      <c r="A18" s="1" t="n">
        <v>9</v>
      </c>
      <c r="B18" s="1" t="str">
        <f aca="false">CONCATENATE(C18,A18)</f>
        <v>gragol_pl9</v>
      </c>
      <c r="C18" s="1" t="s">
        <v>30</v>
      </c>
      <c r="D18" s="1" t="s">
        <v>31</v>
      </c>
      <c r="E18" s="1" t="n">
        <v>8</v>
      </c>
      <c r="F18" s="1" t="n">
        <v>0</v>
      </c>
      <c r="G18" s="1" t="n">
        <v>1</v>
      </c>
    </row>
    <row r="19" customFormat="false" ht="12.8" hidden="false" customHeight="false" outlineLevel="0" collapsed="false">
      <c r="A19" s="1" t="n">
        <v>9</v>
      </c>
      <c r="B19" s="1" t="str">
        <f aca="false">CONCATENATE(C19,A19)</f>
        <v>gragol_pl9</v>
      </c>
      <c r="C19" s="1" t="s">
        <v>30</v>
      </c>
      <c r="D19" s="1" t="s">
        <v>32</v>
      </c>
      <c r="E19" s="1" t="n">
        <v>0</v>
      </c>
      <c r="F19" s="1" t="n">
        <v>1</v>
      </c>
      <c r="G19" s="1" t="n">
        <v>0</v>
      </c>
    </row>
    <row r="20" customFormat="false" ht="12.8" hidden="false" customHeight="false" outlineLevel="0" collapsed="false">
      <c r="A20" s="1" t="n">
        <v>10</v>
      </c>
      <c r="B20" s="1" t="str">
        <f aca="false">CONCATENATE(C20,A20)</f>
        <v>krakle_pl10</v>
      </c>
      <c r="C20" s="1" t="s">
        <v>33</v>
      </c>
      <c r="D20" s="1" t="s">
        <v>34</v>
      </c>
      <c r="E20" s="1" t="n">
        <v>0</v>
      </c>
      <c r="F20" s="1" t="n">
        <v>0</v>
      </c>
      <c r="G20" s="1" t="n">
        <v>1</v>
      </c>
    </row>
    <row r="21" customFormat="false" ht="12.8" hidden="false" customHeight="false" outlineLevel="0" collapsed="false">
      <c r="A21" s="1" t="n">
        <v>10</v>
      </c>
      <c r="B21" s="1" t="str">
        <f aca="false">CONCATENATE(C21,A21)</f>
        <v>krakle_pl10</v>
      </c>
      <c r="C21" s="1" t="s">
        <v>33</v>
      </c>
      <c r="D21" s="1" t="s">
        <v>35</v>
      </c>
      <c r="E21" s="1" t="n">
        <v>26</v>
      </c>
      <c r="F21" s="1" t="n">
        <v>1</v>
      </c>
      <c r="G21" s="1" t="n">
        <v>0</v>
      </c>
    </row>
    <row r="22" customFormat="false" ht="12.8" hidden="false" customHeight="false" outlineLevel="0" collapsed="false">
      <c r="A22" s="1" t="n">
        <v>11</v>
      </c>
      <c r="B22" s="1" t="str">
        <f aca="false">CONCATENATE(C22,A22)</f>
        <v>tazku_pl11</v>
      </c>
      <c r="C22" s="1" t="s">
        <v>36</v>
      </c>
      <c r="D22" s="1" t="s">
        <v>37</v>
      </c>
      <c r="E22" s="1" t="n">
        <v>7</v>
      </c>
      <c r="F22" s="1" t="n">
        <v>0</v>
      </c>
      <c r="G22" s="1" t="n">
        <v>1</v>
      </c>
    </row>
    <row r="23" customFormat="false" ht="12.8" hidden="false" customHeight="false" outlineLevel="0" collapsed="false">
      <c r="A23" s="1" t="n">
        <v>11</v>
      </c>
      <c r="B23" s="1" t="str">
        <f aca="false">CONCATENATE(C23,A23)</f>
        <v>tazku_pl11</v>
      </c>
      <c r="C23" s="1" t="s">
        <v>36</v>
      </c>
      <c r="D23" s="1" t="s">
        <v>38</v>
      </c>
      <c r="E23" s="1" t="n">
        <v>0</v>
      </c>
      <c r="F23" s="1" t="n">
        <v>1</v>
      </c>
      <c r="G23" s="1" t="n">
        <v>0</v>
      </c>
    </row>
    <row r="24" customFormat="false" ht="12.8" hidden="false" customHeight="false" outlineLevel="0" collapsed="false">
      <c r="A24" s="1" t="n">
        <v>12</v>
      </c>
      <c r="B24" s="1" t="str">
        <f aca="false">CONCATENATE(C24,A24)</f>
        <v>brugan_pl12</v>
      </c>
      <c r="C24" s="1" t="s">
        <v>39</v>
      </c>
      <c r="D24" s="1" t="s">
        <v>40</v>
      </c>
      <c r="E24" s="1" t="n">
        <v>4</v>
      </c>
      <c r="F24" s="1" t="n">
        <v>0</v>
      </c>
      <c r="G24" s="1" t="n">
        <v>1</v>
      </c>
    </row>
    <row r="25" customFormat="false" ht="12.8" hidden="false" customHeight="false" outlineLevel="0" collapsed="false">
      <c r="A25" s="1" t="n">
        <v>12</v>
      </c>
      <c r="B25" s="1" t="str">
        <f aca="false">CONCATENATE(C25,A25)</f>
        <v>brugan_pl12</v>
      </c>
      <c r="C25" s="1" t="s">
        <v>39</v>
      </c>
      <c r="D25" s="1" t="s">
        <v>41</v>
      </c>
      <c r="E25" s="1" t="n">
        <v>0</v>
      </c>
      <c r="F25" s="1" t="n">
        <v>1</v>
      </c>
      <c r="G25" s="1" t="n">
        <v>0</v>
      </c>
    </row>
    <row r="26" customFormat="false" ht="12.8" hidden="false" customHeight="false" outlineLevel="0" collapsed="false">
      <c r="A26" s="1" t="n">
        <v>13</v>
      </c>
      <c r="B26" s="1" t="str">
        <f aca="false">CONCATENATE(C26,A26)</f>
        <v>marel_pl13</v>
      </c>
      <c r="C26" s="1" t="s">
        <v>42</v>
      </c>
      <c r="D26" s="1" t="s">
        <v>43</v>
      </c>
      <c r="E26" s="1" t="n">
        <v>0</v>
      </c>
      <c r="F26" s="1" t="n">
        <v>0</v>
      </c>
      <c r="G26" s="1" t="n">
        <v>1</v>
      </c>
    </row>
    <row r="27" customFormat="false" ht="12.8" hidden="false" customHeight="false" outlineLevel="0" collapsed="false">
      <c r="A27" s="1" t="n">
        <v>13</v>
      </c>
      <c r="B27" s="1" t="str">
        <f aca="false">CONCATENATE(C27,A27)</f>
        <v>marel_pl13</v>
      </c>
      <c r="C27" s="1" t="s">
        <v>42</v>
      </c>
      <c r="D27" s="1" t="s">
        <v>44</v>
      </c>
      <c r="E27" s="1" t="n">
        <v>79</v>
      </c>
      <c r="F27" s="1" t="n">
        <v>1</v>
      </c>
      <c r="G27" s="1" t="n">
        <v>0</v>
      </c>
    </row>
    <row r="28" customFormat="false" ht="12.8" hidden="false" customHeight="false" outlineLevel="0" collapsed="false">
      <c r="A28" s="1" t="n">
        <v>14</v>
      </c>
      <c r="B28" s="1" t="str">
        <f aca="false">CONCATENATE(C28,A28)</f>
        <v>drokra_pl14</v>
      </c>
      <c r="C28" s="1" t="s">
        <v>45</v>
      </c>
      <c r="D28" s="1" t="s">
        <v>46</v>
      </c>
      <c r="E28" s="1" t="n">
        <v>0</v>
      </c>
      <c r="F28" s="1" t="n">
        <v>0</v>
      </c>
      <c r="G28" s="1" t="n">
        <v>1</v>
      </c>
    </row>
    <row r="29" customFormat="false" ht="12.8" hidden="false" customHeight="false" outlineLevel="0" collapsed="false">
      <c r="A29" s="1" t="n">
        <v>14</v>
      </c>
      <c r="B29" s="1" t="str">
        <f aca="false">CONCATENATE(C29,A29)</f>
        <v>drokra_pl14</v>
      </c>
      <c r="C29" s="1" t="s">
        <v>45</v>
      </c>
      <c r="D29" s="1" t="s">
        <v>47</v>
      </c>
      <c r="E29" s="1" t="n">
        <v>16</v>
      </c>
      <c r="F29" s="1" t="n">
        <v>1</v>
      </c>
      <c r="G29" s="1" t="n">
        <v>0</v>
      </c>
    </row>
    <row r="30" customFormat="false" ht="12.8" hidden="false" customHeight="false" outlineLevel="0" collapsed="false">
      <c r="A30" s="1" t="n">
        <v>15</v>
      </c>
      <c r="B30" s="1" t="str">
        <f aca="false">CONCATENATE(C30,A30)</f>
        <v>pisfu_pl15</v>
      </c>
      <c r="C30" s="1" t="s">
        <v>48</v>
      </c>
      <c r="D30" s="1" t="s">
        <v>49</v>
      </c>
      <c r="E30" s="1" t="n">
        <v>11</v>
      </c>
      <c r="F30" s="1" t="n">
        <v>0</v>
      </c>
      <c r="G30" s="1" t="n">
        <v>1</v>
      </c>
    </row>
    <row r="31" customFormat="false" ht="12.8" hidden="false" customHeight="false" outlineLevel="0" collapsed="false">
      <c r="A31" s="1" t="n">
        <v>15</v>
      </c>
      <c r="B31" s="1" t="str">
        <f aca="false">CONCATENATE(C31,A31)</f>
        <v>pisfu_pl15</v>
      </c>
      <c r="C31" s="1" t="s">
        <v>48</v>
      </c>
      <c r="D31" s="1" t="s">
        <v>50</v>
      </c>
      <c r="E31" s="1" t="n">
        <v>0</v>
      </c>
      <c r="F31" s="1" t="n">
        <v>1</v>
      </c>
      <c r="G31" s="1" t="n">
        <v>0</v>
      </c>
    </row>
    <row r="32" customFormat="false" ht="12.8" hidden="false" customHeight="false" outlineLevel="0" collapsed="false">
      <c r="A32" s="1" t="n">
        <v>16</v>
      </c>
      <c r="B32" s="1" t="str">
        <f aca="false">CONCATENATE(C32,A32)</f>
        <v>glakod_pl16</v>
      </c>
      <c r="C32" s="1" t="s">
        <v>51</v>
      </c>
      <c r="D32" s="1" t="s">
        <v>52</v>
      </c>
      <c r="E32" s="1" t="n">
        <v>9</v>
      </c>
      <c r="F32" s="1" t="n">
        <v>0</v>
      </c>
      <c r="G32" s="1" t="n">
        <v>1</v>
      </c>
    </row>
    <row r="33" customFormat="false" ht="12.8" hidden="false" customHeight="false" outlineLevel="0" collapsed="false">
      <c r="A33" s="1" t="n">
        <v>16</v>
      </c>
      <c r="B33" s="1" t="str">
        <f aca="false">CONCATENATE(C33,A33)</f>
        <v>glakod_pl16</v>
      </c>
      <c r="C33" s="1" t="s">
        <v>51</v>
      </c>
      <c r="D33" s="1" t="s">
        <v>53</v>
      </c>
      <c r="E33" s="1" t="n">
        <v>0</v>
      </c>
      <c r="F33" s="1" t="n">
        <v>1</v>
      </c>
      <c r="G33" s="1" t="n">
        <v>0</v>
      </c>
    </row>
    <row r="34" customFormat="false" ht="12.8" hidden="false" customHeight="false" outlineLevel="0" collapsed="false">
      <c r="A34" s="1" t="n">
        <v>17</v>
      </c>
      <c r="B34" s="1" t="str">
        <f aca="false">CONCATENATE(C34,A34)</f>
        <v>mafdi_pl17</v>
      </c>
      <c r="C34" s="1" t="s">
        <v>54</v>
      </c>
      <c r="D34" s="1" t="s">
        <v>55</v>
      </c>
      <c r="E34" s="1" t="n">
        <v>6</v>
      </c>
      <c r="F34" s="1" t="n">
        <v>0</v>
      </c>
      <c r="G34" s="1" t="n">
        <v>1</v>
      </c>
    </row>
    <row r="35" customFormat="false" ht="12.8" hidden="false" customHeight="false" outlineLevel="0" collapsed="false">
      <c r="A35" s="1" t="n">
        <v>17</v>
      </c>
      <c r="B35" s="1" t="str">
        <f aca="false">CONCATENATE(C35,A35)</f>
        <v>mafdi_pl17</v>
      </c>
      <c r="C35" s="1" t="s">
        <v>54</v>
      </c>
      <c r="D35" s="1" t="s">
        <v>56</v>
      </c>
      <c r="E35" s="1" t="n">
        <v>0</v>
      </c>
      <c r="F35" s="1" t="n">
        <v>1</v>
      </c>
      <c r="G35" s="1" t="n">
        <v>0</v>
      </c>
    </row>
    <row r="36" customFormat="false" ht="12.8" hidden="false" customHeight="false" outlineLevel="0" collapsed="false">
      <c r="A36" s="1" t="n">
        <v>18</v>
      </c>
      <c r="B36" s="1" t="str">
        <f aca="false">CONCATENATE(C36,A36)</f>
        <v>blezan_pl18</v>
      </c>
      <c r="C36" s="1" t="s">
        <v>57</v>
      </c>
      <c r="D36" s="1" t="s">
        <v>58</v>
      </c>
      <c r="E36" s="1" t="n">
        <v>5</v>
      </c>
      <c r="F36" s="1" t="n">
        <v>0</v>
      </c>
      <c r="G36" s="1" t="n">
        <v>1</v>
      </c>
    </row>
    <row r="37" customFormat="false" ht="12.8" hidden="false" customHeight="false" outlineLevel="0" collapsed="false">
      <c r="A37" s="1" t="n">
        <v>18</v>
      </c>
      <c r="B37" s="1" t="str">
        <f aca="false">CONCATENATE(C37,A37)</f>
        <v>blezan_pl18</v>
      </c>
      <c r="C37" s="1" t="s">
        <v>57</v>
      </c>
      <c r="D37" s="1" t="s">
        <v>59</v>
      </c>
      <c r="E37" s="1" t="n">
        <v>0</v>
      </c>
      <c r="F37" s="1" t="n">
        <v>1</v>
      </c>
      <c r="G37" s="1" t="n">
        <v>0</v>
      </c>
    </row>
    <row r="38" customFormat="false" ht="12.8" hidden="false" customHeight="false" outlineLevel="0" collapsed="false">
      <c r="A38" s="1" t="n">
        <v>19</v>
      </c>
      <c r="B38" s="1" t="str">
        <f aca="false">CONCATENATE(C38,A38)</f>
        <v>trapla_pl19</v>
      </c>
      <c r="C38" s="1" t="s">
        <v>60</v>
      </c>
      <c r="D38" s="1" t="s">
        <v>61</v>
      </c>
      <c r="E38" s="1" t="n">
        <v>5</v>
      </c>
      <c r="F38" s="1" t="n">
        <v>0</v>
      </c>
      <c r="G38" s="1" t="n">
        <v>1</v>
      </c>
    </row>
    <row r="39" customFormat="false" ht="12.8" hidden="false" customHeight="false" outlineLevel="0" collapsed="false">
      <c r="A39" s="1" t="n">
        <v>19</v>
      </c>
      <c r="B39" s="1" t="str">
        <f aca="false">CONCATENATE(C39,A39)</f>
        <v>trapla_pl19</v>
      </c>
      <c r="C39" s="1" t="s">
        <v>60</v>
      </c>
      <c r="D39" s="1" t="s">
        <v>62</v>
      </c>
      <c r="E39" s="1" t="n">
        <v>0</v>
      </c>
      <c r="F39" s="1" t="n">
        <v>1</v>
      </c>
      <c r="G39" s="1" t="n">
        <v>0</v>
      </c>
    </row>
    <row r="40" customFormat="false" ht="12.8" hidden="false" customHeight="false" outlineLevel="0" collapsed="false">
      <c r="A40" s="1" t="n">
        <v>20</v>
      </c>
      <c r="B40" s="1" t="str">
        <f aca="false">CONCATENATE(C40,A40)</f>
        <v>vidfo_pl20</v>
      </c>
      <c r="C40" s="1" t="s">
        <v>63</v>
      </c>
      <c r="D40" s="1" t="s">
        <v>64</v>
      </c>
      <c r="E40" s="1" t="n">
        <v>4</v>
      </c>
      <c r="F40" s="1" t="n">
        <v>0</v>
      </c>
      <c r="G40" s="1" t="n">
        <v>1</v>
      </c>
    </row>
    <row r="41" customFormat="false" ht="12.8" hidden="false" customHeight="false" outlineLevel="0" collapsed="false">
      <c r="A41" s="1" t="n">
        <v>20</v>
      </c>
      <c r="B41" s="1" t="str">
        <f aca="false">CONCATENATE(C41,A41)</f>
        <v>vidfo_pl20</v>
      </c>
      <c r="C41" s="1" t="s">
        <v>63</v>
      </c>
      <c r="D41" s="1" t="s">
        <v>65</v>
      </c>
      <c r="E41" s="1" t="n">
        <v>0</v>
      </c>
      <c r="F41" s="1" t="n">
        <v>1</v>
      </c>
      <c r="G41" s="1" t="n">
        <v>0</v>
      </c>
    </row>
    <row r="42" customFormat="false" ht="12.8" hidden="false" customHeight="false" outlineLevel="0" collapsed="false">
      <c r="A42" s="1" t="n">
        <v>21</v>
      </c>
      <c r="B42" s="1" t="str">
        <f aca="false">CONCATENATE(C42,A42)</f>
        <v>same_pl21</v>
      </c>
      <c r="C42" s="1" t="s">
        <v>66</v>
      </c>
      <c r="D42" s="1" t="s">
        <v>67</v>
      </c>
      <c r="E42" s="1" t="n">
        <v>4</v>
      </c>
      <c r="F42" s="1" t="n">
        <v>0</v>
      </c>
      <c r="G42" s="1" t="n">
        <v>1</v>
      </c>
    </row>
    <row r="43" customFormat="false" ht="12.8" hidden="false" customHeight="false" outlineLevel="0" collapsed="false">
      <c r="A43" s="1" t="n">
        <v>21</v>
      </c>
      <c r="B43" s="1" t="str">
        <f aca="false">CONCATENATE(C43,A43)</f>
        <v>same_pl21</v>
      </c>
      <c r="C43" s="1" t="s">
        <v>66</v>
      </c>
      <c r="D43" s="1" t="s">
        <v>68</v>
      </c>
      <c r="E43" s="1" t="n">
        <v>0</v>
      </c>
      <c r="F43" s="1" t="n">
        <v>1</v>
      </c>
      <c r="G43" s="1" t="n">
        <v>0</v>
      </c>
    </row>
    <row r="44" customFormat="false" ht="12.8" hidden="false" customHeight="false" outlineLevel="0" collapsed="false">
      <c r="A44" s="1" t="n">
        <v>22</v>
      </c>
      <c r="B44" s="1" t="str">
        <f aca="false">CONCATENATE(C44,A44)</f>
        <v>truvit_pl22</v>
      </c>
      <c r="C44" s="1" t="s">
        <v>69</v>
      </c>
      <c r="D44" s="1" t="s">
        <v>70</v>
      </c>
      <c r="E44" s="1" t="n">
        <v>4</v>
      </c>
      <c r="F44" s="1" t="n">
        <v>0</v>
      </c>
      <c r="G44" s="1" t="n">
        <v>1</v>
      </c>
    </row>
    <row r="45" customFormat="false" ht="12.8" hidden="false" customHeight="false" outlineLevel="0" collapsed="false">
      <c r="A45" s="1" t="n">
        <v>22</v>
      </c>
      <c r="B45" s="1" t="str">
        <f aca="false">CONCATENATE(C45,A45)</f>
        <v>truvit_pl22</v>
      </c>
      <c r="C45" s="1" t="s">
        <v>69</v>
      </c>
      <c r="D45" s="1" t="s">
        <v>71</v>
      </c>
      <c r="E45" s="1" t="n">
        <v>0</v>
      </c>
      <c r="F45" s="1" t="n">
        <v>1</v>
      </c>
      <c r="G45" s="1" t="n">
        <v>0</v>
      </c>
    </row>
    <row r="46" customFormat="false" ht="12.8" hidden="false" customHeight="false" outlineLevel="0" collapsed="false">
      <c r="A46" s="1" t="n">
        <v>23</v>
      </c>
      <c r="B46" s="1" t="str">
        <f aca="false">CONCATENATE(C46,A46)</f>
        <v>kisal_pl23</v>
      </c>
      <c r="C46" s="1" t="s">
        <v>72</v>
      </c>
      <c r="D46" s="1" t="s">
        <v>73</v>
      </c>
      <c r="E46" s="1" t="n">
        <v>3</v>
      </c>
      <c r="F46" s="1" t="n">
        <v>0</v>
      </c>
      <c r="G46" s="1" t="n">
        <v>1</v>
      </c>
    </row>
    <row r="47" customFormat="false" ht="12.8" hidden="false" customHeight="false" outlineLevel="0" collapsed="false">
      <c r="A47" s="1" t="n">
        <v>23</v>
      </c>
      <c r="B47" s="1" t="str">
        <f aca="false">CONCATENATE(C47,A47)</f>
        <v>kisal_pl23</v>
      </c>
      <c r="C47" s="1" t="s">
        <v>72</v>
      </c>
      <c r="D47" s="1" t="s">
        <v>74</v>
      </c>
      <c r="E47" s="1" t="n">
        <v>0</v>
      </c>
      <c r="F47" s="1" t="n">
        <v>1</v>
      </c>
      <c r="G47" s="1" t="n">
        <v>0</v>
      </c>
    </row>
    <row r="48" customFormat="false" ht="12.8" hidden="false" customHeight="false" outlineLevel="0" collapsed="false">
      <c r="A48" s="1" t="n">
        <v>24</v>
      </c>
      <c r="B48" s="1" t="str">
        <f aca="false">CONCATENATE(C48,A48)</f>
        <v>tutun_pl24</v>
      </c>
      <c r="C48" s="1" t="s">
        <v>75</v>
      </c>
      <c r="D48" s="1" t="s">
        <v>76</v>
      </c>
      <c r="E48" s="1" t="n">
        <v>3</v>
      </c>
      <c r="F48" s="1" t="n">
        <v>0</v>
      </c>
      <c r="G48" s="1" t="n">
        <v>1</v>
      </c>
    </row>
    <row r="49" customFormat="false" ht="12.8" hidden="false" customHeight="false" outlineLevel="0" collapsed="false">
      <c r="A49" s="1" t="n">
        <v>24</v>
      </c>
      <c r="B49" s="1" t="str">
        <f aca="false">CONCATENATE(C49,A49)</f>
        <v>tutun_pl24</v>
      </c>
      <c r="C49" s="1" t="s">
        <v>75</v>
      </c>
      <c r="D49" s="1" t="s">
        <v>77</v>
      </c>
      <c r="E49" s="1" t="n">
        <v>0</v>
      </c>
      <c r="F49" s="1" t="n">
        <v>1</v>
      </c>
      <c r="G49" s="1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V4" activeCellId="1" sqref="A1:F49 V4"/>
    </sheetView>
  </sheetViews>
  <sheetFormatPr defaultColWidth="11.5703125" defaultRowHeight="12.8" zeroHeight="false" outlineLevelRow="0" outlineLevelCol="0"/>
  <cols>
    <col collapsed="false" customWidth="true" hidden="false" outlineLevel="0" max="10" min="9" style="1" width="5.96"/>
    <col collapsed="false" customWidth="true" hidden="false" outlineLevel="0" max="11" min="11" style="1" width="4.02"/>
    <col collapsed="false" customWidth="true" hidden="false" outlineLevel="0" max="12" min="12" style="1" width="4.97"/>
    <col collapsed="false" customWidth="true" hidden="false" outlineLevel="0" max="13" min="13" style="1" width="3.61"/>
    <col collapsed="false" customWidth="true" hidden="false" outlineLevel="0" max="14" min="14" style="1" width="6.39"/>
    <col collapsed="false" customWidth="true" hidden="false" outlineLevel="0" max="15" min="15" style="1" width="5.55"/>
    <col collapsed="false" customWidth="true" hidden="false" outlineLevel="0" max="16" min="16" style="1" width="4.44"/>
    <col collapsed="false" customWidth="true" hidden="false" outlineLevel="0" max="17" min="17" style="1" width="4.86"/>
    <col collapsed="false" customWidth="true" hidden="false" outlineLevel="0" max="18" min="18" style="1" width="4.02"/>
    <col collapsed="false" customWidth="true" hidden="false" outlineLevel="0" max="19" min="19" style="1" width="4.17"/>
    <col collapsed="false" customWidth="true" hidden="false" outlineLevel="0" max="20" min="20" style="1" width="8.61"/>
    <col collapsed="false" customWidth="true" hidden="false" outlineLevel="0" max="21" min="21" style="1" width="4.44"/>
    <col collapsed="false" customWidth="true" hidden="false" outlineLevel="0" max="22" min="22" style="1" width="4.97"/>
    <col collapsed="false" customWidth="true" hidden="false" outlineLevel="0" max="23" min="23" style="1" width="6.23"/>
    <col collapsed="false" customWidth="true" hidden="false" outlineLevel="0" max="26" min="24" style="1" width="4.44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  <c r="U1" s="2" t="s">
        <v>86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0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1</v>
      </c>
      <c r="J2" s="1" t="s">
        <v>4</v>
      </c>
      <c r="K2" s="1" t="n">
        <v>18</v>
      </c>
      <c r="L2" s="1" t="n">
        <f aca="false">K2/SUM(K2:K3)</f>
        <v>0.75</v>
      </c>
      <c r="N2" s="1" t="s">
        <v>4</v>
      </c>
      <c r="O2" s="1" t="n">
        <f aca="false">SUM(D14:D49)/2</f>
        <v>224</v>
      </c>
      <c r="P2" s="1" t="n">
        <f aca="false">O2/SUM(O2:O3)</f>
        <v>0.749163879598662</v>
      </c>
      <c r="R2" s="1" t="s">
        <v>4</v>
      </c>
      <c r="S2" s="1" t="n">
        <v>0.7</v>
      </c>
      <c r="U2" s="1" t="s">
        <v>4</v>
      </c>
      <c r="V2" s="1" t="n">
        <f aca="false">P10</f>
        <v>0.731058578630005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1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0</v>
      </c>
      <c r="J3" s="1" t="s">
        <v>5</v>
      </c>
      <c r="K3" s="1" t="n">
        <v>6</v>
      </c>
      <c r="L3" s="1" t="n">
        <f aca="false">K3/SUM(K2:K3)</f>
        <v>0.25</v>
      </c>
      <c r="N3" s="1" t="s">
        <v>5</v>
      </c>
      <c r="O3" s="1" t="n">
        <f aca="false">SUM(D2:D13)/2</f>
        <v>75</v>
      </c>
      <c r="P3" s="1" t="n">
        <f aca="false">O3/SUM(O2:O3)</f>
        <v>0.250836120401338</v>
      </c>
      <c r="R3" s="1" t="s">
        <v>5</v>
      </c>
      <c r="S3" s="1" t="n">
        <v>0.3</v>
      </c>
      <c r="U3" s="1" t="s">
        <v>5</v>
      </c>
      <c r="V3" s="1" t="n">
        <f aca="false">P11</f>
        <v>0.268941421369995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0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1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1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0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0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1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1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0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0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1</v>
      </c>
      <c r="L8" s="1" t="n">
        <v>0</v>
      </c>
      <c r="M8" s="1" t="n">
        <v>0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1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0</v>
      </c>
      <c r="J9" s="1" t="s">
        <v>87</v>
      </c>
      <c r="L9" s="1" t="s">
        <v>4</v>
      </c>
      <c r="M9" s="1" t="s">
        <v>5</v>
      </c>
      <c r="N9" s="1" t="s">
        <v>88</v>
      </c>
      <c r="O9" s="3" t="s">
        <v>89</v>
      </c>
      <c r="P9" s="1" t="s">
        <v>90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0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1</v>
      </c>
      <c r="K10" s="1" t="s">
        <v>4</v>
      </c>
      <c r="L10" s="1" t="n">
        <v>0</v>
      </c>
      <c r="M10" s="1" t="n">
        <v>1</v>
      </c>
      <c r="N10" s="1" t="n">
        <f aca="false">-SUMPRODUCT(L10:M10,$L$11:$M$11)</f>
        <v>-0</v>
      </c>
      <c r="O10" s="3" t="n">
        <f aca="false">EXP(N10)</f>
        <v>1</v>
      </c>
      <c r="P10" s="1" t="n">
        <f aca="false">O10/SUM(O10:O11)</f>
        <v>0.731058578630005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1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0</v>
      </c>
      <c r="K11" s="1" t="s">
        <v>5</v>
      </c>
      <c r="L11" s="1" t="n">
        <v>1</v>
      </c>
      <c r="M11" s="1" t="n">
        <v>0</v>
      </c>
      <c r="N11" s="1" t="n">
        <f aca="false">-SUMPRODUCT(L11:M11,$L$11:$M$11)</f>
        <v>-1</v>
      </c>
      <c r="O11" s="3" t="n">
        <f aca="false">EXP(N11)</f>
        <v>0.367879441171442</v>
      </c>
      <c r="P11" s="1" t="n">
        <f aca="false">O11/SUM(O10:O11)</f>
        <v>0.268941421369995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0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1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1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0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1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0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0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1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1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0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0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1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1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0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0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1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1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0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0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1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1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0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0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1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1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0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0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1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1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0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0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1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1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0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0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1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1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0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0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1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1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0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0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1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1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0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0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1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1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0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0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1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1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0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0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8" activeCellId="1" sqref="A1:F49 J8"/>
    </sheetView>
  </sheetViews>
  <sheetFormatPr defaultColWidth="11.5703125" defaultRowHeight="12.8" zeroHeight="false" outlineLevelRow="0" outlineLevelCol="0"/>
  <cols>
    <col collapsed="false" customWidth="true" hidden="false" outlineLevel="0" max="10" min="9" style="1" width="5.96"/>
    <col collapsed="false" customWidth="true" hidden="false" outlineLevel="0" max="13" min="11" style="1" width="4.44"/>
    <col collapsed="false" customWidth="true" hidden="false" outlineLevel="0" max="14" min="14" style="1" width="6.23"/>
    <col collapsed="false" customWidth="true" hidden="false" outlineLevel="0" max="16" min="15" style="1" width="4.58"/>
    <col collapsed="false" customWidth="true" hidden="false" outlineLevel="0" max="18" min="18" style="1" width="4.17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0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1</v>
      </c>
      <c r="J2" s="1" t="s">
        <v>4</v>
      </c>
      <c r="K2" s="1" t="n">
        <v>15</v>
      </c>
      <c r="L2" s="1" t="n">
        <f aca="false">K2/SUM(K2:K3)</f>
        <v>0.625</v>
      </c>
      <c r="N2" s="1" t="s">
        <v>4</v>
      </c>
      <c r="O2" s="1" t="n">
        <f aca="false">SUM(D20:D49)/2</f>
        <v>186</v>
      </c>
      <c r="P2" s="1" t="n">
        <f aca="false">O2/SUM(O2:O3)</f>
        <v>0.622073578595318</v>
      </c>
      <c r="R2" s="1" t="s">
        <v>4</v>
      </c>
      <c r="S2" s="1" t="n">
        <v>0.55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1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0</v>
      </c>
      <c r="J3" s="1" t="s">
        <v>5</v>
      </c>
      <c r="K3" s="1" t="n">
        <v>9</v>
      </c>
      <c r="L3" s="1" t="n">
        <f aca="false">K3/SUM(K2:K3)</f>
        <v>0.375</v>
      </c>
      <c r="N3" s="1" t="s">
        <v>5</v>
      </c>
      <c r="O3" s="1" t="n">
        <f aca="false">SUM(D2:D19)/2</f>
        <v>113</v>
      </c>
      <c r="P3" s="1" t="n">
        <f aca="false">O3/SUM(O2:O3)</f>
        <v>0.377926421404682</v>
      </c>
      <c r="R3" s="1" t="s">
        <v>5</v>
      </c>
      <c r="S3" s="1" t="n">
        <v>0.45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0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1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1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0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0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1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1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0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0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1</v>
      </c>
      <c r="L8" s="1" t="n">
        <v>0</v>
      </c>
      <c r="M8" s="1" t="n">
        <v>0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1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0</v>
      </c>
      <c r="J9" s="1" t="s">
        <v>87</v>
      </c>
      <c r="L9" s="1" t="s">
        <v>4</v>
      </c>
      <c r="M9" s="1" t="s">
        <v>5</v>
      </c>
      <c r="N9" s="1" t="s">
        <v>88</v>
      </c>
      <c r="O9" s="3" t="s">
        <v>89</v>
      </c>
      <c r="P9" s="1" t="s">
        <v>90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0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1</v>
      </c>
      <c r="K10" s="1" t="s">
        <v>4</v>
      </c>
      <c r="L10" s="1" t="n">
        <v>0</v>
      </c>
      <c r="M10" s="1" t="n">
        <v>1</v>
      </c>
      <c r="N10" s="1" t="n">
        <f aca="false">-SUMPRODUCT(L10:M10,$L$11:$M$11)</f>
        <v>-0</v>
      </c>
      <c r="O10" s="3" t="n">
        <f aca="false">EXP(N10)</f>
        <v>1</v>
      </c>
      <c r="P10" s="1" t="n">
        <f aca="false">O10/SUM(O10:O11)</f>
        <v>0.731058578630005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1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0</v>
      </c>
      <c r="K11" s="1" t="s">
        <v>5</v>
      </c>
      <c r="L11" s="1" t="n">
        <v>1</v>
      </c>
      <c r="M11" s="1" t="n">
        <v>0</v>
      </c>
      <c r="N11" s="1" t="n">
        <f aca="false">-SUMPRODUCT(L11:M11,$L$11:$M$11)</f>
        <v>-1</v>
      </c>
      <c r="O11" s="3" t="n">
        <f aca="false">EXP(N11)</f>
        <v>0.367879441171442</v>
      </c>
      <c r="P11" s="1" t="n">
        <f aca="false">O11/SUM(O10:O11)</f>
        <v>0.268941421369995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0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1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1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0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0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1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1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0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0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1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1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0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0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1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1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0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1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0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0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1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1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0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0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1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1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0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0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1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1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0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0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1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1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0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0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1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1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0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0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1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1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0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0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1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1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0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0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1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1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0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0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1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1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0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0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10" activeCellId="1" sqref="A1:F49 J10"/>
    </sheetView>
  </sheetViews>
  <sheetFormatPr defaultColWidth="11.5703125" defaultRowHeight="12.8" zeroHeight="false" outlineLevelRow="0" outlineLevelCol="0"/>
  <cols>
    <col collapsed="false" customWidth="true" hidden="false" outlineLevel="0" max="10" min="9" style="1" width="5.83"/>
    <col collapsed="false" customWidth="true" hidden="false" outlineLevel="0" max="11" min="11" style="1" width="4.17"/>
    <col collapsed="false" customWidth="true" hidden="false" outlineLevel="0" max="12" min="12" style="1" width="6.11"/>
    <col collapsed="false" customWidth="true" hidden="false" outlineLevel="0" max="13" min="13" style="1" width="2.92"/>
    <col collapsed="false" customWidth="true" hidden="false" outlineLevel="0" max="14" min="14" style="1" width="6.39"/>
    <col collapsed="false" customWidth="true" hidden="false" outlineLevel="0" max="15" min="15" style="1" width="4.58"/>
    <col collapsed="false" customWidth="true" hidden="false" outlineLevel="0" max="16" min="16" style="1" width="4.02"/>
    <col collapsed="false" customWidth="true" hidden="false" outlineLevel="0" max="18" min="18" style="1" width="4.0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0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1</v>
      </c>
      <c r="J2" s="1" t="s">
        <v>4</v>
      </c>
      <c r="K2" s="1" t="n">
        <v>12</v>
      </c>
      <c r="L2" s="1" t="n">
        <f aca="false">K2/SUM(K2:K3)</f>
        <v>0.5</v>
      </c>
      <c r="N2" s="1" t="s">
        <v>4</v>
      </c>
      <c r="O2" s="1" t="n">
        <f aca="false">SUM(D26:D49)/2</f>
        <v>149</v>
      </c>
      <c r="P2" s="1" t="n">
        <f aca="false">O2/SUM(O2:O3)</f>
        <v>0.498327759197324</v>
      </c>
      <c r="R2" s="1" t="s">
        <v>4</v>
      </c>
      <c r="S2" s="1" t="n">
        <v>0.5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1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0</v>
      </c>
      <c r="J3" s="1" t="s">
        <v>5</v>
      </c>
      <c r="K3" s="1" t="n">
        <v>12</v>
      </c>
      <c r="L3" s="1" t="n">
        <f aca="false">K3/SUM(K2:K3)</f>
        <v>0.5</v>
      </c>
      <c r="N3" s="1" t="s">
        <v>5</v>
      </c>
      <c r="O3" s="1" t="n">
        <f aca="false">SUM(D2:D25)/2</f>
        <v>150</v>
      </c>
      <c r="P3" s="1" t="n">
        <f aca="false">O3/SUM(O2:O3)</f>
        <v>0.501672240802676</v>
      </c>
      <c r="R3" s="1" t="s">
        <v>5</v>
      </c>
      <c r="S3" s="1" t="n">
        <v>0.5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0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1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1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0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0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1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1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0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0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1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1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0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0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1</v>
      </c>
      <c r="L10" s="1" t="n">
        <v>0</v>
      </c>
      <c r="M10" s="1" t="n">
        <v>0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1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0</v>
      </c>
      <c r="J11" s="1" t="s">
        <v>87</v>
      </c>
      <c r="L11" s="1" t="s">
        <v>4</v>
      </c>
      <c r="M11" s="1" t="s">
        <v>5</v>
      </c>
      <c r="N11" s="1" t="s">
        <v>88</v>
      </c>
      <c r="O11" s="3" t="s">
        <v>89</v>
      </c>
      <c r="P11" s="1" t="s">
        <v>90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0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1</v>
      </c>
      <c r="K12" s="1" t="s">
        <v>4</v>
      </c>
      <c r="L12" s="1" t="n">
        <v>0</v>
      </c>
      <c r="M12" s="1" t="n">
        <v>1</v>
      </c>
      <c r="N12" s="1" t="n">
        <f aca="false">-SUMPRODUCT(L12:M12,$L$11:$M$11)</f>
        <v>-0</v>
      </c>
      <c r="O12" s="3" t="n">
        <f aca="false">EXP(N12)</f>
        <v>1</v>
      </c>
      <c r="P12" s="1" t="n">
        <f aca="false">O12/SUM(O12:O13)</f>
        <v>0.5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1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0</v>
      </c>
      <c r="K13" s="1" t="s">
        <v>5</v>
      </c>
      <c r="L13" s="1" t="n">
        <v>1</v>
      </c>
      <c r="M13" s="1" t="n">
        <v>0</v>
      </c>
      <c r="N13" s="1" t="n">
        <f aca="false">-SUMPRODUCT(L13:M13,$L$11:$M$11)</f>
        <v>-0</v>
      </c>
      <c r="O13" s="3" t="n">
        <f aca="false">EXP(N13)</f>
        <v>1</v>
      </c>
      <c r="P13" s="1" t="n">
        <f aca="false">O13/SUM(O12:O13)</f>
        <v>0.5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0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1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1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0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0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1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1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0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0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1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1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0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0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1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1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0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0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1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1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0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0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1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1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0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1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0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0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1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1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0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0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1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1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0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0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1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1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0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0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1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1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0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0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1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1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0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0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1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1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0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0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true" showOutlineSymbols="true" defaultGridColor="true" view="normal" topLeftCell="A19" colorId="64" zoomScale="200" zoomScaleNormal="200" zoomScalePageLayoutView="100" workbookViewId="0">
      <selection pane="topLeft" activeCell="A1" activeCellId="0" sqref="A1:F49"/>
    </sheetView>
  </sheetViews>
  <sheetFormatPr defaultColWidth="11.5703125" defaultRowHeight="12.8" zeroHeight="false" outlineLevelRow="0" outlineLevelCol="0"/>
  <cols>
    <col collapsed="false" customWidth="true" hidden="false" outlineLevel="0" max="10" min="9" style="1" width="6.11"/>
    <col collapsed="false" customWidth="true" hidden="false" outlineLevel="0" max="11" min="11" style="1" width="4.3"/>
    <col collapsed="false" customWidth="true" hidden="false" outlineLevel="0" max="12" min="12" style="1" width="5.83"/>
    <col collapsed="false" customWidth="true" hidden="false" outlineLevel="0" max="14" min="14" style="1" width="4.02"/>
    <col collapsed="false" customWidth="true" hidden="false" outlineLevel="0" max="15" min="15" style="1" width="4.58"/>
    <col collapsed="false" customWidth="true" hidden="false" outlineLevel="0" max="16" min="16" style="1" width="4.97"/>
    <col collapsed="false" customWidth="true" hidden="false" outlineLevel="0" max="18" min="18" style="1" width="3.89"/>
    <col collapsed="false" customWidth="true" hidden="false" outlineLevel="0" max="19" min="19" style="1" width="7.36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0</v>
      </c>
      <c r="J2" s="1" t="s">
        <v>4</v>
      </c>
      <c r="K2" s="1" t="n">
        <v>21</v>
      </c>
      <c r="L2" s="1" t="n">
        <f aca="false">K2/SUM(K2:K3)</f>
        <v>0.875</v>
      </c>
      <c r="N2" s="1" t="s">
        <v>4</v>
      </c>
      <c r="O2" s="1" t="n">
        <f aca="false">299-37</f>
        <v>262</v>
      </c>
      <c r="P2" s="1" t="n">
        <f aca="false">O2/SUM(O2:O3)</f>
        <v>0.876254180602007</v>
      </c>
      <c r="R2" s="1" t="s">
        <v>4</v>
      </c>
      <c r="S2" s="1" t="n">
        <v>0.89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0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1</v>
      </c>
      <c r="J3" s="1" t="s">
        <v>5</v>
      </c>
      <c r="K3" s="1" t="n">
        <v>3</v>
      </c>
      <c r="L3" s="1" t="n">
        <f aca="false">K3/SUM(K2:K3)</f>
        <v>0.125</v>
      </c>
      <c r="N3" s="1" t="s">
        <v>5</v>
      </c>
      <c r="O3" s="1" t="n">
        <v>37</v>
      </c>
      <c r="P3" s="1" t="n">
        <f aca="false">O3/SUM(O2:O3)</f>
        <v>0.123745819397993</v>
      </c>
      <c r="R3" s="1" t="s">
        <v>5</v>
      </c>
      <c r="S3" s="1" t="n">
        <v>0.11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1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0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0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1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0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1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1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0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1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0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0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1</v>
      </c>
      <c r="L9" s="1" t="n">
        <v>0</v>
      </c>
      <c r="M9" s="1" t="n">
        <v>0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1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0</v>
      </c>
      <c r="J10" s="1" t="s">
        <v>87</v>
      </c>
      <c r="L10" s="1" t="s">
        <v>4</v>
      </c>
      <c r="M10" s="1" t="s">
        <v>5</v>
      </c>
      <c r="N10" s="1" t="s">
        <v>88</v>
      </c>
      <c r="O10" s="3" t="s">
        <v>89</v>
      </c>
      <c r="P10" s="1" t="s">
        <v>90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0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1</v>
      </c>
      <c r="K11" s="1" t="s">
        <v>4</v>
      </c>
      <c r="L11" s="1" t="n">
        <v>0</v>
      </c>
      <c r="M11" s="1" t="n">
        <v>1</v>
      </c>
      <c r="N11" s="1" t="n">
        <f aca="false">-SUMPRODUCT(L11:M11,$L$11:$M$11)</f>
        <v>-1</v>
      </c>
      <c r="O11" s="3" t="n">
        <f aca="false">EXP(N11)</f>
        <v>0.367879441171442</v>
      </c>
      <c r="P11" s="1" t="n">
        <f aca="false">O11/SUM(O11:O12)</f>
        <v>0.268941421369995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1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0</v>
      </c>
      <c r="K12" s="1" t="s">
        <v>5</v>
      </c>
      <c r="L12" s="1" t="n">
        <v>1</v>
      </c>
      <c r="M12" s="1" t="n">
        <v>0</v>
      </c>
      <c r="N12" s="1" t="n">
        <f aca="false">-SUMPRODUCT(L12:M12,$L$11:$M$11)</f>
        <v>-0</v>
      </c>
      <c r="O12" s="3" t="n">
        <f aca="false">EXP(N12)</f>
        <v>1</v>
      </c>
      <c r="P12" s="1" t="n">
        <f aca="false">O12/SUM(O11:O12)</f>
        <v>0.731058578630005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0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1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0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1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1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0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0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1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1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0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1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0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0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1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1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0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0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1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1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0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0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1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1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0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0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1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1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0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0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1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1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0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0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1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1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0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0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1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1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0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0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1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1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0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0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1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1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0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0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1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1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0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0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6"/>
  <sheetViews>
    <sheetView showFormulas="false" showGridLines="true" showRowColHeaders="true" showZeros="true" rightToLeft="false" tabSelected="false" showOutlineSymbols="true" defaultGridColor="true" view="normal" topLeftCell="A51" colorId="64" zoomScale="200" zoomScaleNormal="200" zoomScalePageLayoutView="100" workbookViewId="0">
      <selection pane="topLeft" activeCell="A6" activeCellId="0" sqref="A1:F49"/>
    </sheetView>
  </sheetViews>
  <sheetFormatPr defaultColWidth="11.5703125" defaultRowHeight="12.8" zeroHeight="false" outlineLevelRow="0" outlineLevelCol="0"/>
  <cols>
    <col collapsed="false" customWidth="true" hidden="false" outlineLevel="0" max="8" min="8" style="0" width="3.96"/>
    <col collapsed="false" customWidth="true" hidden="false" outlineLevel="0" max="10" min="9" style="0" width="5.83"/>
    <col collapsed="false" customWidth="true" hidden="false" outlineLevel="0" max="14" min="11" style="1" width="5.83"/>
    <col collapsed="false" customWidth="true" hidden="false" outlineLevel="0" max="15" min="15" style="1" width="3.74"/>
    <col collapsed="false" customWidth="true" hidden="false" outlineLevel="0" max="16" min="16" style="1" width="4.86"/>
    <col collapsed="false" customWidth="true" hidden="false" outlineLevel="0" max="18" min="18" style="1" width="6.67"/>
    <col collapsed="false" customWidth="true" hidden="false" outlineLevel="0" max="19" min="19" style="1" width="4.86"/>
    <col collapsed="false" customWidth="true" hidden="false" outlineLevel="0" max="20" min="20" style="1" width="4.58"/>
    <col collapsed="false" customWidth="true" hidden="false" outlineLevel="0" max="22" min="22" style="1" width="3.74"/>
    <col collapsed="false" customWidth="true" hidden="false" outlineLevel="0" max="23" min="23" style="1" width="5.28"/>
  </cols>
  <sheetData>
    <row r="1" customFormat="false" ht="12.8" hidden="false" customHeight="false" outlineLevel="0" collapsed="false">
      <c r="A1" s="1"/>
      <c r="B1" s="1"/>
      <c r="C1" s="1"/>
      <c r="D1" s="1" t="s">
        <v>91</v>
      </c>
      <c r="E1" s="1" t="n">
        <f aca="false">(E5-E2)*SQRT(2)/(E4^2)</f>
        <v>0.000424264068711929</v>
      </c>
      <c r="F1" s="1" t="n">
        <f aca="false">(F5-F2)*SQRT(2)/(F4^2)</f>
        <v>0</v>
      </c>
      <c r="G1" s="1" t="n">
        <f aca="false">(G5-G2)*SQRT(2)/(G4^2)</f>
        <v>0</v>
      </c>
      <c r="H1" s="1" t="n">
        <f aca="false">(H5-H2)*SQRT(2)/(H4^2)</f>
        <v>0</v>
      </c>
      <c r="I1" s="1"/>
      <c r="J1" s="1"/>
      <c r="M1" s="1" t="n">
        <f aca="false">SUM(E1:H1)</f>
        <v>0.000424264068711929</v>
      </c>
      <c r="N1" s="2"/>
      <c r="O1" s="2"/>
      <c r="P1" s="2"/>
      <c r="Q1" s="2"/>
      <c r="R1" s="2"/>
      <c r="V1" s="2"/>
    </row>
    <row r="2" customFormat="false" ht="12.8" hidden="false" customHeight="false" outlineLevel="0" collapsed="false">
      <c r="A2" s="1"/>
      <c r="B2" s="1"/>
      <c r="C2" s="1"/>
      <c r="D2" s="1" t="s">
        <v>92</v>
      </c>
      <c r="E2" s="1" t="n">
        <v>0</v>
      </c>
      <c r="F2" s="1" t="n">
        <v>0</v>
      </c>
      <c r="G2" s="1" t="n">
        <v>0</v>
      </c>
      <c r="H2" s="1" t="n">
        <v>0</v>
      </c>
      <c r="I2" s="1"/>
      <c r="J2" s="1"/>
      <c r="N2" s="2"/>
      <c r="O2" s="2"/>
      <c r="P2" s="2"/>
      <c r="Q2" s="2"/>
      <c r="R2" s="2"/>
      <c r="V2" s="2"/>
    </row>
    <row r="3" customFormat="false" ht="12.8" hidden="false" customHeight="false" outlineLevel="0" collapsed="false">
      <c r="A3" s="1"/>
      <c r="B3" s="1"/>
      <c r="C3" s="1"/>
      <c r="D3" s="1" t="s">
        <v>93</v>
      </c>
      <c r="E3" s="1" t="n">
        <f aca="false">(E5-E2)^2/2/E4</f>
        <v>0.045</v>
      </c>
      <c r="F3" s="1" t="n">
        <f aca="false">(F5-F2)^2/2/F4</f>
        <v>0</v>
      </c>
      <c r="G3" s="1" t="n">
        <f aca="false">(G5-G2)^2/2/G4</f>
        <v>0</v>
      </c>
      <c r="H3" s="1" t="n">
        <f aca="false">(H5-H2)^2/2/H4</f>
        <v>0</v>
      </c>
      <c r="I3" s="1"/>
      <c r="J3" s="1"/>
      <c r="M3" s="1" t="n">
        <f aca="false">SUM(E3:H3)</f>
        <v>0.045</v>
      </c>
      <c r="N3" s="2"/>
      <c r="O3" s="2"/>
      <c r="P3" s="2"/>
      <c r="Q3" s="2"/>
      <c r="R3" s="2"/>
      <c r="V3" s="2"/>
    </row>
    <row r="4" customFormat="false" ht="12.8" hidden="false" customHeight="false" outlineLevel="0" collapsed="false">
      <c r="A4" s="1"/>
      <c r="B4" s="1"/>
      <c r="C4" s="1"/>
      <c r="D4" s="1" t="s">
        <v>94</v>
      </c>
      <c r="E4" s="1" t="n">
        <v>100</v>
      </c>
      <c r="F4" s="1" t="n">
        <v>100</v>
      </c>
      <c r="G4" s="1" t="n">
        <v>100</v>
      </c>
      <c r="H4" s="1" t="n">
        <v>100</v>
      </c>
      <c r="I4" s="1"/>
      <c r="J4" s="1"/>
      <c r="N4" s="2"/>
      <c r="O4" s="2"/>
      <c r="P4" s="2"/>
      <c r="Q4" s="2"/>
      <c r="R4" s="2"/>
      <c r="V4" s="2"/>
    </row>
    <row r="5" customFormat="false" ht="12.8" hidden="false" customHeight="false" outlineLevel="0" collapsed="false">
      <c r="A5" s="1"/>
      <c r="B5" s="1"/>
      <c r="C5" s="1"/>
      <c r="D5" s="1"/>
      <c r="E5" s="1" t="n">
        <v>3</v>
      </c>
      <c r="F5" s="1" t="n">
        <v>0</v>
      </c>
      <c r="G5" s="1" t="n">
        <v>0</v>
      </c>
      <c r="H5" s="1" t="n">
        <v>0</v>
      </c>
      <c r="I5" s="1"/>
      <c r="J5" s="1"/>
      <c r="N5" s="2"/>
      <c r="O5" s="2"/>
      <c r="P5" s="2"/>
      <c r="Q5" s="2"/>
      <c r="R5" s="2"/>
      <c r="V5" s="2"/>
    </row>
    <row r="6" customFormat="false" ht="12.8" hidden="false" customHeight="false" outlineLevel="0" collapsed="false">
      <c r="A6" s="1" t="s">
        <v>0</v>
      </c>
      <c r="B6" s="1" t="s">
        <v>2</v>
      </c>
      <c r="C6" s="1" t="s">
        <v>3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82</v>
      </c>
      <c r="I6" s="1" t="s">
        <v>88</v>
      </c>
      <c r="J6" s="1" t="s">
        <v>89</v>
      </c>
      <c r="K6" s="1" t="s">
        <v>90</v>
      </c>
      <c r="L6" s="1" t="s">
        <v>95</v>
      </c>
      <c r="M6" s="2" t="n">
        <f aca="false">SUM(L7:L54)-M3</f>
        <v>-23.2917491791789</v>
      </c>
      <c r="N6" s="2" t="s">
        <v>83</v>
      </c>
      <c r="O6" s="2"/>
      <c r="P6" s="2"/>
      <c r="Q6" s="2"/>
      <c r="R6" s="2" t="s">
        <v>84</v>
      </c>
      <c r="V6" s="2" t="s">
        <v>85</v>
      </c>
    </row>
    <row r="7" customFormat="false" ht="12.8" hidden="false" customHeight="false" outlineLevel="0" collapsed="false">
      <c r="A7" s="1" t="s">
        <v>6</v>
      </c>
      <c r="B7" s="1" t="s">
        <v>7</v>
      </c>
      <c r="C7" s="1" t="n">
        <v>1</v>
      </c>
      <c r="D7" s="1" t="n">
        <v>40</v>
      </c>
      <c r="E7" s="1" t="n">
        <v>0</v>
      </c>
      <c r="F7" s="1" t="n">
        <v>1</v>
      </c>
      <c r="G7" s="1" t="n">
        <v>0</v>
      </c>
      <c r="H7" s="1" t="n">
        <f aca="false">IF(C7,0,1)</f>
        <v>0</v>
      </c>
      <c r="I7" s="1" t="n">
        <f aca="false">-SUMPRODUCT(E7:H7,E$5:H$5)</f>
        <v>-0</v>
      </c>
      <c r="J7" s="1" t="n">
        <f aca="false">EXP(I7)</f>
        <v>1</v>
      </c>
      <c r="K7" s="1" t="n">
        <f aca="false">J7/SUMIF(A:A,A7,J:J)</f>
        <v>0.952574126822433</v>
      </c>
      <c r="L7" s="1" t="n">
        <f aca="false">LOG(K7)*(D7*C7)</f>
        <v>-0.844048747150776</v>
      </c>
      <c r="N7" s="1" t="s">
        <v>4</v>
      </c>
      <c r="O7" s="1" t="n">
        <v>23</v>
      </c>
      <c r="P7" s="1" t="n">
        <f aca="false">O7/SUM(O7:O8)</f>
        <v>0.958333333333333</v>
      </c>
      <c r="R7" s="1" t="s">
        <v>4</v>
      </c>
      <c r="S7" s="1" t="n">
        <f aca="false">SUM(D7:D54)/2 - 13</f>
        <v>286</v>
      </c>
      <c r="T7" s="1" t="n">
        <f aca="false">S7/SUM(S7:S8)</f>
        <v>0.956521739130435</v>
      </c>
      <c r="V7" s="1" t="s">
        <v>4</v>
      </c>
      <c r="W7" s="1" t="n">
        <v>0.97</v>
      </c>
    </row>
    <row r="8" customFormat="false" ht="12.8" hidden="false" customHeight="false" outlineLevel="0" collapsed="false">
      <c r="A8" s="1" t="s">
        <v>6</v>
      </c>
      <c r="B8" s="1" t="s">
        <v>8</v>
      </c>
      <c r="C8" s="1" t="n">
        <v>0</v>
      </c>
      <c r="D8" s="1" t="n">
        <v>40</v>
      </c>
      <c r="E8" s="1" t="n">
        <v>1</v>
      </c>
      <c r="F8" s="1" t="n">
        <v>0</v>
      </c>
      <c r="G8" s="1" t="n">
        <v>1</v>
      </c>
      <c r="H8" s="1" t="n">
        <f aca="false">IF(C8,0,1)</f>
        <v>1</v>
      </c>
      <c r="I8" s="1" t="n">
        <f aca="false">-SUMPRODUCT(E8:H8,E$5:H$5)</f>
        <v>-3</v>
      </c>
      <c r="J8" s="1" t="n">
        <f aca="false">EXP(I8)</f>
        <v>0.049787068367864</v>
      </c>
      <c r="K8" s="1" t="n">
        <f aca="false">J8/SUMIF(A:A,A8,J:J)</f>
        <v>0.0474258731775668</v>
      </c>
      <c r="L8" s="1" t="n">
        <f aca="false">LOG(K8)*(D8*C8)</f>
        <v>-0</v>
      </c>
      <c r="N8" s="1" t="s">
        <v>5</v>
      </c>
      <c r="O8" s="1" t="n">
        <v>1</v>
      </c>
      <c r="P8" s="1" t="n">
        <f aca="false">O8/SUM(O7:O8)</f>
        <v>0.0416666666666667</v>
      </c>
      <c r="R8" s="1" t="s">
        <v>5</v>
      </c>
      <c r="S8" s="1" t="n">
        <v>13</v>
      </c>
      <c r="T8" s="1" t="n">
        <f aca="false">S8/SUM(S7:S8)</f>
        <v>0.0434782608695652</v>
      </c>
      <c r="V8" s="1" t="s">
        <v>5</v>
      </c>
      <c r="W8" s="1" t="n">
        <v>0.03</v>
      </c>
    </row>
    <row r="9" customFormat="false" ht="12.8" hidden="false" customHeight="false" outlineLevel="0" collapsed="false">
      <c r="A9" s="1" t="s">
        <v>9</v>
      </c>
      <c r="B9" s="1" t="s">
        <v>10</v>
      </c>
      <c r="C9" s="1" t="n">
        <v>0</v>
      </c>
      <c r="D9" s="1" t="n">
        <v>13</v>
      </c>
      <c r="E9" s="1" t="n">
        <v>0</v>
      </c>
      <c r="F9" s="1" t="n">
        <v>1</v>
      </c>
      <c r="G9" s="1" t="n">
        <v>0</v>
      </c>
      <c r="H9" s="1" t="n">
        <f aca="false">IF(C9,0,1)</f>
        <v>1</v>
      </c>
      <c r="I9" s="1" t="n">
        <f aca="false">-SUMPRODUCT(E9:H9,E$5:H$5)</f>
        <v>-0</v>
      </c>
      <c r="J9" s="1" t="n">
        <f aca="false">EXP(I9)</f>
        <v>1</v>
      </c>
      <c r="K9" s="1" t="n">
        <f aca="false">J9/SUMIF(A:A,A9,J:J)</f>
        <v>0.952574126822433</v>
      </c>
      <c r="L9" s="1" t="n">
        <f aca="false">LOG(K9)*(D9*C9)</f>
        <v>-0</v>
      </c>
    </row>
    <row r="10" customFormat="false" ht="12.8" hidden="false" customHeight="false" outlineLevel="0" collapsed="false">
      <c r="A10" s="1" t="s">
        <v>9</v>
      </c>
      <c r="B10" s="1" t="s">
        <v>11</v>
      </c>
      <c r="C10" s="1" t="n">
        <v>1</v>
      </c>
      <c r="D10" s="1" t="n">
        <v>13</v>
      </c>
      <c r="E10" s="1" t="n">
        <v>1</v>
      </c>
      <c r="F10" s="1" t="n">
        <v>0</v>
      </c>
      <c r="G10" s="1" t="n">
        <v>1</v>
      </c>
      <c r="H10" s="1" t="n">
        <f aca="false">IF(C10,0,1)</f>
        <v>0</v>
      </c>
      <c r="I10" s="1" t="n">
        <f aca="false">-SUMPRODUCT(E10:H10,E$5:H$5)</f>
        <v>-3</v>
      </c>
      <c r="J10" s="1" t="n">
        <f aca="false">EXP(I10)</f>
        <v>0.049787068367864</v>
      </c>
      <c r="K10" s="1" t="n">
        <f aca="false">J10/SUMIF(A:A,A10,J:J)</f>
        <v>0.0474258731775668</v>
      </c>
      <c r="L10" s="1" t="n">
        <f aca="false">LOG(K10)*(D10*C10)</f>
        <v>-17.2118006370508</v>
      </c>
    </row>
    <row r="11" customFormat="false" ht="12.8" hidden="false" customHeight="false" outlineLevel="0" collapsed="false">
      <c r="A11" s="1" t="s">
        <v>12</v>
      </c>
      <c r="B11" s="1" t="s">
        <v>13</v>
      </c>
      <c r="C11" s="1" t="n">
        <v>1</v>
      </c>
      <c r="D11" s="1" t="n">
        <v>7</v>
      </c>
      <c r="E11" s="1" t="n">
        <v>0</v>
      </c>
      <c r="F11" s="1" t="n">
        <v>1</v>
      </c>
      <c r="G11" s="1" t="n">
        <v>0</v>
      </c>
      <c r="H11" s="1" t="n">
        <f aca="false">IF(C11,0,1)</f>
        <v>0</v>
      </c>
      <c r="I11" s="1" t="n">
        <f aca="false">-SUMPRODUCT(E11:H11,E$5:H$5)</f>
        <v>-0</v>
      </c>
      <c r="J11" s="1" t="n">
        <f aca="false">EXP(I11)</f>
        <v>1</v>
      </c>
      <c r="K11" s="1" t="n">
        <f aca="false">J11/SUMIF(A:A,A11,J:J)</f>
        <v>0.952574126822433</v>
      </c>
      <c r="L11" s="1" t="n">
        <f aca="false">LOG(K11)*(D11*C11)</f>
        <v>-0.147708530751386</v>
      </c>
    </row>
    <row r="12" customFormat="false" ht="12.8" hidden="false" customHeight="false" outlineLevel="0" collapsed="false">
      <c r="A12" s="1" t="s">
        <v>12</v>
      </c>
      <c r="B12" s="1" t="s">
        <v>14</v>
      </c>
      <c r="C12" s="1" t="n">
        <v>0</v>
      </c>
      <c r="D12" s="1" t="n">
        <v>7</v>
      </c>
      <c r="E12" s="1" t="n">
        <v>1</v>
      </c>
      <c r="F12" s="1" t="n">
        <v>0</v>
      </c>
      <c r="G12" s="1" t="n">
        <v>1</v>
      </c>
      <c r="H12" s="1" t="n">
        <f aca="false">IF(C12,0,1)</f>
        <v>1</v>
      </c>
      <c r="I12" s="1" t="n">
        <f aca="false">-SUMPRODUCT(E12:H12,E$5:H$5)</f>
        <v>-3</v>
      </c>
      <c r="J12" s="1" t="n">
        <f aca="false">EXP(I12)</f>
        <v>0.049787068367864</v>
      </c>
      <c r="K12" s="1" t="n">
        <f aca="false">J12/SUMIF(A:A,A12,J:J)</f>
        <v>0.0474258731775668</v>
      </c>
      <c r="L12" s="1" t="n">
        <f aca="false">LOG(K12)*(D12*C12)</f>
        <v>-0</v>
      </c>
    </row>
    <row r="13" customFormat="false" ht="12.8" hidden="false" customHeight="false" outlineLevel="0" collapsed="false">
      <c r="A13" s="1" t="s">
        <v>15</v>
      </c>
      <c r="B13" s="1" t="s">
        <v>16</v>
      </c>
      <c r="C13" s="1" t="n">
        <v>1</v>
      </c>
      <c r="D13" s="1" t="n">
        <v>6</v>
      </c>
      <c r="E13" s="1" t="n">
        <v>0</v>
      </c>
      <c r="F13" s="1" t="n">
        <v>1</v>
      </c>
      <c r="G13" s="1" t="n">
        <v>0</v>
      </c>
      <c r="H13" s="1" t="n">
        <f aca="false">IF(C13,0,1)</f>
        <v>0</v>
      </c>
      <c r="I13" s="1" t="n">
        <f aca="false">-SUMPRODUCT(E13:H13,E$5:H$5)</f>
        <v>-0</v>
      </c>
      <c r="J13" s="1" t="n">
        <f aca="false">EXP(I13)</f>
        <v>1</v>
      </c>
      <c r="K13" s="1" t="n">
        <f aca="false">J13/SUMIF(A:A,A13,J:J)</f>
        <v>0.952574126822433</v>
      </c>
      <c r="L13" s="1" t="n">
        <f aca="false">LOG(K13)*(D13*C13)</f>
        <v>-0.126607312072616</v>
      </c>
    </row>
    <row r="14" customFormat="false" ht="12.8" hidden="false" customHeight="false" outlineLevel="0" collapsed="false">
      <c r="A14" s="1" t="s">
        <v>15</v>
      </c>
      <c r="B14" s="1" t="s">
        <v>17</v>
      </c>
      <c r="C14" s="1" t="n">
        <v>0</v>
      </c>
      <c r="D14" s="1" t="n">
        <v>6</v>
      </c>
      <c r="E14" s="1" t="n">
        <v>1</v>
      </c>
      <c r="F14" s="1" t="n">
        <v>0</v>
      </c>
      <c r="G14" s="1" t="n">
        <v>1</v>
      </c>
      <c r="H14" s="1" t="n">
        <f aca="false">IF(C14,0,1)</f>
        <v>1</v>
      </c>
      <c r="I14" s="1" t="n">
        <f aca="false">-SUMPRODUCT(E14:H14,E$5:H$5)</f>
        <v>-3</v>
      </c>
      <c r="J14" s="1" t="n">
        <f aca="false">EXP(I14)</f>
        <v>0.049787068367864</v>
      </c>
      <c r="K14" s="1" t="n">
        <f aca="false">J14/SUMIF(A:A,A14,J:J)</f>
        <v>0.0474258731775668</v>
      </c>
      <c r="L14" s="1" t="n">
        <f aca="false">LOG(K14)*(D14*C14)</f>
        <v>-0</v>
      </c>
      <c r="P14" s="1" t="n">
        <v>3</v>
      </c>
      <c r="Q14" s="1" t="n">
        <v>0</v>
      </c>
    </row>
    <row r="15" customFormat="false" ht="12.8" hidden="false" customHeight="false" outlineLevel="0" collapsed="false">
      <c r="A15" s="1" t="s">
        <v>18</v>
      </c>
      <c r="B15" s="1" t="s">
        <v>19</v>
      </c>
      <c r="C15" s="1" t="n">
        <v>1</v>
      </c>
      <c r="D15" s="1" t="n">
        <v>5</v>
      </c>
      <c r="E15" s="1" t="n">
        <v>0</v>
      </c>
      <c r="F15" s="1" t="n">
        <v>1</v>
      </c>
      <c r="G15" s="1" t="n">
        <v>0</v>
      </c>
      <c r="H15" s="1" t="n">
        <f aca="false">IF(C15,0,1)</f>
        <v>0</v>
      </c>
      <c r="I15" s="1" t="n">
        <f aca="false">-SUMPRODUCT(E15:H15,E$5:H$5)</f>
        <v>-0</v>
      </c>
      <c r="J15" s="1" t="n">
        <f aca="false">EXP(I15)</f>
        <v>1</v>
      </c>
      <c r="K15" s="1" t="n">
        <f aca="false">J15/SUMIF(A:A,A15,J:J)</f>
        <v>0.952574126822433</v>
      </c>
      <c r="L15" s="1" t="n">
        <f aca="false">LOG(K15)*(D15*C15)</f>
        <v>-0.105506093393847</v>
      </c>
      <c r="N15" s="1" t="s">
        <v>87</v>
      </c>
      <c r="P15" s="1" t="s">
        <v>4</v>
      </c>
      <c r="Q15" s="1" t="s">
        <v>5</v>
      </c>
      <c r="R15" s="1" t="s">
        <v>88</v>
      </c>
      <c r="S15" s="3" t="s">
        <v>89</v>
      </c>
      <c r="T15" s="1" t="s">
        <v>90</v>
      </c>
    </row>
    <row r="16" customFormat="false" ht="12.8" hidden="false" customHeight="false" outlineLevel="0" collapsed="false">
      <c r="A16" s="1" t="s">
        <v>18</v>
      </c>
      <c r="B16" s="1" t="s">
        <v>20</v>
      </c>
      <c r="C16" s="1" t="n">
        <v>0</v>
      </c>
      <c r="D16" s="1" t="n">
        <v>5</v>
      </c>
      <c r="E16" s="1" t="n">
        <v>1</v>
      </c>
      <c r="F16" s="1" t="n">
        <v>0</v>
      </c>
      <c r="G16" s="1" t="n">
        <v>1</v>
      </c>
      <c r="H16" s="1" t="n">
        <f aca="false">IF(C16,0,1)</f>
        <v>1</v>
      </c>
      <c r="I16" s="1" t="n">
        <f aca="false">-SUMPRODUCT(E16:H16,E$5:H$5)</f>
        <v>-3</v>
      </c>
      <c r="J16" s="1" t="n">
        <f aca="false">EXP(I16)</f>
        <v>0.049787068367864</v>
      </c>
      <c r="K16" s="1" t="n">
        <f aca="false">J16/SUMIF(A:A,A16,J:J)</f>
        <v>0.0474258731775668</v>
      </c>
      <c r="L16" s="1" t="n">
        <f aca="false">LOG(K16)*(D16*C16)</f>
        <v>-0</v>
      </c>
      <c r="O16" s="1" t="s">
        <v>4</v>
      </c>
      <c r="P16" s="1" t="n">
        <v>0</v>
      </c>
      <c r="Q16" s="1" t="n">
        <v>1</v>
      </c>
      <c r="R16" s="1" t="n">
        <f aca="false">-SUMPRODUCT(P16:Q16,$P$14:$Q$14)</f>
        <v>-0</v>
      </c>
      <c r="S16" s="3" t="n">
        <f aca="false">EXP(R16)</f>
        <v>1</v>
      </c>
      <c r="T16" s="1" t="n">
        <f aca="false">S16/SUM(S16:S17)</f>
        <v>0.952574126822433</v>
      </c>
    </row>
    <row r="17" customFormat="false" ht="12.8" hidden="false" customHeight="false" outlineLevel="0" collapsed="false">
      <c r="A17" s="1" t="s">
        <v>21</v>
      </c>
      <c r="B17" s="1" t="s">
        <v>22</v>
      </c>
      <c r="C17" s="1" t="n">
        <v>1</v>
      </c>
      <c r="D17" s="1" t="n">
        <v>4</v>
      </c>
      <c r="E17" s="1" t="n">
        <v>0</v>
      </c>
      <c r="F17" s="1" t="n">
        <v>1</v>
      </c>
      <c r="G17" s="1" t="n">
        <v>0</v>
      </c>
      <c r="H17" s="1" t="n">
        <f aca="false">IF(C17,0,1)</f>
        <v>0</v>
      </c>
      <c r="I17" s="1" t="n">
        <f aca="false">-SUMPRODUCT(E17:H17,E$5:H$5)</f>
        <v>-0</v>
      </c>
      <c r="J17" s="1" t="n">
        <f aca="false">EXP(I17)</f>
        <v>1</v>
      </c>
      <c r="K17" s="1" t="n">
        <f aca="false">J17/SUMIF(A:A,A17,J:J)</f>
        <v>0.952574126822433</v>
      </c>
      <c r="L17" s="1" t="n">
        <f aca="false">LOG(K17)*(D17*C17)</f>
        <v>-0.0844048747150776</v>
      </c>
      <c r="O17" s="1" t="s">
        <v>5</v>
      </c>
      <c r="P17" s="1" t="n">
        <v>1</v>
      </c>
      <c r="Q17" s="1" t="n">
        <v>0</v>
      </c>
      <c r="R17" s="1" t="n">
        <f aca="false">-SUMPRODUCT(P17:Q17,$P$14:$Q$14)</f>
        <v>-3</v>
      </c>
      <c r="S17" s="3" t="n">
        <f aca="false">EXP(R17)</f>
        <v>0.049787068367864</v>
      </c>
      <c r="T17" s="1" t="n">
        <f aca="false">S17/SUM(S16:S17)</f>
        <v>0.0474258731775668</v>
      </c>
    </row>
    <row r="18" customFormat="false" ht="12.8" hidden="false" customHeight="false" outlineLevel="0" collapsed="false">
      <c r="A18" s="1" t="s">
        <v>21</v>
      </c>
      <c r="B18" s="1" t="s">
        <v>23</v>
      </c>
      <c r="C18" s="1" t="n">
        <v>0</v>
      </c>
      <c r="D18" s="1" t="n">
        <v>4</v>
      </c>
      <c r="E18" s="1" t="n">
        <v>1</v>
      </c>
      <c r="F18" s="1" t="n">
        <v>0</v>
      </c>
      <c r="G18" s="1" t="n">
        <v>1</v>
      </c>
      <c r="H18" s="1" t="n">
        <f aca="false">IF(C18,0,1)</f>
        <v>1</v>
      </c>
      <c r="I18" s="1" t="n">
        <f aca="false">-SUMPRODUCT(E18:H18,E$5:H$5)</f>
        <v>-3</v>
      </c>
      <c r="J18" s="1" t="n">
        <f aca="false">EXP(I18)</f>
        <v>0.049787068367864</v>
      </c>
      <c r="K18" s="1" t="n">
        <f aca="false">J18/SUMIF(A:A,A18,J:J)</f>
        <v>0.0474258731775668</v>
      </c>
      <c r="L18" s="1" t="n">
        <f aca="false">LOG(K18)*(D18*C18)</f>
        <v>-0</v>
      </c>
    </row>
    <row r="19" customFormat="false" ht="12.8" hidden="false" customHeight="false" outlineLevel="0" collapsed="false">
      <c r="A19" s="1" t="s">
        <v>24</v>
      </c>
      <c r="B19" s="1" t="s">
        <v>25</v>
      </c>
      <c r="C19" s="1" t="n">
        <v>1</v>
      </c>
      <c r="D19" s="1" t="n">
        <v>20</v>
      </c>
      <c r="E19" s="1" t="n">
        <v>0</v>
      </c>
      <c r="F19" s="1" t="n">
        <v>1</v>
      </c>
      <c r="G19" s="1" t="n">
        <v>0</v>
      </c>
      <c r="H19" s="1" t="n">
        <f aca="false">IF(C19,0,1)</f>
        <v>0</v>
      </c>
      <c r="I19" s="1" t="n">
        <f aca="false">-SUMPRODUCT(E19:H19,E$5:H$5)</f>
        <v>-0</v>
      </c>
      <c r="J19" s="1" t="n">
        <f aca="false">EXP(I19)</f>
        <v>1</v>
      </c>
      <c r="K19" s="1" t="n">
        <f aca="false">J19/SUMIF(A:A,A19,J:J)</f>
        <v>0.952574126822433</v>
      </c>
      <c r="L19" s="1" t="n">
        <f aca="false">LOG(K19)*(D19*C19)</f>
        <v>-0.422024373575388</v>
      </c>
    </row>
    <row r="20" customFormat="false" ht="12.8" hidden="false" customHeight="false" outlineLevel="0" collapsed="false">
      <c r="A20" s="1" t="s">
        <v>24</v>
      </c>
      <c r="B20" s="1" t="s">
        <v>26</v>
      </c>
      <c r="C20" s="1" t="n">
        <v>0</v>
      </c>
      <c r="D20" s="1" t="n">
        <v>20</v>
      </c>
      <c r="E20" s="1" t="n">
        <v>1</v>
      </c>
      <c r="F20" s="1" t="n">
        <v>0</v>
      </c>
      <c r="G20" s="1" t="n">
        <v>1</v>
      </c>
      <c r="H20" s="1" t="n">
        <f aca="false">IF(C20,0,1)</f>
        <v>1</v>
      </c>
      <c r="I20" s="1" t="n">
        <f aca="false">-SUMPRODUCT(E20:H20,E$5:H$5)</f>
        <v>-3</v>
      </c>
      <c r="J20" s="1" t="n">
        <f aca="false">EXP(I20)</f>
        <v>0.049787068367864</v>
      </c>
      <c r="K20" s="1" t="n">
        <f aca="false">J20/SUMIF(A:A,A20,J:J)</f>
        <v>0.0474258731775668</v>
      </c>
      <c r="L20" s="1" t="n">
        <f aca="false">LOG(K20)*(D20*C20)</f>
        <v>-0</v>
      </c>
    </row>
    <row r="21" customFormat="false" ht="12.8" hidden="false" customHeight="false" outlineLevel="0" collapsed="false">
      <c r="A21" s="1" t="s">
        <v>27</v>
      </c>
      <c r="B21" s="1" t="s">
        <v>28</v>
      </c>
      <c r="C21" s="1" t="n">
        <v>1</v>
      </c>
      <c r="D21" s="1" t="n">
        <v>10</v>
      </c>
      <c r="E21" s="1" t="n">
        <v>0</v>
      </c>
      <c r="F21" s="1" t="n">
        <v>1</v>
      </c>
      <c r="G21" s="1" t="n">
        <v>0</v>
      </c>
      <c r="H21" s="1" t="n">
        <f aca="false">IF(C21,0,1)</f>
        <v>0</v>
      </c>
      <c r="I21" s="1" t="n">
        <f aca="false">-SUMPRODUCT(E21:H21,E$5:H$5)</f>
        <v>-0</v>
      </c>
      <c r="J21" s="1" t="n">
        <f aca="false">EXP(I21)</f>
        <v>1</v>
      </c>
      <c r="K21" s="1" t="n">
        <f aca="false">J21/SUMIF(A:A,A21,J:J)</f>
        <v>0.952574126822433</v>
      </c>
      <c r="L21" s="1" t="n">
        <f aca="false">LOG(K21)*(D21*C21)</f>
        <v>-0.211012186787694</v>
      </c>
    </row>
    <row r="22" customFormat="false" ht="12.8" hidden="false" customHeight="false" outlineLevel="0" collapsed="false">
      <c r="A22" s="1" t="s">
        <v>27</v>
      </c>
      <c r="B22" s="1" t="s">
        <v>29</v>
      </c>
      <c r="C22" s="1" t="n">
        <v>0</v>
      </c>
      <c r="D22" s="1" t="n">
        <v>10</v>
      </c>
      <c r="E22" s="1" t="n">
        <v>1</v>
      </c>
      <c r="F22" s="1" t="n">
        <v>0</v>
      </c>
      <c r="G22" s="1" t="n">
        <v>1</v>
      </c>
      <c r="H22" s="1" t="n">
        <f aca="false">IF(C22,0,1)</f>
        <v>1</v>
      </c>
      <c r="I22" s="1" t="n">
        <f aca="false">-SUMPRODUCT(E22:H22,E$5:H$5)</f>
        <v>-3</v>
      </c>
      <c r="J22" s="1" t="n">
        <f aca="false">EXP(I22)</f>
        <v>0.049787068367864</v>
      </c>
      <c r="K22" s="1" t="n">
        <f aca="false">J22/SUMIF(A:A,A22,J:J)</f>
        <v>0.0474258731775668</v>
      </c>
      <c r="L22" s="1" t="n">
        <f aca="false">LOG(K22)*(D22*C22)</f>
        <v>-0</v>
      </c>
    </row>
    <row r="23" customFormat="false" ht="12.8" hidden="false" customHeight="false" outlineLevel="0" collapsed="false">
      <c r="A23" s="1" t="s">
        <v>30</v>
      </c>
      <c r="B23" s="1" t="s">
        <v>31</v>
      </c>
      <c r="C23" s="1" t="n">
        <v>1</v>
      </c>
      <c r="D23" s="1" t="n">
        <v>8</v>
      </c>
      <c r="E23" s="1" t="n">
        <v>0</v>
      </c>
      <c r="F23" s="1" t="n">
        <v>1</v>
      </c>
      <c r="G23" s="1" t="n">
        <v>0</v>
      </c>
      <c r="H23" s="1" t="n">
        <f aca="false">IF(C23,0,1)</f>
        <v>0</v>
      </c>
      <c r="I23" s="1" t="n">
        <f aca="false">-SUMPRODUCT(E23:H23,E$5:H$5)</f>
        <v>-0</v>
      </c>
      <c r="J23" s="1" t="n">
        <f aca="false">EXP(I23)</f>
        <v>1</v>
      </c>
      <c r="K23" s="1" t="n">
        <f aca="false">J23/SUMIF(A:A,A23,J:J)</f>
        <v>0.952574126822433</v>
      </c>
      <c r="L23" s="1" t="n">
        <f aca="false">LOG(K23)*(D23*C23)</f>
        <v>-0.168809749430155</v>
      </c>
    </row>
    <row r="24" customFormat="false" ht="12.8" hidden="false" customHeight="false" outlineLevel="0" collapsed="false">
      <c r="A24" s="1" t="s">
        <v>30</v>
      </c>
      <c r="B24" s="1" t="s">
        <v>32</v>
      </c>
      <c r="C24" s="1" t="n">
        <v>0</v>
      </c>
      <c r="D24" s="1" t="n">
        <v>8</v>
      </c>
      <c r="E24" s="1" t="n">
        <v>1</v>
      </c>
      <c r="F24" s="1" t="n">
        <v>0</v>
      </c>
      <c r="G24" s="1" t="n">
        <v>1</v>
      </c>
      <c r="H24" s="1" t="n">
        <f aca="false">IF(C24,0,1)</f>
        <v>1</v>
      </c>
      <c r="I24" s="1" t="n">
        <f aca="false">-SUMPRODUCT(E24:H24,E$5:H$5)</f>
        <v>-3</v>
      </c>
      <c r="J24" s="1" t="n">
        <f aca="false">EXP(I24)</f>
        <v>0.049787068367864</v>
      </c>
      <c r="K24" s="1" t="n">
        <f aca="false">J24/SUMIF(A:A,A24,J:J)</f>
        <v>0.0474258731775668</v>
      </c>
      <c r="L24" s="1" t="n">
        <f aca="false">LOG(K24)*(D24*C24)</f>
        <v>-0</v>
      </c>
    </row>
    <row r="25" customFormat="false" ht="12.8" hidden="false" customHeight="false" outlineLevel="0" collapsed="false">
      <c r="A25" s="1" t="s">
        <v>33</v>
      </c>
      <c r="B25" s="1" t="s">
        <v>34</v>
      </c>
      <c r="C25" s="1" t="n">
        <v>1</v>
      </c>
      <c r="D25" s="1" t="n">
        <v>26</v>
      </c>
      <c r="E25" s="1" t="n">
        <v>0</v>
      </c>
      <c r="F25" s="1" t="n">
        <v>1</v>
      </c>
      <c r="G25" s="1" t="n">
        <v>0</v>
      </c>
      <c r="H25" s="1" t="n">
        <f aca="false">IF(C25,0,1)</f>
        <v>0</v>
      </c>
      <c r="I25" s="1" t="n">
        <f aca="false">-SUMPRODUCT(E25:H25,E$5:H$5)</f>
        <v>-0</v>
      </c>
      <c r="J25" s="1" t="n">
        <f aca="false">EXP(I25)</f>
        <v>1</v>
      </c>
      <c r="K25" s="1" t="n">
        <f aca="false">J25/SUMIF(A:A,A25,J:J)</f>
        <v>0.952574126822433</v>
      </c>
      <c r="L25" s="1" t="n">
        <f aca="false">LOG(K25)*(D25*C25)</f>
        <v>-0.548631685648004</v>
      </c>
    </row>
    <row r="26" customFormat="false" ht="12.8" hidden="false" customHeight="false" outlineLevel="0" collapsed="false">
      <c r="A26" s="1" t="s">
        <v>33</v>
      </c>
      <c r="B26" s="1" t="s">
        <v>35</v>
      </c>
      <c r="C26" s="1" t="n">
        <v>0</v>
      </c>
      <c r="D26" s="1" t="n">
        <v>26</v>
      </c>
      <c r="E26" s="1" t="n">
        <v>1</v>
      </c>
      <c r="F26" s="1" t="n">
        <v>0</v>
      </c>
      <c r="G26" s="1" t="n">
        <v>1</v>
      </c>
      <c r="H26" s="1" t="n">
        <f aca="false">IF(C26,0,1)</f>
        <v>1</v>
      </c>
      <c r="I26" s="1" t="n">
        <f aca="false">-SUMPRODUCT(E26:H26,E$5:H$5)</f>
        <v>-3</v>
      </c>
      <c r="J26" s="1" t="n">
        <f aca="false">EXP(I26)</f>
        <v>0.049787068367864</v>
      </c>
      <c r="K26" s="1" t="n">
        <f aca="false">J26/SUMIF(A:A,A26,J:J)</f>
        <v>0.0474258731775668</v>
      </c>
      <c r="L26" s="1" t="n">
        <f aca="false">LOG(K26)*(D26*C26)</f>
        <v>-0</v>
      </c>
    </row>
    <row r="27" customFormat="false" ht="12.8" hidden="false" customHeight="false" outlineLevel="0" collapsed="false">
      <c r="A27" s="1" t="s">
        <v>36</v>
      </c>
      <c r="B27" s="1" t="s">
        <v>37</v>
      </c>
      <c r="C27" s="1" t="n">
        <v>1</v>
      </c>
      <c r="D27" s="1" t="n">
        <v>7</v>
      </c>
      <c r="E27" s="1" t="n">
        <v>0</v>
      </c>
      <c r="F27" s="1" t="n">
        <v>1</v>
      </c>
      <c r="G27" s="1" t="n">
        <v>0</v>
      </c>
      <c r="H27" s="1" t="n">
        <f aca="false">IF(C27,0,1)</f>
        <v>0</v>
      </c>
      <c r="I27" s="1" t="n">
        <f aca="false">-SUMPRODUCT(E27:H27,E$5:H$5)</f>
        <v>-0</v>
      </c>
      <c r="J27" s="1" t="n">
        <f aca="false">EXP(I27)</f>
        <v>1</v>
      </c>
      <c r="K27" s="1" t="n">
        <f aca="false">J27/SUMIF(A:A,A27,J:J)</f>
        <v>0.952574126822433</v>
      </c>
      <c r="L27" s="1" t="n">
        <f aca="false">LOG(K27)*(D27*C27)</f>
        <v>-0.147708530751386</v>
      </c>
    </row>
    <row r="28" customFormat="false" ht="12.8" hidden="false" customHeight="false" outlineLevel="0" collapsed="false">
      <c r="A28" s="1" t="s">
        <v>36</v>
      </c>
      <c r="B28" s="1" t="s">
        <v>38</v>
      </c>
      <c r="C28" s="1" t="n">
        <v>0</v>
      </c>
      <c r="D28" s="1" t="n">
        <v>7</v>
      </c>
      <c r="E28" s="1" t="n">
        <v>1</v>
      </c>
      <c r="F28" s="1" t="n">
        <v>0</v>
      </c>
      <c r="G28" s="1" t="n">
        <v>1</v>
      </c>
      <c r="H28" s="1" t="n">
        <f aca="false">IF(C28,0,1)</f>
        <v>1</v>
      </c>
      <c r="I28" s="1" t="n">
        <f aca="false">-SUMPRODUCT(E28:H28,E$5:H$5)</f>
        <v>-3</v>
      </c>
      <c r="J28" s="1" t="n">
        <f aca="false">EXP(I28)</f>
        <v>0.049787068367864</v>
      </c>
      <c r="K28" s="1" t="n">
        <f aca="false">J28/SUMIF(A:A,A28,J:J)</f>
        <v>0.0474258731775668</v>
      </c>
      <c r="L28" s="1" t="n">
        <f aca="false">LOG(K28)*(D28*C28)</f>
        <v>-0</v>
      </c>
    </row>
    <row r="29" customFormat="false" ht="12.8" hidden="false" customHeight="false" outlineLevel="0" collapsed="false">
      <c r="A29" s="1" t="s">
        <v>39</v>
      </c>
      <c r="B29" s="1" t="s">
        <v>40</v>
      </c>
      <c r="C29" s="1" t="n">
        <v>1</v>
      </c>
      <c r="D29" s="1" t="n">
        <v>4</v>
      </c>
      <c r="E29" s="1" t="n">
        <v>0</v>
      </c>
      <c r="F29" s="1" t="n">
        <v>1</v>
      </c>
      <c r="G29" s="1" t="n">
        <v>0</v>
      </c>
      <c r="H29" s="1" t="n">
        <f aca="false">IF(C29,0,1)</f>
        <v>0</v>
      </c>
      <c r="I29" s="1" t="n">
        <f aca="false">-SUMPRODUCT(E29:H29,E$5:H$5)</f>
        <v>-0</v>
      </c>
      <c r="J29" s="1" t="n">
        <f aca="false">EXP(I29)</f>
        <v>1</v>
      </c>
      <c r="K29" s="1" t="n">
        <f aca="false">J29/SUMIF(A:A,A29,J:J)</f>
        <v>0.952574126822433</v>
      </c>
      <c r="L29" s="1" t="n">
        <f aca="false">LOG(K29)*(D29*C29)</f>
        <v>-0.0844048747150776</v>
      </c>
    </row>
    <row r="30" customFormat="false" ht="12.8" hidden="false" customHeight="false" outlineLevel="0" collapsed="false">
      <c r="A30" s="1" t="s">
        <v>39</v>
      </c>
      <c r="B30" s="1" t="s">
        <v>41</v>
      </c>
      <c r="C30" s="1" t="n">
        <v>0</v>
      </c>
      <c r="D30" s="1" t="n">
        <v>4</v>
      </c>
      <c r="E30" s="1" t="n">
        <v>1</v>
      </c>
      <c r="F30" s="1" t="n">
        <v>0</v>
      </c>
      <c r="G30" s="1" t="n">
        <v>1</v>
      </c>
      <c r="H30" s="1" t="n">
        <f aca="false">IF(C30,0,1)</f>
        <v>1</v>
      </c>
      <c r="I30" s="1" t="n">
        <f aca="false">-SUMPRODUCT(E30:H30,E$5:H$5)</f>
        <v>-3</v>
      </c>
      <c r="J30" s="1" t="n">
        <f aca="false">EXP(I30)</f>
        <v>0.049787068367864</v>
      </c>
      <c r="K30" s="1" t="n">
        <f aca="false">J30/SUMIF(A:A,A30,J:J)</f>
        <v>0.0474258731775668</v>
      </c>
      <c r="L30" s="1" t="n">
        <f aca="false">LOG(K30)*(D30*C30)</f>
        <v>-0</v>
      </c>
    </row>
    <row r="31" customFormat="false" ht="12.8" hidden="false" customHeight="false" outlineLevel="0" collapsed="false">
      <c r="A31" s="1" t="s">
        <v>42</v>
      </c>
      <c r="B31" s="1" t="s">
        <v>43</v>
      </c>
      <c r="C31" s="1" t="n">
        <v>1</v>
      </c>
      <c r="D31" s="1" t="n">
        <v>79</v>
      </c>
      <c r="E31" s="1" t="n">
        <v>0</v>
      </c>
      <c r="F31" s="1" t="n">
        <v>1</v>
      </c>
      <c r="G31" s="1" t="n">
        <v>0</v>
      </c>
      <c r="H31" s="1" t="n">
        <f aca="false">IF(C31,0,1)</f>
        <v>0</v>
      </c>
      <c r="I31" s="1" t="n">
        <f aca="false">-SUMPRODUCT(E31:H31,E$5:H$5)</f>
        <v>-0</v>
      </c>
      <c r="J31" s="1" t="n">
        <f aca="false">EXP(I31)</f>
        <v>1</v>
      </c>
      <c r="K31" s="1" t="n">
        <f aca="false">J31/SUMIF(A:A,A31,J:J)</f>
        <v>0.952574126822433</v>
      </c>
      <c r="L31" s="1" t="n">
        <f aca="false">LOG(K31)*(D31*C31)</f>
        <v>-1.66699627562278</v>
      </c>
    </row>
    <row r="32" customFormat="false" ht="12.8" hidden="false" customHeight="false" outlineLevel="0" collapsed="false">
      <c r="A32" s="1" t="s">
        <v>42</v>
      </c>
      <c r="B32" s="1" t="s">
        <v>44</v>
      </c>
      <c r="C32" s="1" t="n">
        <v>0</v>
      </c>
      <c r="D32" s="1" t="n">
        <v>79</v>
      </c>
      <c r="E32" s="1" t="n">
        <v>1</v>
      </c>
      <c r="F32" s="1" t="n">
        <v>0</v>
      </c>
      <c r="G32" s="1" t="n">
        <v>1</v>
      </c>
      <c r="H32" s="1" t="n">
        <f aca="false">IF(C32,0,1)</f>
        <v>1</v>
      </c>
      <c r="I32" s="1" t="n">
        <f aca="false">-SUMPRODUCT(E32:H32,E$5:H$5)</f>
        <v>-3</v>
      </c>
      <c r="J32" s="1" t="n">
        <f aca="false">EXP(I32)</f>
        <v>0.049787068367864</v>
      </c>
      <c r="K32" s="1" t="n">
        <f aca="false">J32/SUMIF(A:A,A32,J:J)</f>
        <v>0.0474258731775668</v>
      </c>
      <c r="L32" s="1" t="n">
        <f aca="false">LOG(K32)*(D32*C32)</f>
        <v>-0</v>
      </c>
    </row>
    <row r="33" customFormat="false" ht="12.8" hidden="false" customHeight="false" outlineLevel="0" collapsed="false">
      <c r="A33" s="1" t="s">
        <v>45</v>
      </c>
      <c r="B33" s="1" t="s">
        <v>46</v>
      </c>
      <c r="C33" s="1" t="n">
        <v>1</v>
      </c>
      <c r="D33" s="1" t="n">
        <v>16</v>
      </c>
      <c r="E33" s="1" t="n">
        <v>0</v>
      </c>
      <c r="F33" s="1" t="n">
        <v>1</v>
      </c>
      <c r="G33" s="1" t="n">
        <v>0</v>
      </c>
      <c r="H33" s="1" t="n">
        <f aca="false">IF(C33,0,1)</f>
        <v>0</v>
      </c>
      <c r="I33" s="1" t="n">
        <f aca="false">-SUMPRODUCT(E33:H33,E$5:H$5)</f>
        <v>-0</v>
      </c>
      <c r="J33" s="1" t="n">
        <f aca="false">EXP(I33)</f>
        <v>1</v>
      </c>
      <c r="K33" s="1" t="n">
        <f aca="false">J33/SUMIF(A:A,A33,J:J)</f>
        <v>0.952574126822433</v>
      </c>
      <c r="L33" s="1" t="n">
        <f aca="false">LOG(K33)*(D33*C33)</f>
        <v>-0.33761949886031</v>
      </c>
    </row>
    <row r="34" customFormat="false" ht="12.8" hidden="false" customHeight="false" outlineLevel="0" collapsed="false">
      <c r="A34" s="1" t="s">
        <v>45</v>
      </c>
      <c r="B34" s="1" t="s">
        <v>47</v>
      </c>
      <c r="C34" s="1" t="n">
        <v>0</v>
      </c>
      <c r="D34" s="1" t="n">
        <v>16</v>
      </c>
      <c r="E34" s="1" t="n">
        <v>1</v>
      </c>
      <c r="F34" s="1" t="n">
        <v>0</v>
      </c>
      <c r="G34" s="1" t="n">
        <v>1</v>
      </c>
      <c r="H34" s="1" t="n">
        <f aca="false">IF(C34,0,1)</f>
        <v>1</v>
      </c>
      <c r="I34" s="1" t="n">
        <f aca="false">-SUMPRODUCT(E34:H34,E$5:H$5)</f>
        <v>-3</v>
      </c>
      <c r="J34" s="1" t="n">
        <f aca="false">EXP(I34)</f>
        <v>0.049787068367864</v>
      </c>
      <c r="K34" s="1" t="n">
        <f aca="false">J34/SUMIF(A:A,A34,J:J)</f>
        <v>0.0474258731775668</v>
      </c>
      <c r="L34" s="1" t="n">
        <f aca="false">LOG(K34)*(D34*C34)</f>
        <v>-0</v>
      </c>
    </row>
    <row r="35" customFormat="false" ht="12.8" hidden="false" customHeight="false" outlineLevel="0" collapsed="false">
      <c r="A35" s="1" t="s">
        <v>48</v>
      </c>
      <c r="B35" s="1" t="s">
        <v>49</v>
      </c>
      <c r="C35" s="1" t="n">
        <v>1</v>
      </c>
      <c r="D35" s="1" t="n">
        <v>11</v>
      </c>
      <c r="E35" s="1" t="n">
        <v>0</v>
      </c>
      <c r="F35" s="1" t="n">
        <v>1</v>
      </c>
      <c r="G35" s="1" t="n">
        <v>0</v>
      </c>
      <c r="H35" s="1" t="n">
        <f aca="false">IF(C35,0,1)</f>
        <v>0</v>
      </c>
      <c r="I35" s="1" t="n">
        <f aca="false">-SUMPRODUCT(E35:H35,E$5:H$5)</f>
        <v>-0</v>
      </c>
      <c r="J35" s="1" t="n">
        <f aca="false">EXP(I35)</f>
        <v>1</v>
      </c>
      <c r="K35" s="1" t="n">
        <f aca="false">J35/SUMIF(A:A,A35,J:J)</f>
        <v>0.952574126822433</v>
      </c>
      <c r="L35" s="1" t="n">
        <f aca="false">LOG(K35)*(D35*C35)</f>
        <v>-0.232113405466463</v>
      </c>
    </row>
    <row r="36" customFormat="false" ht="12.8" hidden="false" customHeight="false" outlineLevel="0" collapsed="false">
      <c r="A36" s="1" t="s">
        <v>48</v>
      </c>
      <c r="B36" s="1" t="s">
        <v>50</v>
      </c>
      <c r="C36" s="1" t="n">
        <v>0</v>
      </c>
      <c r="D36" s="1" t="n">
        <v>11</v>
      </c>
      <c r="E36" s="1" t="n">
        <v>1</v>
      </c>
      <c r="F36" s="1" t="n">
        <v>0</v>
      </c>
      <c r="G36" s="1" t="n">
        <v>1</v>
      </c>
      <c r="H36" s="1" t="n">
        <f aca="false">IF(C36,0,1)</f>
        <v>1</v>
      </c>
      <c r="I36" s="1" t="n">
        <f aca="false">-SUMPRODUCT(E36:H36,E$5:H$5)</f>
        <v>-3</v>
      </c>
      <c r="J36" s="1" t="n">
        <f aca="false">EXP(I36)</f>
        <v>0.049787068367864</v>
      </c>
      <c r="K36" s="1" t="n">
        <f aca="false">J36/SUMIF(A:A,A36,J:J)</f>
        <v>0.0474258731775668</v>
      </c>
      <c r="L36" s="1" t="n">
        <f aca="false">LOG(K36)*(D36*C36)</f>
        <v>-0</v>
      </c>
    </row>
    <row r="37" customFormat="false" ht="12.8" hidden="false" customHeight="false" outlineLevel="0" collapsed="false">
      <c r="A37" s="1" t="s">
        <v>51</v>
      </c>
      <c r="B37" s="1" t="s">
        <v>52</v>
      </c>
      <c r="C37" s="1" t="n">
        <v>1</v>
      </c>
      <c r="D37" s="1" t="n">
        <v>9</v>
      </c>
      <c r="E37" s="1" t="n">
        <v>0</v>
      </c>
      <c r="F37" s="1" t="n">
        <v>1</v>
      </c>
      <c r="G37" s="1" t="n">
        <v>0</v>
      </c>
      <c r="H37" s="1" t="n">
        <f aca="false">IF(C37,0,1)</f>
        <v>0</v>
      </c>
      <c r="I37" s="1" t="n">
        <f aca="false">-SUMPRODUCT(E37:H37,E$5:H$5)</f>
        <v>-0</v>
      </c>
      <c r="J37" s="1" t="n">
        <f aca="false">EXP(I37)</f>
        <v>1</v>
      </c>
      <c r="K37" s="1" t="n">
        <f aca="false">J37/SUMIF(A:A,A37,J:J)</f>
        <v>0.952574126822433</v>
      </c>
      <c r="L37" s="1" t="n">
        <f aca="false">LOG(K37)*(D37*C37)</f>
        <v>-0.189910968108925</v>
      </c>
    </row>
    <row r="38" customFormat="false" ht="12.8" hidden="false" customHeight="false" outlineLevel="0" collapsed="false">
      <c r="A38" s="1" t="s">
        <v>51</v>
      </c>
      <c r="B38" s="1" t="s">
        <v>53</v>
      </c>
      <c r="C38" s="1" t="n">
        <v>0</v>
      </c>
      <c r="D38" s="1" t="n">
        <v>9</v>
      </c>
      <c r="E38" s="1" t="n">
        <v>1</v>
      </c>
      <c r="F38" s="1" t="n">
        <v>0</v>
      </c>
      <c r="G38" s="1" t="n">
        <v>1</v>
      </c>
      <c r="H38" s="1" t="n">
        <f aca="false">IF(C38,0,1)</f>
        <v>1</v>
      </c>
      <c r="I38" s="1" t="n">
        <f aca="false">-SUMPRODUCT(E38:H38,E$5:H$5)</f>
        <v>-3</v>
      </c>
      <c r="J38" s="1" t="n">
        <f aca="false">EXP(I38)</f>
        <v>0.049787068367864</v>
      </c>
      <c r="K38" s="1" t="n">
        <f aca="false">J38/SUMIF(A:A,A38,J:J)</f>
        <v>0.0474258731775668</v>
      </c>
      <c r="L38" s="1" t="n">
        <f aca="false">LOG(K38)*(D38*C38)</f>
        <v>-0</v>
      </c>
    </row>
    <row r="39" customFormat="false" ht="12.8" hidden="false" customHeight="false" outlineLevel="0" collapsed="false">
      <c r="A39" s="1" t="s">
        <v>54</v>
      </c>
      <c r="B39" s="1" t="s">
        <v>55</v>
      </c>
      <c r="C39" s="1" t="n">
        <v>1</v>
      </c>
      <c r="D39" s="1" t="n">
        <v>6</v>
      </c>
      <c r="E39" s="1" t="n">
        <v>0</v>
      </c>
      <c r="F39" s="1" t="n">
        <v>1</v>
      </c>
      <c r="G39" s="1" t="n">
        <v>0</v>
      </c>
      <c r="H39" s="1" t="n">
        <f aca="false">IF(C39,0,1)</f>
        <v>0</v>
      </c>
      <c r="I39" s="1" t="n">
        <f aca="false">-SUMPRODUCT(E39:H39,E$5:H$5)</f>
        <v>-0</v>
      </c>
      <c r="J39" s="1" t="n">
        <f aca="false">EXP(I39)</f>
        <v>1</v>
      </c>
      <c r="K39" s="1" t="n">
        <f aca="false">J39/SUMIF(A:A,A39,J:J)</f>
        <v>0.952574126822433</v>
      </c>
      <c r="L39" s="1" t="n">
        <f aca="false">LOG(K39)*(D39*C39)</f>
        <v>-0.126607312072616</v>
      </c>
    </row>
    <row r="40" customFormat="false" ht="12.8" hidden="false" customHeight="false" outlineLevel="0" collapsed="false">
      <c r="A40" s="1" t="s">
        <v>54</v>
      </c>
      <c r="B40" s="1" t="s">
        <v>56</v>
      </c>
      <c r="C40" s="1" t="n">
        <v>0</v>
      </c>
      <c r="D40" s="1" t="n">
        <v>6</v>
      </c>
      <c r="E40" s="1" t="n">
        <v>1</v>
      </c>
      <c r="F40" s="1" t="n">
        <v>0</v>
      </c>
      <c r="G40" s="1" t="n">
        <v>1</v>
      </c>
      <c r="H40" s="1" t="n">
        <f aca="false">IF(C40,0,1)</f>
        <v>1</v>
      </c>
      <c r="I40" s="1" t="n">
        <f aca="false">-SUMPRODUCT(E40:H40,E$5:H$5)</f>
        <v>-3</v>
      </c>
      <c r="J40" s="1" t="n">
        <f aca="false">EXP(I40)</f>
        <v>0.049787068367864</v>
      </c>
      <c r="K40" s="1" t="n">
        <f aca="false">J40/SUMIF(A:A,A40,J:J)</f>
        <v>0.0474258731775668</v>
      </c>
      <c r="L40" s="1" t="n">
        <f aca="false">LOG(K40)*(D40*C40)</f>
        <v>-0</v>
      </c>
    </row>
    <row r="41" customFormat="false" ht="12.8" hidden="false" customHeight="false" outlineLevel="0" collapsed="false">
      <c r="A41" s="1" t="s">
        <v>57</v>
      </c>
      <c r="B41" s="1" t="s">
        <v>58</v>
      </c>
      <c r="C41" s="1" t="n">
        <v>1</v>
      </c>
      <c r="D41" s="1" t="n">
        <v>5</v>
      </c>
      <c r="E41" s="1" t="n">
        <v>0</v>
      </c>
      <c r="F41" s="1" t="n">
        <v>1</v>
      </c>
      <c r="G41" s="1" t="n">
        <v>0</v>
      </c>
      <c r="H41" s="1" t="n">
        <f aca="false">IF(C41,0,1)</f>
        <v>0</v>
      </c>
      <c r="I41" s="1" t="n">
        <f aca="false">-SUMPRODUCT(E41:H41,E$5:H$5)</f>
        <v>-0</v>
      </c>
      <c r="J41" s="1" t="n">
        <f aca="false">EXP(I41)</f>
        <v>1</v>
      </c>
      <c r="K41" s="1" t="n">
        <f aca="false">J41/SUMIF(A:A,A41,J:J)</f>
        <v>0.952574126822433</v>
      </c>
      <c r="L41" s="1" t="n">
        <f aca="false">LOG(K41)*(D41*C41)</f>
        <v>-0.105506093393847</v>
      </c>
    </row>
    <row r="42" customFormat="false" ht="12.8" hidden="false" customHeight="false" outlineLevel="0" collapsed="false">
      <c r="A42" s="1" t="s">
        <v>57</v>
      </c>
      <c r="B42" s="1" t="s">
        <v>59</v>
      </c>
      <c r="C42" s="1" t="n">
        <v>0</v>
      </c>
      <c r="D42" s="1" t="n">
        <v>5</v>
      </c>
      <c r="E42" s="1" t="n">
        <v>1</v>
      </c>
      <c r="F42" s="1" t="n">
        <v>0</v>
      </c>
      <c r="G42" s="1" t="n">
        <v>1</v>
      </c>
      <c r="H42" s="1" t="n">
        <f aca="false">IF(C42,0,1)</f>
        <v>1</v>
      </c>
      <c r="I42" s="1" t="n">
        <f aca="false">-SUMPRODUCT(E42:H42,E$5:H$5)</f>
        <v>-3</v>
      </c>
      <c r="J42" s="1" t="n">
        <f aca="false">EXP(I42)</f>
        <v>0.049787068367864</v>
      </c>
      <c r="K42" s="1" t="n">
        <f aca="false">J42/SUMIF(A:A,A42,J:J)</f>
        <v>0.0474258731775668</v>
      </c>
      <c r="L42" s="1" t="n">
        <f aca="false">LOG(K42)*(D42*C42)</f>
        <v>-0</v>
      </c>
    </row>
    <row r="43" customFormat="false" ht="12.8" hidden="false" customHeight="false" outlineLevel="0" collapsed="false">
      <c r="A43" s="1" t="s">
        <v>60</v>
      </c>
      <c r="B43" s="1" t="s">
        <v>61</v>
      </c>
      <c r="C43" s="1" t="n">
        <v>1</v>
      </c>
      <c r="D43" s="1" t="n">
        <v>5</v>
      </c>
      <c r="E43" s="1" t="n">
        <v>0</v>
      </c>
      <c r="F43" s="1" t="n">
        <v>1</v>
      </c>
      <c r="G43" s="1" t="n">
        <v>0</v>
      </c>
      <c r="H43" s="1" t="n">
        <f aca="false">IF(C43,0,1)</f>
        <v>0</v>
      </c>
      <c r="I43" s="1" t="n">
        <f aca="false">-SUMPRODUCT(E43:H43,E$5:H$5)</f>
        <v>-0</v>
      </c>
      <c r="J43" s="1" t="n">
        <f aca="false">EXP(I43)</f>
        <v>1</v>
      </c>
      <c r="K43" s="1" t="n">
        <f aca="false">J43/SUMIF(A:A,A43,J:J)</f>
        <v>0.952574126822433</v>
      </c>
      <c r="L43" s="1" t="n">
        <f aca="false">LOG(K43)*(D43*C43)</f>
        <v>-0.105506093393847</v>
      </c>
    </row>
    <row r="44" customFormat="false" ht="12.8" hidden="false" customHeight="false" outlineLevel="0" collapsed="false">
      <c r="A44" s="1" t="s">
        <v>60</v>
      </c>
      <c r="B44" s="1" t="s">
        <v>62</v>
      </c>
      <c r="C44" s="1" t="n">
        <v>0</v>
      </c>
      <c r="D44" s="1" t="n">
        <v>5</v>
      </c>
      <c r="E44" s="1" t="n">
        <v>1</v>
      </c>
      <c r="F44" s="1" t="n">
        <v>0</v>
      </c>
      <c r="G44" s="1" t="n">
        <v>1</v>
      </c>
      <c r="H44" s="1" t="n">
        <f aca="false">IF(C44,0,1)</f>
        <v>1</v>
      </c>
      <c r="I44" s="1" t="n">
        <f aca="false">-SUMPRODUCT(E44:H44,E$5:H$5)</f>
        <v>-3</v>
      </c>
      <c r="J44" s="1" t="n">
        <f aca="false">EXP(I44)</f>
        <v>0.049787068367864</v>
      </c>
      <c r="K44" s="1" t="n">
        <f aca="false">J44/SUMIF(A:A,A44,J:J)</f>
        <v>0.0474258731775668</v>
      </c>
      <c r="L44" s="1" t="n">
        <f aca="false">LOG(K44)*(D44*C44)</f>
        <v>-0</v>
      </c>
    </row>
    <row r="45" customFormat="false" ht="12.8" hidden="false" customHeight="false" outlineLevel="0" collapsed="false">
      <c r="A45" s="1" t="s">
        <v>63</v>
      </c>
      <c r="B45" s="1" t="s">
        <v>64</v>
      </c>
      <c r="C45" s="1" t="n">
        <v>1</v>
      </c>
      <c r="D45" s="1" t="n">
        <v>4</v>
      </c>
      <c r="E45" s="1" t="n">
        <v>0</v>
      </c>
      <c r="F45" s="1" t="n">
        <v>1</v>
      </c>
      <c r="G45" s="1" t="n">
        <v>0</v>
      </c>
      <c r="H45" s="1" t="n">
        <f aca="false">IF(C45,0,1)</f>
        <v>0</v>
      </c>
      <c r="I45" s="1" t="n">
        <f aca="false">-SUMPRODUCT(E45:H45,E$5:H$5)</f>
        <v>-0</v>
      </c>
      <c r="J45" s="1" t="n">
        <f aca="false">EXP(I45)</f>
        <v>1</v>
      </c>
      <c r="K45" s="1" t="n">
        <f aca="false">J45/SUMIF(A:A,A45,J:J)</f>
        <v>0.952574126822433</v>
      </c>
      <c r="L45" s="1" t="n">
        <f aca="false">LOG(K45)*(D45*C45)</f>
        <v>-0.0844048747150776</v>
      </c>
    </row>
    <row r="46" customFormat="false" ht="12.8" hidden="false" customHeight="false" outlineLevel="0" collapsed="false">
      <c r="A46" s="1" t="s">
        <v>63</v>
      </c>
      <c r="B46" s="1" t="s">
        <v>65</v>
      </c>
      <c r="C46" s="1" t="n">
        <v>0</v>
      </c>
      <c r="D46" s="1" t="n">
        <v>4</v>
      </c>
      <c r="E46" s="1" t="n">
        <v>1</v>
      </c>
      <c r="F46" s="1" t="n">
        <v>0</v>
      </c>
      <c r="G46" s="1" t="n">
        <v>1</v>
      </c>
      <c r="H46" s="1" t="n">
        <f aca="false">IF(C46,0,1)</f>
        <v>1</v>
      </c>
      <c r="I46" s="1" t="n">
        <f aca="false">-SUMPRODUCT(E46:H46,E$5:H$5)</f>
        <v>-3</v>
      </c>
      <c r="J46" s="1" t="n">
        <f aca="false">EXP(I46)</f>
        <v>0.049787068367864</v>
      </c>
      <c r="K46" s="1" t="n">
        <f aca="false">J46/SUMIF(A:A,A46,J:J)</f>
        <v>0.0474258731775668</v>
      </c>
      <c r="L46" s="1" t="n">
        <f aca="false">LOG(K46)*(D46*C46)</f>
        <v>-0</v>
      </c>
    </row>
    <row r="47" customFormat="false" ht="12.8" hidden="false" customHeight="false" outlineLevel="0" collapsed="false">
      <c r="A47" s="1" t="s">
        <v>66</v>
      </c>
      <c r="B47" s="1" t="s">
        <v>67</v>
      </c>
      <c r="C47" s="1" t="n">
        <v>1</v>
      </c>
      <c r="D47" s="1" t="n">
        <v>4</v>
      </c>
      <c r="E47" s="1" t="n">
        <v>0</v>
      </c>
      <c r="F47" s="1" t="n">
        <v>1</v>
      </c>
      <c r="G47" s="1" t="n">
        <v>0</v>
      </c>
      <c r="H47" s="1" t="n">
        <f aca="false">IF(C47,0,1)</f>
        <v>0</v>
      </c>
      <c r="I47" s="1" t="n">
        <f aca="false">-SUMPRODUCT(E47:H47,E$5:H$5)</f>
        <v>-0</v>
      </c>
      <c r="J47" s="1" t="n">
        <f aca="false">EXP(I47)</f>
        <v>1</v>
      </c>
      <c r="K47" s="1" t="n">
        <f aca="false">J47/SUMIF(A:A,A47,J:J)</f>
        <v>0.952574126822433</v>
      </c>
      <c r="L47" s="1" t="n">
        <f aca="false">LOG(K47)*(D47*C47)</f>
        <v>-0.0844048747150776</v>
      </c>
    </row>
    <row r="48" customFormat="false" ht="12.8" hidden="false" customHeight="false" outlineLevel="0" collapsed="false">
      <c r="A48" s="1" t="s">
        <v>66</v>
      </c>
      <c r="B48" s="1" t="s">
        <v>68</v>
      </c>
      <c r="C48" s="1" t="n">
        <v>0</v>
      </c>
      <c r="D48" s="1" t="n">
        <v>4</v>
      </c>
      <c r="E48" s="1" t="n">
        <v>1</v>
      </c>
      <c r="F48" s="1" t="n">
        <v>0</v>
      </c>
      <c r="G48" s="1" t="n">
        <v>1</v>
      </c>
      <c r="H48" s="1" t="n">
        <f aca="false">IF(C48,0,1)</f>
        <v>1</v>
      </c>
      <c r="I48" s="1" t="n">
        <f aca="false">-SUMPRODUCT(E48:H48,E$5:H$5)</f>
        <v>-3</v>
      </c>
      <c r="J48" s="1" t="n">
        <f aca="false">EXP(I48)</f>
        <v>0.049787068367864</v>
      </c>
      <c r="K48" s="1" t="n">
        <f aca="false">J48/SUMIF(A:A,A48,J:J)</f>
        <v>0.0474258731775668</v>
      </c>
      <c r="L48" s="1" t="n">
        <f aca="false">LOG(K48)*(D48*C48)</f>
        <v>-0</v>
      </c>
    </row>
    <row r="49" customFormat="false" ht="12.8" hidden="false" customHeight="false" outlineLevel="0" collapsed="false">
      <c r="A49" s="1" t="s">
        <v>69</v>
      </c>
      <c r="B49" s="1" t="s">
        <v>70</v>
      </c>
      <c r="C49" s="1" t="n">
        <v>1</v>
      </c>
      <c r="D49" s="1" t="n">
        <v>4</v>
      </c>
      <c r="E49" s="1" t="n">
        <v>0</v>
      </c>
      <c r="F49" s="1" t="n">
        <v>1</v>
      </c>
      <c r="G49" s="1" t="n">
        <v>0</v>
      </c>
      <c r="H49" s="1" t="n">
        <f aca="false">IF(C49,0,1)</f>
        <v>0</v>
      </c>
      <c r="I49" s="1" t="n">
        <f aca="false">-SUMPRODUCT(E49:H49,E$5:H$5)</f>
        <v>-0</v>
      </c>
      <c r="J49" s="1" t="n">
        <f aca="false">EXP(I49)</f>
        <v>1</v>
      </c>
      <c r="K49" s="1" t="n">
        <f aca="false">J49/SUMIF(A:A,A49,J:J)</f>
        <v>0.952574126822433</v>
      </c>
      <c r="L49" s="1" t="n">
        <f aca="false">LOG(K49)*(D49*C49)</f>
        <v>-0.0844048747150776</v>
      </c>
    </row>
    <row r="50" customFormat="false" ht="12.8" hidden="false" customHeight="false" outlineLevel="0" collapsed="false">
      <c r="A50" s="1" t="s">
        <v>69</v>
      </c>
      <c r="B50" s="1" t="s">
        <v>71</v>
      </c>
      <c r="C50" s="1" t="n">
        <v>0</v>
      </c>
      <c r="D50" s="1" t="n">
        <v>4</v>
      </c>
      <c r="E50" s="1" t="n">
        <v>1</v>
      </c>
      <c r="F50" s="1" t="n">
        <v>0</v>
      </c>
      <c r="G50" s="1" t="n">
        <v>1</v>
      </c>
      <c r="H50" s="1" t="n">
        <f aca="false">IF(C50,0,1)</f>
        <v>1</v>
      </c>
      <c r="I50" s="1" t="n">
        <f aca="false">-SUMPRODUCT(E50:H50,E$5:H$5)</f>
        <v>-3</v>
      </c>
      <c r="J50" s="1" t="n">
        <f aca="false">EXP(I50)</f>
        <v>0.049787068367864</v>
      </c>
      <c r="K50" s="1" t="n">
        <f aca="false">J50/SUMIF(A:A,A50,J:J)</f>
        <v>0.0474258731775668</v>
      </c>
      <c r="L50" s="1" t="n">
        <f aca="false">LOG(K50)*(D50*C50)</f>
        <v>-0</v>
      </c>
    </row>
    <row r="51" customFormat="false" ht="12.8" hidden="false" customHeight="false" outlineLevel="0" collapsed="false">
      <c r="A51" s="1" t="s">
        <v>72</v>
      </c>
      <c r="B51" s="1" t="s">
        <v>73</v>
      </c>
      <c r="C51" s="1" t="n">
        <v>1</v>
      </c>
      <c r="D51" s="1" t="n">
        <v>3</v>
      </c>
      <c r="E51" s="1" t="n">
        <v>0</v>
      </c>
      <c r="F51" s="1" t="n">
        <v>1</v>
      </c>
      <c r="G51" s="1" t="n">
        <v>0</v>
      </c>
      <c r="H51" s="1" t="n">
        <f aca="false">IF(C51,0,1)</f>
        <v>0</v>
      </c>
      <c r="I51" s="1" t="n">
        <f aca="false">-SUMPRODUCT(E51:H51,E$5:H$5)</f>
        <v>-0</v>
      </c>
      <c r="J51" s="1" t="n">
        <f aca="false">EXP(I51)</f>
        <v>1</v>
      </c>
      <c r="K51" s="1" t="n">
        <f aca="false">J51/SUMIF(A:A,A51,J:J)</f>
        <v>0.952574126822433</v>
      </c>
      <c r="L51" s="1" t="n">
        <f aca="false">LOG(K51)*(D51*C51)</f>
        <v>-0.0633036560363082</v>
      </c>
    </row>
    <row r="52" customFormat="false" ht="12.8" hidden="false" customHeight="false" outlineLevel="0" collapsed="false">
      <c r="A52" s="1" t="s">
        <v>72</v>
      </c>
      <c r="B52" s="1" t="s">
        <v>74</v>
      </c>
      <c r="C52" s="1" t="n">
        <v>0</v>
      </c>
      <c r="D52" s="1" t="n">
        <v>3</v>
      </c>
      <c r="E52" s="1" t="n">
        <v>1</v>
      </c>
      <c r="F52" s="1" t="n">
        <v>0</v>
      </c>
      <c r="G52" s="1" t="n">
        <v>1</v>
      </c>
      <c r="H52" s="1" t="n">
        <f aca="false">IF(C52,0,1)</f>
        <v>1</v>
      </c>
      <c r="I52" s="1" t="n">
        <f aca="false">-SUMPRODUCT(E52:H52,E$5:H$5)</f>
        <v>-3</v>
      </c>
      <c r="J52" s="1" t="n">
        <f aca="false">EXP(I52)</f>
        <v>0.049787068367864</v>
      </c>
      <c r="K52" s="1" t="n">
        <f aca="false">J52/SUMIF(A:A,A52,J:J)</f>
        <v>0.0474258731775668</v>
      </c>
      <c r="L52" s="1" t="n">
        <f aca="false">LOG(K52)*(D52*C52)</f>
        <v>-0</v>
      </c>
    </row>
    <row r="53" customFormat="false" ht="12.8" hidden="false" customHeight="false" outlineLevel="0" collapsed="false">
      <c r="A53" s="1" t="s">
        <v>75</v>
      </c>
      <c r="B53" s="1" t="s">
        <v>76</v>
      </c>
      <c r="C53" s="1" t="n">
        <v>1</v>
      </c>
      <c r="D53" s="1" t="n">
        <v>3</v>
      </c>
      <c r="E53" s="1" t="n">
        <v>0</v>
      </c>
      <c r="F53" s="1" t="n">
        <v>1</v>
      </c>
      <c r="G53" s="1" t="n">
        <v>0</v>
      </c>
      <c r="H53" s="1" t="n">
        <f aca="false">IF(C53,0,1)</f>
        <v>0</v>
      </c>
      <c r="I53" s="1" t="n">
        <f aca="false">-SUMPRODUCT(E53:H53,E$5:H$5)</f>
        <v>-0</v>
      </c>
      <c r="J53" s="1" t="n">
        <f aca="false">EXP(I53)</f>
        <v>1</v>
      </c>
      <c r="K53" s="1" t="n">
        <f aca="false">J53/SUMIF(A:A,A53,J:J)</f>
        <v>0.952574126822433</v>
      </c>
      <c r="L53" s="1" t="n">
        <f aca="false">LOG(K53)*(D53*C53)</f>
        <v>-0.0633036560363082</v>
      </c>
    </row>
    <row r="54" customFormat="false" ht="12.8" hidden="false" customHeight="false" outlineLevel="0" collapsed="false">
      <c r="A54" s="1" t="s">
        <v>75</v>
      </c>
      <c r="B54" s="1" t="s">
        <v>77</v>
      </c>
      <c r="C54" s="1" t="n">
        <v>0</v>
      </c>
      <c r="D54" s="1" t="n">
        <v>3</v>
      </c>
      <c r="E54" s="1" t="n">
        <v>1</v>
      </c>
      <c r="F54" s="1" t="n">
        <v>0</v>
      </c>
      <c r="G54" s="1" t="n">
        <v>1</v>
      </c>
      <c r="H54" s="1" t="n">
        <f aca="false">IF(C54,0,1)</f>
        <v>1</v>
      </c>
      <c r="I54" s="1" t="n">
        <f aca="false">-SUMPRODUCT(E54:H54,E$5:H$5)</f>
        <v>-3</v>
      </c>
      <c r="J54" s="1" t="n">
        <f aca="false">EXP(I54)</f>
        <v>0.049787068367864</v>
      </c>
      <c r="K54" s="1" t="n">
        <f aca="false">J54/SUMIF(A:A,A54,J:J)</f>
        <v>0.0474258731775668</v>
      </c>
      <c r="L54" s="1" t="n">
        <f aca="false">LOG(K54)*(D54*C54)</f>
        <v>-0</v>
      </c>
    </row>
    <row r="55" customFormat="false" ht="12.8" hidden="false" customHeight="false" outlineLevel="0" collapsed="false">
      <c r="D55" s="0" t="n">
        <f aca="false">SUM(D7:D54)/2</f>
        <v>299</v>
      </c>
    </row>
    <row r="56" customFormat="false" ht="12.8" hidden="false" customHeight="false" outlineLevel="0" collapsed="false">
      <c r="D56" s="0" t="n">
        <f aca="false">286/299</f>
        <v>0.956521739130435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selection pane="topLeft" activeCell="L12" activeCellId="1" sqref="A1:F49 L12"/>
    </sheetView>
  </sheetViews>
  <sheetFormatPr defaultColWidth="11.5703125" defaultRowHeight="12.8" zeroHeight="false" outlineLevelRow="0" outlineLevelCol="0"/>
  <cols>
    <col collapsed="false" customWidth="true" hidden="false" outlineLevel="0" max="9" min="9" style="1" width="5.83"/>
    <col collapsed="false" customWidth="true" hidden="false" outlineLevel="0" max="10" min="10" style="1" width="6.94"/>
    <col collapsed="false" customWidth="true" hidden="false" outlineLevel="0" max="11" min="11" style="1" width="3.74"/>
    <col collapsed="false" customWidth="true" hidden="false" outlineLevel="0" max="12" min="12" style="1" width="4.86"/>
    <col collapsed="false" customWidth="true" hidden="false" outlineLevel="0" max="14" min="14" style="1" width="6.67"/>
    <col collapsed="false" customWidth="true" hidden="false" outlineLevel="0" max="15" min="15" style="1" width="4.86"/>
    <col collapsed="false" customWidth="true" hidden="false" outlineLevel="0" max="16" min="16" style="1" width="5.83"/>
    <col collapsed="false" customWidth="true" hidden="false" outlineLevel="0" max="18" min="18" style="1" width="4.17"/>
    <col collapsed="false" customWidth="true" hidden="false" outlineLevel="0" max="19" min="19" style="1" width="6.54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0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1</v>
      </c>
      <c r="J2" s="1" t="s">
        <v>4</v>
      </c>
      <c r="K2" s="1" t="n">
        <v>18</v>
      </c>
      <c r="L2" s="1" t="n">
        <f aca="false">K2/SUM(K2:K3)</f>
        <v>0.75</v>
      </c>
      <c r="N2" s="1" t="s">
        <v>4</v>
      </c>
      <c r="O2" s="1" t="n">
        <f aca="false">299-194</f>
        <v>105</v>
      </c>
      <c r="P2" s="1" t="n">
        <f aca="false">O2/SUM(O2:O3)</f>
        <v>0.351170568561873</v>
      </c>
      <c r="R2" s="1" t="s">
        <v>4</v>
      </c>
      <c r="S2" s="1" t="n">
        <v>0.59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1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0</v>
      </c>
      <c r="J3" s="1" t="s">
        <v>5</v>
      </c>
      <c r="K3" s="1" t="n">
        <v>6</v>
      </c>
      <c r="L3" s="1" t="n">
        <f aca="false">K3/SUM(K2:K3)</f>
        <v>0.25</v>
      </c>
      <c r="N3" s="1" t="s">
        <v>5</v>
      </c>
      <c r="O3" s="1" t="n">
        <v>194</v>
      </c>
      <c r="P3" s="1" t="n">
        <f aca="false">O3/SUM(O2:O3)</f>
        <v>0.648829431438127</v>
      </c>
      <c r="R3" s="1" t="s">
        <v>5</v>
      </c>
      <c r="S3" s="1" t="n">
        <v>0.41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0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1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1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0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1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0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0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1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0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0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1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0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0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1</v>
      </c>
      <c r="L11" s="1" t="n">
        <v>0.14</v>
      </c>
      <c r="M11" s="1" t="n">
        <v>0.02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1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0</v>
      </c>
      <c r="J12" s="1" t="s">
        <v>87</v>
      </c>
      <c r="L12" s="1" t="s">
        <v>4</v>
      </c>
      <c r="M12" s="1" t="s">
        <v>5</v>
      </c>
      <c r="N12" s="1" t="s">
        <v>88</v>
      </c>
      <c r="O12" s="3" t="s">
        <v>89</v>
      </c>
      <c r="P12" s="1" t="s">
        <v>90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0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1</v>
      </c>
      <c r="K13" s="1" t="s">
        <v>4</v>
      </c>
      <c r="L13" s="1" t="n">
        <v>0</v>
      </c>
      <c r="M13" s="1" t="n">
        <v>1</v>
      </c>
      <c r="N13" s="1" t="n">
        <f aca="false">-SUMPRODUCT(L13:M13,$L$11:$M$11)</f>
        <v>-0.02</v>
      </c>
      <c r="O13" s="3" t="n">
        <f aca="false">EXP(N13)</f>
        <v>0.980198673306755</v>
      </c>
      <c r="P13" s="1" t="n">
        <f aca="false">O13/SUM(O13:O14)</f>
        <v>0.529964051764572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0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1</v>
      </c>
      <c r="K14" s="1" t="s">
        <v>5</v>
      </c>
      <c r="L14" s="1" t="n">
        <v>1</v>
      </c>
      <c r="M14" s="1" t="n">
        <v>0</v>
      </c>
      <c r="N14" s="1" t="n">
        <f aca="false">-SUMPRODUCT(L14:M14,$L$11:$M$11)</f>
        <v>-0.14</v>
      </c>
      <c r="O14" s="3" t="n">
        <f aca="false">EXP(N14)</f>
        <v>0.869358235398806</v>
      </c>
      <c r="P14" s="1" t="n">
        <f aca="false">O14/SUM(O13:O14)</f>
        <v>0.470035948235428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1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0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1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0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0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1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1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0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0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1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0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1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1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0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1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0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0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1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1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0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0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1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0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1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1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0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0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1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1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0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1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0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0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1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1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0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0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1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1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0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0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1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1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0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0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1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1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0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0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J11" activeCellId="1" sqref="A1:F49 J11"/>
    </sheetView>
  </sheetViews>
  <sheetFormatPr defaultColWidth="11.5703125" defaultRowHeight="12.8" zeroHeight="false" outlineLevelRow="0" outlineLevelCol="0"/>
  <cols>
    <col collapsed="false" customWidth="true" hidden="false" outlineLevel="0" max="10" min="9" style="1" width="5.83"/>
    <col collapsed="false" customWidth="true" hidden="false" outlineLevel="0" max="11" min="11" style="1" width="3.74"/>
    <col collapsed="false" customWidth="true" hidden="false" outlineLevel="0" max="12" min="12" style="1" width="4.86"/>
    <col collapsed="false" customWidth="true" hidden="false" outlineLevel="0" max="14" min="14" style="1" width="6.67"/>
    <col collapsed="false" customWidth="true" hidden="false" outlineLevel="0" max="15" min="15" style="1" width="4.86"/>
    <col collapsed="false" customWidth="true" hidden="false" outlineLevel="0" max="16" min="16" style="1" width="4.58"/>
    <col collapsed="false" customWidth="true" hidden="false" outlineLevel="0" max="18" min="18" style="1" width="4.17"/>
    <col collapsed="false" customWidth="true" hidden="false" outlineLevel="0" max="19" min="19" style="1" width="6.54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J1" s="2" t="s">
        <v>83</v>
      </c>
      <c r="K1" s="2"/>
      <c r="L1" s="2"/>
      <c r="M1" s="2"/>
      <c r="N1" s="2" t="s">
        <v>84</v>
      </c>
      <c r="R1" s="2" t="s">
        <v>85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n">
        <v>1</v>
      </c>
      <c r="D2" s="1" t="n">
        <v>40</v>
      </c>
      <c r="E2" s="1" t="n">
        <v>0</v>
      </c>
      <c r="F2" s="1" t="n">
        <v>1</v>
      </c>
      <c r="G2" s="1" t="n">
        <v>0</v>
      </c>
      <c r="H2" s="1" t="n">
        <f aca="false">IF(C2,0,1)</f>
        <v>0</v>
      </c>
      <c r="J2" s="1" t="s">
        <v>4</v>
      </c>
      <c r="K2" s="1" t="n">
        <v>18</v>
      </c>
      <c r="L2" s="1" t="n">
        <f aca="false">K2/SUM(K2:K3)</f>
        <v>0.75</v>
      </c>
      <c r="N2" s="1" t="s">
        <v>4</v>
      </c>
      <c r="O2" s="1" t="n">
        <f aca="false">299-22</f>
        <v>277</v>
      </c>
      <c r="P2" s="1" t="n">
        <f aca="false">O2/SUM(O2:O3)</f>
        <v>0.926421404682274</v>
      </c>
      <c r="R2" s="1" t="s">
        <v>4</v>
      </c>
      <c r="S2" s="1" t="n">
        <v>0.78</v>
      </c>
    </row>
    <row r="3" customFormat="false" ht="12.8" hidden="false" customHeight="false" outlineLevel="0" collapsed="false">
      <c r="A3" s="1" t="s">
        <v>6</v>
      </c>
      <c r="B3" s="1" t="s">
        <v>8</v>
      </c>
      <c r="C3" s="1" t="n">
        <v>0</v>
      </c>
      <c r="D3" s="1" t="n">
        <v>40</v>
      </c>
      <c r="E3" s="1" t="n">
        <v>1</v>
      </c>
      <c r="F3" s="1" t="n">
        <v>0</v>
      </c>
      <c r="G3" s="1" t="n">
        <v>1</v>
      </c>
      <c r="H3" s="1" t="n">
        <f aca="false">IF(C3,0,1)</f>
        <v>1</v>
      </c>
      <c r="J3" s="1" t="s">
        <v>5</v>
      </c>
      <c r="K3" s="1" t="n">
        <v>6</v>
      </c>
      <c r="L3" s="1" t="n">
        <f aca="false">K3/SUM(K2:K3)</f>
        <v>0.25</v>
      </c>
      <c r="N3" s="1" t="s">
        <v>5</v>
      </c>
      <c r="O3" s="1" t="n">
        <v>22</v>
      </c>
      <c r="P3" s="1" t="n">
        <f aca="false">O3/SUM(O2:O3)</f>
        <v>0.0735785953177258</v>
      </c>
      <c r="R3" s="1" t="s">
        <v>5</v>
      </c>
      <c r="S3" s="1" t="n">
        <v>0.22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1</v>
      </c>
      <c r="D4" s="1" t="n">
        <v>13</v>
      </c>
      <c r="E4" s="1" t="n">
        <v>0</v>
      </c>
      <c r="F4" s="1" t="n">
        <v>1</v>
      </c>
      <c r="G4" s="1" t="n">
        <v>0</v>
      </c>
      <c r="H4" s="1" t="n">
        <f aca="false">IF(C4,0,1)</f>
        <v>0</v>
      </c>
    </row>
    <row r="5" customFormat="false" ht="12.8" hidden="false" customHeight="false" outlineLevel="0" collapsed="false">
      <c r="A5" s="1" t="s">
        <v>9</v>
      </c>
      <c r="B5" s="1" t="s">
        <v>11</v>
      </c>
      <c r="C5" s="1" t="n">
        <v>0</v>
      </c>
      <c r="D5" s="1" t="n">
        <v>13</v>
      </c>
      <c r="E5" s="1" t="n">
        <v>1</v>
      </c>
      <c r="F5" s="1" t="n">
        <v>0</v>
      </c>
      <c r="G5" s="1" t="n">
        <v>1</v>
      </c>
      <c r="H5" s="1" t="n">
        <f aca="false">IF(C5,0,1)</f>
        <v>1</v>
      </c>
    </row>
    <row r="6" customFormat="false" ht="12.8" hidden="false" customHeight="false" outlineLevel="0" collapsed="false">
      <c r="A6" s="1" t="s">
        <v>12</v>
      </c>
      <c r="B6" s="1" t="s">
        <v>13</v>
      </c>
      <c r="C6" s="1" t="n">
        <v>1</v>
      </c>
      <c r="D6" s="1" t="n">
        <v>7</v>
      </c>
      <c r="E6" s="1" t="n">
        <v>0</v>
      </c>
      <c r="F6" s="1" t="n">
        <v>1</v>
      </c>
      <c r="G6" s="1" t="n">
        <v>0</v>
      </c>
      <c r="H6" s="1" t="n">
        <f aca="false">IF(C6,0,1)</f>
        <v>0</v>
      </c>
    </row>
    <row r="7" customFormat="false" ht="12.8" hidden="false" customHeight="false" outlineLevel="0" collapsed="false">
      <c r="A7" s="1" t="s">
        <v>12</v>
      </c>
      <c r="B7" s="1" t="s">
        <v>14</v>
      </c>
      <c r="C7" s="1" t="n">
        <v>0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f aca="false">IF(C7,0,1)</f>
        <v>1</v>
      </c>
    </row>
    <row r="8" customFormat="false" ht="12.8" hidden="false" customHeight="false" outlineLevel="0" collapsed="false">
      <c r="A8" s="1" t="s">
        <v>15</v>
      </c>
      <c r="B8" s="1" t="s">
        <v>16</v>
      </c>
      <c r="C8" s="1" t="n">
        <v>1</v>
      </c>
      <c r="D8" s="1" t="n">
        <v>6</v>
      </c>
      <c r="E8" s="1" t="n">
        <v>0</v>
      </c>
      <c r="F8" s="1" t="n">
        <v>1</v>
      </c>
      <c r="G8" s="1" t="n">
        <v>0</v>
      </c>
      <c r="H8" s="1" t="n">
        <f aca="false">IF(C8,0,1)</f>
        <v>0</v>
      </c>
    </row>
    <row r="9" customFormat="false" ht="12.8" hidden="false" customHeight="false" outlineLevel="0" collapsed="false">
      <c r="A9" s="1" t="s">
        <v>15</v>
      </c>
      <c r="B9" s="1" t="s">
        <v>17</v>
      </c>
      <c r="C9" s="1" t="n">
        <v>0</v>
      </c>
      <c r="D9" s="1" t="n">
        <v>6</v>
      </c>
      <c r="E9" s="1" t="n">
        <v>1</v>
      </c>
      <c r="F9" s="1" t="n">
        <v>0</v>
      </c>
      <c r="G9" s="1" t="n">
        <v>1</v>
      </c>
      <c r="H9" s="1" t="n">
        <f aca="false">IF(C9,0,1)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1" t="n">
        <v>1</v>
      </c>
      <c r="D10" s="1" t="n">
        <v>5</v>
      </c>
      <c r="E10" s="1" t="n">
        <v>0</v>
      </c>
      <c r="F10" s="1" t="n">
        <v>1</v>
      </c>
      <c r="G10" s="1" t="n">
        <v>0</v>
      </c>
      <c r="H10" s="1" t="n">
        <f aca="false">IF(C10,0,1)</f>
        <v>0</v>
      </c>
    </row>
    <row r="11" customFormat="false" ht="12.8" hidden="false" customHeight="false" outlineLevel="0" collapsed="false">
      <c r="A11" s="1" t="s">
        <v>18</v>
      </c>
      <c r="B11" s="1" t="s">
        <v>20</v>
      </c>
      <c r="C11" s="1" t="n">
        <v>0</v>
      </c>
      <c r="D11" s="1" t="n">
        <v>5</v>
      </c>
      <c r="E11" s="1" t="n">
        <v>1</v>
      </c>
      <c r="F11" s="1" t="n">
        <v>0</v>
      </c>
      <c r="G11" s="1" t="n">
        <v>1</v>
      </c>
      <c r="H11" s="1" t="n">
        <f aca="false">IF(C11,0,1)</f>
        <v>1</v>
      </c>
      <c r="L11" s="1" t="n">
        <v>0</v>
      </c>
      <c r="M11" s="1" t="n">
        <v>0</v>
      </c>
    </row>
    <row r="12" customFormat="false" ht="12.8" hidden="false" customHeight="false" outlineLevel="0" collapsed="false">
      <c r="A12" s="1" t="s">
        <v>21</v>
      </c>
      <c r="B12" s="1" t="s">
        <v>22</v>
      </c>
      <c r="C12" s="1" t="n">
        <v>1</v>
      </c>
      <c r="D12" s="1" t="n">
        <v>4</v>
      </c>
      <c r="E12" s="1" t="n">
        <v>0</v>
      </c>
      <c r="F12" s="1" t="n">
        <v>1</v>
      </c>
      <c r="G12" s="1" t="n">
        <v>0</v>
      </c>
      <c r="H12" s="1" t="n">
        <f aca="false">IF(C12,0,1)</f>
        <v>0</v>
      </c>
      <c r="J12" s="1" t="s">
        <v>87</v>
      </c>
      <c r="L12" s="1" t="s">
        <v>4</v>
      </c>
      <c r="M12" s="1" t="s">
        <v>5</v>
      </c>
      <c r="N12" s="1" t="s">
        <v>88</v>
      </c>
      <c r="O12" s="3" t="s">
        <v>89</v>
      </c>
      <c r="P12" s="1" t="s">
        <v>90</v>
      </c>
    </row>
    <row r="13" customFormat="false" ht="12.8" hidden="false" customHeight="false" outlineLevel="0" collapsed="false">
      <c r="A13" s="1" t="s">
        <v>21</v>
      </c>
      <c r="B13" s="1" t="s">
        <v>23</v>
      </c>
      <c r="C13" s="1" t="n">
        <v>0</v>
      </c>
      <c r="D13" s="1" t="n">
        <v>4</v>
      </c>
      <c r="E13" s="1" t="n">
        <v>1</v>
      </c>
      <c r="F13" s="1" t="n">
        <v>0</v>
      </c>
      <c r="G13" s="1" t="n">
        <v>1</v>
      </c>
      <c r="H13" s="1" t="n">
        <f aca="false">IF(C13,0,1)</f>
        <v>1</v>
      </c>
      <c r="K13" s="1" t="s">
        <v>4</v>
      </c>
      <c r="L13" s="1" t="n">
        <v>0</v>
      </c>
      <c r="M13" s="1" t="n">
        <v>1</v>
      </c>
      <c r="N13" s="1" t="n">
        <f aca="false">-SUMPRODUCT(L13:M13,$L$11:$M$11)</f>
        <v>-0</v>
      </c>
      <c r="O13" s="3" t="n">
        <f aca="false">EXP(N13)</f>
        <v>1</v>
      </c>
      <c r="P13" s="1" t="n">
        <f aca="false">O13/SUM(O13:O14)</f>
        <v>0.5</v>
      </c>
    </row>
    <row r="14" customFormat="false" ht="12.8" hidden="false" customHeight="false" outlineLevel="0" collapsed="false">
      <c r="A14" s="1" t="s">
        <v>24</v>
      </c>
      <c r="B14" s="1" t="s">
        <v>25</v>
      </c>
      <c r="C14" s="1" t="n">
        <v>1</v>
      </c>
      <c r="D14" s="1" t="n">
        <v>20</v>
      </c>
      <c r="E14" s="1" t="n">
        <v>0</v>
      </c>
      <c r="F14" s="1" t="n">
        <v>1</v>
      </c>
      <c r="G14" s="1" t="n">
        <v>0</v>
      </c>
      <c r="H14" s="1" t="n">
        <f aca="false">IF(C14,0,1)</f>
        <v>0</v>
      </c>
      <c r="K14" s="1" t="s">
        <v>5</v>
      </c>
      <c r="L14" s="1" t="n">
        <v>1</v>
      </c>
      <c r="M14" s="1" t="n">
        <v>0</v>
      </c>
      <c r="N14" s="1" t="n">
        <f aca="false">-SUMPRODUCT(L14:M14,$L$11:$M$11)</f>
        <v>-0</v>
      </c>
      <c r="O14" s="3" t="n">
        <f aca="false">EXP(N14)</f>
        <v>1</v>
      </c>
      <c r="P14" s="1" t="n">
        <f aca="false">O14/SUM(O13:O14)</f>
        <v>0.5</v>
      </c>
    </row>
    <row r="15" customFormat="false" ht="12.8" hidden="false" customHeight="false" outlineLevel="0" collapsed="false">
      <c r="A15" s="1" t="s">
        <v>24</v>
      </c>
      <c r="B15" s="1" t="s">
        <v>26</v>
      </c>
      <c r="C15" s="1" t="n">
        <v>0</v>
      </c>
      <c r="D15" s="1" t="n">
        <v>20</v>
      </c>
      <c r="E15" s="1" t="n">
        <v>1</v>
      </c>
      <c r="F15" s="1" t="n">
        <v>0</v>
      </c>
      <c r="G15" s="1" t="n">
        <v>1</v>
      </c>
      <c r="H15" s="1" t="n">
        <f aca="false">IF(C15,0,1)</f>
        <v>1</v>
      </c>
    </row>
    <row r="16" customFormat="false" ht="12.8" hidden="false" customHeight="false" outlineLevel="0" collapsed="false">
      <c r="A16" s="1" t="s">
        <v>27</v>
      </c>
      <c r="B16" s="1" t="s">
        <v>28</v>
      </c>
      <c r="C16" s="1" t="n">
        <v>1</v>
      </c>
      <c r="D16" s="1" t="n">
        <v>10</v>
      </c>
      <c r="E16" s="1" t="n">
        <v>0</v>
      </c>
      <c r="F16" s="1" t="n">
        <v>1</v>
      </c>
      <c r="G16" s="1" t="n">
        <v>0</v>
      </c>
      <c r="H16" s="1" t="n">
        <f aca="false">IF(C16,0,1)</f>
        <v>0</v>
      </c>
    </row>
    <row r="17" customFormat="false" ht="12.8" hidden="false" customHeight="false" outlineLevel="0" collapsed="false">
      <c r="A17" s="1" t="s">
        <v>27</v>
      </c>
      <c r="B17" s="1" t="s">
        <v>29</v>
      </c>
      <c r="C17" s="1" t="n">
        <v>0</v>
      </c>
      <c r="D17" s="1" t="n">
        <v>10</v>
      </c>
      <c r="E17" s="1" t="n">
        <v>1</v>
      </c>
      <c r="F17" s="1" t="n">
        <v>0</v>
      </c>
      <c r="G17" s="1" t="n">
        <v>1</v>
      </c>
      <c r="H17" s="1" t="n">
        <f aca="false">IF(C17,0,1)</f>
        <v>1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n">
        <v>1</v>
      </c>
      <c r="D18" s="1" t="n">
        <v>8</v>
      </c>
      <c r="E18" s="1" t="n">
        <v>0</v>
      </c>
      <c r="F18" s="1" t="n">
        <v>1</v>
      </c>
      <c r="G18" s="1" t="n">
        <v>0</v>
      </c>
      <c r="H18" s="1" t="n">
        <f aca="false">IF(C18,0,1)</f>
        <v>0</v>
      </c>
    </row>
    <row r="19" customFormat="false" ht="12.8" hidden="false" customHeight="false" outlineLevel="0" collapsed="false">
      <c r="A19" s="1" t="s">
        <v>30</v>
      </c>
      <c r="B19" s="1" t="s">
        <v>32</v>
      </c>
      <c r="C19" s="1" t="n">
        <v>0</v>
      </c>
      <c r="D19" s="1" t="n">
        <v>8</v>
      </c>
      <c r="E19" s="1" t="n">
        <v>1</v>
      </c>
      <c r="F19" s="1" t="n">
        <v>0</v>
      </c>
      <c r="G19" s="1" t="n">
        <v>1</v>
      </c>
      <c r="H19" s="1" t="n">
        <f aca="false">IF(C19,0,1)</f>
        <v>1</v>
      </c>
    </row>
    <row r="20" customFormat="false" ht="12.8" hidden="false" customHeight="false" outlineLevel="0" collapsed="false">
      <c r="A20" s="1" t="s">
        <v>33</v>
      </c>
      <c r="B20" s="1" t="s">
        <v>34</v>
      </c>
      <c r="C20" s="1" t="n">
        <v>1</v>
      </c>
      <c r="D20" s="1" t="n">
        <v>26</v>
      </c>
      <c r="E20" s="1" t="n">
        <v>0</v>
      </c>
      <c r="F20" s="1" t="n">
        <v>1</v>
      </c>
      <c r="G20" s="1" t="n">
        <v>0</v>
      </c>
      <c r="H20" s="1" t="n">
        <f aca="false">IF(C20,0,1)</f>
        <v>0</v>
      </c>
    </row>
    <row r="21" customFormat="false" ht="12.8" hidden="false" customHeight="false" outlineLevel="0" collapsed="false">
      <c r="A21" s="1" t="s">
        <v>33</v>
      </c>
      <c r="B21" s="1" t="s">
        <v>35</v>
      </c>
      <c r="C21" s="1" t="n">
        <v>0</v>
      </c>
      <c r="D21" s="1" t="n">
        <v>26</v>
      </c>
      <c r="E21" s="1" t="n">
        <v>1</v>
      </c>
      <c r="F21" s="1" t="n">
        <v>0</v>
      </c>
      <c r="G21" s="1" t="n">
        <v>1</v>
      </c>
      <c r="H21" s="1" t="n">
        <f aca="false">IF(C21,0,1)</f>
        <v>1</v>
      </c>
    </row>
    <row r="22" customFormat="false" ht="12.8" hidden="false" customHeight="false" outlineLevel="0" collapsed="false">
      <c r="A22" s="1" t="s">
        <v>36</v>
      </c>
      <c r="B22" s="1" t="s">
        <v>37</v>
      </c>
      <c r="C22" s="1" t="n">
        <v>1</v>
      </c>
      <c r="D22" s="1" t="n">
        <v>7</v>
      </c>
      <c r="E22" s="1" t="n">
        <v>0</v>
      </c>
      <c r="F22" s="1" t="n">
        <v>1</v>
      </c>
      <c r="G22" s="1" t="n">
        <v>0</v>
      </c>
      <c r="H22" s="1" t="n">
        <f aca="false">IF(C22,0,1)</f>
        <v>0</v>
      </c>
    </row>
    <row r="23" customFormat="false" ht="12.8" hidden="false" customHeight="false" outlineLevel="0" collapsed="false">
      <c r="A23" s="1" t="s">
        <v>36</v>
      </c>
      <c r="B23" s="1" t="s">
        <v>38</v>
      </c>
      <c r="C23" s="1" t="n">
        <v>0</v>
      </c>
      <c r="D23" s="1" t="n">
        <v>7</v>
      </c>
      <c r="E23" s="1" t="n">
        <v>1</v>
      </c>
      <c r="F23" s="1" t="n">
        <v>0</v>
      </c>
      <c r="G23" s="1" t="n">
        <v>1</v>
      </c>
      <c r="H23" s="1" t="n">
        <f aca="false">IF(C23,0,1)</f>
        <v>1</v>
      </c>
    </row>
    <row r="24" customFormat="false" ht="12.8" hidden="false" customHeight="false" outlineLevel="0" collapsed="false">
      <c r="A24" s="1" t="s">
        <v>39</v>
      </c>
      <c r="B24" s="1" t="s">
        <v>40</v>
      </c>
      <c r="C24" s="1" t="n">
        <v>0</v>
      </c>
      <c r="D24" s="1" t="n">
        <v>4</v>
      </c>
      <c r="E24" s="1" t="n">
        <v>0</v>
      </c>
      <c r="F24" s="1" t="n">
        <v>1</v>
      </c>
      <c r="G24" s="1" t="n">
        <v>0</v>
      </c>
      <c r="H24" s="1" t="n">
        <f aca="false">IF(C24,0,1)</f>
        <v>1</v>
      </c>
    </row>
    <row r="25" customFormat="false" ht="12.8" hidden="false" customHeight="false" outlineLevel="0" collapsed="false">
      <c r="A25" s="1" t="s">
        <v>39</v>
      </c>
      <c r="B25" s="1" t="s">
        <v>41</v>
      </c>
      <c r="C25" s="1" t="n">
        <v>1</v>
      </c>
      <c r="D25" s="1" t="n">
        <v>4</v>
      </c>
      <c r="E25" s="1" t="n">
        <v>1</v>
      </c>
      <c r="F25" s="1" t="n">
        <v>0</v>
      </c>
      <c r="G25" s="1" t="n">
        <v>1</v>
      </c>
      <c r="H25" s="1" t="n">
        <f aca="false">IF(C25,0,1)</f>
        <v>0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1</v>
      </c>
      <c r="D26" s="1" t="n">
        <v>79</v>
      </c>
      <c r="E26" s="1" t="n">
        <v>0</v>
      </c>
      <c r="F26" s="1" t="n">
        <v>1</v>
      </c>
      <c r="G26" s="1" t="n">
        <v>0</v>
      </c>
      <c r="H26" s="1" t="n">
        <f aca="false">IF(C26,0,1)</f>
        <v>0</v>
      </c>
    </row>
    <row r="27" customFormat="false" ht="12.8" hidden="false" customHeight="false" outlineLevel="0" collapsed="false">
      <c r="A27" s="1" t="s">
        <v>42</v>
      </c>
      <c r="B27" s="1" t="s">
        <v>44</v>
      </c>
      <c r="C27" s="1" t="n">
        <v>0</v>
      </c>
      <c r="D27" s="1" t="n">
        <v>79</v>
      </c>
      <c r="E27" s="1" t="n">
        <v>1</v>
      </c>
      <c r="F27" s="1" t="n">
        <v>0</v>
      </c>
      <c r="G27" s="1" t="n">
        <v>1</v>
      </c>
      <c r="H27" s="1" t="n">
        <f aca="false">IF(C27,0,1)</f>
        <v>1</v>
      </c>
    </row>
    <row r="28" customFormat="false" ht="12.8" hidden="false" customHeight="false" outlineLevel="0" collapsed="false">
      <c r="A28" s="1" t="s">
        <v>45</v>
      </c>
      <c r="B28" s="1" t="s">
        <v>46</v>
      </c>
      <c r="C28" s="1" t="n">
        <v>1</v>
      </c>
      <c r="D28" s="1" t="n">
        <v>16</v>
      </c>
      <c r="E28" s="1" t="n">
        <v>0</v>
      </c>
      <c r="F28" s="1" t="n">
        <v>1</v>
      </c>
      <c r="G28" s="1" t="n">
        <v>0</v>
      </c>
      <c r="H28" s="1" t="n">
        <f aca="false">IF(C28,0,1)</f>
        <v>0</v>
      </c>
    </row>
    <row r="29" customFormat="false" ht="12.8" hidden="false" customHeight="false" outlineLevel="0" collapsed="false">
      <c r="A29" s="1" t="s">
        <v>45</v>
      </c>
      <c r="B29" s="1" t="s">
        <v>47</v>
      </c>
      <c r="C29" s="1" t="n">
        <v>0</v>
      </c>
      <c r="D29" s="1" t="n">
        <v>16</v>
      </c>
      <c r="E29" s="1" t="n">
        <v>1</v>
      </c>
      <c r="F29" s="1" t="n">
        <v>0</v>
      </c>
      <c r="G29" s="1" t="n">
        <v>1</v>
      </c>
      <c r="H29" s="1" t="n">
        <f aca="false">IF(C29,0,1)</f>
        <v>1</v>
      </c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1</v>
      </c>
      <c r="D30" s="1" t="n">
        <v>11</v>
      </c>
      <c r="E30" s="1" t="n">
        <v>0</v>
      </c>
      <c r="F30" s="1" t="n">
        <v>1</v>
      </c>
      <c r="G30" s="1" t="n">
        <v>0</v>
      </c>
      <c r="H30" s="1" t="n">
        <f aca="false">IF(C30,0,1)</f>
        <v>0</v>
      </c>
    </row>
    <row r="31" customFormat="false" ht="12.8" hidden="false" customHeight="false" outlineLevel="0" collapsed="false">
      <c r="A31" s="1" t="s">
        <v>48</v>
      </c>
      <c r="B31" s="1" t="s">
        <v>50</v>
      </c>
      <c r="C31" s="1" t="n">
        <v>0</v>
      </c>
      <c r="D31" s="1" t="n">
        <v>11</v>
      </c>
      <c r="E31" s="1" t="n">
        <v>1</v>
      </c>
      <c r="F31" s="1" t="n">
        <v>0</v>
      </c>
      <c r="G31" s="1" t="n">
        <v>1</v>
      </c>
      <c r="H31" s="1" t="n">
        <f aca="false">IF(C31,0,1)</f>
        <v>1</v>
      </c>
    </row>
    <row r="32" customFormat="false" ht="12.8" hidden="false" customHeight="false" outlineLevel="0" collapsed="false">
      <c r="A32" s="1" t="s">
        <v>51</v>
      </c>
      <c r="B32" s="1" t="s">
        <v>52</v>
      </c>
      <c r="C32" s="1" t="n">
        <v>1</v>
      </c>
      <c r="D32" s="1" t="n">
        <v>9</v>
      </c>
      <c r="E32" s="1" t="n">
        <v>0</v>
      </c>
      <c r="F32" s="1" t="n">
        <v>1</v>
      </c>
      <c r="G32" s="1" t="n">
        <v>0</v>
      </c>
      <c r="H32" s="1" t="n">
        <f aca="false">IF(C32,0,1)</f>
        <v>0</v>
      </c>
    </row>
    <row r="33" customFormat="false" ht="12.8" hidden="false" customHeight="false" outlineLevel="0" collapsed="false">
      <c r="A33" s="1" t="s">
        <v>51</v>
      </c>
      <c r="B33" s="1" t="s">
        <v>53</v>
      </c>
      <c r="C33" s="1" t="n">
        <v>0</v>
      </c>
      <c r="D33" s="1" t="n">
        <v>9</v>
      </c>
      <c r="E33" s="1" t="n">
        <v>1</v>
      </c>
      <c r="F33" s="1" t="n">
        <v>0</v>
      </c>
      <c r="G33" s="1" t="n">
        <v>1</v>
      </c>
      <c r="H33" s="1" t="n">
        <f aca="false">IF(C33,0,1)</f>
        <v>1</v>
      </c>
    </row>
    <row r="34" customFormat="false" ht="12.8" hidden="false" customHeight="false" outlineLevel="0" collapsed="false">
      <c r="A34" s="1" t="s">
        <v>54</v>
      </c>
      <c r="B34" s="1" t="s">
        <v>55</v>
      </c>
      <c r="C34" s="1" t="n">
        <v>1</v>
      </c>
      <c r="D34" s="1" t="n">
        <v>6</v>
      </c>
      <c r="E34" s="1" t="n">
        <v>0</v>
      </c>
      <c r="F34" s="1" t="n">
        <v>1</v>
      </c>
      <c r="G34" s="1" t="n">
        <v>0</v>
      </c>
      <c r="H34" s="1" t="n">
        <f aca="false">IF(C34,0,1)</f>
        <v>0</v>
      </c>
    </row>
    <row r="35" customFormat="false" ht="12.8" hidden="false" customHeight="false" outlineLevel="0" collapsed="false">
      <c r="A35" s="1" t="s">
        <v>54</v>
      </c>
      <c r="B35" s="1" t="s">
        <v>56</v>
      </c>
      <c r="C35" s="1" t="n">
        <v>0</v>
      </c>
      <c r="D35" s="1" t="n">
        <v>6</v>
      </c>
      <c r="E35" s="1" t="n">
        <v>1</v>
      </c>
      <c r="F35" s="1" t="n">
        <v>0</v>
      </c>
      <c r="G35" s="1" t="n">
        <v>1</v>
      </c>
      <c r="H35" s="1" t="n">
        <f aca="false">IF(C35,0,1)</f>
        <v>1</v>
      </c>
    </row>
    <row r="36" customFormat="false" ht="12.8" hidden="false" customHeight="false" outlineLevel="0" collapsed="false">
      <c r="A36" s="1" t="s">
        <v>57</v>
      </c>
      <c r="B36" s="1" t="s">
        <v>58</v>
      </c>
      <c r="C36" s="1" t="n">
        <v>1</v>
      </c>
      <c r="D36" s="1" t="n">
        <v>5</v>
      </c>
      <c r="E36" s="1" t="n">
        <v>0</v>
      </c>
      <c r="F36" s="1" t="n">
        <v>1</v>
      </c>
      <c r="G36" s="1" t="n">
        <v>0</v>
      </c>
      <c r="H36" s="1" t="n">
        <f aca="false">IF(C36,0,1)</f>
        <v>0</v>
      </c>
    </row>
    <row r="37" customFormat="false" ht="12.8" hidden="false" customHeight="false" outlineLevel="0" collapsed="false">
      <c r="A37" s="1" t="s">
        <v>57</v>
      </c>
      <c r="B37" s="1" t="s">
        <v>59</v>
      </c>
      <c r="C37" s="1" t="n">
        <v>0</v>
      </c>
      <c r="D37" s="1" t="n">
        <v>5</v>
      </c>
      <c r="E37" s="1" t="n">
        <v>1</v>
      </c>
      <c r="F37" s="1" t="n">
        <v>0</v>
      </c>
      <c r="G37" s="1" t="n">
        <v>1</v>
      </c>
      <c r="H37" s="1" t="n">
        <f aca="false">IF(C37,0,1)</f>
        <v>1</v>
      </c>
    </row>
    <row r="38" customFormat="false" ht="12.8" hidden="false" customHeight="false" outlineLevel="0" collapsed="false">
      <c r="A38" s="1" t="s">
        <v>60</v>
      </c>
      <c r="B38" s="1" t="s">
        <v>61</v>
      </c>
      <c r="C38" s="1" t="n">
        <v>1</v>
      </c>
      <c r="D38" s="1" t="n">
        <v>5</v>
      </c>
      <c r="E38" s="1" t="n">
        <v>0</v>
      </c>
      <c r="F38" s="1" t="n">
        <v>1</v>
      </c>
      <c r="G38" s="1" t="n">
        <v>0</v>
      </c>
      <c r="H38" s="1" t="n">
        <f aca="false">IF(C38,0,1)</f>
        <v>0</v>
      </c>
    </row>
    <row r="39" customFormat="false" ht="12.8" hidden="false" customHeight="false" outlineLevel="0" collapsed="false">
      <c r="A39" s="1" t="s">
        <v>60</v>
      </c>
      <c r="B39" s="1" t="s">
        <v>62</v>
      </c>
      <c r="C39" s="1" t="n">
        <v>0</v>
      </c>
      <c r="D39" s="1" t="n">
        <v>5</v>
      </c>
      <c r="E39" s="1" t="n">
        <v>1</v>
      </c>
      <c r="F39" s="1" t="n">
        <v>0</v>
      </c>
      <c r="G39" s="1" t="n">
        <v>1</v>
      </c>
      <c r="H39" s="1" t="n">
        <f aca="false">IF(C39,0,1)</f>
        <v>1</v>
      </c>
    </row>
    <row r="40" customFormat="false" ht="12.8" hidden="false" customHeight="false" outlineLevel="0" collapsed="false">
      <c r="A40" s="1" t="s">
        <v>63</v>
      </c>
      <c r="B40" s="1" t="s">
        <v>64</v>
      </c>
      <c r="C40" s="1" t="n">
        <v>0</v>
      </c>
      <c r="D40" s="1" t="n">
        <v>4</v>
      </c>
      <c r="E40" s="1" t="n">
        <v>0</v>
      </c>
      <c r="F40" s="1" t="n">
        <v>1</v>
      </c>
      <c r="G40" s="1" t="n">
        <v>0</v>
      </c>
      <c r="H40" s="1" t="n">
        <f aca="false">IF(C40,0,1)</f>
        <v>1</v>
      </c>
    </row>
    <row r="41" customFormat="false" ht="12.8" hidden="false" customHeight="false" outlineLevel="0" collapsed="false">
      <c r="A41" s="1" t="s">
        <v>63</v>
      </c>
      <c r="B41" s="1" t="s">
        <v>65</v>
      </c>
      <c r="C41" s="1" t="n">
        <v>1</v>
      </c>
      <c r="D41" s="1" t="n">
        <v>4</v>
      </c>
      <c r="E41" s="1" t="n">
        <v>1</v>
      </c>
      <c r="F41" s="1" t="n">
        <v>0</v>
      </c>
      <c r="G41" s="1" t="n">
        <v>1</v>
      </c>
      <c r="H41" s="1" t="n">
        <f aca="false">IF(C41,0,1)</f>
        <v>0</v>
      </c>
    </row>
    <row r="42" customFormat="false" ht="12.8" hidden="false" customHeight="false" outlineLevel="0" collapsed="false">
      <c r="A42" s="1" t="s">
        <v>66</v>
      </c>
      <c r="B42" s="1" t="s">
        <v>67</v>
      </c>
      <c r="C42" s="1" t="n">
        <v>0</v>
      </c>
      <c r="D42" s="1" t="n">
        <v>4</v>
      </c>
      <c r="E42" s="1" t="n">
        <v>0</v>
      </c>
      <c r="F42" s="1" t="n">
        <v>1</v>
      </c>
      <c r="G42" s="1" t="n">
        <v>0</v>
      </c>
      <c r="H42" s="1" t="n">
        <f aca="false">IF(C42,0,1)</f>
        <v>1</v>
      </c>
    </row>
    <row r="43" customFormat="false" ht="12.8" hidden="false" customHeight="false" outlineLevel="0" collapsed="false">
      <c r="A43" s="1" t="s">
        <v>66</v>
      </c>
      <c r="B43" s="1" t="s">
        <v>68</v>
      </c>
      <c r="C43" s="1" t="n">
        <v>1</v>
      </c>
      <c r="D43" s="1" t="n">
        <v>4</v>
      </c>
      <c r="E43" s="1" t="n">
        <v>1</v>
      </c>
      <c r="F43" s="1" t="n">
        <v>0</v>
      </c>
      <c r="G43" s="1" t="n">
        <v>1</v>
      </c>
      <c r="H43" s="1" t="n">
        <f aca="false">IF(C43,0,1)</f>
        <v>0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1" t="n">
        <v>0</v>
      </c>
      <c r="D44" s="1" t="n">
        <v>4</v>
      </c>
      <c r="E44" s="1" t="n">
        <v>0</v>
      </c>
      <c r="F44" s="1" t="n">
        <v>1</v>
      </c>
      <c r="G44" s="1" t="n">
        <v>0</v>
      </c>
      <c r="H44" s="1" t="n">
        <f aca="false">IF(C44,0,1)</f>
        <v>1</v>
      </c>
    </row>
    <row r="45" customFormat="false" ht="12.8" hidden="false" customHeight="false" outlineLevel="0" collapsed="false">
      <c r="A45" s="1" t="s">
        <v>69</v>
      </c>
      <c r="B45" s="1" t="s">
        <v>71</v>
      </c>
      <c r="C45" s="1" t="n">
        <v>1</v>
      </c>
      <c r="D45" s="1" t="n">
        <v>4</v>
      </c>
      <c r="E45" s="1" t="n">
        <v>1</v>
      </c>
      <c r="F45" s="1" t="n">
        <v>0</v>
      </c>
      <c r="G45" s="1" t="n">
        <v>1</v>
      </c>
      <c r="H45" s="1" t="n">
        <f aca="false">IF(C45,0,1)</f>
        <v>0</v>
      </c>
    </row>
    <row r="46" customFormat="false" ht="12.8" hidden="false" customHeight="false" outlineLevel="0" collapsed="false">
      <c r="A46" s="1" t="s">
        <v>72</v>
      </c>
      <c r="B46" s="1" t="s">
        <v>73</v>
      </c>
      <c r="C46" s="1" t="n">
        <v>0</v>
      </c>
      <c r="D46" s="1" t="n">
        <v>3</v>
      </c>
      <c r="E46" s="1" t="n">
        <v>0</v>
      </c>
      <c r="F46" s="1" t="n">
        <v>1</v>
      </c>
      <c r="G46" s="1" t="n">
        <v>0</v>
      </c>
      <c r="H46" s="1" t="n">
        <f aca="false">IF(C46,0,1)</f>
        <v>1</v>
      </c>
    </row>
    <row r="47" customFormat="false" ht="12.8" hidden="false" customHeight="false" outlineLevel="0" collapsed="false">
      <c r="A47" s="1" t="s">
        <v>72</v>
      </c>
      <c r="B47" s="1" t="s">
        <v>74</v>
      </c>
      <c r="C47" s="1" t="n">
        <v>1</v>
      </c>
      <c r="D47" s="1" t="n">
        <v>3</v>
      </c>
      <c r="E47" s="1" t="n">
        <v>1</v>
      </c>
      <c r="F47" s="1" t="n">
        <v>0</v>
      </c>
      <c r="G47" s="1" t="n">
        <v>1</v>
      </c>
      <c r="H47" s="1" t="n">
        <f aca="false">IF(C47,0,1)</f>
        <v>0</v>
      </c>
    </row>
    <row r="48" customFormat="false" ht="12.8" hidden="false" customHeight="false" outlineLevel="0" collapsed="false">
      <c r="A48" s="1" t="s">
        <v>75</v>
      </c>
      <c r="B48" s="1" t="s">
        <v>76</v>
      </c>
      <c r="C48" s="1" t="n">
        <v>0</v>
      </c>
      <c r="D48" s="1" t="n">
        <v>3</v>
      </c>
      <c r="E48" s="1" t="n">
        <v>0</v>
      </c>
      <c r="F48" s="1" t="n">
        <v>1</v>
      </c>
      <c r="G48" s="1" t="n">
        <v>0</v>
      </c>
      <c r="H48" s="1" t="n">
        <f aca="false">IF(C48,0,1)</f>
        <v>1</v>
      </c>
    </row>
    <row r="49" customFormat="false" ht="12.8" hidden="false" customHeight="false" outlineLevel="0" collapsed="false">
      <c r="A49" s="1" t="s">
        <v>75</v>
      </c>
      <c r="B49" s="1" t="s">
        <v>77</v>
      </c>
      <c r="C49" s="1" t="n">
        <v>1</v>
      </c>
      <c r="D49" s="1" t="n">
        <v>3</v>
      </c>
      <c r="E49" s="1" t="n">
        <v>1</v>
      </c>
      <c r="F49" s="1" t="n">
        <v>0</v>
      </c>
      <c r="G49" s="1" t="n">
        <v>1</v>
      </c>
      <c r="H49" s="1" t="n">
        <f aca="false">IF(C49,0,1)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0"/>
  <sheetViews>
    <sheetView showFormulas="false" showGridLines="true" showRowColHeaders="true" showZeros="true" rightToLeft="false" tabSelected="false" showOutlineSymbols="true" defaultGridColor="true" view="normal" topLeftCell="A91" colorId="64" zoomScale="200" zoomScaleNormal="200" zoomScalePageLayoutView="100" workbookViewId="0">
      <selection pane="topLeft" activeCell="A120" activeCellId="1" sqref="A1:F49 A12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96</v>
      </c>
      <c r="B1" s="1" t="s">
        <v>97</v>
      </c>
      <c r="C1" s="1" t="s">
        <v>98</v>
      </c>
    </row>
    <row r="2" customFormat="false" ht="12.8" hidden="false" customHeight="false" outlineLevel="0" collapsed="false">
      <c r="A2" s="1" t="s">
        <v>0</v>
      </c>
      <c r="B2" s="1" t="s">
        <v>99</v>
      </c>
      <c r="C2" s="1" t="s">
        <v>2</v>
      </c>
      <c r="D2" s="1" t="s">
        <v>3</v>
      </c>
      <c r="E2" s="1" t="s">
        <v>100</v>
      </c>
      <c r="F2" s="1" t="s">
        <v>88</v>
      </c>
      <c r="G2" s="1" t="s">
        <v>4</v>
      </c>
      <c r="H2" s="1" t="s">
        <v>5</v>
      </c>
      <c r="I2" s="1" t="s">
        <v>101</v>
      </c>
    </row>
    <row r="3" customFormat="false" ht="12.8" hidden="false" customHeight="false" outlineLevel="0" collapsed="false">
      <c r="G3" s="1" t="n">
        <v>3.15939527360617</v>
      </c>
      <c r="H3" s="1" t="n">
        <v>0.577000000000001</v>
      </c>
      <c r="I3" s="1" t="n">
        <v>1.78139507788888</v>
      </c>
    </row>
    <row r="4" customFormat="false" ht="12.8" hidden="false" customHeight="false" outlineLevel="0" collapsed="false">
      <c r="A4" s="1" t="s">
        <v>6</v>
      </c>
      <c r="C4" s="1" t="s">
        <v>7</v>
      </c>
      <c r="D4" s="1" t="n">
        <v>1</v>
      </c>
      <c r="E4" s="1" t="n">
        <v>0.929719939323199</v>
      </c>
      <c r="F4" s="1" t="n">
        <v>-2.35839507788888</v>
      </c>
      <c r="G4" s="1" t="n">
        <v>0</v>
      </c>
      <c r="H4" s="1" t="n">
        <v>1</v>
      </c>
      <c r="I4" s="1" t="n">
        <v>1</v>
      </c>
    </row>
    <row r="5" customFormat="false" ht="12.8" hidden="false" customHeight="false" outlineLevel="0" collapsed="false">
      <c r="A5" s="1" t="s">
        <v>6</v>
      </c>
      <c r="C5" s="1" t="s">
        <v>8</v>
      </c>
      <c r="D5" s="1" t="n">
        <v>0</v>
      </c>
      <c r="E5" s="1" t="n">
        <v>0.0702800606768012</v>
      </c>
      <c r="F5" s="1" t="n">
        <v>-4.94079035149504</v>
      </c>
      <c r="G5" s="1" t="n">
        <v>1</v>
      </c>
      <c r="H5" s="1" t="n">
        <v>0</v>
      </c>
      <c r="I5" s="1" t="n">
        <v>1</v>
      </c>
    </row>
    <row r="6" customFormat="false" ht="12.8" hidden="false" customHeight="false" outlineLevel="0" collapsed="false">
      <c r="A6" s="1" t="s">
        <v>96</v>
      </c>
      <c r="B6" s="1" t="s">
        <v>102</v>
      </c>
      <c r="C6" s="1" t="s">
        <v>98</v>
      </c>
    </row>
    <row r="7" customFormat="false" ht="12.8" hidden="false" customHeight="false" outlineLevel="0" collapsed="false">
      <c r="A7" s="1" t="s">
        <v>0</v>
      </c>
      <c r="B7" s="1" t="s">
        <v>99</v>
      </c>
      <c r="C7" s="1" t="s">
        <v>2</v>
      </c>
      <c r="D7" s="1" t="s">
        <v>3</v>
      </c>
      <c r="E7" s="1" t="s">
        <v>100</v>
      </c>
      <c r="F7" s="1" t="s">
        <v>88</v>
      </c>
      <c r="G7" s="1" t="s">
        <v>4</v>
      </c>
      <c r="H7" s="1" t="s">
        <v>5</v>
      </c>
      <c r="I7" s="1" t="s">
        <v>101</v>
      </c>
    </row>
    <row r="8" customFormat="false" ht="12.8" hidden="false" customHeight="false" outlineLevel="0" collapsed="false">
      <c r="G8" s="1" t="n">
        <v>3.15939527360617</v>
      </c>
      <c r="H8" s="1" t="n">
        <v>0.577000000000001</v>
      </c>
      <c r="I8" s="1" t="n">
        <v>1.78139507788888</v>
      </c>
    </row>
    <row r="9" customFormat="false" ht="12.8" hidden="false" customHeight="false" outlineLevel="0" collapsed="false">
      <c r="A9" s="1" t="s">
        <v>9</v>
      </c>
      <c r="C9" s="1" t="s">
        <v>10</v>
      </c>
      <c r="D9" s="1" t="n">
        <v>1</v>
      </c>
      <c r="E9" s="1" t="n">
        <v>0.929719939323199</v>
      </c>
      <c r="F9" s="1" t="n">
        <v>-2.35839507788888</v>
      </c>
      <c r="G9" s="1" t="n">
        <v>0</v>
      </c>
      <c r="H9" s="1" t="n">
        <v>1</v>
      </c>
      <c r="I9" s="1" t="n">
        <v>1</v>
      </c>
    </row>
    <row r="10" customFormat="false" ht="12.8" hidden="false" customHeight="false" outlineLevel="0" collapsed="false">
      <c r="A10" s="1" t="s">
        <v>9</v>
      </c>
      <c r="C10" s="1" t="s">
        <v>11</v>
      </c>
      <c r="D10" s="1" t="n">
        <v>0</v>
      </c>
      <c r="E10" s="1" t="n">
        <v>0.0702800606768012</v>
      </c>
      <c r="F10" s="1" t="n">
        <v>-4.94079035149504</v>
      </c>
      <c r="G10" s="1" t="n">
        <v>1</v>
      </c>
      <c r="H10" s="1" t="n">
        <v>0</v>
      </c>
      <c r="I10" s="1" t="n">
        <v>1</v>
      </c>
    </row>
    <row r="11" customFormat="false" ht="12.8" hidden="false" customHeight="false" outlineLevel="0" collapsed="false">
      <c r="A11" s="1" t="s">
        <v>96</v>
      </c>
      <c r="B11" s="1" t="s">
        <v>103</v>
      </c>
      <c r="C11" s="1" t="s">
        <v>98</v>
      </c>
    </row>
    <row r="12" customFormat="false" ht="12.8" hidden="false" customHeight="false" outlineLevel="0" collapsed="false">
      <c r="A12" s="1" t="s">
        <v>0</v>
      </c>
      <c r="B12" s="1" t="s">
        <v>99</v>
      </c>
      <c r="C12" s="1" t="s">
        <v>2</v>
      </c>
      <c r="D12" s="1" t="s">
        <v>3</v>
      </c>
      <c r="E12" s="1" t="s">
        <v>100</v>
      </c>
      <c r="F12" s="1" t="s">
        <v>88</v>
      </c>
      <c r="G12" s="1" t="s">
        <v>4</v>
      </c>
      <c r="H12" s="1" t="s">
        <v>5</v>
      </c>
      <c r="I12" s="1" t="s">
        <v>101</v>
      </c>
    </row>
    <row r="13" customFormat="false" ht="12.8" hidden="false" customHeight="false" outlineLevel="0" collapsed="false">
      <c r="G13" s="1" t="n">
        <v>3.15939527360617</v>
      </c>
      <c r="H13" s="1" t="n">
        <v>0.577000000000001</v>
      </c>
      <c r="I13" s="1" t="n">
        <v>1.78139507788888</v>
      </c>
    </row>
    <row r="14" customFormat="false" ht="12.8" hidden="false" customHeight="false" outlineLevel="0" collapsed="false">
      <c r="A14" s="1" t="s">
        <v>12</v>
      </c>
      <c r="C14" s="1" t="s">
        <v>13</v>
      </c>
      <c r="D14" s="1" t="n">
        <v>1</v>
      </c>
      <c r="E14" s="1" t="n">
        <v>0.929719939323199</v>
      </c>
      <c r="F14" s="1" t="n">
        <v>-2.35839507788888</v>
      </c>
      <c r="G14" s="1" t="n">
        <v>0</v>
      </c>
      <c r="H14" s="1" t="n">
        <v>1</v>
      </c>
      <c r="I14" s="1" t="n">
        <v>1</v>
      </c>
    </row>
    <row r="15" customFormat="false" ht="12.8" hidden="false" customHeight="false" outlineLevel="0" collapsed="false">
      <c r="A15" s="1" t="s">
        <v>12</v>
      </c>
      <c r="C15" s="1" t="s">
        <v>14</v>
      </c>
      <c r="D15" s="1" t="n">
        <v>0</v>
      </c>
      <c r="E15" s="1" t="n">
        <v>0.0702800606768012</v>
      </c>
      <c r="F15" s="1" t="n">
        <v>-4.94079035149504</v>
      </c>
      <c r="G15" s="1" t="n">
        <v>1</v>
      </c>
      <c r="H15" s="1" t="n">
        <v>0</v>
      </c>
      <c r="I15" s="1" t="n">
        <v>1</v>
      </c>
    </row>
    <row r="16" customFormat="false" ht="12.8" hidden="false" customHeight="false" outlineLevel="0" collapsed="false">
      <c r="A16" s="1" t="s">
        <v>96</v>
      </c>
      <c r="B16" s="1" t="s">
        <v>104</v>
      </c>
      <c r="C16" s="1" t="s">
        <v>98</v>
      </c>
    </row>
    <row r="17" customFormat="false" ht="12.8" hidden="false" customHeight="false" outlineLevel="0" collapsed="false">
      <c r="A17" s="1" t="s">
        <v>0</v>
      </c>
      <c r="B17" s="1" t="s">
        <v>99</v>
      </c>
      <c r="C17" s="1" t="s">
        <v>2</v>
      </c>
      <c r="D17" s="1" t="s">
        <v>3</v>
      </c>
      <c r="E17" s="1" t="s">
        <v>100</v>
      </c>
      <c r="F17" s="1" t="s">
        <v>88</v>
      </c>
      <c r="G17" s="1" t="s">
        <v>4</v>
      </c>
      <c r="H17" s="1" t="s">
        <v>5</v>
      </c>
      <c r="I17" s="1" t="s">
        <v>101</v>
      </c>
    </row>
    <row r="18" customFormat="false" ht="12.8" hidden="false" customHeight="false" outlineLevel="0" collapsed="false">
      <c r="G18" s="1" t="n">
        <v>3.15939527360617</v>
      </c>
      <c r="H18" s="1" t="n">
        <v>0.577000000000001</v>
      </c>
      <c r="I18" s="1" t="n">
        <v>1.78139507788888</v>
      </c>
    </row>
    <row r="19" customFormat="false" ht="12.8" hidden="false" customHeight="false" outlineLevel="0" collapsed="false">
      <c r="A19" s="1" t="s">
        <v>15</v>
      </c>
      <c r="C19" s="1" t="s">
        <v>16</v>
      </c>
      <c r="D19" s="1" t="n">
        <v>1</v>
      </c>
      <c r="E19" s="1" t="n">
        <v>0.929719939323199</v>
      </c>
      <c r="F19" s="1" t="n">
        <v>-2.35839507788888</v>
      </c>
      <c r="G19" s="1" t="n">
        <v>0</v>
      </c>
      <c r="H19" s="1" t="n">
        <v>1</v>
      </c>
      <c r="I19" s="1" t="n">
        <v>1</v>
      </c>
    </row>
    <row r="20" customFormat="false" ht="12.8" hidden="false" customHeight="false" outlineLevel="0" collapsed="false">
      <c r="A20" s="1" t="s">
        <v>15</v>
      </c>
      <c r="C20" s="1" t="s">
        <v>17</v>
      </c>
      <c r="D20" s="1" t="n">
        <v>0</v>
      </c>
      <c r="E20" s="1" t="n">
        <v>0.0702800606768012</v>
      </c>
      <c r="F20" s="1" t="n">
        <v>-4.94079035149504</v>
      </c>
      <c r="G20" s="1" t="n">
        <v>1</v>
      </c>
      <c r="H20" s="1" t="n">
        <v>0</v>
      </c>
      <c r="I20" s="1" t="n">
        <v>1</v>
      </c>
    </row>
    <row r="21" customFormat="false" ht="12.8" hidden="false" customHeight="false" outlineLevel="0" collapsed="false">
      <c r="A21" s="1" t="s">
        <v>96</v>
      </c>
      <c r="B21" s="1" t="s">
        <v>105</v>
      </c>
      <c r="C21" s="1" t="s">
        <v>98</v>
      </c>
    </row>
    <row r="22" customFormat="false" ht="12.8" hidden="false" customHeight="false" outlineLevel="0" collapsed="false">
      <c r="A22" s="1" t="s">
        <v>0</v>
      </c>
      <c r="B22" s="1" t="s">
        <v>99</v>
      </c>
      <c r="C22" s="1" t="s">
        <v>2</v>
      </c>
      <c r="D22" s="1" t="s">
        <v>3</v>
      </c>
      <c r="E22" s="1" t="s">
        <v>100</v>
      </c>
      <c r="F22" s="1" t="s">
        <v>88</v>
      </c>
      <c r="G22" s="1" t="s">
        <v>4</v>
      </c>
      <c r="H22" s="1" t="s">
        <v>5</v>
      </c>
      <c r="I22" s="1" t="s">
        <v>101</v>
      </c>
    </row>
    <row r="23" customFormat="false" ht="12.8" hidden="false" customHeight="false" outlineLevel="0" collapsed="false">
      <c r="G23" s="1" t="n">
        <v>3.15939527360617</v>
      </c>
      <c r="H23" s="1" t="n">
        <v>0.577000000000001</v>
      </c>
      <c r="I23" s="1" t="n">
        <v>1.78139507788888</v>
      </c>
    </row>
    <row r="24" customFormat="false" ht="12.8" hidden="false" customHeight="false" outlineLevel="0" collapsed="false">
      <c r="A24" s="1" t="s">
        <v>18</v>
      </c>
      <c r="C24" s="1" t="s">
        <v>19</v>
      </c>
      <c r="D24" s="1" t="n">
        <v>1</v>
      </c>
      <c r="E24" s="1" t="n">
        <v>0.929719939323199</v>
      </c>
      <c r="F24" s="1" t="n">
        <v>-2.35839507788888</v>
      </c>
      <c r="G24" s="1" t="n">
        <v>0</v>
      </c>
      <c r="H24" s="1" t="n">
        <v>1</v>
      </c>
      <c r="I24" s="1" t="n">
        <v>1</v>
      </c>
    </row>
    <row r="25" customFormat="false" ht="12.8" hidden="false" customHeight="false" outlineLevel="0" collapsed="false">
      <c r="A25" s="1" t="s">
        <v>18</v>
      </c>
      <c r="C25" s="1" t="s">
        <v>20</v>
      </c>
      <c r="D25" s="1" t="n">
        <v>0</v>
      </c>
      <c r="E25" s="4" t="n">
        <v>0.0702800606768012</v>
      </c>
      <c r="F25" s="1" t="n">
        <v>-4.94079035149504</v>
      </c>
      <c r="G25" s="1" t="n">
        <v>1</v>
      </c>
      <c r="H25" s="1" t="n">
        <v>0</v>
      </c>
      <c r="I25" s="1" t="n">
        <v>1</v>
      </c>
    </row>
    <row r="26" customFormat="false" ht="12.8" hidden="false" customHeight="false" outlineLevel="0" collapsed="false">
      <c r="A26" s="1" t="s">
        <v>96</v>
      </c>
      <c r="B26" s="1" t="s">
        <v>106</v>
      </c>
      <c r="C26" s="1" t="s">
        <v>98</v>
      </c>
    </row>
    <row r="27" customFormat="false" ht="12.8" hidden="false" customHeight="false" outlineLevel="0" collapsed="false">
      <c r="A27" s="1" t="s">
        <v>0</v>
      </c>
      <c r="B27" s="1" t="s">
        <v>99</v>
      </c>
      <c r="C27" s="1" t="s">
        <v>2</v>
      </c>
      <c r="D27" s="1" t="s">
        <v>3</v>
      </c>
      <c r="E27" s="1" t="s">
        <v>100</v>
      </c>
      <c r="F27" s="1" t="s">
        <v>88</v>
      </c>
      <c r="G27" s="1" t="s">
        <v>4</v>
      </c>
      <c r="H27" s="1" t="s">
        <v>5</v>
      </c>
      <c r="I27" s="1" t="s">
        <v>101</v>
      </c>
    </row>
    <row r="28" customFormat="false" ht="12.8" hidden="false" customHeight="false" outlineLevel="0" collapsed="false">
      <c r="G28" s="1" t="n">
        <v>3.15939527360617</v>
      </c>
      <c r="H28" s="1" t="n">
        <v>0.577000000000001</v>
      </c>
      <c r="I28" s="1" t="n">
        <v>1.78139507788888</v>
      </c>
    </row>
    <row r="29" customFormat="false" ht="12.8" hidden="false" customHeight="false" outlineLevel="0" collapsed="false">
      <c r="A29" s="1" t="s">
        <v>21</v>
      </c>
      <c r="C29" s="1" t="s">
        <v>22</v>
      </c>
      <c r="D29" s="1" t="n">
        <v>1</v>
      </c>
      <c r="E29" s="1" t="n">
        <v>0.929719939323199</v>
      </c>
      <c r="F29" s="1" t="n">
        <v>-2.35839507788888</v>
      </c>
      <c r="G29" s="1" t="n">
        <v>0</v>
      </c>
      <c r="H29" s="1" t="n">
        <v>1</v>
      </c>
      <c r="I29" s="1" t="n">
        <v>1</v>
      </c>
    </row>
    <row r="30" customFormat="false" ht="12.8" hidden="false" customHeight="false" outlineLevel="0" collapsed="false">
      <c r="A30" s="1" t="s">
        <v>21</v>
      </c>
      <c r="C30" s="1" t="s">
        <v>23</v>
      </c>
      <c r="D30" s="1" t="n">
        <v>0</v>
      </c>
      <c r="E30" s="1" t="n">
        <v>0.0702800606768012</v>
      </c>
      <c r="F30" s="1" t="n">
        <v>-4.94079035149504</v>
      </c>
      <c r="G30" s="1" t="n">
        <v>1</v>
      </c>
      <c r="H30" s="1" t="n">
        <v>0</v>
      </c>
      <c r="I30" s="1" t="n">
        <v>1</v>
      </c>
    </row>
    <row r="31" customFormat="false" ht="12.8" hidden="false" customHeight="false" outlineLevel="0" collapsed="false">
      <c r="A31" s="1" t="s">
        <v>96</v>
      </c>
      <c r="B31" s="1" t="s">
        <v>107</v>
      </c>
      <c r="C31" s="1" t="s">
        <v>98</v>
      </c>
    </row>
    <row r="32" customFormat="false" ht="12.8" hidden="false" customHeight="false" outlineLevel="0" collapsed="false">
      <c r="A32" s="1" t="s">
        <v>0</v>
      </c>
      <c r="B32" s="1" t="s">
        <v>99</v>
      </c>
      <c r="C32" s="1" t="s">
        <v>2</v>
      </c>
      <c r="D32" s="1" t="s">
        <v>3</v>
      </c>
      <c r="E32" s="1" t="s">
        <v>100</v>
      </c>
      <c r="F32" s="1" t="s">
        <v>88</v>
      </c>
      <c r="G32" s="1" t="s">
        <v>4</v>
      </c>
      <c r="H32" s="1" t="s">
        <v>5</v>
      </c>
      <c r="I32" s="1" t="s">
        <v>101</v>
      </c>
    </row>
    <row r="33" customFormat="false" ht="12.8" hidden="false" customHeight="false" outlineLevel="0" collapsed="false">
      <c r="G33" s="1" t="n">
        <v>3.15939527360617</v>
      </c>
      <c r="H33" s="1" t="n">
        <v>0.577000000000001</v>
      </c>
      <c r="I33" s="1" t="n">
        <v>1.78139507788888</v>
      </c>
    </row>
    <row r="34" customFormat="false" ht="12.8" hidden="false" customHeight="false" outlineLevel="0" collapsed="false">
      <c r="A34" s="1" t="s">
        <v>24</v>
      </c>
      <c r="C34" s="1" t="s">
        <v>25</v>
      </c>
      <c r="D34" s="1" t="n">
        <v>1</v>
      </c>
      <c r="E34" s="1" t="n">
        <v>0.929719939323199</v>
      </c>
      <c r="F34" s="1" t="n">
        <v>-2.35839507788888</v>
      </c>
      <c r="G34" s="1" t="n">
        <v>0</v>
      </c>
      <c r="H34" s="1" t="n">
        <v>1</v>
      </c>
      <c r="I34" s="1" t="n">
        <v>1</v>
      </c>
    </row>
    <row r="35" customFormat="false" ht="12.8" hidden="false" customHeight="false" outlineLevel="0" collapsed="false">
      <c r="A35" s="1" t="s">
        <v>24</v>
      </c>
      <c r="C35" s="1" t="s">
        <v>26</v>
      </c>
      <c r="D35" s="1" t="n">
        <v>0</v>
      </c>
      <c r="E35" s="1" t="n">
        <v>0.0702800606768012</v>
      </c>
      <c r="F35" s="1" t="n">
        <v>-4.94079035149504</v>
      </c>
      <c r="G35" s="1" t="n">
        <v>1</v>
      </c>
      <c r="H35" s="1" t="n">
        <v>0</v>
      </c>
      <c r="I35" s="1" t="n">
        <v>1</v>
      </c>
    </row>
    <row r="36" customFormat="false" ht="12.8" hidden="false" customHeight="false" outlineLevel="0" collapsed="false">
      <c r="A36" s="1" t="s">
        <v>96</v>
      </c>
      <c r="B36" s="1" t="s">
        <v>108</v>
      </c>
      <c r="C36" s="1" t="s">
        <v>98</v>
      </c>
    </row>
    <row r="37" customFormat="false" ht="12.8" hidden="false" customHeight="false" outlineLevel="0" collapsed="false">
      <c r="A37" s="1" t="s">
        <v>0</v>
      </c>
      <c r="B37" s="1" t="s">
        <v>99</v>
      </c>
      <c r="C37" s="1" t="s">
        <v>2</v>
      </c>
      <c r="D37" s="1" t="s">
        <v>3</v>
      </c>
      <c r="E37" s="1" t="s">
        <v>100</v>
      </c>
      <c r="F37" s="1" t="s">
        <v>88</v>
      </c>
      <c r="G37" s="1" t="s">
        <v>4</v>
      </c>
      <c r="H37" s="1" t="s">
        <v>5</v>
      </c>
      <c r="I37" s="1" t="s">
        <v>101</v>
      </c>
    </row>
    <row r="38" customFormat="false" ht="12.8" hidden="false" customHeight="false" outlineLevel="0" collapsed="false">
      <c r="G38" s="1" t="n">
        <v>3.15939527360617</v>
      </c>
      <c r="H38" s="1" t="n">
        <v>0.577000000000001</v>
      </c>
      <c r="I38" s="1" t="n">
        <v>1.78139507788888</v>
      </c>
    </row>
    <row r="39" customFormat="false" ht="12.8" hidden="false" customHeight="false" outlineLevel="0" collapsed="false">
      <c r="A39" s="1" t="s">
        <v>27</v>
      </c>
      <c r="C39" s="1" t="s">
        <v>28</v>
      </c>
      <c r="D39" s="1" t="n">
        <v>1</v>
      </c>
      <c r="E39" s="1" t="n">
        <v>0.929719939323199</v>
      </c>
      <c r="F39" s="1" t="n">
        <v>-2.35839507788888</v>
      </c>
      <c r="G39" s="1" t="n">
        <v>0</v>
      </c>
      <c r="H39" s="1" t="n">
        <v>1</v>
      </c>
      <c r="I39" s="1" t="n">
        <v>1</v>
      </c>
    </row>
    <row r="40" customFormat="false" ht="12.8" hidden="false" customHeight="false" outlineLevel="0" collapsed="false">
      <c r="A40" s="1" t="s">
        <v>27</v>
      </c>
      <c r="C40" s="1" t="s">
        <v>29</v>
      </c>
      <c r="D40" s="1" t="n">
        <v>0</v>
      </c>
      <c r="E40" s="4" t="n">
        <v>0.0702800606768012</v>
      </c>
      <c r="F40" s="1" t="n">
        <v>-4.94079035149504</v>
      </c>
      <c r="G40" s="1" t="n">
        <v>1</v>
      </c>
      <c r="H40" s="1" t="n">
        <v>0</v>
      </c>
      <c r="I40" s="1" t="n">
        <v>1</v>
      </c>
    </row>
    <row r="41" customFormat="false" ht="12.8" hidden="false" customHeight="false" outlineLevel="0" collapsed="false">
      <c r="A41" s="1" t="s">
        <v>96</v>
      </c>
      <c r="B41" s="1" t="s">
        <v>109</v>
      </c>
      <c r="C41" s="1" t="s">
        <v>98</v>
      </c>
    </row>
    <row r="42" customFormat="false" ht="12.8" hidden="false" customHeight="false" outlineLevel="0" collapsed="false">
      <c r="A42" s="1" t="s">
        <v>0</v>
      </c>
      <c r="B42" s="1" t="s">
        <v>99</v>
      </c>
      <c r="C42" s="1" t="s">
        <v>2</v>
      </c>
      <c r="D42" s="1" t="s">
        <v>3</v>
      </c>
      <c r="E42" s="1" t="s">
        <v>100</v>
      </c>
      <c r="F42" s="1" t="s">
        <v>88</v>
      </c>
      <c r="G42" s="1" t="s">
        <v>4</v>
      </c>
      <c r="H42" s="1" t="s">
        <v>5</v>
      </c>
      <c r="I42" s="1" t="s">
        <v>101</v>
      </c>
    </row>
    <row r="43" customFormat="false" ht="12.8" hidden="false" customHeight="false" outlineLevel="0" collapsed="false">
      <c r="G43" s="1" t="n">
        <v>3.15939527360617</v>
      </c>
      <c r="H43" s="1" t="n">
        <v>0.577000000000001</v>
      </c>
      <c r="I43" s="1" t="n">
        <v>1.78139507788888</v>
      </c>
    </row>
    <row r="44" customFormat="false" ht="12.8" hidden="false" customHeight="false" outlineLevel="0" collapsed="false">
      <c r="A44" s="1" t="s">
        <v>30</v>
      </c>
      <c r="C44" s="1" t="s">
        <v>31</v>
      </c>
      <c r="D44" s="1" t="n">
        <v>1</v>
      </c>
      <c r="E44" s="1" t="n">
        <v>0.929719939323199</v>
      </c>
      <c r="F44" s="1" t="n">
        <v>-2.35839507788888</v>
      </c>
      <c r="G44" s="1" t="n">
        <v>0</v>
      </c>
      <c r="H44" s="1" t="n">
        <v>1</v>
      </c>
      <c r="I44" s="1" t="n">
        <v>1</v>
      </c>
    </row>
    <row r="45" customFormat="false" ht="12.8" hidden="false" customHeight="false" outlineLevel="0" collapsed="false">
      <c r="A45" s="1" t="s">
        <v>30</v>
      </c>
      <c r="C45" s="1" t="s">
        <v>32</v>
      </c>
      <c r="D45" s="1" t="n">
        <v>0</v>
      </c>
      <c r="E45" s="4" t="n">
        <v>0.0702800606768012</v>
      </c>
      <c r="F45" s="1" t="n">
        <v>-4.94079035149504</v>
      </c>
      <c r="G45" s="1" t="n">
        <v>1</v>
      </c>
      <c r="H45" s="1" t="n">
        <v>0</v>
      </c>
      <c r="I45" s="1" t="n">
        <v>1</v>
      </c>
    </row>
    <row r="46" customFormat="false" ht="12.8" hidden="false" customHeight="false" outlineLevel="0" collapsed="false">
      <c r="A46" s="1" t="s">
        <v>96</v>
      </c>
      <c r="B46" s="1" t="s">
        <v>110</v>
      </c>
      <c r="C46" s="1" t="s">
        <v>98</v>
      </c>
    </row>
    <row r="47" customFormat="false" ht="12.8" hidden="false" customHeight="false" outlineLevel="0" collapsed="false">
      <c r="A47" s="1" t="s">
        <v>0</v>
      </c>
      <c r="B47" s="1" t="s">
        <v>99</v>
      </c>
      <c r="C47" s="1" t="s">
        <v>2</v>
      </c>
      <c r="D47" s="1" t="s">
        <v>3</v>
      </c>
      <c r="E47" s="1" t="s">
        <v>100</v>
      </c>
      <c r="F47" s="1" t="s">
        <v>88</v>
      </c>
      <c r="G47" s="1" t="s">
        <v>4</v>
      </c>
      <c r="H47" s="1" t="s">
        <v>5</v>
      </c>
      <c r="I47" s="1" t="s">
        <v>101</v>
      </c>
    </row>
    <row r="48" customFormat="false" ht="12.8" hidden="false" customHeight="false" outlineLevel="0" collapsed="false">
      <c r="G48" s="1" t="n">
        <v>3.15939527360617</v>
      </c>
      <c r="H48" s="1" t="n">
        <v>0.577000000000001</v>
      </c>
      <c r="I48" s="1" t="n">
        <v>1.78139507788888</v>
      </c>
    </row>
    <row r="49" customFormat="false" ht="12.8" hidden="false" customHeight="false" outlineLevel="0" collapsed="false">
      <c r="A49" s="1" t="s">
        <v>33</v>
      </c>
      <c r="C49" s="1" t="s">
        <v>34</v>
      </c>
      <c r="D49" s="1" t="n">
        <v>1</v>
      </c>
      <c r="E49" s="1" t="n">
        <v>0.929719939323199</v>
      </c>
      <c r="F49" s="1" t="n">
        <v>-2.35839507788888</v>
      </c>
      <c r="G49" s="1" t="n">
        <v>0</v>
      </c>
      <c r="H49" s="1" t="n">
        <v>1</v>
      </c>
      <c r="I49" s="1" t="n">
        <v>1</v>
      </c>
    </row>
    <row r="50" customFormat="false" ht="12.8" hidden="false" customHeight="false" outlineLevel="0" collapsed="false">
      <c r="A50" s="1" t="s">
        <v>33</v>
      </c>
      <c r="C50" s="1" t="s">
        <v>35</v>
      </c>
      <c r="D50" s="1" t="n">
        <v>0</v>
      </c>
      <c r="E50" s="1" t="n">
        <v>0.0702800606768012</v>
      </c>
      <c r="F50" s="1" t="n">
        <v>-4.94079035149504</v>
      </c>
      <c r="G50" s="1" t="n">
        <v>1</v>
      </c>
      <c r="H50" s="1" t="n">
        <v>0</v>
      </c>
      <c r="I50" s="1" t="n">
        <v>1</v>
      </c>
    </row>
    <row r="51" customFormat="false" ht="12.8" hidden="false" customHeight="false" outlineLevel="0" collapsed="false">
      <c r="A51" s="1" t="s">
        <v>96</v>
      </c>
      <c r="B51" s="1" t="s">
        <v>111</v>
      </c>
      <c r="C51" s="1" t="s">
        <v>98</v>
      </c>
    </row>
    <row r="52" customFormat="false" ht="12.8" hidden="false" customHeight="false" outlineLevel="0" collapsed="false">
      <c r="A52" s="1" t="s">
        <v>0</v>
      </c>
      <c r="B52" s="1" t="s">
        <v>99</v>
      </c>
      <c r="C52" s="1" t="s">
        <v>2</v>
      </c>
      <c r="D52" s="1" t="s">
        <v>3</v>
      </c>
      <c r="E52" s="1" t="s">
        <v>100</v>
      </c>
      <c r="F52" s="1" t="s">
        <v>88</v>
      </c>
      <c r="G52" s="1" t="s">
        <v>4</v>
      </c>
      <c r="H52" s="1" t="s">
        <v>5</v>
      </c>
      <c r="I52" s="1" t="s">
        <v>101</v>
      </c>
    </row>
    <row r="53" customFormat="false" ht="12.8" hidden="false" customHeight="false" outlineLevel="0" collapsed="false">
      <c r="G53" s="1" t="n">
        <v>3.15939527360617</v>
      </c>
      <c r="H53" s="1" t="n">
        <v>0.577000000000001</v>
      </c>
      <c r="I53" s="1" t="n">
        <v>1.78139507788888</v>
      </c>
    </row>
    <row r="54" customFormat="false" ht="12.8" hidden="false" customHeight="false" outlineLevel="0" collapsed="false">
      <c r="A54" s="1" t="s">
        <v>36</v>
      </c>
      <c r="C54" s="1" t="s">
        <v>37</v>
      </c>
      <c r="D54" s="1" t="n">
        <v>1</v>
      </c>
      <c r="E54" s="1" t="n">
        <v>0.929719939323199</v>
      </c>
      <c r="F54" s="1" t="n">
        <v>-2.35839507788888</v>
      </c>
      <c r="G54" s="1" t="n">
        <v>0</v>
      </c>
      <c r="H54" s="1" t="n">
        <v>1</v>
      </c>
      <c r="I54" s="1" t="n">
        <v>1</v>
      </c>
    </row>
    <row r="55" customFormat="false" ht="12.8" hidden="false" customHeight="false" outlineLevel="0" collapsed="false">
      <c r="A55" s="1" t="s">
        <v>36</v>
      </c>
      <c r="C55" s="1" t="s">
        <v>38</v>
      </c>
      <c r="D55" s="1" t="n">
        <v>0</v>
      </c>
      <c r="E55" s="4" t="n">
        <v>0.0702800606768012</v>
      </c>
      <c r="F55" s="1" t="n">
        <v>-4.94079035149504</v>
      </c>
      <c r="G55" s="1" t="n">
        <v>1</v>
      </c>
      <c r="H55" s="1" t="n">
        <v>0</v>
      </c>
      <c r="I55" s="1" t="n">
        <v>1</v>
      </c>
    </row>
    <row r="56" customFormat="false" ht="12.8" hidden="false" customHeight="false" outlineLevel="0" collapsed="false">
      <c r="A56" s="1" t="s">
        <v>96</v>
      </c>
      <c r="B56" s="1" t="s">
        <v>112</v>
      </c>
      <c r="C56" s="1" t="s">
        <v>98</v>
      </c>
    </row>
    <row r="57" customFormat="false" ht="12.8" hidden="false" customHeight="false" outlineLevel="0" collapsed="false">
      <c r="A57" s="1" t="s">
        <v>0</v>
      </c>
      <c r="B57" s="1" t="s">
        <v>99</v>
      </c>
      <c r="C57" s="1" t="s">
        <v>2</v>
      </c>
      <c r="D57" s="1" t="s">
        <v>3</v>
      </c>
      <c r="E57" s="1" t="s">
        <v>100</v>
      </c>
      <c r="F57" s="1" t="s">
        <v>88</v>
      </c>
      <c r="G57" s="1" t="s">
        <v>4</v>
      </c>
      <c r="H57" s="1" t="s">
        <v>5</v>
      </c>
      <c r="I57" s="1" t="s">
        <v>101</v>
      </c>
    </row>
    <row r="58" customFormat="false" ht="12.8" hidden="false" customHeight="false" outlineLevel="0" collapsed="false">
      <c r="G58" s="1" t="n">
        <v>3.15939527360617</v>
      </c>
      <c r="H58" s="1" t="n">
        <v>0.577000000000001</v>
      </c>
      <c r="I58" s="1" t="n">
        <v>1.78139507788888</v>
      </c>
    </row>
    <row r="59" s="6" customFormat="true" ht="12.8" hidden="false" customHeight="false" outlineLevel="0" collapsed="false">
      <c r="A59" s="5" t="s">
        <v>39</v>
      </c>
      <c r="C59" s="5" t="s">
        <v>40</v>
      </c>
      <c r="D59" s="5" t="n">
        <v>0</v>
      </c>
      <c r="E59" s="5" t="n">
        <v>0.929719939323199</v>
      </c>
      <c r="F59" s="5" t="n">
        <v>-2.35839507788888</v>
      </c>
      <c r="G59" s="5" t="n">
        <v>0</v>
      </c>
      <c r="H59" s="5" t="n">
        <v>1</v>
      </c>
      <c r="I59" s="5" t="n">
        <v>1</v>
      </c>
    </row>
    <row r="60" s="6" customFormat="true" ht="12.8" hidden="false" customHeight="false" outlineLevel="0" collapsed="false">
      <c r="A60" s="5" t="s">
        <v>39</v>
      </c>
      <c r="C60" s="5" t="s">
        <v>41</v>
      </c>
      <c r="D60" s="5" t="n">
        <v>1</v>
      </c>
      <c r="E60" s="5" t="n">
        <v>0.0702800606768012</v>
      </c>
      <c r="F60" s="5" t="n">
        <v>-4.94079035149504</v>
      </c>
      <c r="G60" s="5" t="n">
        <v>1</v>
      </c>
      <c r="H60" s="5" t="n">
        <v>0</v>
      </c>
      <c r="I60" s="5" t="n">
        <v>1</v>
      </c>
    </row>
    <row r="61" customFormat="false" ht="12.8" hidden="false" customHeight="false" outlineLevel="0" collapsed="false">
      <c r="A61" s="1" t="s">
        <v>96</v>
      </c>
      <c r="B61" s="1" t="s">
        <v>113</v>
      </c>
      <c r="C61" s="1" t="s">
        <v>98</v>
      </c>
    </row>
    <row r="62" customFormat="false" ht="12.8" hidden="false" customHeight="false" outlineLevel="0" collapsed="false">
      <c r="A62" s="1" t="s">
        <v>0</v>
      </c>
      <c r="B62" s="1" t="s">
        <v>99</v>
      </c>
      <c r="C62" s="1" t="s">
        <v>2</v>
      </c>
      <c r="D62" s="1" t="s">
        <v>3</v>
      </c>
      <c r="E62" s="1" t="s">
        <v>100</v>
      </c>
      <c r="F62" s="1" t="s">
        <v>88</v>
      </c>
      <c r="G62" s="1" t="s">
        <v>4</v>
      </c>
      <c r="H62" s="1" t="s">
        <v>5</v>
      </c>
      <c r="I62" s="1" t="s">
        <v>101</v>
      </c>
    </row>
    <row r="63" customFormat="false" ht="12.8" hidden="false" customHeight="false" outlineLevel="0" collapsed="false">
      <c r="G63" s="1" t="n">
        <v>3.15939527360617</v>
      </c>
      <c r="H63" s="1" t="n">
        <v>0.577000000000001</v>
      </c>
      <c r="I63" s="1" t="n">
        <v>1.78139507788888</v>
      </c>
    </row>
    <row r="64" customFormat="false" ht="12.8" hidden="false" customHeight="false" outlineLevel="0" collapsed="false">
      <c r="A64" s="1" t="s">
        <v>42</v>
      </c>
      <c r="C64" s="1" t="s">
        <v>43</v>
      </c>
      <c r="D64" s="1" t="n">
        <v>1</v>
      </c>
      <c r="E64" s="1" t="n">
        <v>0.929719939323199</v>
      </c>
      <c r="F64" s="1" t="n">
        <v>-2.35839507788888</v>
      </c>
      <c r="G64" s="1" t="n">
        <v>0</v>
      </c>
      <c r="H64" s="1" t="n">
        <v>1</v>
      </c>
      <c r="I64" s="1" t="n">
        <v>1</v>
      </c>
    </row>
    <row r="65" customFormat="false" ht="12.8" hidden="false" customHeight="false" outlineLevel="0" collapsed="false">
      <c r="A65" s="1" t="s">
        <v>42</v>
      </c>
      <c r="C65" s="1" t="s">
        <v>44</v>
      </c>
      <c r="D65" s="1" t="n">
        <v>0</v>
      </c>
      <c r="E65" s="1" t="n">
        <v>0.0702800606768012</v>
      </c>
      <c r="F65" s="1" t="n">
        <v>-4.94079035149504</v>
      </c>
      <c r="G65" s="1" t="n">
        <v>1</v>
      </c>
      <c r="H65" s="1" t="n">
        <v>0</v>
      </c>
      <c r="I65" s="1" t="n">
        <v>1</v>
      </c>
    </row>
    <row r="66" customFormat="false" ht="12.8" hidden="false" customHeight="false" outlineLevel="0" collapsed="false">
      <c r="A66" s="1" t="s">
        <v>96</v>
      </c>
      <c r="B66" s="1" t="s">
        <v>114</v>
      </c>
      <c r="C66" s="1" t="s">
        <v>98</v>
      </c>
    </row>
    <row r="67" customFormat="false" ht="12.8" hidden="false" customHeight="false" outlineLevel="0" collapsed="false">
      <c r="A67" s="1" t="s">
        <v>0</v>
      </c>
      <c r="B67" s="1" t="s">
        <v>99</v>
      </c>
      <c r="C67" s="1" t="s">
        <v>2</v>
      </c>
      <c r="D67" s="1" t="s">
        <v>3</v>
      </c>
      <c r="E67" s="1" t="s">
        <v>100</v>
      </c>
      <c r="F67" s="1" t="s">
        <v>88</v>
      </c>
      <c r="G67" s="1" t="s">
        <v>4</v>
      </c>
      <c r="H67" s="1" t="s">
        <v>5</v>
      </c>
      <c r="I67" s="1" t="s">
        <v>101</v>
      </c>
    </row>
    <row r="68" customFormat="false" ht="12.8" hidden="false" customHeight="false" outlineLevel="0" collapsed="false">
      <c r="G68" s="1" t="n">
        <v>3.15939527360617</v>
      </c>
      <c r="H68" s="1" t="n">
        <v>0.577000000000001</v>
      </c>
      <c r="I68" s="1" t="n">
        <v>1.78139507788888</v>
      </c>
    </row>
    <row r="69" customFormat="false" ht="12.8" hidden="false" customHeight="false" outlineLevel="0" collapsed="false">
      <c r="A69" s="1" t="s">
        <v>45</v>
      </c>
      <c r="C69" s="1" t="s">
        <v>46</v>
      </c>
      <c r="D69" s="1" t="n">
        <v>1</v>
      </c>
      <c r="E69" s="1" t="n">
        <v>0.929719939323199</v>
      </c>
      <c r="F69" s="1" t="n">
        <v>-2.35839507788888</v>
      </c>
      <c r="G69" s="1" t="n">
        <v>0</v>
      </c>
      <c r="H69" s="1" t="n">
        <v>1</v>
      </c>
      <c r="I69" s="1" t="n">
        <v>1</v>
      </c>
    </row>
    <row r="70" customFormat="false" ht="12.8" hidden="false" customHeight="false" outlineLevel="0" collapsed="false">
      <c r="A70" s="1" t="s">
        <v>45</v>
      </c>
      <c r="C70" s="1" t="s">
        <v>47</v>
      </c>
      <c r="D70" s="1" t="n">
        <v>0</v>
      </c>
      <c r="E70" s="1" t="n">
        <v>0.0702800606768012</v>
      </c>
      <c r="F70" s="1" t="n">
        <v>-4.94079035149504</v>
      </c>
      <c r="G70" s="1" t="n">
        <v>1</v>
      </c>
      <c r="H70" s="1" t="n">
        <v>0</v>
      </c>
      <c r="I70" s="1" t="n">
        <v>1</v>
      </c>
    </row>
    <row r="71" customFormat="false" ht="12.8" hidden="false" customHeight="false" outlineLevel="0" collapsed="false">
      <c r="A71" s="1" t="s">
        <v>96</v>
      </c>
      <c r="B71" s="1" t="s">
        <v>115</v>
      </c>
      <c r="C71" s="1" t="s">
        <v>98</v>
      </c>
    </row>
    <row r="72" customFormat="false" ht="12.8" hidden="false" customHeight="false" outlineLevel="0" collapsed="false">
      <c r="A72" s="1" t="s">
        <v>0</v>
      </c>
      <c r="B72" s="1" t="s">
        <v>99</v>
      </c>
      <c r="C72" s="1" t="s">
        <v>2</v>
      </c>
      <c r="D72" s="1" t="s">
        <v>3</v>
      </c>
      <c r="E72" s="1" t="s">
        <v>100</v>
      </c>
      <c r="F72" s="1" t="s">
        <v>88</v>
      </c>
      <c r="G72" s="1" t="s">
        <v>4</v>
      </c>
      <c r="H72" s="1" t="s">
        <v>5</v>
      </c>
      <c r="I72" s="1" t="s">
        <v>101</v>
      </c>
    </row>
    <row r="73" customFormat="false" ht="12.8" hidden="false" customHeight="false" outlineLevel="0" collapsed="false">
      <c r="G73" s="1" t="n">
        <v>3.15939527360617</v>
      </c>
      <c r="H73" s="1" t="n">
        <v>0.577000000000001</v>
      </c>
      <c r="I73" s="1" t="n">
        <v>1.78139507788888</v>
      </c>
    </row>
    <row r="74" customFormat="false" ht="12.8" hidden="false" customHeight="false" outlineLevel="0" collapsed="false">
      <c r="A74" s="1" t="s">
        <v>48</v>
      </c>
      <c r="C74" s="1" t="s">
        <v>49</v>
      </c>
      <c r="D74" s="1" t="n">
        <v>1</v>
      </c>
      <c r="E74" s="1" t="n">
        <v>0.929719939323199</v>
      </c>
      <c r="F74" s="1" t="n">
        <v>-2.35839507788888</v>
      </c>
      <c r="G74" s="1" t="n">
        <v>0</v>
      </c>
      <c r="H74" s="1" t="n">
        <v>1</v>
      </c>
      <c r="I74" s="1" t="n">
        <v>1</v>
      </c>
    </row>
    <row r="75" customFormat="false" ht="12.8" hidden="false" customHeight="false" outlineLevel="0" collapsed="false">
      <c r="A75" s="1" t="s">
        <v>48</v>
      </c>
      <c r="C75" s="1" t="s">
        <v>50</v>
      </c>
      <c r="D75" s="1" t="n">
        <v>0</v>
      </c>
      <c r="E75" s="1" t="n">
        <v>0.0702800606768012</v>
      </c>
      <c r="F75" s="1" t="n">
        <v>-4.94079035149504</v>
      </c>
      <c r="G75" s="1" t="n">
        <v>1</v>
      </c>
      <c r="H75" s="1" t="n">
        <v>0</v>
      </c>
      <c r="I75" s="1" t="n">
        <v>1</v>
      </c>
    </row>
    <row r="76" customFormat="false" ht="12.8" hidden="false" customHeight="false" outlineLevel="0" collapsed="false">
      <c r="A76" s="1" t="s">
        <v>96</v>
      </c>
      <c r="B76" s="1" t="s">
        <v>116</v>
      </c>
      <c r="C76" s="1" t="s">
        <v>98</v>
      </c>
    </row>
    <row r="77" customFormat="false" ht="12.8" hidden="false" customHeight="false" outlineLevel="0" collapsed="false">
      <c r="A77" s="1" t="s">
        <v>0</v>
      </c>
      <c r="B77" s="1" t="s">
        <v>99</v>
      </c>
      <c r="C77" s="1" t="s">
        <v>2</v>
      </c>
      <c r="D77" s="1" t="s">
        <v>3</v>
      </c>
      <c r="E77" s="1" t="s">
        <v>100</v>
      </c>
      <c r="F77" s="1" t="s">
        <v>88</v>
      </c>
      <c r="G77" s="1" t="s">
        <v>4</v>
      </c>
      <c r="H77" s="1" t="s">
        <v>5</v>
      </c>
      <c r="I77" s="1" t="s">
        <v>101</v>
      </c>
    </row>
    <row r="78" customFormat="false" ht="12.8" hidden="false" customHeight="false" outlineLevel="0" collapsed="false">
      <c r="G78" s="1" t="n">
        <v>3.15939527360617</v>
      </c>
      <c r="H78" s="1" t="n">
        <v>0.577000000000001</v>
      </c>
      <c r="I78" s="1" t="n">
        <v>1.78139507788888</v>
      </c>
    </row>
    <row r="79" customFormat="false" ht="12.8" hidden="false" customHeight="false" outlineLevel="0" collapsed="false">
      <c r="A79" s="1" t="s">
        <v>51</v>
      </c>
      <c r="C79" s="1" t="s">
        <v>52</v>
      </c>
      <c r="D79" s="1" t="n">
        <v>1</v>
      </c>
      <c r="E79" s="1" t="n">
        <v>0.929719939323199</v>
      </c>
      <c r="F79" s="1" t="n">
        <v>-2.35839507788888</v>
      </c>
      <c r="G79" s="1" t="n">
        <v>0</v>
      </c>
      <c r="H79" s="1" t="n">
        <v>1</v>
      </c>
      <c r="I79" s="1" t="n">
        <v>1</v>
      </c>
    </row>
    <row r="80" customFormat="false" ht="12.8" hidden="false" customHeight="false" outlineLevel="0" collapsed="false">
      <c r="A80" s="1" t="s">
        <v>51</v>
      </c>
      <c r="C80" s="1" t="s">
        <v>53</v>
      </c>
      <c r="D80" s="1" t="n">
        <v>0</v>
      </c>
      <c r="E80" s="1" t="n">
        <v>0.0702800606768012</v>
      </c>
      <c r="F80" s="1" t="n">
        <v>-4.94079035149504</v>
      </c>
      <c r="G80" s="1" t="n">
        <v>1</v>
      </c>
      <c r="H80" s="1" t="n">
        <v>0</v>
      </c>
      <c r="I80" s="1" t="n">
        <v>1</v>
      </c>
    </row>
    <row r="81" customFormat="false" ht="12.8" hidden="false" customHeight="false" outlineLevel="0" collapsed="false">
      <c r="A81" s="1" t="s">
        <v>96</v>
      </c>
      <c r="B81" s="1" t="s">
        <v>117</v>
      </c>
      <c r="C81" s="1" t="s">
        <v>98</v>
      </c>
    </row>
    <row r="82" customFormat="false" ht="12.8" hidden="false" customHeight="false" outlineLevel="0" collapsed="false">
      <c r="A82" s="1" t="s">
        <v>0</v>
      </c>
      <c r="B82" s="1" t="s">
        <v>99</v>
      </c>
      <c r="C82" s="1" t="s">
        <v>2</v>
      </c>
      <c r="D82" s="1" t="s">
        <v>3</v>
      </c>
      <c r="E82" s="1" t="s">
        <v>100</v>
      </c>
      <c r="F82" s="1" t="s">
        <v>88</v>
      </c>
      <c r="G82" s="1" t="s">
        <v>4</v>
      </c>
      <c r="H82" s="1" t="s">
        <v>5</v>
      </c>
      <c r="I82" s="1" t="s">
        <v>101</v>
      </c>
    </row>
    <row r="83" customFormat="false" ht="12.8" hidden="false" customHeight="false" outlineLevel="0" collapsed="false">
      <c r="G83" s="1" t="n">
        <v>3.15939527360617</v>
      </c>
      <c r="H83" s="1" t="n">
        <v>0.577000000000001</v>
      </c>
      <c r="I83" s="1" t="n">
        <v>1.78139507788888</v>
      </c>
    </row>
    <row r="84" customFormat="false" ht="12.8" hidden="false" customHeight="false" outlineLevel="0" collapsed="false">
      <c r="A84" s="1" t="s">
        <v>54</v>
      </c>
      <c r="C84" s="1" t="s">
        <v>55</v>
      </c>
      <c r="D84" s="1" t="n">
        <v>1</v>
      </c>
      <c r="E84" s="1" t="n">
        <v>0.929719939323199</v>
      </c>
      <c r="F84" s="1" t="n">
        <v>-2.35839507788888</v>
      </c>
      <c r="G84" s="1" t="n">
        <v>0</v>
      </c>
      <c r="H84" s="1" t="n">
        <v>1</v>
      </c>
      <c r="I84" s="1" t="n">
        <v>1</v>
      </c>
    </row>
    <row r="85" customFormat="false" ht="12.8" hidden="false" customHeight="false" outlineLevel="0" collapsed="false">
      <c r="A85" s="1" t="s">
        <v>54</v>
      </c>
      <c r="C85" s="1" t="s">
        <v>56</v>
      </c>
      <c r="D85" s="1" t="n">
        <v>0</v>
      </c>
      <c r="E85" s="4" t="n">
        <v>0.0702800606768012</v>
      </c>
      <c r="F85" s="1" t="n">
        <v>-4.94079035149504</v>
      </c>
      <c r="G85" s="1" t="n">
        <v>1</v>
      </c>
      <c r="H85" s="1" t="n">
        <v>0</v>
      </c>
      <c r="I85" s="1" t="n">
        <v>1</v>
      </c>
    </row>
    <row r="86" customFormat="false" ht="12.8" hidden="false" customHeight="false" outlineLevel="0" collapsed="false">
      <c r="A86" s="1" t="s">
        <v>96</v>
      </c>
      <c r="B86" s="1" t="s">
        <v>118</v>
      </c>
      <c r="C86" s="1" t="s">
        <v>98</v>
      </c>
    </row>
    <row r="87" customFormat="false" ht="12.8" hidden="false" customHeight="false" outlineLevel="0" collapsed="false">
      <c r="A87" s="1" t="s">
        <v>0</v>
      </c>
      <c r="B87" s="1" t="s">
        <v>99</v>
      </c>
      <c r="C87" s="1" t="s">
        <v>2</v>
      </c>
      <c r="D87" s="1" t="s">
        <v>3</v>
      </c>
      <c r="E87" s="1" t="s">
        <v>100</v>
      </c>
      <c r="F87" s="1" t="s">
        <v>88</v>
      </c>
      <c r="G87" s="1" t="s">
        <v>4</v>
      </c>
      <c r="H87" s="1" t="s">
        <v>5</v>
      </c>
      <c r="I87" s="1" t="s">
        <v>101</v>
      </c>
    </row>
    <row r="88" customFormat="false" ht="12.8" hidden="false" customHeight="false" outlineLevel="0" collapsed="false">
      <c r="G88" s="1" t="n">
        <v>3.15939527360617</v>
      </c>
      <c r="H88" s="1" t="n">
        <v>0.577000000000001</v>
      </c>
      <c r="I88" s="1" t="n">
        <v>1.78139507788888</v>
      </c>
    </row>
    <row r="89" customFormat="false" ht="12.8" hidden="false" customHeight="false" outlineLevel="0" collapsed="false">
      <c r="A89" s="1" t="s">
        <v>57</v>
      </c>
      <c r="C89" s="1" t="s">
        <v>58</v>
      </c>
      <c r="D89" s="1" t="n">
        <v>1</v>
      </c>
      <c r="E89" s="1" t="n">
        <v>0.929719939323199</v>
      </c>
      <c r="F89" s="1" t="n">
        <v>-2.35839507788888</v>
      </c>
      <c r="G89" s="1" t="n">
        <v>0</v>
      </c>
      <c r="H89" s="1" t="n">
        <v>1</v>
      </c>
      <c r="I89" s="1" t="n">
        <v>1</v>
      </c>
    </row>
    <row r="90" customFormat="false" ht="12.8" hidden="false" customHeight="false" outlineLevel="0" collapsed="false">
      <c r="A90" s="1" t="s">
        <v>57</v>
      </c>
      <c r="C90" s="1" t="s">
        <v>59</v>
      </c>
      <c r="D90" s="1" t="n">
        <v>0</v>
      </c>
      <c r="E90" s="1" t="n">
        <v>0.0702800606768012</v>
      </c>
      <c r="F90" s="1" t="n">
        <v>-4.94079035149504</v>
      </c>
      <c r="G90" s="1" t="n">
        <v>1</v>
      </c>
      <c r="H90" s="1" t="n">
        <v>0</v>
      </c>
      <c r="I90" s="1" t="n">
        <v>1</v>
      </c>
    </row>
    <row r="91" customFormat="false" ht="12.8" hidden="false" customHeight="false" outlineLevel="0" collapsed="false">
      <c r="A91" s="1" t="s">
        <v>96</v>
      </c>
      <c r="B91" s="1" t="s">
        <v>119</v>
      </c>
      <c r="C91" s="1" t="s">
        <v>98</v>
      </c>
    </row>
    <row r="92" customFormat="false" ht="12.8" hidden="false" customHeight="false" outlineLevel="0" collapsed="false">
      <c r="A92" s="1" t="s">
        <v>0</v>
      </c>
      <c r="B92" s="1" t="s">
        <v>99</v>
      </c>
      <c r="C92" s="1" t="s">
        <v>2</v>
      </c>
      <c r="D92" s="1" t="s">
        <v>3</v>
      </c>
      <c r="E92" s="1" t="s">
        <v>100</v>
      </c>
      <c r="F92" s="1" t="s">
        <v>88</v>
      </c>
      <c r="G92" s="1" t="s">
        <v>4</v>
      </c>
      <c r="H92" s="1" t="s">
        <v>5</v>
      </c>
      <c r="I92" s="1" t="s">
        <v>101</v>
      </c>
    </row>
    <row r="93" customFormat="false" ht="12.8" hidden="false" customHeight="false" outlineLevel="0" collapsed="false">
      <c r="G93" s="1" t="n">
        <v>3.15939527360617</v>
      </c>
      <c r="H93" s="1" t="n">
        <v>0.577000000000001</v>
      </c>
      <c r="I93" s="1" t="n">
        <v>1.78139507788888</v>
      </c>
    </row>
    <row r="94" customFormat="false" ht="12.8" hidden="false" customHeight="false" outlineLevel="0" collapsed="false">
      <c r="A94" s="1" t="s">
        <v>60</v>
      </c>
      <c r="C94" s="1" t="s">
        <v>61</v>
      </c>
      <c r="D94" s="1" t="n">
        <v>1</v>
      </c>
      <c r="E94" s="1" t="n">
        <v>0.929719939323199</v>
      </c>
      <c r="F94" s="1" t="n">
        <v>-2.35839507788888</v>
      </c>
      <c r="G94" s="1" t="n">
        <v>0</v>
      </c>
      <c r="H94" s="1" t="n">
        <v>1</v>
      </c>
      <c r="I94" s="1" t="n">
        <v>1</v>
      </c>
    </row>
    <row r="95" customFormat="false" ht="12.8" hidden="false" customHeight="false" outlineLevel="0" collapsed="false">
      <c r="A95" s="1" t="s">
        <v>60</v>
      </c>
      <c r="C95" s="1" t="s">
        <v>62</v>
      </c>
      <c r="D95" s="1" t="n">
        <v>0</v>
      </c>
      <c r="E95" s="1" t="n">
        <v>0.0702800606768012</v>
      </c>
      <c r="F95" s="1" t="n">
        <v>-4.94079035149504</v>
      </c>
      <c r="G95" s="1" t="n">
        <v>1</v>
      </c>
      <c r="H95" s="1" t="n">
        <v>0</v>
      </c>
      <c r="I95" s="1" t="n">
        <v>1</v>
      </c>
    </row>
    <row r="96" customFormat="false" ht="12.8" hidden="false" customHeight="false" outlineLevel="0" collapsed="false">
      <c r="A96" s="1" t="s">
        <v>96</v>
      </c>
      <c r="B96" s="1" t="s">
        <v>120</v>
      </c>
      <c r="C96" s="1" t="s">
        <v>98</v>
      </c>
    </row>
    <row r="97" customFormat="false" ht="12.8" hidden="false" customHeight="false" outlineLevel="0" collapsed="false">
      <c r="A97" s="1" t="s">
        <v>0</v>
      </c>
      <c r="B97" s="1" t="s">
        <v>99</v>
      </c>
      <c r="C97" s="1" t="s">
        <v>2</v>
      </c>
      <c r="D97" s="1" t="s">
        <v>3</v>
      </c>
      <c r="E97" s="1" t="s">
        <v>100</v>
      </c>
      <c r="F97" s="1" t="s">
        <v>88</v>
      </c>
      <c r="G97" s="1" t="s">
        <v>4</v>
      </c>
      <c r="H97" s="1" t="s">
        <v>5</v>
      </c>
      <c r="I97" s="1" t="s">
        <v>101</v>
      </c>
    </row>
    <row r="98" customFormat="false" ht="12.8" hidden="false" customHeight="false" outlineLevel="0" collapsed="false">
      <c r="G98" s="1" t="n">
        <v>3.15939527360617</v>
      </c>
      <c r="H98" s="1" t="n">
        <v>0.577000000000001</v>
      </c>
      <c r="I98" s="1" t="n">
        <v>1.78139507788888</v>
      </c>
    </row>
    <row r="99" s="6" customFormat="true" ht="12.8" hidden="false" customHeight="false" outlineLevel="0" collapsed="false">
      <c r="A99" s="5" t="s">
        <v>63</v>
      </c>
      <c r="C99" s="5" t="s">
        <v>64</v>
      </c>
      <c r="D99" s="5" t="n">
        <v>0</v>
      </c>
      <c r="E99" s="5" t="n">
        <v>0.929719939323199</v>
      </c>
      <c r="F99" s="5" t="n">
        <v>-2.35839507788888</v>
      </c>
      <c r="G99" s="5" t="n">
        <v>0</v>
      </c>
      <c r="H99" s="5" t="n">
        <v>1</v>
      </c>
      <c r="I99" s="5" t="n">
        <v>1</v>
      </c>
    </row>
    <row r="100" s="6" customFormat="true" ht="12.8" hidden="false" customHeight="false" outlineLevel="0" collapsed="false">
      <c r="A100" s="5" t="s">
        <v>63</v>
      </c>
      <c r="C100" s="5" t="s">
        <v>65</v>
      </c>
      <c r="D100" s="5" t="n">
        <v>1</v>
      </c>
      <c r="E100" s="5" t="n">
        <v>0.0702800606768012</v>
      </c>
      <c r="F100" s="5" t="n">
        <v>-4.94079035149504</v>
      </c>
      <c r="G100" s="5" t="n">
        <v>1</v>
      </c>
      <c r="H100" s="5" t="n">
        <v>0</v>
      </c>
      <c r="I100" s="5" t="n">
        <v>1</v>
      </c>
    </row>
    <row r="101" customFormat="false" ht="12.8" hidden="false" customHeight="false" outlineLevel="0" collapsed="false">
      <c r="A101" s="1" t="s">
        <v>96</v>
      </c>
      <c r="B101" s="1" t="s">
        <v>121</v>
      </c>
      <c r="C101" s="1" t="s">
        <v>98</v>
      </c>
    </row>
    <row r="102" customFormat="false" ht="12.8" hidden="false" customHeight="false" outlineLevel="0" collapsed="false">
      <c r="A102" s="1" t="s">
        <v>0</v>
      </c>
      <c r="B102" s="1" t="s">
        <v>99</v>
      </c>
      <c r="C102" s="1" t="s">
        <v>2</v>
      </c>
      <c r="D102" s="1" t="s">
        <v>3</v>
      </c>
      <c r="E102" s="1" t="s">
        <v>100</v>
      </c>
      <c r="F102" s="1" t="s">
        <v>88</v>
      </c>
      <c r="G102" s="1" t="s">
        <v>4</v>
      </c>
      <c r="H102" s="1" t="s">
        <v>5</v>
      </c>
      <c r="I102" s="1" t="s">
        <v>101</v>
      </c>
    </row>
    <row r="103" customFormat="false" ht="12.8" hidden="false" customHeight="false" outlineLevel="0" collapsed="false">
      <c r="G103" s="1" t="n">
        <v>3.15939527360617</v>
      </c>
      <c r="H103" s="1" t="n">
        <v>0.577000000000001</v>
      </c>
      <c r="I103" s="1" t="n">
        <v>1.78139507788888</v>
      </c>
    </row>
    <row r="104" s="6" customFormat="true" ht="12.8" hidden="false" customHeight="false" outlineLevel="0" collapsed="false">
      <c r="A104" s="5" t="s">
        <v>66</v>
      </c>
      <c r="C104" s="5" t="s">
        <v>67</v>
      </c>
      <c r="D104" s="5" t="n">
        <v>0</v>
      </c>
      <c r="E104" s="5" t="n">
        <v>0.929719939323199</v>
      </c>
      <c r="F104" s="5" t="n">
        <v>-2.35839507788888</v>
      </c>
      <c r="G104" s="5" t="n">
        <v>0</v>
      </c>
      <c r="H104" s="5" t="n">
        <v>1</v>
      </c>
      <c r="I104" s="5" t="n">
        <v>1</v>
      </c>
    </row>
    <row r="105" s="6" customFormat="true" ht="12.8" hidden="false" customHeight="false" outlineLevel="0" collapsed="false">
      <c r="A105" s="5" t="s">
        <v>66</v>
      </c>
      <c r="C105" s="5" t="s">
        <v>68</v>
      </c>
      <c r="D105" s="5" t="n">
        <v>1</v>
      </c>
      <c r="E105" s="5" t="n">
        <v>0.0702800606768012</v>
      </c>
      <c r="F105" s="5" t="n">
        <v>-4.94079035149504</v>
      </c>
      <c r="G105" s="5" t="n">
        <v>1</v>
      </c>
      <c r="H105" s="5" t="n">
        <v>0</v>
      </c>
      <c r="I105" s="5" t="n">
        <v>1</v>
      </c>
    </row>
    <row r="106" customFormat="false" ht="12.8" hidden="false" customHeight="false" outlineLevel="0" collapsed="false">
      <c r="A106" s="1" t="s">
        <v>96</v>
      </c>
      <c r="B106" s="1" t="s">
        <v>122</v>
      </c>
      <c r="C106" s="1" t="s">
        <v>98</v>
      </c>
    </row>
    <row r="107" customFormat="false" ht="12.8" hidden="false" customHeight="false" outlineLevel="0" collapsed="false">
      <c r="A107" s="1" t="s">
        <v>0</v>
      </c>
      <c r="B107" s="1" t="s">
        <v>99</v>
      </c>
      <c r="C107" s="1" t="s">
        <v>2</v>
      </c>
      <c r="D107" s="1" t="s">
        <v>3</v>
      </c>
      <c r="E107" s="1" t="s">
        <v>100</v>
      </c>
      <c r="F107" s="1" t="s">
        <v>88</v>
      </c>
      <c r="G107" s="1" t="s">
        <v>4</v>
      </c>
      <c r="H107" s="1" t="s">
        <v>5</v>
      </c>
      <c r="I107" s="1" t="s">
        <v>101</v>
      </c>
    </row>
    <row r="108" customFormat="false" ht="12.8" hidden="false" customHeight="false" outlineLevel="0" collapsed="false">
      <c r="G108" s="1" t="n">
        <v>3.15939527360617</v>
      </c>
      <c r="H108" s="1" t="n">
        <v>0.577000000000001</v>
      </c>
      <c r="I108" s="1" t="n">
        <v>1.78139507788888</v>
      </c>
    </row>
    <row r="109" s="6" customFormat="true" ht="12.8" hidden="false" customHeight="false" outlineLevel="0" collapsed="false">
      <c r="A109" s="5" t="s">
        <v>69</v>
      </c>
      <c r="C109" s="5" t="s">
        <v>70</v>
      </c>
      <c r="D109" s="5" t="n">
        <v>0</v>
      </c>
      <c r="E109" s="5" t="n">
        <v>0.929719939323199</v>
      </c>
      <c r="F109" s="5" t="n">
        <v>-2.35839507788888</v>
      </c>
      <c r="G109" s="5" t="n">
        <v>0</v>
      </c>
      <c r="H109" s="5" t="n">
        <v>1</v>
      </c>
      <c r="I109" s="5" t="n">
        <v>1</v>
      </c>
    </row>
    <row r="110" s="6" customFormat="true" ht="12.8" hidden="false" customHeight="false" outlineLevel="0" collapsed="false">
      <c r="A110" s="5" t="s">
        <v>69</v>
      </c>
      <c r="C110" s="5" t="s">
        <v>71</v>
      </c>
      <c r="D110" s="5" t="n">
        <v>1</v>
      </c>
      <c r="E110" s="5" t="n">
        <v>0.0702800606768012</v>
      </c>
      <c r="F110" s="5" t="n">
        <v>-4.94079035149504</v>
      </c>
      <c r="G110" s="5" t="n">
        <v>1</v>
      </c>
      <c r="H110" s="5" t="n">
        <v>0</v>
      </c>
      <c r="I110" s="5" t="n">
        <v>1</v>
      </c>
    </row>
    <row r="111" customFormat="false" ht="12.8" hidden="false" customHeight="false" outlineLevel="0" collapsed="false">
      <c r="A111" s="1" t="s">
        <v>96</v>
      </c>
      <c r="B111" s="1" t="s">
        <v>123</v>
      </c>
      <c r="C111" s="1" t="s">
        <v>98</v>
      </c>
    </row>
    <row r="112" customFormat="false" ht="12.8" hidden="false" customHeight="false" outlineLevel="0" collapsed="false">
      <c r="A112" s="1" t="s">
        <v>0</v>
      </c>
      <c r="B112" s="1" t="s">
        <v>99</v>
      </c>
      <c r="C112" s="1" t="s">
        <v>2</v>
      </c>
      <c r="D112" s="1" t="s">
        <v>3</v>
      </c>
      <c r="E112" s="1" t="s">
        <v>100</v>
      </c>
      <c r="F112" s="1" t="s">
        <v>88</v>
      </c>
      <c r="G112" s="1" t="s">
        <v>4</v>
      </c>
      <c r="H112" s="1" t="s">
        <v>5</v>
      </c>
      <c r="I112" s="1" t="s">
        <v>101</v>
      </c>
    </row>
    <row r="113" customFormat="false" ht="12.8" hidden="false" customHeight="false" outlineLevel="0" collapsed="false">
      <c r="G113" s="1" t="n">
        <v>3.15939527360617</v>
      </c>
      <c r="H113" s="1" t="n">
        <v>0.577000000000001</v>
      </c>
      <c r="I113" s="1" t="n">
        <v>1.78139507788888</v>
      </c>
    </row>
    <row r="114" s="6" customFormat="true" ht="12.8" hidden="false" customHeight="false" outlineLevel="0" collapsed="false">
      <c r="A114" s="5" t="s">
        <v>72</v>
      </c>
      <c r="C114" s="5" t="s">
        <v>73</v>
      </c>
      <c r="D114" s="5" t="n">
        <v>0</v>
      </c>
      <c r="E114" s="5" t="n">
        <v>0.929719939323199</v>
      </c>
      <c r="F114" s="5" t="n">
        <v>-2.35839507788888</v>
      </c>
      <c r="G114" s="5" t="n">
        <v>0</v>
      </c>
      <c r="H114" s="5" t="n">
        <v>1</v>
      </c>
      <c r="I114" s="5" t="n">
        <v>1</v>
      </c>
    </row>
    <row r="115" s="6" customFormat="true" ht="12.8" hidden="false" customHeight="false" outlineLevel="0" collapsed="false">
      <c r="A115" s="5" t="s">
        <v>72</v>
      </c>
      <c r="C115" s="5" t="s">
        <v>74</v>
      </c>
      <c r="D115" s="5" t="n">
        <v>1</v>
      </c>
      <c r="E115" s="5" t="n">
        <v>0.0702800606768012</v>
      </c>
      <c r="F115" s="5" t="n">
        <v>-4.94079035149504</v>
      </c>
      <c r="G115" s="5" t="n">
        <v>1</v>
      </c>
      <c r="H115" s="5" t="n">
        <v>0</v>
      </c>
      <c r="I115" s="5" t="n">
        <v>1</v>
      </c>
    </row>
    <row r="116" customFormat="false" ht="12.8" hidden="false" customHeight="false" outlineLevel="0" collapsed="false">
      <c r="A116" s="1" t="s">
        <v>96</v>
      </c>
      <c r="B116" s="1" t="s">
        <v>124</v>
      </c>
      <c r="C116" s="1" t="s">
        <v>98</v>
      </c>
    </row>
    <row r="117" customFormat="false" ht="12.8" hidden="false" customHeight="false" outlineLevel="0" collapsed="false">
      <c r="A117" s="1" t="s">
        <v>0</v>
      </c>
      <c r="B117" s="1" t="s">
        <v>99</v>
      </c>
      <c r="C117" s="1" t="s">
        <v>2</v>
      </c>
      <c r="D117" s="1" t="s">
        <v>3</v>
      </c>
      <c r="E117" s="1" t="s">
        <v>100</v>
      </c>
      <c r="F117" s="1" t="s">
        <v>88</v>
      </c>
      <c r="G117" s="1" t="s">
        <v>4</v>
      </c>
      <c r="H117" s="1" t="s">
        <v>5</v>
      </c>
      <c r="I117" s="1" t="s">
        <v>101</v>
      </c>
    </row>
    <row r="118" customFormat="false" ht="12.8" hidden="false" customHeight="false" outlineLevel="0" collapsed="false">
      <c r="G118" s="1" t="n">
        <v>3.15939527360617</v>
      </c>
      <c r="H118" s="1" t="n">
        <v>0.577000000000001</v>
      </c>
      <c r="I118" s="1" t="n">
        <v>1.78139507788888</v>
      </c>
    </row>
    <row r="119" s="6" customFormat="true" ht="12.8" hidden="false" customHeight="false" outlineLevel="0" collapsed="false">
      <c r="A119" s="5" t="s">
        <v>75</v>
      </c>
      <c r="C119" s="5" t="s">
        <v>76</v>
      </c>
      <c r="D119" s="5" t="n">
        <v>0</v>
      </c>
      <c r="E119" s="5" t="n">
        <v>0.929719939323199</v>
      </c>
      <c r="F119" s="5" t="n">
        <v>-2.35839507788888</v>
      </c>
      <c r="G119" s="5" t="n">
        <v>0</v>
      </c>
      <c r="H119" s="5" t="n">
        <v>1</v>
      </c>
      <c r="I119" s="5" t="n">
        <v>1</v>
      </c>
    </row>
    <row r="120" s="6" customFormat="true" ht="12.8" hidden="false" customHeight="false" outlineLevel="0" collapsed="false">
      <c r="A120" s="5" t="s">
        <v>75</v>
      </c>
      <c r="C120" s="5" t="s">
        <v>77</v>
      </c>
      <c r="D120" s="5" t="n">
        <v>1</v>
      </c>
      <c r="E120" s="5" t="n">
        <v>0.0702800606768012</v>
      </c>
      <c r="F120" s="5" t="n">
        <v>-4.94079035149504</v>
      </c>
      <c r="G120" s="5" t="n">
        <v>1</v>
      </c>
      <c r="H120" s="5" t="n">
        <v>0</v>
      </c>
      <c r="I120" s="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2022-12-06T12:22:52Z</dcterms:created>
  <dc:creator/>
  <dc:description/>
  <dc:language>en-US</dc:language>
  <cp:lastModifiedBy/>
  <dcterms:modified xsi:type="dcterms:W3CDTF">2023-08-08T13:22:58Z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