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re-cantwell\GLaPL\manual\manual_examples\"/>
    </mc:Choice>
  </mc:AlternateContent>
  <xr:revisionPtr revIDLastSave="0" documentId="13_ncr:1_{50DD17BD-E7BF-45D2-97E5-603E82740350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across-item variation" sheetId="3" r:id="rId1"/>
    <sheet name="Zymet_example" sheetId="5" r:id="rId2"/>
    <sheet name="Zymet_example_forGLaPL" sheetId="6" r:id="rId3"/>
    <sheet name="Zymet_esque_undergoers" sheetId="7" r:id="rId4"/>
    <sheet name="Sheet8" sheetId="8" r:id="rId5"/>
  </sheets>
  <definedNames>
    <definedName name="solver_adj" localSheetId="0" hidden="1">'across-item variation'!$G$4:$S$5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'across-item variation'!$Z$4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H2" i="3" l="1"/>
  <c r="I2" i="3"/>
  <c r="J2" i="3"/>
  <c r="K2" i="3"/>
  <c r="L2" i="3"/>
  <c r="M2" i="3"/>
  <c r="N2" i="3"/>
  <c r="O2" i="3"/>
  <c r="P2" i="3"/>
  <c r="Q2" i="3"/>
  <c r="R2" i="3"/>
  <c r="S2" i="3"/>
  <c r="T2" i="3"/>
  <c r="G2" i="3"/>
  <c r="C103" i="7"/>
  <c r="B103" i="7"/>
  <c r="C102" i="7"/>
  <c r="B102" i="7"/>
  <c r="C101" i="7"/>
  <c r="B101" i="7"/>
  <c r="C100" i="7"/>
  <c r="B100" i="7"/>
  <c r="C99" i="7"/>
  <c r="B99" i="7"/>
  <c r="C98" i="7"/>
  <c r="B98" i="7"/>
  <c r="C97" i="7"/>
  <c r="B97" i="7"/>
  <c r="C96" i="7"/>
  <c r="B96" i="7"/>
  <c r="C95" i="7"/>
  <c r="B95" i="7"/>
  <c r="C94" i="7"/>
  <c r="B94" i="7"/>
  <c r="C93" i="7"/>
  <c r="B93" i="7"/>
  <c r="C92" i="7"/>
  <c r="B92" i="7"/>
  <c r="C91" i="7"/>
  <c r="B91" i="7"/>
  <c r="C90" i="7"/>
  <c r="B90" i="7"/>
  <c r="C89" i="7"/>
  <c r="B89" i="7"/>
  <c r="C88" i="7"/>
  <c r="B88" i="7"/>
  <c r="C87" i="7"/>
  <c r="B87" i="7"/>
  <c r="C86" i="7"/>
  <c r="B86" i="7"/>
  <c r="C85" i="7"/>
  <c r="B85" i="7"/>
  <c r="C84" i="7"/>
  <c r="B84" i="7"/>
  <c r="C83" i="7"/>
  <c r="B83" i="7"/>
  <c r="C82" i="7"/>
  <c r="B82" i="7"/>
  <c r="C81" i="7"/>
  <c r="B81" i="7"/>
  <c r="C80" i="7"/>
  <c r="B80" i="7"/>
  <c r="C79" i="7"/>
  <c r="B79" i="7"/>
  <c r="C78" i="7"/>
  <c r="B78" i="7"/>
  <c r="C77" i="7"/>
  <c r="B77" i="7"/>
  <c r="C76" i="7"/>
  <c r="B76" i="7"/>
  <c r="C75" i="7"/>
  <c r="B75" i="7"/>
  <c r="C74" i="7"/>
  <c r="B74" i="7"/>
  <c r="C73" i="7"/>
  <c r="B73" i="7"/>
  <c r="C72" i="7"/>
  <c r="B72" i="7"/>
  <c r="C71" i="7"/>
  <c r="B71" i="7"/>
  <c r="C70" i="7"/>
  <c r="B70" i="7"/>
  <c r="C69" i="7"/>
  <c r="B69" i="7"/>
  <c r="C68" i="7"/>
  <c r="B68" i="7"/>
  <c r="C67" i="7"/>
  <c r="B67" i="7"/>
  <c r="C66" i="7"/>
  <c r="B66" i="7"/>
  <c r="C65" i="7"/>
  <c r="B65" i="7"/>
  <c r="C64" i="7"/>
  <c r="B64" i="7"/>
  <c r="C63" i="7"/>
  <c r="B63" i="7"/>
  <c r="C62" i="7"/>
  <c r="B62" i="7"/>
  <c r="C61" i="7"/>
  <c r="B61" i="7"/>
  <c r="C60" i="7"/>
  <c r="B60" i="7"/>
  <c r="C59" i="7"/>
  <c r="B59" i="7"/>
  <c r="C58" i="7"/>
  <c r="B58" i="7"/>
  <c r="C57" i="7"/>
  <c r="B57" i="7"/>
  <c r="C56" i="7"/>
  <c r="B56" i="7"/>
  <c r="C55" i="7"/>
  <c r="B55" i="7"/>
  <c r="C54" i="7"/>
  <c r="B54" i="7"/>
  <c r="C53" i="7"/>
  <c r="B53" i="7"/>
  <c r="C52" i="7"/>
  <c r="B52" i="7"/>
  <c r="C51" i="7"/>
  <c r="B51" i="7"/>
  <c r="C50" i="7"/>
  <c r="B50" i="7"/>
  <c r="C49" i="7"/>
  <c r="B49" i="7"/>
  <c r="C48" i="7"/>
  <c r="B48" i="7"/>
  <c r="C47" i="7"/>
  <c r="B47" i="7"/>
  <c r="C46" i="7"/>
  <c r="B46" i="7"/>
  <c r="C45" i="7"/>
  <c r="B45" i="7"/>
  <c r="C44" i="7"/>
  <c r="B44" i="7"/>
  <c r="C43" i="7"/>
  <c r="B43" i="7"/>
  <c r="C42" i="7"/>
  <c r="B42" i="7"/>
  <c r="C41" i="7"/>
  <c r="B41" i="7"/>
  <c r="C40" i="7"/>
  <c r="B40" i="7"/>
  <c r="C39" i="7"/>
  <c r="B39" i="7"/>
  <c r="C38" i="7"/>
  <c r="B38" i="7"/>
  <c r="C37" i="7"/>
  <c r="B37" i="7"/>
  <c r="C36" i="7"/>
  <c r="B36" i="7"/>
  <c r="C35" i="7"/>
  <c r="B35" i="7"/>
  <c r="C34" i="7"/>
  <c r="B34" i="7"/>
  <c r="C33" i="7"/>
  <c r="B33" i="7"/>
  <c r="C32" i="7"/>
  <c r="B32" i="7"/>
  <c r="C31" i="7"/>
  <c r="B31" i="7"/>
  <c r="C30" i="7"/>
  <c r="B30" i="7"/>
  <c r="C29" i="7"/>
  <c r="B29" i="7"/>
  <c r="C28" i="7"/>
  <c r="B28" i="7"/>
  <c r="C27" i="7"/>
  <c r="B27" i="7"/>
  <c r="C26" i="7"/>
  <c r="B26" i="7"/>
  <c r="C25" i="7"/>
  <c r="B25" i="7"/>
  <c r="C24" i="7"/>
  <c r="B24" i="7"/>
  <c r="C23" i="7"/>
  <c r="B23" i="7"/>
  <c r="C22" i="7"/>
  <c r="B22" i="7"/>
  <c r="C21" i="7"/>
  <c r="B21" i="7"/>
  <c r="C20" i="7"/>
  <c r="B20" i="7"/>
  <c r="C19" i="7"/>
  <c r="B19" i="7"/>
  <c r="C18" i="7"/>
  <c r="B18" i="7"/>
  <c r="C17" i="7"/>
  <c r="B17" i="7"/>
  <c r="C16" i="7"/>
  <c r="B16" i="7"/>
  <c r="C15" i="7"/>
  <c r="B15" i="7"/>
  <c r="C14" i="7"/>
  <c r="B14" i="7"/>
  <c r="C13" i="7"/>
  <c r="B13" i="7"/>
  <c r="C12" i="7"/>
  <c r="B12" i="7"/>
  <c r="C11" i="7"/>
  <c r="B11" i="7"/>
  <c r="C10" i="7"/>
  <c r="B10" i="7"/>
  <c r="C9" i="7"/>
  <c r="B9" i="7"/>
  <c r="C8" i="7"/>
  <c r="B8" i="7"/>
  <c r="C7" i="7"/>
  <c r="B7" i="7"/>
  <c r="C6" i="7"/>
  <c r="B6" i="7"/>
  <c r="P5" i="7"/>
  <c r="Q5" i="7" s="1"/>
  <c r="O5" i="7"/>
  <c r="C5" i="7"/>
  <c r="B5" i="7"/>
  <c r="O4" i="7"/>
  <c r="P4" i="7" s="1"/>
  <c r="C4" i="7"/>
  <c r="B4" i="7"/>
  <c r="B103" i="6"/>
  <c r="B102" i="6"/>
  <c r="B101" i="6"/>
  <c r="B100" i="6"/>
  <c r="B99" i="6"/>
  <c r="B98" i="6"/>
  <c r="B97" i="6"/>
  <c r="B96" i="6"/>
  <c r="B95" i="6"/>
  <c r="B94" i="6"/>
  <c r="B93" i="6"/>
  <c r="B92" i="6"/>
  <c r="B91" i="6"/>
  <c r="B90" i="6"/>
  <c r="B89" i="6"/>
  <c r="B88" i="6"/>
  <c r="B87" i="6"/>
  <c r="B86" i="6"/>
  <c r="B85" i="6"/>
  <c r="B84" i="6"/>
  <c r="B83" i="6"/>
  <c r="B82" i="6"/>
  <c r="B81" i="6"/>
  <c r="B80" i="6"/>
  <c r="B79" i="6"/>
  <c r="B78" i="6"/>
  <c r="B77" i="6"/>
  <c r="B76" i="6"/>
  <c r="B75" i="6"/>
  <c r="B74" i="6"/>
  <c r="B73" i="6"/>
  <c r="B72" i="6"/>
  <c r="B71" i="6"/>
  <c r="B70" i="6"/>
  <c r="B69" i="6"/>
  <c r="B68" i="6"/>
  <c r="B67" i="6"/>
  <c r="B66" i="6"/>
  <c r="B65" i="6"/>
  <c r="B64" i="6"/>
  <c r="B63" i="6"/>
  <c r="B62" i="6"/>
  <c r="B61" i="6"/>
  <c r="B60" i="6"/>
  <c r="B59" i="6"/>
  <c r="B58" i="6"/>
  <c r="B57" i="6"/>
  <c r="B56" i="6"/>
  <c r="B55" i="6"/>
  <c r="B54" i="6"/>
  <c r="B53" i="6"/>
  <c r="B52" i="6"/>
  <c r="B51" i="6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N5" i="6"/>
  <c r="O5" i="6" s="1"/>
  <c r="O4" i="6"/>
  <c r="N4" i="6"/>
  <c r="B4" i="6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N5" i="5"/>
  <c r="M5" i="5"/>
  <c r="L5" i="5"/>
  <c r="L4" i="5"/>
  <c r="M4" i="5" s="1"/>
  <c r="N4" i="5" s="1"/>
  <c r="B4" i="5"/>
  <c r="U206" i="3"/>
  <c r="U205" i="3"/>
  <c r="U204" i="3"/>
  <c r="U203" i="3"/>
  <c r="U202" i="3"/>
  <c r="U201" i="3"/>
  <c r="U200" i="3"/>
  <c r="U199" i="3"/>
  <c r="U198" i="3"/>
  <c r="U197" i="3"/>
  <c r="U196" i="3"/>
  <c r="U195" i="3"/>
  <c r="U194" i="3"/>
  <c r="U193" i="3"/>
  <c r="U192" i="3"/>
  <c r="U191" i="3"/>
  <c r="U190" i="3"/>
  <c r="U189" i="3"/>
  <c r="U188" i="3"/>
  <c r="U187" i="3"/>
  <c r="U186" i="3"/>
  <c r="U185" i="3"/>
  <c r="U184" i="3"/>
  <c r="U183" i="3"/>
  <c r="U182" i="3"/>
  <c r="U181" i="3"/>
  <c r="U180" i="3"/>
  <c r="U179" i="3"/>
  <c r="U178" i="3"/>
  <c r="U177" i="3"/>
  <c r="U176" i="3"/>
  <c r="U175" i="3"/>
  <c r="U174" i="3"/>
  <c r="U173" i="3"/>
  <c r="U172" i="3"/>
  <c r="U171" i="3"/>
  <c r="U170" i="3"/>
  <c r="U169" i="3"/>
  <c r="U168" i="3"/>
  <c r="U167" i="3"/>
  <c r="U166" i="3"/>
  <c r="U165" i="3"/>
  <c r="U164" i="3"/>
  <c r="U163" i="3"/>
  <c r="U162" i="3"/>
  <c r="U161" i="3"/>
  <c r="U160" i="3"/>
  <c r="U159" i="3"/>
  <c r="U158" i="3"/>
  <c r="U157" i="3"/>
  <c r="U156" i="3"/>
  <c r="U155" i="3"/>
  <c r="U154" i="3"/>
  <c r="U153" i="3"/>
  <c r="U152" i="3"/>
  <c r="U151" i="3"/>
  <c r="U150" i="3"/>
  <c r="U149" i="3"/>
  <c r="U148" i="3"/>
  <c r="U147" i="3"/>
  <c r="U146" i="3"/>
  <c r="U145" i="3"/>
  <c r="U144" i="3"/>
  <c r="U143" i="3"/>
  <c r="U142" i="3"/>
  <c r="U141" i="3"/>
  <c r="U140" i="3"/>
  <c r="U139" i="3"/>
  <c r="U138" i="3"/>
  <c r="U137" i="3"/>
  <c r="U136" i="3"/>
  <c r="U135" i="3"/>
  <c r="U134" i="3"/>
  <c r="U133" i="3"/>
  <c r="U132" i="3"/>
  <c r="U131" i="3"/>
  <c r="U130" i="3"/>
  <c r="U129" i="3"/>
  <c r="U128" i="3"/>
  <c r="U127" i="3"/>
  <c r="U126" i="3"/>
  <c r="U125" i="3"/>
  <c r="U124" i="3"/>
  <c r="U123" i="3"/>
  <c r="U122" i="3"/>
  <c r="U121" i="3"/>
  <c r="U120" i="3"/>
  <c r="U119" i="3"/>
  <c r="U118" i="3"/>
  <c r="U117" i="3"/>
  <c r="U116" i="3"/>
  <c r="U115" i="3"/>
  <c r="U114" i="3"/>
  <c r="U113" i="3"/>
  <c r="U112" i="3"/>
  <c r="U111" i="3"/>
  <c r="U110" i="3"/>
  <c r="U109" i="3"/>
  <c r="U108" i="3"/>
  <c r="U107" i="3"/>
  <c r="U106" i="3"/>
  <c r="U105" i="3"/>
  <c r="U104" i="3"/>
  <c r="U103" i="3"/>
  <c r="U102" i="3"/>
  <c r="U101" i="3"/>
  <c r="U100" i="3"/>
  <c r="U99" i="3"/>
  <c r="U98" i="3"/>
  <c r="U97" i="3"/>
  <c r="U96" i="3"/>
  <c r="U95" i="3"/>
  <c r="U94" i="3"/>
  <c r="U93" i="3"/>
  <c r="U92" i="3"/>
  <c r="U91" i="3"/>
  <c r="U90" i="3"/>
  <c r="U89" i="3"/>
  <c r="U88" i="3"/>
  <c r="U87" i="3"/>
  <c r="U86" i="3"/>
  <c r="U85" i="3"/>
  <c r="U84" i="3"/>
  <c r="U83" i="3"/>
  <c r="U82" i="3"/>
  <c r="U81" i="3"/>
  <c r="U80" i="3"/>
  <c r="U79" i="3"/>
  <c r="U78" i="3"/>
  <c r="U77" i="3"/>
  <c r="U76" i="3"/>
  <c r="U75" i="3"/>
  <c r="U74" i="3"/>
  <c r="U73" i="3"/>
  <c r="U72" i="3"/>
  <c r="U71" i="3"/>
  <c r="U70" i="3"/>
  <c r="U69" i="3"/>
  <c r="U68" i="3"/>
  <c r="U67" i="3"/>
  <c r="U66" i="3"/>
  <c r="U65" i="3"/>
  <c r="U64" i="3"/>
  <c r="U63" i="3"/>
  <c r="U62" i="3"/>
  <c r="U61" i="3"/>
  <c r="U60" i="3"/>
  <c r="U59" i="3"/>
  <c r="U58" i="3"/>
  <c r="U57" i="3"/>
  <c r="U56" i="3"/>
  <c r="U55" i="3"/>
  <c r="U54" i="3"/>
  <c r="U53" i="3"/>
  <c r="U52" i="3"/>
  <c r="U51" i="3"/>
  <c r="U50" i="3"/>
  <c r="U49" i="3"/>
  <c r="U48" i="3"/>
  <c r="U47" i="3"/>
  <c r="U46" i="3"/>
  <c r="U45" i="3"/>
  <c r="U44" i="3"/>
  <c r="U43" i="3"/>
  <c r="U42" i="3"/>
  <c r="U41" i="3"/>
  <c r="U40" i="3"/>
  <c r="AQ39" i="3"/>
  <c r="AP39" i="3"/>
  <c r="AO39" i="3"/>
  <c r="AN39" i="3"/>
  <c r="AM39" i="3"/>
  <c r="AL39" i="3"/>
  <c r="AK39" i="3"/>
  <c r="AJ39" i="3"/>
  <c r="AI39" i="3"/>
  <c r="AG39" i="3"/>
  <c r="AF39" i="3"/>
  <c r="AE39" i="3"/>
  <c r="U39" i="3"/>
  <c r="AQ38" i="3"/>
  <c r="AP38" i="3"/>
  <c r="AO38" i="3"/>
  <c r="AN38" i="3"/>
  <c r="AM38" i="3"/>
  <c r="AL38" i="3"/>
  <c r="AK38" i="3"/>
  <c r="AJ38" i="3"/>
  <c r="AI38" i="3"/>
  <c r="AH38" i="3"/>
  <c r="AF38" i="3"/>
  <c r="AE38" i="3"/>
  <c r="AS38" i="3" s="1"/>
  <c r="AT38" i="3" s="1"/>
  <c r="U38" i="3"/>
  <c r="U37" i="3"/>
  <c r="U36" i="3"/>
  <c r="U35" i="3"/>
  <c r="AQ34" i="3"/>
  <c r="AP34" i="3"/>
  <c r="AO34" i="3"/>
  <c r="AN34" i="3"/>
  <c r="AM34" i="3"/>
  <c r="AL34" i="3"/>
  <c r="AK34" i="3"/>
  <c r="AJ34" i="3"/>
  <c r="AI34" i="3"/>
  <c r="AH34" i="3"/>
  <c r="AG34" i="3"/>
  <c r="AF34" i="3"/>
  <c r="AS34" i="3" s="1"/>
  <c r="AT34" i="3" s="1"/>
  <c r="AE34" i="3"/>
  <c r="U34" i="3"/>
  <c r="AQ33" i="3"/>
  <c r="AP33" i="3"/>
  <c r="AO33" i="3"/>
  <c r="AN33" i="3"/>
  <c r="AM33" i="3"/>
  <c r="AL33" i="3"/>
  <c r="AK33" i="3"/>
  <c r="AJ33" i="3"/>
  <c r="AI33" i="3"/>
  <c r="AH33" i="3"/>
  <c r="AG33" i="3"/>
  <c r="AF33" i="3"/>
  <c r="AE33" i="3"/>
  <c r="U33" i="3"/>
  <c r="U32" i="3"/>
  <c r="AQ31" i="3"/>
  <c r="AP31" i="3"/>
  <c r="AO31" i="3"/>
  <c r="AN31" i="3"/>
  <c r="AM31" i="3"/>
  <c r="AL31" i="3"/>
  <c r="AK31" i="3"/>
  <c r="AJ31" i="3"/>
  <c r="AI31" i="3"/>
  <c r="AH31" i="3"/>
  <c r="AG31" i="3"/>
  <c r="AF31" i="3"/>
  <c r="AE31" i="3"/>
  <c r="U31" i="3"/>
  <c r="AQ30" i="3"/>
  <c r="AP30" i="3"/>
  <c r="AO30" i="3"/>
  <c r="AN30" i="3"/>
  <c r="AM30" i="3"/>
  <c r="AL30" i="3"/>
  <c r="AK30" i="3"/>
  <c r="AJ30" i="3"/>
  <c r="AI30" i="3"/>
  <c r="AH30" i="3"/>
  <c r="AG30" i="3"/>
  <c r="AF30" i="3"/>
  <c r="AE30" i="3"/>
  <c r="U30" i="3"/>
  <c r="U29" i="3"/>
  <c r="AQ28" i="3"/>
  <c r="AP28" i="3"/>
  <c r="AO28" i="3"/>
  <c r="AN28" i="3"/>
  <c r="AM28" i="3"/>
  <c r="AL28" i="3"/>
  <c r="AK28" i="3"/>
  <c r="AJ28" i="3"/>
  <c r="AI28" i="3"/>
  <c r="AH28" i="3"/>
  <c r="AG28" i="3"/>
  <c r="AF28" i="3"/>
  <c r="AE28" i="3"/>
  <c r="U28" i="3"/>
  <c r="AQ27" i="3"/>
  <c r="AP27" i="3"/>
  <c r="AO27" i="3"/>
  <c r="AN27" i="3"/>
  <c r="AM27" i="3"/>
  <c r="AL27" i="3"/>
  <c r="AK27" i="3"/>
  <c r="AJ27" i="3"/>
  <c r="AI27" i="3"/>
  <c r="AH27" i="3"/>
  <c r="AG27" i="3"/>
  <c r="AF27" i="3"/>
  <c r="AE27" i="3"/>
  <c r="U27" i="3"/>
  <c r="U26" i="3"/>
  <c r="AQ25" i="3"/>
  <c r="AP25" i="3"/>
  <c r="AO25" i="3"/>
  <c r="AN25" i="3"/>
  <c r="AM25" i="3"/>
  <c r="AL25" i="3"/>
  <c r="AK25" i="3"/>
  <c r="AJ25" i="3"/>
  <c r="AI25" i="3"/>
  <c r="AH25" i="3"/>
  <c r="AG25" i="3"/>
  <c r="AF25" i="3"/>
  <c r="AE25" i="3"/>
  <c r="U25" i="3"/>
  <c r="AQ24" i="3"/>
  <c r="AP24" i="3"/>
  <c r="AO24" i="3"/>
  <c r="AN24" i="3"/>
  <c r="AM24" i="3"/>
  <c r="AL24" i="3"/>
  <c r="AK24" i="3"/>
  <c r="AJ24" i="3"/>
  <c r="AI24" i="3"/>
  <c r="AH24" i="3"/>
  <c r="AG24" i="3"/>
  <c r="AF24" i="3"/>
  <c r="AE24" i="3"/>
  <c r="U24" i="3"/>
  <c r="U23" i="3"/>
  <c r="AQ22" i="3"/>
  <c r="AP22" i="3"/>
  <c r="AO22" i="3"/>
  <c r="AN22" i="3"/>
  <c r="AM22" i="3"/>
  <c r="AL22" i="3"/>
  <c r="AK22" i="3"/>
  <c r="AJ22" i="3"/>
  <c r="AI22" i="3"/>
  <c r="AH22" i="3"/>
  <c r="AG22" i="3"/>
  <c r="AF22" i="3"/>
  <c r="AE22" i="3"/>
  <c r="U22" i="3"/>
  <c r="AQ21" i="3"/>
  <c r="AP21" i="3"/>
  <c r="AO21" i="3"/>
  <c r="AN21" i="3"/>
  <c r="AM21" i="3"/>
  <c r="AL21" i="3"/>
  <c r="AK21" i="3"/>
  <c r="AJ21" i="3"/>
  <c r="AI21" i="3"/>
  <c r="AH21" i="3"/>
  <c r="AG21" i="3"/>
  <c r="AF21" i="3"/>
  <c r="AE21" i="3"/>
  <c r="AS21" i="3" s="1"/>
  <c r="AT21" i="3" s="1"/>
  <c r="U21" i="3"/>
  <c r="U20" i="3"/>
  <c r="AQ19" i="3"/>
  <c r="AP19" i="3"/>
  <c r="AO19" i="3"/>
  <c r="AN19" i="3"/>
  <c r="AM19" i="3"/>
  <c r="AL19" i="3"/>
  <c r="AK19" i="3"/>
  <c r="AJ19" i="3"/>
  <c r="AI19" i="3"/>
  <c r="AH19" i="3"/>
  <c r="AG19" i="3"/>
  <c r="AF19" i="3"/>
  <c r="AE19" i="3"/>
  <c r="U19" i="3"/>
  <c r="AQ18" i="3"/>
  <c r="AP18" i="3"/>
  <c r="AO18" i="3"/>
  <c r="AN18" i="3"/>
  <c r="AM18" i="3"/>
  <c r="AL18" i="3"/>
  <c r="AK18" i="3"/>
  <c r="AJ18" i="3"/>
  <c r="AI18" i="3"/>
  <c r="AH18" i="3"/>
  <c r="AG18" i="3"/>
  <c r="AF18" i="3"/>
  <c r="AE18" i="3"/>
  <c r="U18" i="3"/>
  <c r="U17" i="3"/>
  <c r="AQ16" i="3"/>
  <c r="AP16" i="3"/>
  <c r="AO16" i="3"/>
  <c r="AN16" i="3"/>
  <c r="AM16" i="3"/>
  <c r="AL16" i="3"/>
  <c r="AK16" i="3"/>
  <c r="AJ16" i="3"/>
  <c r="AI16" i="3"/>
  <c r="AH16" i="3"/>
  <c r="AG16" i="3"/>
  <c r="AF16" i="3"/>
  <c r="AE16" i="3"/>
  <c r="U16" i="3"/>
  <c r="AQ15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U15" i="3"/>
  <c r="U14" i="3"/>
  <c r="AQ13" i="3"/>
  <c r="AP13" i="3"/>
  <c r="AO13" i="3"/>
  <c r="AN13" i="3"/>
  <c r="AM13" i="3"/>
  <c r="AL13" i="3"/>
  <c r="AK13" i="3"/>
  <c r="AJ13" i="3"/>
  <c r="AI13" i="3"/>
  <c r="AH13" i="3"/>
  <c r="AG13" i="3"/>
  <c r="AF13" i="3"/>
  <c r="AS13" i="3" s="1"/>
  <c r="AT13" i="3" s="1"/>
  <c r="AE13" i="3"/>
  <c r="U13" i="3"/>
  <c r="AQ12" i="3"/>
  <c r="AP12" i="3"/>
  <c r="AO12" i="3"/>
  <c r="AN12" i="3"/>
  <c r="AM12" i="3"/>
  <c r="AL12" i="3"/>
  <c r="AK12" i="3"/>
  <c r="AJ12" i="3"/>
  <c r="AI12" i="3"/>
  <c r="AH12" i="3"/>
  <c r="AG12" i="3"/>
  <c r="AF12" i="3"/>
  <c r="AE12" i="3"/>
  <c r="U12" i="3"/>
  <c r="U11" i="3"/>
  <c r="AQ10" i="3"/>
  <c r="AP10" i="3"/>
  <c r="AO10" i="3"/>
  <c r="AN10" i="3"/>
  <c r="AM10" i="3"/>
  <c r="AL10" i="3"/>
  <c r="AK10" i="3"/>
  <c r="AJ10" i="3"/>
  <c r="AI10" i="3"/>
  <c r="AH10" i="3"/>
  <c r="AG10" i="3"/>
  <c r="AF10" i="3"/>
  <c r="AS10" i="3" s="1"/>
  <c r="AT10" i="3" s="1"/>
  <c r="AE10" i="3"/>
  <c r="U10" i="3"/>
  <c r="AQ9" i="3"/>
  <c r="AP9" i="3"/>
  <c r="AO9" i="3"/>
  <c r="AN9" i="3"/>
  <c r="AM9" i="3"/>
  <c r="AL9" i="3"/>
  <c r="AK9" i="3"/>
  <c r="AJ9" i="3"/>
  <c r="AI9" i="3"/>
  <c r="AH9" i="3"/>
  <c r="AG9" i="3"/>
  <c r="AF9" i="3"/>
  <c r="AE9" i="3"/>
  <c r="U9" i="3"/>
  <c r="U8" i="3"/>
  <c r="AQ7" i="3"/>
  <c r="AP7" i="3"/>
  <c r="AO7" i="3"/>
  <c r="AN7" i="3"/>
  <c r="AM7" i="3"/>
  <c r="AL7" i="3"/>
  <c r="AK7" i="3"/>
  <c r="AJ7" i="3"/>
  <c r="AI7" i="3"/>
  <c r="AH7" i="3"/>
  <c r="AG7" i="3"/>
  <c r="AF7" i="3"/>
  <c r="AE7" i="3"/>
  <c r="AS7" i="3" s="1"/>
  <c r="AT7" i="3" s="1"/>
  <c r="U7" i="3"/>
  <c r="AQ6" i="3"/>
  <c r="AP6" i="3"/>
  <c r="AO6" i="3"/>
  <c r="AN6" i="3"/>
  <c r="AM6" i="3"/>
  <c r="AL6" i="3"/>
  <c r="AK6" i="3"/>
  <c r="AJ6" i="3"/>
  <c r="AI6" i="3"/>
  <c r="AH6" i="3"/>
  <c r="AG6" i="3"/>
  <c r="AF6" i="3"/>
  <c r="AE6" i="3"/>
  <c r="W112" i="3"/>
  <c r="X112" i="3" s="1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AS9" i="3" l="1"/>
  <c r="AT9" i="3" s="1"/>
  <c r="AS12" i="3"/>
  <c r="AT12" i="3" s="1"/>
  <c r="AD12" i="3" s="1"/>
  <c r="AS15" i="3"/>
  <c r="AT15" i="3" s="1"/>
  <c r="AS16" i="3"/>
  <c r="AT16" i="3" s="1"/>
  <c r="AD15" i="3" s="1"/>
  <c r="AS6" i="3"/>
  <c r="AT6" i="3" s="1"/>
  <c r="AS27" i="3"/>
  <c r="AT27" i="3" s="1"/>
  <c r="AS33" i="3"/>
  <c r="AT33" i="3" s="1"/>
  <c r="AS24" i="3"/>
  <c r="AT24" i="3" s="1"/>
  <c r="AS28" i="3"/>
  <c r="AT28" i="3" s="1"/>
  <c r="AD13" i="3"/>
  <c r="AS31" i="3"/>
  <c r="AT31" i="3" s="1"/>
  <c r="AS22" i="3"/>
  <c r="AT22" i="3" s="1"/>
  <c r="AD21" i="3" s="1"/>
  <c r="AD33" i="3"/>
  <c r="AD10" i="3"/>
  <c r="AD28" i="3"/>
  <c r="AD27" i="3"/>
  <c r="AD7" i="3"/>
  <c r="W10" i="3"/>
  <c r="X10" i="3" s="1"/>
  <c r="W46" i="3"/>
  <c r="X46" i="3" s="1"/>
  <c r="W73" i="3"/>
  <c r="X73" i="3" s="1"/>
  <c r="W9" i="3"/>
  <c r="X9" i="3" s="1"/>
  <c r="W13" i="3"/>
  <c r="X13" i="3" s="1"/>
  <c r="W21" i="3"/>
  <c r="X21" i="3" s="1"/>
  <c r="W39" i="3"/>
  <c r="X39" i="3" s="1"/>
  <c r="W52" i="3"/>
  <c r="X52" i="3" s="1"/>
  <c r="W58" i="3"/>
  <c r="X58" i="3" s="1"/>
  <c r="W104" i="3"/>
  <c r="X104" i="3" s="1"/>
  <c r="W158" i="3"/>
  <c r="X158" i="3" s="1"/>
  <c r="W181" i="3"/>
  <c r="X181" i="3" s="1"/>
  <c r="W16" i="3"/>
  <c r="X16" i="3" s="1"/>
  <c r="W75" i="3"/>
  <c r="X75" i="3" s="1"/>
  <c r="W99" i="3"/>
  <c r="X99" i="3" s="1"/>
  <c r="W117" i="3"/>
  <c r="X117" i="3" s="1"/>
  <c r="W135" i="3"/>
  <c r="X135" i="3" s="1"/>
  <c r="W153" i="3"/>
  <c r="X153" i="3" s="1"/>
  <c r="W7" i="3"/>
  <c r="X7" i="3" s="1"/>
  <c r="W12" i="3"/>
  <c r="X12" i="3" s="1"/>
  <c r="W19" i="3"/>
  <c r="X19" i="3" s="1"/>
  <c r="W26" i="3"/>
  <c r="X26" i="3" s="1"/>
  <c r="W37" i="3"/>
  <c r="X37" i="3" s="1"/>
  <c r="W44" i="3"/>
  <c r="X44" i="3" s="1"/>
  <c r="W65" i="3"/>
  <c r="X65" i="3" s="1"/>
  <c r="W70" i="3"/>
  <c r="X70" i="3" s="1"/>
  <c r="W76" i="3"/>
  <c r="X76" i="3" s="1"/>
  <c r="W34" i="3"/>
  <c r="X34" i="3" s="1"/>
  <c r="W40" i="3"/>
  <c r="X40" i="3" s="1"/>
  <c r="W166" i="3"/>
  <c r="X166" i="3" s="1"/>
  <c r="W96" i="3"/>
  <c r="X96" i="3" s="1"/>
  <c r="W150" i="3"/>
  <c r="X150" i="3" s="1"/>
  <c r="W145" i="3"/>
  <c r="X145" i="3" s="1"/>
  <c r="W57" i="3"/>
  <c r="X57" i="3" s="1"/>
  <c r="W8" i="3"/>
  <c r="X8" i="3" s="1"/>
  <c r="W91" i="3"/>
  <c r="X91" i="3" s="1"/>
  <c r="W35" i="3"/>
  <c r="X35" i="3" s="1"/>
  <c r="W17" i="3"/>
  <c r="X17" i="3" s="1"/>
  <c r="W30" i="3"/>
  <c r="X30" i="3" s="1"/>
  <c r="W50" i="3"/>
  <c r="X50" i="3" s="1"/>
  <c r="W55" i="3"/>
  <c r="X55" i="3" s="1"/>
  <c r="W177" i="3"/>
  <c r="X177" i="3" s="1"/>
  <c r="W206" i="3"/>
  <c r="X206" i="3" s="1"/>
  <c r="Z2" i="3"/>
  <c r="AD22" i="3"/>
  <c r="AD34" i="3"/>
  <c r="AD6" i="3"/>
  <c r="AD9" i="3"/>
  <c r="W203" i="3"/>
  <c r="X203" i="3" s="1"/>
  <c r="W197" i="3"/>
  <c r="X197" i="3" s="1"/>
  <c r="W191" i="3"/>
  <c r="X191" i="3" s="1"/>
  <c r="W185" i="3"/>
  <c r="X185" i="3" s="1"/>
  <c r="W179" i="3"/>
  <c r="X179" i="3" s="1"/>
  <c r="W173" i="3"/>
  <c r="X173" i="3" s="1"/>
  <c r="W167" i="3"/>
  <c r="X167" i="3" s="1"/>
  <c r="W161" i="3"/>
  <c r="X161" i="3" s="1"/>
  <c r="W155" i="3"/>
  <c r="X155" i="3" s="1"/>
  <c r="W149" i="3"/>
  <c r="X149" i="3" s="1"/>
  <c r="W143" i="3"/>
  <c r="X143" i="3" s="1"/>
  <c r="W137" i="3"/>
  <c r="X137" i="3" s="1"/>
  <c r="W131" i="3"/>
  <c r="X131" i="3" s="1"/>
  <c r="W125" i="3"/>
  <c r="X125" i="3" s="1"/>
  <c r="W119" i="3"/>
  <c r="X119" i="3" s="1"/>
  <c r="W204" i="3"/>
  <c r="X204" i="3" s="1"/>
  <c r="W198" i="3"/>
  <c r="X198" i="3" s="1"/>
  <c r="W192" i="3"/>
  <c r="X192" i="3" s="1"/>
  <c r="W160" i="3"/>
  <c r="X160" i="3" s="1"/>
  <c r="W147" i="3"/>
  <c r="X147" i="3" s="1"/>
  <c r="W142" i="3"/>
  <c r="X142" i="3" s="1"/>
  <c r="W129" i="3"/>
  <c r="X129" i="3" s="1"/>
  <c r="W124" i="3"/>
  <c r="X124" i="3" s="1"/>
  <c r="W111" i="3"/>
  <c r="X111" i="3" s="1"/>
  <c r="Y111" i="3" s="1"/>
  <c r="Z111" i="3" s="1"/>
  <c r="W106" i="3"/>
  <c r="X106" i="3" s="1"/>
  <c r="W93" i="3"/>
  <c r="X93" i="3" s="1"/>
  <c r="W88" i="3"/>
  <c r="X88" i="3" s="1"/>
  <c r="W78" i="3"/>
  <c r="X78" i="3" s="1"/>
  <c r="W72" i="3"/>
  <c r="X72" i="3" s="1"/>
  <c r="W66" i="3"/>
  <c r="X66" i="3" s="1"/>
  <c r="W60" i="3"/>
  <c r="X60" i="3" s="1"/>
  <c r="W54" i="3"/>
  <c r="X54" i="3" s="1"/>
  <c r="W48" i="3"/>
  <c r="X48" i="3" s="1"/>
  <c r="W42" i="3"/>
  <c r="X42" i="3" s="1"/>
  <c r="W31" i="3"/>
  <c r="X31" i="3" s="1"/>
  <c r="W190" i="3"/>
  <c r="X190" i="3" s="1"/>
  <c r="W172" i="3"/>
  <c r="X172" i="3" s="1"/>
  <c r="W159" i="3"/>
  <c r="X159" i="3" s="1"/>
  <c r="W154" i="3"/>
  <c r="X154" i="3" s="1"/>
  <c r="W141" i="3"/>
  <c r="X141" i="3" s="1"/>
  <c r="W136" i="3"/>
  <c r="X136" i="3" s="1"/>
  <c r="W123" i="3"/>
  <c r="X123" i="3" s="1"/>
  <c r="W118" i="3"/>
  <c r="X118" i="3" s="1"/>
  <c r="W105" i="3"/>
  <c r="X105" i="3" s="1"/>
  <c r="W100" i="3"/>
  <c r="X100" i="3" s="1"/>
  <c r="W87" i="3"/>
  <c r="X87" i="3" s="1"/>
  <c r="W80" i="3"/>
  <c r="X80" i="3" s="1"/>
  <c r="W74" i="3"/>
  <c r="X74" i="3" s="1"/>
  <c r="W68" i="3"/>
  <c r="X68" i="3" s="1"/>
  <c r="W62" i="3"/>
  <c r="X62" i="3" s="1"/>
  <c r="W56" i="3"/>
  <c r="X56" i="3" s="1"/>
  <c r="W196" i="3"/>
  <c r="X196" i="3" s="1"/>
  <c r="W178" i="3"/>
  <c r="X178" i="3" s="1"/>
  <c r="W22" i="3"/>
  <c r="X22" i="3" s="1"/>
  <c r="W24" i="3"/>
  <c r="X24" i="3" s="1"/>
  <c r="W53" i="3"/>
  <c r="X53" i="3" s="1"/>
  <c r="W63" i="3"/>
  <c r="X63" i="3" s="1"/>
  <c r="W71" i="3"/>
  <c r="X71" i="3" s="1"/>
  <c r="W81" i="3"/>
  <c r="X81" i="3" s="1"/>
  <c r="W109" i="3"/>
  <c r="X109" i="3" s="1"/>
  <c r="W114" i="3"/>
  <c r="X114" i="3" s="1"/>
  <c r="W130" i="3"/>
  <c r="X130" i="3" s="1"/>
  <c r="W163" i="3"/>
  <c r="X163" i="3" s="1"/>
  <c r="W202" i="3"/>
  <c r="X202" i="3" s="1"/>
  <c r="Z3" i="3"/>
  <c r="W11" i="3"/>
  <c r="X11" i="3" s="1"/>
  <c r="W15" i="3"/>
  <c r="X15" i="3" s="1"/>
  <c r="AS18" i="3"/>
  <c r="AT18" i="3" s="1"/>
  <c r="W20" i="3"/>
  <c r="X20" i="3" s="1"/>
  <c r="AS25" i="3"/>
  <c r="AT25" i="3" s="1"/>
  <c r="AD25" i="3" s="1"/>
  <c r="AS30" i="3"/>
  <c r="AT30" i="3" s="1"/>
  <c r="AD30" i="3" s="1"/>
  <c r="W32" i="3"/>
  <c r="X32" i="3" s="1"/>
  <c r="W38" i="3"/>
  <c r="X38" i="3" s="1"/>
  <c r="W41" i="3"/>
  <c r="X41" i="3" s="1"/>
  <c r="W43" i="3"/>
  <c r="X43" i="3" s="1"/>
  <c r="W45" i="3"/>
  <c r="X45" i="3" s="1"/>
  <c r="W47" i="3"/>
  <c r="X47" i="3" s="1"/>
  <c r="W49" i="3"/>
  <c r="X49" i="3" s="1"/>
  <c r="W51" i="3"/>
  <c r="X51" i="3" s="1"/>
  <c r="W61" i="3"/>
  <c r="X61" i="3" s="1"/>
  <c r="W79" i="3"/>
  <c r="X79" i="3" s="1"/>
  <c r="W89" i="3"/>
  <c r="X89" i="3" s="1"/>
  <c r="W122" i="3"/>
  <c r="X122" i="3" s="1"/>
  <c r="W188" i="3"/>
  <c r="X188" i="3" s="1"/>
  <c r="W14" i="3"/>
  <c r="X14" i="3" s="1"/>
  <c r="W18" i="3"/>
  <c r="X18" i="3" s="1"/>
  <c r="W23" i="3"/>
  <c r="X23" i="3" s="1"/>
  <c r="W27" i="3"/>
  <c r="X27" i="3" s="1"/>
  <c r="W28" i="3"/>
  <c r="X28" i="3" s="1"/>
  <c r="W29" i="3"/>
  <c r="X29" i="3" s="1"/>
  <c r="W36" i="3"/>
  <c r="X36" i="3" s="1"/>
  <c r="AS39" i="3"/>
  <c r="AT39" i="3" s="1"/>
  <c r="AD39" i="3" s="1"/>
  <c r="W59" i="3"/>
  <c r="X59" i="3" s="1"/>
  <c r="W64" i="3"/>
  <c r="X64" i="3" s="1"/>
  <c r="W69" i="3"/>
  <c r="X69" i="3" s="1"/>
  <c r="W77" i="3"/>
  <c r="X77" i="3" s="1"/>
  <c r="W82" i="3"/>
  <c r="X82" i="3" s="1"/>
  <c r="W94" i="3"/>
  <c r="X94" i="3" s="1"/>
  <c r="W127" i="3"/>
  <c r="X127" i="3" s="1"/>
  <c r="W132" i="3"/>
  <c r="X132" i="3" s="1"/>
  <c r="W148" i="3"/>
  <c r="X148" i="3" s="1"/>
  <c r="W174" i="3"/>
  <c r="X174" i="3" s="1"/>
  <c r="W184" i="3"/>
  <c r="X184" i="3" s="1"/>
  <c r="W199" i="3"/>
  <c r="X199" i="3" s="1"/>
  <c r="AS19" i="3"/>
  <c r="AT19" i="3" s="1"/>
  <c r="W25" i="3"/>
  <c r="X25" i="3" s="1"/>
  <c r="W33" i="3"/>
  <c r="X33" i="3" s="1"/>
  <c r="W67" i="3"/>
  <c r="X67" i="3" s="1"/>
  <c r="W86" i="3"/>
  <c r="X86" i="3" s="1"/>
  <c r="W107" i="3"/>
  <c r="X107" i="3" s="1"/>
  <c r="W140" i="3"/>
  <c r="X140" i="3" s="1"/>
  <c r="W170" i="3"/>
  <c r="X170" i="3" s="1"/>
  <c r="W195" i="3"/>
  <c r="X195" i="3" s="1"/>
  <c r="W84" i="3"/>
  <c r="X84" i="3" s="1"/>
  <c r="W102" i="3"/>
  <c r="X102" i="3" s="1"/>
  <c r="W120" i="3"/>
  <c r="X120" i="3" s="1"/>
  <c r="W138" i="3"/>
  <c r="X138" i="3" s="1"/>
  <c r="W156" i="3"/>
  <c r="X156" i="3" s="1"/>
  <c r="W171" i="3"/>
  <c r="X171" i="3" s="1"/>
  <c r="W189" i="3"/>
  <c r="X189" i="3" s="1"/>
  <c r="W92" i="3"/>
  <c r="X92" i="3" s="1"/>
  <c r="W95" i="3"/>
  <c r="X95" i="3" s="1"/>
  <c r="W97" i="3"/>
  <c r="X97" i="3" s="1"/>
  <c r="W110" i="3"/>
  <c r="X110" i="3" s="1"/>
  <c r="W113" i="3"/>
  <c r="X113" i="3" s="1"/>
  <c r="W115" i="3"/>
  <c r="X115" i="3" s="1"/>
  <c r="W128" i="3"/>
  <c r="X128" i="3" s="1"/>
  <c r="W133" i="3"/>
  <c r="X133" i="3" s="1"/>
  <c r="W146" i="3"/>
  <c r="X146" i="3" s="1"/>
  <c r="W151" i="3"/>
  <c r="X151" i="3" s="1"/>
  <c r="W164" i="3"/>
  <c r="X164" i="3" s="1"/>
  <c r="W168" i="3"/>
  <c r="X168" i="3" s="1"/>
  <c r="W175" i="3"/>
  <c r="X175" i="3" s="1"/>
  <c r="W182" i="3"/>
  <c r="X182" i="3" s="1"/>
  <c r="W186" i="3"/>
  <c r="X186" i="3" s="1"/>
  <c r="W193" i="3"/>
  <c r="X193" i="3" s="1"/>
  <c r="W200" i="3"/>
  <c r="X200" i="3" s="1"/>
  <c r="Q4" i="7"/>
  <c r="W90" i="3"/>
  <c r="X90" i="3" s="1"/>
  <c r="W108" i="3"/>
  <c r="X108" i="3" s="1"/>
  <c r="Y108" i="3" s="1"/>
  <c r="Z108" i="3" s="1"/>
  <c r="W126" i="3"/>
  <c r="X126" i="3" s="1"/>
  <c r="W144" i="3"/>
  <c r="X144" i="3" s="1"/>
  <c r="W162" i="3"/>
  <c r="X162" i="3" s="1"/>
  <c r="W165" i="3"/>
  <c r="X165" i="3" s="1"/>
  <c r="W183" i="3"/>
  <c r="X183" i="3" s="1"/>
  <c r="W201" i="3"/>
  <c r="X201" i="3" s="1"/>
  <c r="W83" i="3"/>
  <c r="X83" i="3" s="1"/>
  <c r="W85" i="3"/>
  <c r="X85" i="3" s="1"/>
  <c r="W98" i="3"/>
  <c r="X98" i="3" s="1"/>
  <c r="W101" i="3"/>
  <c r="X101" i="3" s="1"/>
  <c r="W103" i="3"/>
  <c r="X103" i="3" s="1"/>
  <c r="W116" i="3"/>
  <c r="X116" i="3" s="1"/>
  <c r="W121" i="3"/>
  <c r="X121" i="3" s="1"/>
  <c r="W134" i="3"/>
  <c r="X134" i="3" s="1"/>
  <c r="W139" i="3"/>
  <c r="X139" i="3" s="1"/>
  <c r="W152" i="3"/>
  <c r="X152" i="3" s="1"/>
  <c r="W157" i="3"/>
  <c r="X157" i="3" s="1"/>
  <c r="W169" i="3"/>
  <c r="X169" i="3" s="1"/>
  <c r="W176" i="3"/>
  <c r="X176" i="3" s="1"/>
  <c r="W180" i="3"/>
  <c r="X180" i="3" s="1"/>
  <c r="W187" i="3"/>
  <c r="X187" i="3" s="1"/>
  <c r="W194" i="3"/>
  <c r="X194" i="3" s="1"/>
  <c r="W205" i="3"/>
  <c r="X205" i="3" s="1"/>
  <c r="Y205" i="3" s="1"/>
  <c r="Z205" i="3" s="1"/>
  <c r="P4" i="6"/>
  <c r="P5" i="6"/>
  <c r="AD16" i="3" l="1"/>
  <c r="AD24" i="3"/>
  <c r="AD18" i="3"/>
  <c r="Y61" i="3"/>
  <c r="Z61" i="3" s="1"/>
  <c r="Y53" i="3"/>
  <c r="Z53" i="3" s="1"/>
  <c r="Y74" i="3"/>
  <c r="Z74" i="3" s="1"/>
  <c r="Y157" i="3"/>
  <c r="Z157" i="3" s="1"/>
  <c r="Y180" i="3"/>
  <c r="Z180" i="3" s="1"/>
  <c r="Y52" i="3"/>
  <c r="Z52" i="3" s="1"/>
  <c r="Y144" i="3"/>
  <c r="Z144" i="3" s="1"/>
  <c r="Y186" i="3"/>
  <c r="Z186" i="3" s="1"/>
  <c r="Y36" i="3"/>
  <c r="Z36" i="3" s="1"/>
  <c r="Y51" i="3"/>
  <c r="Z51" i="3" s="1"/>
  <c r="Y15" i="3"/>
  <c r="Z15" i="3" s="1"/>
  <c r="Y69" i="3"/>
  <c r="Z69" i="3" s="1"/>
  <c r="Y11" i="3"/>
  <c r="Z11" i="3" s="1"/>
  <c r="Y66" i="3"/>
  <c r="Z66" i="3" s="1"/>
  <c r="Y33" i="3"/>
  <c r="Z33" i="3" s="1"/>
  <c r="Y45" i="3"/>
  <c r="Z45" i="3" s="1"/>
  <c r="Y95" i="3"/>
  <c r="Z95" i="3" s="1"/>
  <c r="Y162" i="3"/>
  <c r="Z162" i="3" s="1"/>
  <c r="Y38" i="3"/>
  <c r="Z38" i="3" s="1"/>
  <c r="Y7" i="3"/>
  <c r="Z7" i="3" s="1"/>
  <c r="Y40" i="3"/>
  <c r="Z40" i="3" s="1"/>
  <c r="Y57" i="3"/>
  <c r="Z57" i="3" s="1"/>
  <c r="Y10" i="3"/>
  <c r="Z10" i="3" s="1"/>
  <c r="Y146" i="3"/>
  <c r="Z146" i="3" s="1"/>
  <c r="Y18" i="3"/>
  <c r="Z18" i="3" s="1"/>
  <c r="Y49" i="3"/>
  <c r="Z49" i="3" s="1"/>
  <c r="Y25" i="3"/>
  <c r="Z25" i="3" s="1"/>
  <c r="Y136" i="3"/>
  <c r="Z136" i="3" s="1"/>
  <c r="Y165" i="3"/>
  <c r="Z165" i="3" s="1"/>
  <c r="Y178" i="3"/>
  <c r="Z178" i="3" s="1"/>
  <c r="Y182" i="3"/>
  <c r="Z182" i="3" s="1"/>
  <c r="Y149" i="3"/>
  <c r="Z149" i="3" s="1"/>
  <c r="Y9" i="3"/>
  <c r="Z9" i="3" s="1"/>
  <c r="Y76" i="3"/>
  <c r="Z76" i="3" s="1"/>
  <c r="Y22" i="3"/>
  <c r="Z22" i="3" s="1"/>
  <c r="Y103" i="3"/>
  <c r="Z103" i="3" s="1"/>
  <c r="Y14" i="3"/>
  <c r="Z14" i="3" s="1"/>
  <c r="Y58" i="3"/>
  <c r="Z58" i="3" s="1"/>
  <c r="Y90" i="3"/>
  <c r="Z90" i="3" s="1"/>
  <c r="Y92" i="3"/>
  <c r="Z92" i="3" s="1"/>
  <c r="Y43" i="3"/>
  <c r="Z43" i="3" s="1"/>
  <c r="Y20" i="3"/>
  <c r="Z20" i="3" s="1"/>
  <c r="Y154" i="3"/>
  <c r="Z154" i="3" s="1"/>
  <c r="Y29" i="3"/>
  <c r="Z29" i="3" s="1"/>
  <c r="Y75" i="3"/>
  <c r="Z75" i="3" s="1"/>
  <c r="Y56" i="3"/>
  <c r="Z56" i="3" s="1"/>
  <c r="Y100" i="3"/>
  <c r="Z100" i="3" s="1"/>
  <c r="Y118" i="3"/>
  <c r="Z118" i="3" s="1"/>
  <c r="Y8" i="3"/>
  <c r="Z8" i="3" s="1"/>
  <c r="Y39" i="3"/>
  <c r="Z39" i="3" s="1"/>
  <c r="Y32" i="3"/>
  <c r="Z32" i="3" s="1"/>
  <c r="Y123" i="3"/>
  <c r="Z123" i="3" s="1"/>
  <c r="Y82" i="3"/>
  <c r="Z82" i="3" s="1"/>
  <c r="Y194" i="3"/>
  <c r="Z194" i="3" s="1"/>
  <c r="Y152" i="3"/>
  <c r="Z152" i="3" s="1"/>
  <c r="Y168" i="3"/>
  <c r="Z168" i="3" s="1"/>
  <c r="Y189" i="3"/>
  <c r="Z189" i="3" s="1"/>
  <c r="Y126" i="3"/>
  <c r="Z126" i="3" s="1"/>
  <c r="Y132" i="3"/>
  <c r="Z132" i="3" s="1"/>
  <c r="Y115" i="3"/>
  <c r="Z115" i="3" s="1"/>
  <c r="Y84" i="3"/>
  <c r="Z84" i="3" s="1"/>
  <c r="Y79" i="3"/>
  <c r="Z79" i="3" s="1"/>
  <c r="Y134" i="3"/>
  <c r="Z134" i="3" s="1"/>
  <c r="Y128" i="3"/>
  <c r="Z128" i="3" s="1"/>
  <c r="Y71" i="3"/>
  <c r="Z71" i="3" s="1"/>
  <c r="Y41" i="3"/>
  <c r="Z41" i="3" s="1"/>
  <c r="Y183" i="3"/>
  <c r="Z183" i="3" s="1"/>
  <c r="Y94" i="3"/>
  <c r="Z94" i="3" s="1"/>
  <c r="Y87" i="3"/>
  <c r="Z87" i="3" s="1"/>
  <c r="Y141" i="3"/>
  <c r="Z141" i="3" s="1"/>
  <c r="Y129" i="3"/>
  <c r="Z129" i="3" s="1"/>
  <c r="Y156" i="3"/>
  <c r="Z156" i="3" s="1"/>
  <c r="Y170" i="3"/>
  <c r="Z170" i="3" s="1"/>
  <c r="Y148" i="3"/>
  <c r="Z148" i="3" s="1"/>
  <c r="Y64" i="3"/>
  <c r="Z64" i="3" s="1"/>
  <c r="Y192" i="3"/>
  <c r="Z192" i="3" s="1"/>
  <c r="Y137" i="3"/>
  <c r="Z137" i="3" s="1"/>
  <c r="Y173" i="3"/>
  <c r="Z173" i="3" s="1"/>
  <c r="Y177" i="3"/>
  <c r="Z177" i="3" s="1"/>
  <c r="Y120" i="3"/>
  <c r="Z120" i="3" s="1"/>
  <c r="Y47" i="3"/>
  <c r="Z47" i="3" s="1"/>
  <c r="Y198" i="3"/>
  <c r="Z198" i="3" s="1"/>
  <c r="Y175" i="3"/>
  <c r="Z175" i="3" s="1"/>
  <c r="Y102" i="3"/>
  <c r="Z102" i="3" s="1"/>
  <c r="Y86" i="3"/>
  <c r="Z86" i="3" s="1"/>
  <c r="Y188" i="3"/>
  <c r="Z188" i="3" s="1"/>
  <c r="Y114" i="3"/>
  <c r="Z114" i="3" s="1"/>
  <c r="Y24" i="3"/>
  <c r="Z24" i="3" s="1"/>
  <c r="Y68" i="3"/>
  <c r="Z68" i="3" s="1"/>
  <c r="Y172" i="3"/>
  <c r="Z172" i="3" s="1"/>
  <c r="Y60" i="3"/>
  <c r="Z60" i="3" s="1"/>
  <c r="Y106" i="3"/>
  <c r="Z106" i="3" s="1"/>
  <c r="Y160" i="3"/>
  <c r="Z160" i="3" s="1"/>
  <c r="Y203" i="3"/>
  <c r="Z203" i="3" s="1"/>
  <c r="Y37" i="3"/>
  <c r="Z37" i="3" s="1"/>
  <c r="Y30" i="3"/>
  <c r="Z30" i="3" s="1"/>
  <c r="Y200" i="3"/>
  <c r="Z200" i="3" s="1"/>
  <c r="Y145" i="3"/>
  <c r="Z145" i="3" s="1"/>
  <c r="Y96" i="3"/>
  <c r="Z96" i="3" s="1"/>
  <c r="Y153" i="3"/>
  <c r="Z153" i="3" s="1"/>
  <c r="Y110" i="3"/>
  <c r="Z110" i="3" s="1"/>
  <c r="Y112" i="3"/>
  <c r="Z112" i="3" s="1"/>
  <c r="Y202" i="3"/>
  <c r="Z202" i="3" s="1"/>
  <c r="Y196" i="3"/>
  <c r="Z196" i="3" s="1"/>
  <c r="Y78" i="3"/>
  <c r="Z78" i="3" s="1"/>
  <c r="Y185" i="3"/>
  <c r="Z185" i="3" s="1"/>
  <c r="Y121" i="3"/>
  <c r="Z121" i="3" s="1"/>
  <c r="Y97" i="3"/>
  <c r="Z97" i="3" s="1"/>
  <c r="Y140" i="3"/>
  <c r="Z140" i="3" s="1"/>
  <c r="Y163" i="3"/>
  <c r="Z163" i="3" s="1"/>
  <c r="Y181" i="3"/>
  <c r="Z181" i="3" s="1"/>
  <c r="Y27" i="3"/>
  <c r="Z27" i="3" s="1"/>
  <c r="Y131" i="3"/>
  <c r="Z131" i="3" s="1"/>
  <c r="Y167" i="3"/>
  <c r="Z167" i="3" s="1"/>
  <c r="Y13" i="3"/>
  <c r="Z13" i="3" s="1"/>
  <c r="Y101" i="3"/>
  <c r="Z101" i="3" s="1"/>
  <c r="Y91" i="3"/>
  <c r="Z91" i="3" s="1"/>
  <c r="Y109" i="3"/>
  <c r="Z109" i="3" s="1"/>
  <c r="Y26" i="3"/>
  <c r="Z26" i="3" s="1"/>
  <c r="Y67" i="3"/>
  <c r="Z67" i="3" s="1"/>
  <c r="Y127" i="3"/>
  <c r="Z127" i="3" s="1"/>
  <c r="Y59" i="3"/>
  <c r="Z59" i="3" s="1"/>
  <c r="Y23" i="3"/>
  <c r="Z23" i="3" s="1"/>
  <c r="Y190" i="3"/>
  <c r="Z190" i="3" s="1"/>
  <c r="Y187" i="3"/>
  <c r="Z187" i="3" s="1"/>
  <c r="Y139" i="3"/>
  <c r="Z139" i="3" s="1"/>
  <c r="Y98" i="3"/>
  <c r="Z98" i="3" s="1"/>
  <c r="Y164" i="3"/>
  <c r="Z164" i="3" s="1"/>
  <c r="Y113" i="3"/>
  <c r="Z113" i="3" s="1"/>
  <c r="Y171" i="3"/>
  <c r="Z171" i="3" s="1"/>
  <c r="Y195" i="3"/>
  <c r="Z195" i="3" s="1"/>
  <c r="Y199" i="3"/>
  <c r="Z199" i="3" s="1"/>
  <c r="AD38" i="3"/>
  <c r="Y81" i="3"/>
  <c r="Z81" i="3" s="1"/>
  <c r="Y80" i="3"/>
  <c r="Z80" i="3" s="1"/>
  <c r="Y31" i="3"/>
  <c r="Z31" i="3" s="1"/>
  <c r="Y72" i="3"/>
  <c r="Z72" i="3" s="1"/>
  <c r="Y124" i="3"/>
  <c r="Z124" i="3" s="1"/>
  <c r="Y143" i="3"/>
  <c r="Z143" i="3" s="1"/>
  <c r="Y179" i="3"/>
  <c r="Z179" i="3" s="1"/>
  <c r="Y44" i="3"/>
  <c r="Z44" i="3" s="1"/>
  <c r="Y150" i="3"/>
  <c r="Z150" i="3" s="1"/>
  <c r="Y99" i="3"/>
  <c r="Z99" i="3" s="1"/>
  <c r="Y135" i="3"/>
  <c r="Z135" i="3" s="1"/>
  <c r="Y17" i="3"/>
  <c r="Z17" i="3" s="1"/>
  <c r="Y85" i="3"/>
  <c r="Z85" i="3" s="1"/>
  <c r="Y151" i="3"/>
  <c r="Z151" i="3" s="1"/>
  <c r="Y42" i="3"/>
  <c r="Z42" i="3" s="1"/>
  <c r="Y204" i="3"/>
  <c r="Z204" i="3" s="1"/>
  <c r="Y166" i="3"/>
  <c r="Z166" i="3" s="1"/>
  <c r="Y117" i="3"/>
  <c r="Z117" i="3" s="1"/>
  <c r="Y73" i="3"/>
  <c r="Z73" i="3" s="1"/>
  <c r="Y65" i="3"/>
  <c r="Z65" i="3" s="1"/>
  <c r="AD19" i="3"/>
  <c r="Y158" i="3"/>
  <c r="Z158" i="3" s="1"/>
  <c r="Y63" i="3"/>
  <c r="Z63" i="3" s="1"/>
  <c r="Y48" i="3"/>
  <c r="Z48" i="3" s="1"/>
  <c r="Y88" i="3"/>
  <c r="Z88" i="3" s="1"/>
  <c r="Y142" i="3"/>
  <c r="Z142" i="3" s="1"/>
  <c r="Y119" i="3"/>
  <c r="Z119" i="3" s="1"/>
  <c r="Y155" i="3"/>
  <c r="Z155" i="3" s="1"/>
  <c r="Y191" i="3"/>
  <c r="Z191" i="3" s="1"/>
  <c r="Y70" i="3"/>
  <c r="Z70" i="3" s="1"/>
  <c r="Y34" i="3"/>
  <c r="Z34" i="3" s="1"/>
  <c r="Y35" i="3"/>
  <c r="Z35" i="3" s="1"/>
  <c r="Y46" i="3"/>
  <c r="Z46" i="3" s="1"/>
  <c r="Y55" i="3"/>
  <c r="Z55" i="3" s="1"/>
  <c r="Y19" i="3"/>
  <c r="Z19" i="3" s="1"/>
  <c r="Y193" i="3"/>
  <c r="Z193" i="3" s="1"/>
  <c r="Y184" i="3"/>
  <c r="Z184" i="3" s="1"/>
  <c r="Y176" i="3"/>
  <c r="Z176" i="3" s="1"/>
  <c r="Y83" i="3"/>
  <c r="Z83" i="3" s="1"/>
  <c r="Y138" i="3"/>
  <c r="Z138" i="3" s="1"/>
  <c r="Y174" i="3"/>
  <c r="Z174" i="3" s="1"/>
  <c r="Y77" i="3"/>
  <c r="Z77" i="3" s="1"/>
  <c r="Y104" i="3"/>
  <c r="Z104" i="3" s="1"/>
  <c r="Y122" i="3"/>
  <c r="Z122" i="3" s="1"/>
  <c r="Y169" i="3"/>
  <c r="Z169" i="3" s="1"/>
  <c r="Y116" i="3"/>
  <c r="Z116" i="3" s="1"/>
  <c r="Y201" i="3"/>
  <c r="Z201" i="3" s="1"/>
  <c r="Y133" i="3"/>
  <c r="Z133" i="3" s="1"/>
  <c r="Y107" i="3"/>
  <c r="Z107" i="3" s="1"/>
  <c r="Y206" i="3"/>
  <c r="Z206" i="3" s="1"/>
  <c r="Y28" i="3"/>
  <c r="Z28" i="3" s="1"/>
  <c r="Y50" i="3"/>
  <c r="Z50" i="3" s="1"/>
  <c r="Y89" i="3"/>
  <c r="Z89" i="3" s="1"/>
  <c r="Y130" i="3"/>
  <c r="Z130" i="3" s="1"/>
  <c r="Y62" i="3"/>
  <c r="Z62" i="3" s="1"/>
  <c r="Y105" i="3"/>
  <c r="Z105" i="3" s="1"/>
  <c r="Y159" i="3"/>
  <c r="Z159" i="3" s="1"/>
  <c r="Y54" i="3"/>
  <c r="Z54" i="3" s="1"/>
  <c r="Y93" i="3"/>
  <c r="Z93" i="3" s="1"/>
  <c r="Y147" i="3"/>
  <c r="Z147" i="3" s="1"/>
  <c r="Y125" i="3"/>
  <c r="Z125" i="3" s="1"/>
  <c r="Y161" i="3"/>
  <c r="Z161" i="3" s="1"/>
  <c r="Y197" i="3"/>
  <c r="Z197" i="3" s="1"/>
  <c r="Y16" i="3"/>
  <c r="Z16" i="3" s="1"/>
  <c r="Y21" i="3"/>
  <c r="Z21" i="3" s="1"/>
  <c r="AD31" i="3"/>
  <c r="Y12" i="3"/>
  <c r="Z12" i="3" s="1"/>
  <c r="Z4" i="3" l="1"/>
</calcChain>
</file>

<file path=xl/sharedStrings.xml><?xml version="1.0" encoding="utf-8"?>
<sst xmlns="http://schemas.openxmlformats.org/spreadsheetml/2006/main" count="1052" uniqueCount="197">
  <si>
    <t>ab</t>
  </si>
  <si>
    <t>ab_a</t>
  </si>
  <si>
    <t>input</t>
  </si>
  <si>
    <t>lexeme</t>
  </si>
  <si>
    <t>candidate</t>
  </si>
  <si>
    <t>obs.prob</t>
  </si>
  <si>
    <t>tab.prob</t>
  </si>
  <si>
    <t>*p</t>
  </si>
  <si>
    <t>*d</t>
  </si>
  <si>
    <t>*j</t>
  </si>
  <si>
    <t>*c</t>
  </si>
  <si>
    <t>*g</t>
  </si>
  <si>
    <t>*G</t>
  </si>
  <si>
    <t>*voice</t>
  </si>
  <si>
    <t>*finalVoi</t>
  </si>
  <si>
    <t>*VTV</t>
  </si>
  <si>
    <t>IdentV</t>
  </si>
  <si>
    <t>IdentV_listed</t>
  </si>
  <si>
    <t>ab1</t>
  </si>
  <si>
    <t>ap</t>
  </si>
  <si>
    <t>ab1_a</t>
  </si>
  <si>
    <t>ap_a</t>
  </si>
  <si>
    <t>ab2</t>
  </si>
  <si>
    <t>ab2_a</t>
  </si>
  <si>
    <t>ab3</t>
  </si>
  <si>
    <t>ab3_a</t>
  </si>
  <si>
    <t>ab4</t>
  </si>
  <si>
    <t>ab4_a</t>
  </si>
  <si>
    <t>ab5</t>
  </si>
  <si>
    <t>ab5_a</t>
  </si>
  <si>
    <t>ab6</t>
  </si>
  <si>
    <t>ab6_a</t>
  </si>
  <si>
    <t>ab7</t>
  </si>
  <si>
    <t>ab7_a</t>
  </si>
  <si>
    <t>ab8</t>
  </si>
  <si>
    <t>ab8_a</t>
  </si>
  <si>
    <t>ab9</t>
  </si>
  <si>
    <t>ab9_a</t>
  </si>
  <si>
    <t>ap10</t>
  </si>
  <si>
    <t>ap10_a</t>
  </si>
  <si>
    <t>ad1</t>
  </si>
  <si>
    <t>ad</t>
  </si>
  <si>
    <t>at</t>
  </si>
  <si>
    <t>ad1_a</t>
  </si>
  <si>
    <t>ad_a</t>
  </si>
  <si>
    <t>at_a</t>
  </si>
  <si>
    <t>ad2</t>
  </si>
  <si>
    <t>ad2_a</t>
  </si>
  <si>
    <t>ad3</t>
  </si>
  <si>
    <t>ad3_a</t>
  </si>
  <si>
    <t>ad4</t>
  </si>
  <si>
    <t>ad4_a</t>
  </si>
  <si>
    <t>ad5</t>
  </si>
  <si>
    <t>ad5_a</t>
  </si>
  <si>
    <t>ad6</t>
  </si>
  <si>
    <t>ad6_a</t>
  </si>
  <si>
    <t>ad7</t>
  </si>
  <si>
    <t>ad7_a</t>
  </si>
  <si>
    <t>ad8</t>
  </si>
  <si>
    <t>ad8_a</t>
  </si>
  <si>
    <t>at9</t>
  </si>
  <si>
    <t>at9_a</t>
  </si>
  <si>
    <t>at10</t>
  </si>
  <si>
    <t>at10_a</t>
  </si>
  <si>
    <t>aj1</t>
  </si>
  <si>
    <t>aj</t>
  </si>
  <si>
    <t>ac</t>
  </si>
  <si>
    <t>aj1_a</t>
  </si>
  <si>
    <t>aj_a</t>
  </si>
  <si>
    <t>ac_a</t>
  </si>
  <si>
    <t>aj2</t>
  </si>
  <si>
    <t>aj2_a</t>
  </si>
  <si>
    <t>aj3</t>
  </si>
  <si>
    <t>aj3_a</t>
  </si>
  <si>
    <t>aj4</t>
  </si>
  <si>
    <t>aj4_a</t>
  </si>
  <si>
    <t>aj5</t>
  </si>
  <si>
    <t>aj5_a</t>
  </si>
  <si>
    <t>aj6</t>
  </si>
  <si>
    <t>aj6_a</t>
  </si>
  <si>
    <t>aj7</t>
  </si>
  <si>
    <t>aj7_a</t>
  </si>
  <si>
    <t>aj8</t>
  </si>
  <si>
    <t>aj8_a</t>
  </si>
  <si>
    <t>aj9</t>
  </si>
  <si>
    <t>aj9_a</t>
  </si>
  <si>
    <t>aj10</t>
  </si>
  <si>
    <t>aj10_a</t>
  </si>
  <si>
    <t>ag1</t>
  </si>
  <si>
    <t>ag</t>
  </si>
  <si>
    <t>ak</t>
  </si>
  <si>
    <t>ag1_a</t>
  </si>
  <si>
    <t>ag_a</t>
  </si>
  <si>
    <t>ak_a</t>
  </si>
  <si>
    <t>ag2</t>
  </si>
  <si>
    <t>ag2_a</t>
  </si>
  <si>
    <t>ag3</t>
  </si>
  <si>
    <t>ag3_a</t>
  </si>
  <si>
    <t>ag4</t>
  </si>
  <si>
    <t>ag4_a</t>
  </si>
  <si>
    <t>ag5</t>
  </si>
  <si>
    <t>ag5_a</t>
  </si>
  <si>
    <t>ag6</t>
  </si>
  <si>
    <t>ag6_a</t>
  </si>
  <si>
    <t>ag7</t>
  </si>
  <si>
    <t>ag7_a</t>
  </si>
  <si>
    <t>ag8</t>
  </si>
  <si>
    <t>ag8_a</t>
  </si>
  <si>
    <t>ag9</t>
  </si>
  <si>
    <t>ag9_a</t>
  </si>
  <si>
    <t>ag10</t>
  </si>
  <si>
    <t>ag10_a</t>
  </si>
  <si>
    <t>aq1</t>
  </si>
  <si>
    <t>aq</t>
  </si>
  <si>
    <t>aG</t>
  </si>
  <si>
    <t>aq1_a</t>
  </si>
  <si>
    <t>aq_a</t>
  </si>
  <si>
    <t>aG_a</t>
  </si>
  <si>
    <t>aq2</t>
  </si>
  <si>
    <t>aq2_a</t>
  </si>
  <si>
    <t>aq3</t>
  </si>
  <si>
    <t>aq3_a</t>
  </si>
  <si>
    <t>aq4</t>
  </si>
  <si>
    <t>aq4_a</t>
  </si>
  <si>
    <t>aq5</t>
  </si>
  <si>
    <t>aq5_a</t>
  </si>
  <si>
    <t>aq6</t>
  </si>
  <si>
    <t>aq6_a</t>
  </si>
  <si>
    <t>aq7</t>
  </si>
  <si>
    <t>aq7_a</t>
  </si>
  <si>
    <t>aq8</t>
  </si>
  <si>
    <t>aq8_a</t>
  </si>
  <si>
    <t>aq9</t>
  </si>
  <si>
    <t>aq9_a</t>
  </si>
  <si>
    <t>aq10</t>
  </si>
  <si>
    <t>aq10_a</t>
  </si>
  <si>
    <t>90%voice</t>
  </si>
  <si>
    <t>80%voice</t>
  </si>
  <si>
    <t>70% voice</t>
  </si>
  <si>
    <t>50% voice</t>
  </si>
  <si>
    <t>20% voice</t>
  </si>
  <si>
    <t>62% voice overall</t>
  </si>
  <si>
    <t>mu</t>
  </si>
  <si>
    <t>sigma</t>
  </si>
  <si>
    <t>L1</t>
  </si>
  <si>
    <t>freq. matching weights:</t>
  </si>
  <si>
    <t>L2</t>
  </si>
  <si>
    <t>weights:</t>
  </si>
  <si>
    <t>objective:</t>
  </si>
  <si>
    <t>wug test:</t>
  </si>
  <si>
    <t>*b</t>
  </si>
  <si>
    <t>*t</t>
  </si>
  <si>
    <t>*k</t>
  </si>
  <si>
    <t>*q</t>
  </si>
  <si>
    <t>H</t>
  </si>
  <si>
    <t>eH</t>
  </si>
  <si>
    <t>expH</t>
  </si>
  <si>
    <t>p</t>
  </si>
  <si>
    <t>likelihood</t>
  </si>
  <si>
    <t>wup</t>
  </si>
  <si>
    <t>wuba</t>
  </si>
  <si>
    <t>wupa</t>
  </si>
  <si>
    <t>wub</t>
  </si>
  <si>
    <t>wut</t>
  </si>
  <si>
    <t>wuda</t>
  </si>
  <si>
    <t>wuta</t>
  </si>
  <si>
    <t>wud</t>
  </si>
  <si>
    <t>wuc</t>
  </si>
  <si>
    <t>wuja</t>
  </si>
  <si>
    <t>wuca</t>
  </si>
  <si>
    <t>wuj</t>
  </si>
  <si>
    <t>wuk</t>
  </si>
  <si>
    <t>wuga</t>
  </si>
  <si>
    <t>wuka</t>
  </si>
  <si>
    <t>wug</t>
  </si>
  <si>
    <t>wuq</t>
  </si>
  <si>
    <t>wuGa</t>
  </si>
  <si>
    <t>wuqa</t>
  </si>
  <si>
    <t>wuGGa</t>
  </si>
  <si>
    <t>wuG</t>
  </si>
  <si>
    <t>(wuGa)</t>
  </si>
  <si>
    <t>general voicing:</t>
  </si>
  <si>
    <t>dev</t>
  </si>
  <si>
    <t>wuDa</t>
  </si>
  <si>
    <t>wuTa</t>
  </si>
  <si>
    <t>beRegular</t>
  </si>
  <si>
    <t>beRegular(reg)</t>
  </si>
  <si>
    <t>beIrregular(irreg)</t>
  </si>
  <si>
    <t>reg_nak</t>
  </si>
  <si>
    <t>wug_nak</t>
  </si>
  <si>
    <t>reg1_nak</t>
  </si>
  <si>
    <t>reg_nek</t>
  </si>
  <si>
    <t>wug_nek</t>
  </si>
  <si>
    <t>reg2_nak</t>
  </si>
  <si>
    <t>irreg_nak</t>
  </si>
  <si>
    <t>irreg_nek</t>
  </si>
  <si>
    <t>beIrregular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</si>
</sst>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6" x14ac:knownFonts="1">
    <font>
      <sz val="10"/>
      <name val="Arial"/>
      <family val="2"/>
    </font>
    <font>
      <b/>
      <sz val="10"/>
      <color rgb="FF5B277D"/>
      <name val="Arial"/>
      <family val="2"/>
    </font>
    <font>
      <sz val="10"/>
      <color rgb="FF808080"/>
      <name val="Arial"/>
      <family val="2"/>
    </font>
    <font>
      <sz val="10"/>
      <color rgb="FF000000"/>
      <name val="Arial"/>
      <family val="2"/>
    </font>
    <font>
      <sz val="10"/>
      <color rgb="FFB2B2B2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EDCE6"/>
        <bgColor rgb="FFDDDDDD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DDDDDD"/>
      </patternFill>
    </fill>
    <fill>
      <patternFill patternType="solid">
        <fgColor rgb="FFDDDDDD"/>
        <bgColor rgb="FFDEDCE6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rgb="FFB4C7DC"/>
      </left>
      <right style="thin">
        <color rgb="FFB4C7DC"/>
      </right>
      <top style="thin">
        <color auto="1"/>
      </top>
      <bottom style="thin">
        <color rgb="FFB4C7DC"/>
      </bottom>
      <diagonal/>
    </border>
    <border>
      <left style="thin">
        <color rgb="FFB4C7DC"/>
      </left>
      <right style="thin">
        <color rgb="FFB4C7DC"/>
      </right>
      <top style="thin">
        <color rgb="FFB4C7DC"/>
      </top>
      <bottom style="thin">
        <color rgb="FFB4C7DC"/>
      </bottom>
      <diagonal/>
    </border>
    <border>
      <left style="thin">
        <color rgb="FFB4C7DC"/>
      </left>
      <right style="thin">
        <color rgb="FFB4C7DC"/>
      </right>
      <top style="thin">
        <color rgb="FFB4C7DC"/>
      </top>
      <bottom style="thin">
        <color rgb="FF5983B0"/>
      </bottom>
      <diagonal/>
    </border>
    <border>
      <left style="thin">
        <color rgb="FFFFAA95"/>
      </left>
      <right style="thin">
        <color rgb="FFFFAA95"/>
      </right>
      <top style="thin">
        <color rgb="FFFFAA95"/>
      </top>
      <bottom style="thin">
        <color rgb="FFFFAA95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35">
    <xf numFmtId="0" fontId="0" fillId="0" borderId="0" xfId="0"/>
    <xf numFmtId="10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2" xfId="0" applyFont="1" applyFill="1" applyBorder="1"/>
    <xf numFmtId="0" fontId="0" fillId="3" borderId="2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3" borderId="3" xfId="0" applyFont="1" applyFill="1" applyBorder="1"/>
    <xf numFmtId="0" fontId="0" fillId="3" borderId="3" xfId="0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4" xfId="0" applyFont="1" applyFill="1" applyBorder="1"/>
    <xf numFmtId="0" fontId="0" fillId="3" borderId="4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4" borderId="5" xfId="0" applyFont="1" applyFill="1" applyBorder="1"/>
    <xf numFmtId="0" fontId="0" fillId="4" borderId="5" xfId="0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left"/>
    </xf>
    <xf numFmtId="0" fontId="0" fillId="4" borderId="5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0" fontId="3" fillId="0" borderId="6" xfId="0" applyFont="1" applyBorder="1"/>
    <xf numFmtId="164" fontId="5" fillId="0" borderId="6" xfId="0" applyNumberFormat="1" applyFont="1" applyBorder="1" applyAlignment="1">
      <alignment horizontal="center"/>
    </xf>
    <xf numFmtId="165" fontId="3" fillId="0" borderId="6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164" fontId="3" fillId="5" borderId="6" xfId="0" applyNumberFormat="1" applyFont="1" applyFill="1" applyBorder="1" applyAlignment="1">
      <alignment horizontal="center"/>
    </xf>
    <xf numFmtId="0" fontId="4" fillId="0" borderId="0" xfId="0" applyFont="1"/>
    <xf numFmtId="0" fontId="0" fillId="4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B4C7DC"/>
      <rgbColor rgb="FFFFAA95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5983B0"/>
      <rgbColor rgb="FFB2B2B2"/>
      <rgbColor rgb="FF003366"/>
      <rgbColor rgb="FF339966"/>
      <rgbColor rgb="FF003300"/>
      <rgbColor rgb="FF333300"/>
      <rgbColor rgb="FF993300"/>
      <rgbColor rgb="FF993366"/>
      <rgbColor rgb="FF5B27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I206"/>
  <sheetViews>
    <sheetView tabSelected="1" topLeftCell="Z1" zoomScaleNormal="100" workbookViewId="0">
      <selection activeCell="AR1" sqref="AR1:AR1048576"/>
    </sheetView>
  </sheetViews>
  <sheetFormatPr defaultColWidth="11.5703125" defaultRowHeight="12.75" x14ac:dyDescent="0.2"/>
  <cols>
    <col min="5" max="6" width="11.5703125" style="23"/>
    <col min="7" max="16" width="5.7109375" style="23" customWidth="1"/>
    <col min="17" max="17" width="9" style="23" customWidth="1"/>
    <col min="18" max="18" width="9.42578125" style="23" customWidth="1"/>
    <col min="19" max="19" width="7" style="23" customWidth="1"/>
    <col min="20" max="20" width="9.28515625" style="23" customWidth="1"/>
    <col min="21" max="21" width="15.42578125" style="23" customWidth="1"/>
    <col min="22" max="23" width="11.5703125" style="24"/>
    <col min="24" max="24" width="7.85546875" style="25" customWidth="1"/>
    <col min="25" max="25" width="11.5703125" style="26"/>
    <col min="26" max="43" width="11.5703125" style="24"/>
    <col min="44" max="1023" width="11.5703125" style="27"/>
  </cols>
  <sheetData>
    <row r="1" spans="2:46" x14ac:dyDescent="0.2">
      <c r="G1" s="2" t="s">
        <v>136</v>
      </c>
      <c r="H1" s="2"/>
      <c r="I1" s="2" t="s">
        <v>137</v>
      </c>
      <c r="J1" s="2"/>
      <c r="K1" s="2" t="s">
        <v>138</v>
      </c>
      <c r="L1" s="2"/>
      <c r="M1" s="1" t="s">
        <v>139</v>
      </c>
      <c r="N1" s="1"/>
      <c r="O1" s="2" t="s">
        <v>140</v>
      </c>
      <c r="P1" s="2"/>
      <c r="R1" s="23" t="s">
        <v>141</v>
      </c>
    </row>
    <row r="2" spans="2:46" x14ac:dyDescent="0.2">
      <c r="C2" s="3" t="s">
        <v>142</v>
      </c>
      <c r="D2" s="3" t="s">
        <v>143</v>
      </c>
      <c r="F2" s="3" t="s">
        <v>144</v>
      </c>
      <c r="G2" s="23">
        <f>(G4-$C$3)*SQRT(2)/($D$3)^2</f>
        <v>0</v>
      </c>
      <c r="H2" s="23">
        <f t="shared" ref="H2:T2" si="0">(H4-$C$3)*SQRT(2)/($D$3)^2</f>
        <v>1.7620734936017285E-4</v>
      </c>
      <c r="I2" s="23">
        <f t="shared" si="0"/>
        <v>0</v>
      </c>
      <c r="J2" s="23">
        <f t="shared" si="0"/>
        <v>7.1463792560151179E-5</v>
      </c>
      <c r="K2" s="23">
        <f t="shared" si="0"/>
        <v>5.0258804297868009E-6</v>
      </c>
      <c r="L2" s="23">
        <f t="shared" si="0"/>
        <v>2.2105766269865064E-6</v>
      </c>
      <c r="M2" s="23">
        <f t="shared" si="0"/>
        <v>1.2120149176488982E-4</v>
      </c>
      <c r="N2" s="23">
        <f t="shared" si="0"/>
        <v>0</v>
      </c>
      <c r="O2" s="23">
        <f t="shared" si="0"/>
        <v>3.1412675574001898E-4</v>
      </c>
      <c r="P2" s="23">
        <f t="shared" si="0"/>
        <v>0</v>
      </c>
      <c r="Q2" s="23">
        <f t="shared" si="0"/>
        <v>2.6127479826355024E-4</v>
      </c>
      <c r="R2" s="23">
        <f t="shared" si="0"/>
        <v>6.4313234456979287E-4</v>
      </c>
      <c r="S2" s="23">
        <f t="shared" si="0"/>
        <v>3.8329457564181027E-4</v>
      </c>
      <c r="T2" s="23">
        <f t="shared" si="0"/>
        <v>0</v>
      </c>
      <c r="Z2" s="24">
        <f>SUM(G2:T2)</f>
        <v>1.9779375649571595E-3</v>
      </c>
      <c r="AC2" s="24" t="s">
        <v>145</v>
      </c>
      <c r="AE2" s="24">
        <v>0.15</v>
      </c>
      <c r="AF2" s="24">
        <v>1.37</v>
      </c>
      <c r="AG2" s="24">
        <v>0.08</v>
      </c>
      <c r="AH2" s="24">
        <v>0.71</v>
      </c>
      <c r="AI2" s="24">
        <v>0.3</v>
      </c>
      <c r="AJ2" s="24">
        <v>0.15</v>
      </c>
      <c r="AK2" s="24">
        <v>1.1299999999999999</v>
      </c>
      <c r="AL2" s="24">
        <v>0.09</v>
      </c>
      <c r="AM2" s="24">
        <v>2.42</v>
      </c>
      <c r="AN2" s="24">
        <v>0.11</v>
      </c>
      <c r="AO2" s="24">
        <v>2.02</v>
      </c>
      <c r="AP2" s="24">
        <v>4.8499999999999996</v>
      </c>
      <c r="AQ2" s="24">
        <v>2.85</v>
      </c>
    </row>
    <row r="3" spans="2:46" x14ac:dyDescent="0.2">
      <c r="C3" s="3">
        <v>0</v>
      </c>
      <c r="D3" s="3">
        <v>100</v>
      </c>
      <c r="F3" s="3" t="s">
        <v>146</v>
      </c>
      <c r="G3" s="23">
        <f t="shared" ref="G3:T3" si="1">(G4-$C$3)^2/2/$D$3</f>
        <v>0</v>
      </c>
      <c r="H3" s="23">
        <f t="shared" si="1"/>
        <v>7.7622574921344988E-3</v>
      </c>
      <c r="I3" s="23">
        <f t="shared" si="1"/>
        <v>0</v>
      </c>
      <c r="J3" s="23">
        <f t="shared" si="1"/>
        <v>1.2767684117700796E-3</v>
      </c>
      <c r="K3" s="23">
        <f t="shared" si="1"/>
        <v>6.314868523628488E-6</v>
      </c>
      <c r="L3" s="23">
        <f t="shared" si="1"/>
        <v>1.2216622559447597E-6</v>
      </c>
      <c r="M3" s="23">
        <f t="shared" si="1"/>
        <v>3.6724504015086634E-3</v>
      </c>
      <c r="N3" s="23">
        <f t="shared" si="1"/>
        <v>0</v>
      </c>
      <c r="O3" s="23">
        <f t="shared" si="1"/>
        <v>2.4668904667937377E-2</v>
      </c>
      <c r="P3" s="23">
        <f t="shared" si="1"/>
        <v>0</v>
      </c>
      <c r="Q3" s="23">
        <f t="shared" si="1"/>
        <v>1.7066130051914718E-2</v>
      </c>
      <c r="R3" s="23">
        <f t="shared" si="1"/>
        <v>0.1034048031579597</v>
      </c>
      <c r="S3" s="23">
        <f t="shared" si="1"/>
        <v>3.6728682929108844E-2</v>
      </c>
      <c r="T3" s="23">
        <f t="shared" si="1"/>
        <v>0</v>
      </c>
      <c r="Z3" s="24">
        <f>SUM(G3:T3)</f>
        <v>0.19458753364311349</v>
      </c>
    </row>
    <row r="4" spans="2:46" x14ac:dyDescent="0.2">
      <c r="F4" s="23" t="s">
        <v>147</v>
      </c>
      <c r="G4" s="23">
        <v>0</v>
      </c>
      <c r="H4" s="23">
        <v>1.2459741162748526</v>
      </c>
      <c r="I4" s="23">
        <v>0</v>
      </c>
      <c r="J4" s="23">
        <v>0.50532532328591639</v>
      </c>
      <c r="K4" s="23">
        <v>3.5538341333350064E-2</v>
      </c>
      <c r="L4" s="23">
        <v>1.5631137232746437E-2</v>
      </c>
      <c r="M4" s="23">
        <v>0.85702396716879081</v>
      </c>
      <c r="N4" s="23">
        <v>0</v>
      </c>
      <c r="O4" s="23">
        <v>2.2212115913589763</v>
      </c>
      <c r="P4" s="23">
        <v>0</v>
      </c>
      <c r="Q4" s="23">
        <v>1.8474918160530356</v>
      </c>
      <c r="R4" s="23">
        <v>4.5476324204570382</v>
      </c>
      <c r="S4" s="23">
        <v>2.7103019362834408</v>
      </c>
      <c r="T4" s="23">
        <v>0</v>
      </c>
      <c r="Y4" s="28" t="s">
        <v>148</v>
      </c>
      <c r="Z4" s="24">
        <f>SUM(Z7:Z206)-Z3</f>
        <v>-11.667265751398775</v>
      </c>
      <c r="AE4" s="24">
        <v>0</v>
      </c>
      <c r="AF4" s="24">
        <v>0</v>
      </c>
      <c r="AG4" s="24">
        <v>0</v>
      </c>
      <c r="AH4" s="24">
        <v>0</v>
      </c>
      <c r="AI4" s="24">
        <v>0</v>
      </c>
      <c r="AJ4" s="24">
        <v>0</v>
      </c>
      <c r="AK4" s="24">
        <v>0</v>
      </c>
      <c r="AL4" s="24">
        <v>0</v>
      </c>
      <c r="AM4" s="24">
        <v>0</v>
      </c>
      <c r="AN4" s="24">
        <v>0</v>
      </c>
      <c r="AO4" s="24">
        <v>0</v>
      </c>
      <c r="AP4" s="24">
        <v>0</v>
      </c>
      <c r="AQ4" s="24">
        <v>0</v>
      </c>
    </row>
    <row r="5" spans="2:46" x14ac:dyDescent="0.2">
      <c r="G5" s="23">
        <v>0</v>
      </c>
      <c r="H5" s="23">
        <v>0</v>
      </c>
      <c r="I5" s="23">
        <v>0</v>
      </c>
      <c r="J5" s="23">
        <v>0</v>
      </c>
      <c r="K5" s="23">
        <v>0</v>
      </c>
      <c r="L5" s="23">
        <v>0</v>
      </c>
      <c r="M5" s="23">
        <v>0</v>
      </c>
      <c r="N5" s="23">
        <v>0</v>
      </c>
      <c r="O5" s="23">
        <v>0</v>
      </c>
      <c r="P5" s="23">
        <v>0</v>
      </c>
      <c r="Q5" s="23">
        <v>0</v>
      </c>
      <c r="R5" s="23">
        <v>0</v>
      </c>
      <c r="S5" s="23">
        <v>0</v>
      </c>
      <c r="T5" s="23">
        <v>0</v>
      </c>
      <c r="AB5" s="24" t="s">
        <v>149</v>
      </c>
      <c r="AE5" s="24" t="s">
        <v>150</v>
      </c>
      <c r="AF5" s="24" t="s">
        <v>7</v>
      </c>
      <c r="AG5" s="24" t="s">
        <v>8</v>
      </c>
      <c r="AH5" s="24" t="s">
        <v>151</v>
      </c>
      <c r="AI5" s="24" t="s">
        <v>9</v>
      </c>
      <c r="AJ5" s="24" t="s">
        <v>10</v>
      </c>
      <c r="AK5" s="24" t="s">
        <v>11</v>
      </c>
      <c r="AL5" s="24" t="s">
        <v>152</v>
      </c>
      <c r="AM5" s="24" t="s">
        <v>12</v>
      </c>
      <c r="AN5" s="24" t="s">
        <v>153</v>
      </c>
      <c r="AO5" s="24" t="s">
        <v>13</v>
      </c>
      <c r="AP5" s="24" t="s">
        <v>14</v>
      </c>
      <c r="AQ5" s="24" t="s">
        <v>15</v>
      </c>
      <c r="AS5" s="27" t="s">
        <v>154</v>
      </c>
      <c r="AT5" s="27" t="s">
        <v>155</v>
      </c>
    </row>
    <row r="6" spans="2:46" x14ac:dyDescent="0.2">
      <c r="B6" s="4" t="s">
        <v>2</v>
      </c>
      <c r="C6" s="5" t="s">
        <v>3</v>
      </c>
      <c r="D6" s="5" t="s">
        <v>4</v>
      </c>
      <c r="E6" s="6" t="s">
        <v>5</v>
      </c>
      <c r="F6" s="6" t="s">
        <v>6</v>
      </c>
      <c r="G6" s="6" t="s">
        <v>150</v>
      </c>
      <c r="H6" s="6" t="s">
        <v>7</v>
      </c>
      <c r="I6" s="6" t="s">
        <v>8</v>
      </c>
      <c r="J6" s="6" t="s">
        <v>151</v>
      </c>
      <c r="K6" s="6" t="s">
        <v>9</v>
      </c>
      <c r="L6" s="6" t="s">
        <v>10</v>
      </c>
      <c r="M6" s="6" t="s">
        <v>11</v>
      </c>
      <c r="N6" s="6" t="s">
        <v>152</v>
      </c>
      <c r="O6" s="6" t="s">
        <v>12</v>
      </c>
      <c r="P6" s="6" t="s">
        <v>153</v>
      </c>
      <c r="Q6" s="6" t="s">
        <v>13</v>
      </c>
      <c r="R6" s="6" t="s">
        <v>14</v>
      </c>
      <c r="S6" s="6" t="s">
        <v>15</v>
      </c>
      <c r="T6" s="6" t="s">
        <v>16</v>
      </c>
      <c r="U6" s="6" t="s">
        <v>17</v>
      </c>
      <c r="W6" s="24" t="s">
        <v>154</v>
      </c>
      <c r="X6" s="25" t="s">
        <v>156</v>
      </c>
      <c r="Y6" s="26" t="s">
        <v>157</v>
      </c>
      <c r="Z6" s="24" t="s">
        <v>158</v>
      </c>
      <c r="AB6" s="24" t="s">
        <v>159</v>
      </c>
      <c r="AC6" s="24" t="s">
        <v>160</v>
      </c>
      <c r="AD6" s="29">
        <f>AT6/SUMIF(AB$6:AB$34,AB6,AT$6:AT$34)</f>
        <v>0.5</v>
      </c>
      <c r="AE6" s="24">
        <f t="shared" ref="AE6:AQ7" si="2">G45</f>
        <v>1</v>
      </c>
      <c r="AF6" s="24">
        <f t="shared" si="2"/>
        <v>0</v>
      </c>
      <c r="AG6" s="24">
        <f t="shared" si="2"/>
        <v>0</v>
      </c>
      <c r="AH6" s="24">
        <f t="shared" si="2"/>
        <v>0</v>
      </c>
      <c r="AI6" s="24">
        <f t="shared" si="2"/>
        <v>0</v>
      </c>
      <c r="AJ6" s="24">
        <f t="shared" si="2"/>
        <v>0</v>
      </c>
      <c r="AK6" s="24">
        <f t="shared" si="2"/>
        <v>0</v>
      </c>
      <c r="AL6" s="24">
        <f t="shared" si="2"/>
        <v>0</v>
      </c>
      <c r="AM6" s="24">
        <f t="shared" si="2"/>
        <v>0</v>
      </c>
      <c r="AN6" s="24">
        <f t="shared" si="2"/>
        <v>0</v>
      </c>
      <c r="AO6" s="24">
        <f t="shared" si="2"/>
        <v>1</v>
      </c>
      <c r="AP6" s="24">
        <f t="shared" si="2"/>
        <v>0</v>
      </c>
      <c r="AQ6" s="24">
        <f t="shared" si="2"/>
        <v>0</v>
      </c>
      <c r="AS6" s="27">
        <f>-SUMPRODUCT(AE$4:AQ$4,AE6:AQ6)</f>
        <v>0</v>
      </c>
      <c r="AT6" s="27">
        <f>EXP(AS6)</f>
        <v>1</v>
      </c>
    </row>
    <row r="7" spans="2:46" x14ac:dyDescent="0.2">
      <c r="B7" s="7" t="s">
        <v>18</v>
      </c>
      <c r="C7" s="7" t="s">
        <v>0</v>
      </c>
      <c r="D7" s="7" t="s">
        <v>0</v>
      </c>
      <c r="E7" s="8">
        <v>0</v>
      </c>
      <c r="F7" s="8">
        <v>1</v>
      </c>
      <c r="G7" s="8">
        <v>1</v>
      </c>
      <c r="H7" s="8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8">
        <v>1</v>
      </c>
      <c r="R7" s="8">
        <v>1</v>
      </c>
      <c r="S7" s="8">
        <v>0</v>
      </c>
      <c r="T7" s="8">
        <v>0</v>
      </c>
      <c r="U7" s="8">
        <f t="shared" ref="U7:U38" si="3">IF(E7=0,1,0)</f>
        <v>1</v>
      </c>
      <c r="W7" s="24">
        <f t="shared" ref="W7:W38" si="4">-SUMPRODUCT(G7:U7,G$4:U$4)</f>
        <v>-6.3951242365100738</v>
      </c>
      <c r="X7" s="30">
        <f t="shared" ref="X7:X38" si="5">EXP(W7)</f>
        <v>1.669678415759454E-3</v>
      </c>
      <c r="Y7" s="31">
        <f t="shared" ref="Y7:Y38" si="6">X7/SUMIF(B:B,B7,X:X)</f>
        <v>5.770839728020419E-3</v>
      </c>
      <c r="Z7" s="24">
        <f t="shared" ref="Z7:Z38" si="7">LOG(Y7)*E7</f>
        <v>0</v>
      </c>
      <c r="AB7" s="24" t="s">
        <v>159</v>
      </c>
      <c r="AC7" s="24" t="s">
        <v>161</v>
      </c>
      <c r="AD7" s="29">
        <f>AT7/SUMIF(AB$6:AB$34,AB7,AT$6:AT$34)</f>
        <v>0.5</v>
      </c>
      <c r="AE7" s="24">
        <f t="shared" si="2"/>
        <v>0</v>
      </c>
      <c r="AF7" s="24">
        <f t="shared" si="2"/>
        <v>1</v>
      </c>
      <c r="AG7" s="24">
        <f t="shared" si="2"/>
        <v>0</v>
      </c>
      <c r="AH7" s="24">
        <f t="shared" si="2"/>
        <v>0</v>
      </c>
      <c r="AI7" s="24">
        <f t="shared" si="2"/>
        <v>0</v>
      </c>
      <c r="AJ7" s="24">
        <f t="shared" si="2"/>
        <v>0</v>
      </c>
      <c r="AK7" s="24">
        <f t="shared" si="2"/>
        <v>0</v>
      </c>
      <c r="AL7" s="24">
        <f t="shared" si="2"/>
        <v>0</v>
      </c>
      <c r="AM7" s="24">
        <f t="shared" si="2"/>
        <v>0</v>
      </c>
      <c r="AN7" s="24">
        <f t="shared" si="2"/>
        <v>0</v>
      </c>
      <c r="AO7" s="24">
        <f t="shared" si="2"/>
        <v>0</v>
      </c>
      <c r="AP7" s="24">
        <f t="shared" si="2"/>
        <v>0</v>
      </c>
      <c r="AQ7" s="24">
        <f t="shared" si="2"/>
        <v>1</v>
      </c>
      <c r="AS7" s="27">
        <f>-SUMPRODUCT(AE$4:AQ$4,AE7:AQ7)</f>
        <v>0</v>
      </c>
      <c r="AT7" s="27">
        <f>EXP(AS7)</f>
        <v>1</v>
      </c>
    </row>
    <row r="8" spans="2:46" x14ac:dyDescent="0.2">
      <c r="B8" s="10" t="s">
        <v>18</v>
      </c>
      <c r="C8" s="10" t="s">
        <v>0</v>
      </c>
      <c r="D8" s="10" t="s">
        <v>19</v>
      </c>
      <c r="E8" s="11">
        <v>1</v>
      </c>
      <c r="F8" s="11">
        <v>1</v>
      </c>
      <c r="G8" s="11">
        <v>0</v>
      </c>
      <c r="H8" s="11">
        <v>1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1">
        <v>0</v>
      </c>
      <c r="R8" s="11">
        <v>0</v>
      </c>
      <c r="S8" s="11">
        <v>0</v>
      </c>
      <c r="T8" s="11">
        <v>1</v>
      </c>
      <c r="U8" s="11">
        <f t="shared" si="3"/>
        <v>0</v>
      </c>
      <c r="W8" s="24">
        <f t="shared" si="4"/>
        <v>-1.2459741162748526</v>
      </c>
      <c r="X8" s="30">
        <f t="shared" si="5"/>
        <v>0.28766055677554203</v>
      </c>
      <c r="Y8" s="31">
        <f t="shared" si="6"/>
        <v>0.99422916027197961</v>
      </c>
      <c r="Z8" s="24">
        <f t="shared" si="7"/>
        <v>-2.5135033580606387E-3</v>
      </c>
      <c r="AD8" s="29"/>
    </row>
    <row r="9" spans="2:46" x14ac:dyDescent="0.2">
      <c r="B9" s="10" t="s">
        <v>20</v>
      </c>
      <c r="C9" s="10" t="s">
        <v>1</v>
      </c>
      <c r="D9" s="10" t="s">
        <v>1</v>
      </c>
      <c r="E9" s="11">
        <v>1</v>
      </c>
      <c r="F9" s="11">
        <v>1</v>
      </c>
      <c r="G9" s="11">
        <v>1</v>
      </c>
      <c r="H9" s="11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1">
        <v>1</v>
      </c>
      <c r="R9" s="11">
        <v>0</v>
      </c>
      <c r="S9" s="11">
        <v>0</v>
      </c>
      <c r="T9" s="11">
        <v>0</v>
      </c>
      <c r="U9" s="11">
        <f t="shared" si="3"/>
        <v>0</v>
      </c>
      <c r="W9" s="24">
        <f t="shared" si="4"/>
        <v>-1.8474918160530356</v>
      </c>
      <c r="X9" s="30">
        <f t="shared" si="5"/>
        <v>0.15763204105226927</v>
      </c>
      <c r="Y9" s="26">
        <f t="shared" si="6"/>
        <v>0.89175403295617839</v>
      </c>
      <c r="Z9" s="24">
        <f t="shared" si="7"/>
        <v>-4.9754917889071819E-2</v>
      </c>
      <c r="AB9" s="24" t="s">
        <v>160</v>
      </c>
      <c r="AC9" s="24" t="s">
        <v>162</v>
      </c>
      <c r="AD9" s="29">
        <f>AT9/SUMIF(AB$6:AB$34,AB9,AT$6:AT$34)</f>
        <v>0.5</v>
      </c>
      <c r="AE9" s="24">
        <f t="shared" ref="AE9:AQ10" si="8">G7</f>
        <v>1</v>
      </c>
      <c r="AF9" s="24">
        <f t="shared" si="8"/>
        <v>0</v>
      </c>
      <c r="AG9" s="24">
        <f t="shared" si="8"/>
        <v>0</v>
      </c>
      <c r="AH9" s="24">
        <f t="shared" si="8"/>
        <v>0</v>
      </c>
      <c r="AI9" s="24">
        <f t="shared" si="8"/>
        <v>0</v>
      </c>
      <c r="AJ9" s="24">
        <f t="shared" si="8"/>
        <v>0</v>
      </c>
      <c r="AK9" s="24">
        <f t="shared" si="8"/>
        <v>0</v>
      </c>
      <c r="AL9" s="24">
        <f t="shared" si="8"/>
        <v>0</v>
      </c>
      <c r="AM9" s="24">
        <f t="shared" si="8"/>
        <v>0</v>
      </c>
      <c r="AN9" s="24">
        <f t="shared" si="8"/>
        <v>0</v>
      </c>
      <c r="AO9" s="24">
        <f t="shared" si="8"/>
        <v>1</v>
      </c>
      <c r="AP9" s="24">
        <f t="shared" si="8"/>
        <v>1</v>
      </c>
      <c r="AQ9" s="24">
        <f t="shared" si="8"/>
        <v>0</v>
      </c>
      <c r="AS9" s="27">
        <f>-SUMPRODUCT(AE$4:AQ$4,AE9:AQ9)</f>
        <v>0</v>
      </c>
      <c r="AT9" s="27">
        <f>EXP(AS9)</f>
        <v>1</v>
      </c>
    </row>
    <row r="10" spans="2:46" x14ac:dyDescent="0.2">
      <c r="B10" s="10" t="s">
        <v>20</v>
      </c>
      <c r="C10" s="10" t="s">
        <v>1</v>
      </c>
      <c r="D10" s="10" t="s">
        <v>21</v>
      </c>
      <c r="E10" s="11">
        <v>0</v>
      </c>
      <c r="F10" s="11">
        <v>1</v>
      </c>
      <c r="G10" s="11">
        <v>0</v>
      </c>
      <c r="H10" s="11">
        <v>1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1">
        <v>0</v>
      </c>
      <c r="R10" s="11">
        <v>0</v>
      </c>
      <c r="S10" s="11">
        <v>1</v>
      </c>
      <c r="T10" s="11">
        <v>1</v>
      </c>
      <c r="U10" s="11">
        <f t="shared" si="3"/>
        <v>1</v>
      </c>
      <c r="W10" s="24">
        <f t="shared" si="4"/>
        <v>-3.9562760525582936</v>
      </c>
      <c r="X10" s="30">
        <f t="shared" si="5"/>
        <v>1.9134236673121707E-2</v>
      </c>
      <c r="Y10" s="26">
        <f t="shared" si="6"/>
        <v>0.10824596704382171</v>
      </c>
      <c r="Z10" s="24">
        <f t="shared" si="7"/>
        <v>0</v>
      </c>
      <c r="AB10" s="24" t="s">
        <v>160</v>
      </c>
      <c r="AC10" s="24" t="s">
        <v>159</v>
      </c>
      <c r="AD10" s="29">
        <f>AT10/SUMIF(AB$6:AB$34,AB10,AT$6:AT$34)</f>
        <v>0.5</v>
      </c>
      <c r="AE10" s="24">
        <f t="shared" si="8"/>
        <v>0</v>
      </c>
      <c r="AF10" s="24">
        <f t="shared" si="8"/>
        <v>1</v>
      </c>
      <c r="AG10" s="24">
        <f t="shared" si="8"/>
        <v>0</v>
      </c>
      <c r="AH10" s="24">
        <f t="shared" si="8"/>
        <v>0</v>
      </c>
      <c r="AI10" s="24">
        <f t="shared" si="8"/>
        <v>0</v>
      </c>
      <c r="AJ10" s="24">
        <f t="shared" si="8"/>
        <v>0</v>
      </c>
      <c r="AK10" s="24">
        <f t="shared" si="8"/>
        <v>0</v>
      </c>
      <c r="AL10" s="24">
        <f t="shared" si="8"/>
        <v>0</v>
      </c>
      <c r="AM10" s="24">
        <f t="shared" si="8"/>
        <v>0</v>
      </c>
      <c r="AN10" s="24">
        <f t="shared" si="8"/>
        <v>0</v>
      </c>
      <c r="AO10" s="24">
        <f t="shared" si="8"/>
        <v>0</v>
      </c>
      <c r="AP10" s="24">
        <f t="shared" si="8"/>
        <v>0</v>
      </c>
      <c r="AQ10" s="24">
        <f t="shared" si="8"/>
        <v>0</v>
      </c>
      <c r="AS10" s="27">
        <f>-SUMPRODUCT(AE$4:AQ$4,AE10:AQ10)</f>
        <v>0</v>
      </c>
      <c r="AT10" s="27">
        <f>EXP(AS10)</f>
        <v>1</v>
      </c>
    </row>
    <row r="11" spans="2:46" x14ac:dyDescent="0.2">
      <c r="B11" s="10" t="s">
        <v>22</v>
      </c>
      <c r="C11" s="10" t="s">
        <v>0</v>
      </c>
      <c r="D11" s="10" t="s">
        <v>0</v>
      </c>
      <c r="E11" s="11">
        <v>0</v>
      </c>
      <c r="F11" s="11">
        <v>1</v>
      </c>
      <c r="G11" s="11">
        <v>1</v>
      </c>
      <c r="H11" s="11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1">
        <v>1</v>
      </c>
      <c r="R11" s="11">
        <v>1</v>
      </c>
      <c r="S11" s="11">
        <v>0</v>
      </c>
      <c r="T11" s="11">
        <v>0</v>
      </c>
      <c r="U11" s="11">
        <f t="shared" si="3"/>
        <v>1</v>
      </c>
      <c r="W11" s="24">
        <f t="shared" si="4"/>
        <v>-6.3951242365100738</v>
      </c>
      <c r="X11" s="30">
        <f t="shared" si="5"/>
        <v>1.669678415759454E-3</v>
      </c>
      <c r="Y11" s="31">
        <f t="shared" si="6"/>
        <v>5.770839728020419E-3</v>
      </c>
      <c r="Z11" s="24">
        <f t="shared" si="7"/>
        <v>0</v>
      </c>
      <c r="AD11" s="29"/>
    </row>
    <row r="12" spans="2:46" x14ac:dyDescent="0.2">
      <c r="B12" s="10" t="s">
        <v>22</v>
      </c>
      <c r="C12" s="10" t="s">
        <v>0</v>
      </c>
      <c r="D12" s="10" t="s">
        <v>19</v>
      </c>
      <c r="E12" s="11">
        <v>1</v>
      </c>
      <c r="F12" s="11">
        <v>1</v>
      </c>
      <c r="G12" s="11">
        <v>0</v>
      </c>
      <c r="H12" s="11">
        <v>1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1">
        <v>0</v>
      </c>
      <c r="R12" s="11">
        <v>0</v>
      </c>
      <c r="S12" s="11">
        <v>0</v>
      </c>
      <c r="T12" s="11">
        <v>1</v>
      </c>
      <c r="U12" s="11">
        <f t="shared" si="3"/>
        <v>0</v>
      </c>
      <c r="W12" s="24">
        <f t="shared" si="4"/>
        <v>-1.2459741162748526</v>
      </c>
      <c r="X12" s="30">
        <f t="shared" si="5"/>
        <v>0.28766055677554203</v>
      </c>
      <c r="Y12" s="31">
        <f t="shared" si="6"/>
        <v>0.99422916027197961</v>
      </c>
      <c r="Z12" s="24">
        <f t="shared" si="7"/>
        <v>-2.5135033580606387E-3</v>
      </c>
      <c r="AB12" s="24" t="s">
        <v>163</v>
      </c>
      <c r="AC12" s="24" t="s">
        <v>164</v>
      </c>
      <c r="AD12" s="29">
        <f>AT12/SUMIF(AB$6:AB$34,AB12,AT$6:AT$34)</f>
        <v>0.5</v>
      </c>
      <c r="AE12" s="24">
        <f t="shared" ref="AE12:AQ13" si="9">G85</f>
        <v>0</v>
      </c>
      <c r="AF12" s="24">
        <f t="shared" si="9"/>
        <v>0</v>
      </c>
      <c r="AG12" s="24">
        <f t="shared" si="9"/>
        <v>1</v>
      </c>
      <c r="AH12" s="24">
        <f t="shared" si="9"/>
        <v>0</v>
      </c>
      <c r="AI12" s="24">
        <f t="shared" si="9"/>
        <v>0</v>
      </c>
      <c r="AJ12" s="24">
        <f t="shared" si="9"/>
        <v>0</v>
      </c>
      <c r="AK12" s="24">
        <f t="shared" si="9"/>
        <v>0</v>
      </c>
      <c r="AL12" s="24">
        <f t="shared" si="9"/>
        <v>0</v>
      </c>
      <c r="AM12" s="24">
        <f t="shared" si="9"/>
        <v>0</v>
      </c>
      <c r="AN12" s="24">
        <f t="shared" si="9"/>
        <v>0</v>
      </c>
      <c r="AO12" s="24">
        <f t="shared" si="9"/>
        <v>1</v>
      </c>
      <c r="AP12" s="24">
        <f t="shared" si="9"/>
        <v>0</v>
      </c>
      <c r="AQ12" s="24">
        <f t="shared" si="9"/>
        <v>0</v>
      </c>
      <c r="AS12" s="27">
        <f>-SUMPRODUCT(AE$4:AQ$4,AE12:AQ12)</f>
        <v>0</v>
      </c>
      <c r="AT12" s="27">
        <f>EXP(AS12)</f>
        <v>1</v>
      </c>
    </row>
    <row r="13" spans="2:46" x14ac:dyDescent="0.2">
      <c r="B13" s="10" t="s">
        <v>23</v>
      </c>
      <c r="C13" s="10" t="s">
        <v>1</v>
      </c>
      <c r="D13" s="10" t="s">
        <v>1</v>
      </c>
      <c r="E13" s="11">
        <v>1</v>
      </c>
      <c r="F13" s="11">
        <v>1</v>
      </c>
      <c r="G13" s="11">
        <v>1</v>
      </c>
      <c r="H13" s="11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1">
        <v>1</v>
      </c>
      <c r="R13" s="11">
        <v>0</v>
      </c>
      <c r="S13" s="11">
        <v>0</v>
      </c>
      <c r="T13" s="11">
        <v>0</v>
      </c>
      <c r="U13" s="11">
        <f t="shared" si="3"/>
        <v>0</v>
      </c>
      <c r="W13" s="24">
        <f t="shared" si="4"/>
        <v>-1.8474918160530356</v>
      </c>
      <c r="X13" s="30">
        <f t="shared" si="5"/>
        <v>0.15763204105226927</v>
      </c>
      <c r="Y13" s="26">
        <f t="shared" si="6"/>
        <v>0.89175403295617839</v>
      </c>
      <c r="Z13" s="24">
        <f t="shared" si="7"/>
        <v>-4.9754917889071819E-2</v>
      </c>
      <c r="AB13" s="24" t="s">
        <v>163</v>
      </c>
      <c r="AC13" s="24" t="s">
        <v>165</v>
      </c>
      <c r="AD13" s="29">
        <f>AT13/SUMIF(AB$6:AB$34,AB13,AT$6:AT$34)</f>
        <v>0.5</v>
      </c>
      <c r="AE13" s="24">
        <f t="shared" si="9"/>
        <v>0</v>
      </c>
      <c r="AF13" s="24">
        <f t="shared" si="9"/>
        <v>0</v>
      </c>
      <c r="AG13" s="24">
        <f t="shared" si="9"/>
        <v>0</v>
      </c>
      <c r="AH13" s="24">
        <f t="shared" si="9"/>
        <v>1</v>
      </c>
      <c r="AI13" s="24">
        <f t="shared" si="9"/>
        <v>0</v>
      </c>
      <c r="AJ13" s="24">
        <f t="shared" si="9"/>
        <v>0</v>
      </c>
      <c r="AK13" s="24">
        <f t="shared" si="9"/>
        <v>0</v>
      </c>
      <c r="AL13" s="24">
        <f t="shared" si="9"/>
        <v>0</v>
      </c>
      <c r="AM13" s="24">
        <f t="shared" si="9"/>
        <v>0</v>
      </c>
      <c r="AN13" s="24">
        <f t="shared" si="9"/>
        <v>0</v>
      </c>
      <c r="AO13" s="24">
        <f t="shared" si="9"/>
        <v>0</v>
      </c>
      <c r="AP13" s="24">
        <f t="shared" si="9"/>
        <v>0</v>
      </c>
      <c r="AQ13" s="24">
        <f t="shared" si="9"/>
        <v>1</v>
      </c>
      <c r="AS13" s="27">
        <f>-SUMPRODUCT(AE$4:AQ$4,AE13:AQ13)</f>
        <v>0</v>
      </c>
      <c r="AT13" s="27">
        <f>EXP(AS13)</f>
        <v>1</v>
      </c>
    </row>
    <row r="14" spans="2:46" x14ac:dyDescent="0.2">
      <c r="B14" s="10" t="s">
        <v>23</v>
      </c>
      <c r="C14" s="10" t="s">
        <v>1</v>
      </c>
      <c r="D14" s="10" t="s">
        <v>21</v>
      </c>
      <c r="E14" s="11">
        <v>0</v>
      </c>
      <c r="F14" s="11">
        <v>1</v>
      </c>
      <c r="G14" s="11">
        <v>0</v>
      </c>
      <c r="H14" s="11">
        <v>1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1">
        <v>0</v>
      </c>
      <c r="R14" s="11">
        <v>0</v>
      </c>
      <c r="S14" s="11">
        <v>1</v>
      </c>
      <c r="T14" s="11">
        <v>1</v>
      </c>
      <c r="U14" s="11">
        <f t="shared" si="3"/>
        <v>1</v>
      </c>
      <c r="W14" s="24">
        <f t="shared" si="4"/>
        <v>-3.9562760525582936</v>
      </c>
      <c r="X14" s="30">
        <f t="shared" si="5"/>
        <v>1.9134236673121707E-2</v>
      </c>
      <c r="Y14" s="26">
        <f t="shared" si="6"/>
        <v>0.10824596704382171</v>
      </c>
      <c r="Z14" s="24">
        <f t="shared" si="7"/>
        <v>0</v>
      </c>
      <c r="AD14" s="29"/>
    </row>
    <row r="15" spans="2:46" x14ac:dyDescent="0.2">
      <c r="B15" s="10" t="s">
        <v>24</v>
      </c>
      <c r="C15" s="10" t="s">
        <v>0</v>
      </c>
      <c r="D15" s="10" t="s">
        <v>0</v>
      </c>
      <c r="E15" s="11">
        <v>0</v>
      </c>
      <c r="F15" s="11">
        <v>1</v>
      </c>
      <c r="G15" s="11">
        <v>1</v>
      </c>
      <c r="H15" s="11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1">
        <v>1</v>
      </c>
      <c r="R15" s="11">
        <v>1</v>
      </c>
      <c r="S15" s="11">
        <v>0</v>
      </c>
      <c r="T15" s="11">
        <v>0</v>
      </c>
      <c r="U15" s="11">
        <f t="shared" si="3"/>
        <v>1</v>
      </c>
      <c r="W15" s="24">
        <f t="shared" si="4"/>
        <v>-6.3951242365100738</v>
      </c>
      <c r="X15" s="30">
        <f t="shared" si="5"/>
        <v>1.669678415759454E-3</v>
      </c>
      <c r="Y15" s="31">
        <f t="shared" si="6"/>
        <v>5.770839728020419E-3</v>
      </c>
      <c r="Z15" s="24">
        <f t="shared" si="7"/>
        <v>0</v>
      </c>
      <c r="AB15" s="24" t="s">
        <v>164</v>
      </c>
      <c r="AC15" s="24" t="s">
        <v>166</v>
      </c>
      <c r="AD15" s="29">
        <f>AT15/SUMIF(AB$6:AB$34,AB15,AT$6:AT$34)</f>
        <v>0.5</v>
      </c>
      <c r="AE15" s="24">
        <f t="shared" ref="AE15:AQ16" si="10">G47</f>
        <v>0</v>
      </c>
      <c r="AF15" s="24">
        <f t="shared" si="10"/>
        <v>0</v>
      </c>
      <c r="AG15" s="24">
        <f t="shared" si="10"/>
        <v>1</v>
      </c>
      <c r="AH15" s="24">
        <f t="shared" si="10"/>
        <v>0</v>
      </c>
      <c r="AI15" s="24">
        <f t="shared" si="10"/>
        <v>0</v>
      </c>
      <c r="AJ15" s="24">
        <f t="shared" si="10"/>
        <v>0</v>
      </c>
      <c r="AK15" s="24">
        <f t="shared" si="10"/>
        <v>0</v>
      </c>
      <c r="AL15" s="24">
        <f t="shared" si="10"/>
        <v>0</v>
      </c>
      <c r="AM15" s="24">
        <f t="shared" si="10"/>
        <v>0</v>
      </c>
      <c r="AN15" s="24">
        <f t="shared" si="10"/>
        <v>0</v>
      </c>
      <c r="AO15" s="24">
        <f t="shared" si="10"/>
        <v>1</v>
      </c>
      <c r="AP15" s="24">
        <f t="shared" si="10"/>
        <v>1</v>
      </c>
      <c r="AQ15" s="24">
        <f t="shared" si="10"/>
        <v>0</v>
      </c>
      <c r="AS15" s="27">
        <f>-SUMPRODUCT(AE$4:AQ$4,AE15:AQ15)</f>
        <v>0</v>
      </c>
      <c r="AT15" s="27">
        <f>EXP(AS15)</f>
        <v>1</v>
      </c>
    </row>
    <row r="16" spans="2:46" x14ac:dyDescent="0.2">
      <c r="B16" s="10" t="s">
        <v>24</v>
      </c>
      <c r="C16" s="10" t="s">
        <v>0</v>
      </c>
      <c r="D16" s="10" t="s">
        <v>19</v>
      </c>
      <c r="E16" s="11">
        <v>1</v>
      </c>
      <c r="F16" s="11">
        <v>1</v>
      </c>
      <c r="G16" s="11">
        <v>0</v>
      </c>
      <c r="H16" s="11">
        <v>1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1">
        <v>0</v>
      </c>
      <c r="R16" s="11">
        <v>0</v>
      </c>
      <c r="S16" s="11">
        <v>0</v>
      </c>
      <c r="T16" s="11">
        <v>1</v>
      </c>
      <c r="U16" s="11">
        <f t="shared" si="3"/>
        <v>0</v>
      </c>
      <c r="W16" s="24">
        <f t="shared" si="4"/>
        <v>-1.2459741162748526</v>
      </c>
      <c r="X16" s="30">
        <f t="shared" si="5"/>
        <v>0.28766055677554203</v>
      </c>
      <c r="Y16" s="31">
        <f t="shared" si="6"/>
        <v>0.99422916027197961</v>
      </c>
      <c r="Z16" s="24">
        <f t="shared" si="7"/>
        <v>-2.5135033580606387E-3</v>
      </c>
      <c r="AB16" s="24" t="s">
        <v>164</v>
      </c>
      <c r="AC16" s="24" t="s">
        <v>163</v>
      </c>
      <c r="AD16" s="29">
        <f>AT16/SUMIF(AB$6:AB$34,AB16,AT$6:AT$34)</f>
        <v>0.5</v>
      </c>
      <c r="AE16" s="24">
        <f t="shared" si="10"/>
        <v>0</v>
      </c>
      <c r="AF16" s="24">
        <f t="shared" si="10"/>
        <v>0</v>
      </c>
      <c r="AG16" s="24">
        <f t="shared" si="10"/>
        <v>0</v>
      </c>
      <c r="AH16" s="24">
        <f t="shared" si="10"/>
        <v>1</v>
      </c>
      <c r="AI16" s="24">
        <f t="shared" si="10"/>
        <v>0</v>
      </c>
      <c r="AJ16" s="24">
        <f t="shared" si="10"/>
        <v>0</v>
      </c>
      <c r="AK16" s="24">
        <f t="shared" si="10"/>
        <v>0</v>
      </c>
      <c r="AL16" s="24">
        <f t="shared" si="10"/>
        <v>0</v>
      </c>
      <c r="AM16" s="24">
        <f t="shared" si="10"/>
        <v>0</v>
      </c>
      <c r="AN16" s="24">
        <f t="shared" si="10"/>
        <v>0</v>
      </c>
      <c r="AO16" s="24">
        <f t="shared" si="10"/>
        <v>0</v>
      </c>
      <c r="AP16" s="24">
        <f t="shared" si="10"/>
        <v>0</v>
      </c>
      <c r="AQ16" s="24">
        <f t="shared" si="10"/>
        <v>0</v>
      </c>
      <c r="AS16" s="27">
        <f>-SUMPRODUCT(AE$4:AQ$4,AE16:AQ16)</f>
        <v>0</v>
      </c>
      <c r="AT16" s="27">
        <f>EXP(AS16)</f>
        <v>1</v>
      </c>
    </row>
    <row r="17" spans="2:46" x14ac:dyDescent="0.2">
      <c r="B17" s="10" t="s">
        <v>25</v>
      </c>
      <c r="C17" s="10" t="s">
        <v>1</v>
      </c>
      <c r="D17" s="10" t="s">
        <v>1</v>
      </c>
      <c r="E17" s="11">
        <v>1</v>
      </c>
      <c r="F17" s="11">
        <v>1</v>
      </c>
      <c r="G17" s="11">
        <v>1</v>
      </c>
      <c r="H17" s="11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1">
        <v>1</v>
      </c>
      <c r="R17" s="11">
        <v>0</v>
      </c>
      <c r="S17" s="11">
        <v>0</v>
      </c>
      <c r="T17" s="11">
        <v>0</v>
      </c>
      <c r="U17" s="11">
        <f t="shared" si="3"/>
        <v>0</v>
      </c>
      <c r="W17" s="24">
        <f t="shared" si="4"/>
        <v>-1.8474918160530356</v>
      </c>
      <c r="X17" s="30">
        <f t="shared" si="5"/>
        <v>0.15763204105226927</v>
      </c>
      <c r="Y17" s="26">
        <f t="shared" si="6"/>
        <v>0.89175403295617839</v>
      </c>
      <c r="Z17" s="24">
        <f t="shared" si="7"/>
        <v>-4.9754917889071819E-2</v>
      </c>
      <c r="AD17" s="29"/>
    </row>
    <row r="18" spans="2:46" x14ac:dyDescent="0.2">
      <c r="B18" s="10" t="s">
        <v>25</v>
      </c>
      <c r="C18" s="10" t="s">
        <v>1</v>
      </c>
      <c r="D18" s="10" t="s">
        <v>21</v>
      </c>
      <c r="E18" s="11">
        <v>0</v>
      </c>
      <c r="F18" s="11">
        <v>1</v>
      </c>
      <c r="G18" s="11">
        <v>0</v>
      </c>
      <c r="H18" s="11">
        <v>1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1">
        <v>0</v>
      </c>
      <c r="R18" s="11">
        <v>0</v>
      </c>
      <c r="S18" s="11">
        <v>1</v>
      </c>
      <c r="T18" s="11">
        <v>1</v>
      </c>
      <c r="U18" s="11">
        <f t="shared" si="3"/>
        <v>1</v>
      </c>
      <c r="W18" s="24">
        <f t="shared" si="4"/>
        <v>-3.9562760525582936</v>
      </c>
      <c r="X18" s="30">
        <f t="shared" si="5"/>
        <v>1.9134236673121707E-2</v>
      </c>
      <c r="Y18" s="26">
        <f t="shared" si="6"/>
        <v>0.10824596704382171</v>
      </c>
      <c r="Z18" s="24">
        <f t="shared" si="7"/>
        <v>0</v>
      </c>
      <c r="AB18" s="24" t="s">
        <v>167</v>
      </c>
      <c r="AC18" s="24" t="s">
        <v>168</v>
      </c>
      <c r="AD18" s="29">
        <f>AT18/SUMIF(AB$6:AB$34,AB18,AT$6:AT$34)</f>
        <v>0.5</v>
      </c>
      <c r="AE18" s="24">
        <f t="shared" ref="AE18:AQ19" si="11">G125</f>
        <v>0</v>
      </c>
      <c r="AF18" s="24">
        <f t="shared" si="11"/>
        <v>0</v>
      </c>
      <c r="AG18" s="24">
        <f t="shared" si="11"/>
        <v>0</v>
      </c>
      <c r="AH18" s="24">
        <f t="shared" si="11"/>
        <v>0</v>
      </c>
      <c r="AI18" s="24">
        <f t="shared" si="11"/>
        <v>1</v>
      </c>
      <c r="AJ18" s="24">
        <f t="shared" si="11"/>
        <v>0</v>
      </c>
      <c r="AK18" s="24">
        <f t="shared" si="11"/>
        <v>0</v>
      </c>
      <c r="AL18" s="24">
        <f t="shared" si="11"/>
        <v>0</v>
      </c>
      <c r="AM18" s="24">
        <f t="shared" si="11"/>
        <v>0</v>
      </c>
      <c r="AN18" s="24">
        <f t="shared" si="11"/>
        <v>0</v>
      </c>
      <c r="AO18" s="24">
        <f t="shared" si="11"/>
        <v>1</v>
      </c>
      <c r="AP18" s="24">
        <f t="shared" si="11"/>
        <v>0</v>
      </c>
      <c r="AQ18" s="24">
        <f t="shared" si="11"/>
        <v>0</v>
      </c>
      <c r="AS18" s="27">
        <f>-SUMPRODUCT(AE$4:AQ$4,AE18:AQ18)</f>
        <v>0</v>
      </c>
      <c r="AT18" s="27">
        <f>EXP(AS18)</f>
        <v>1</v>
      </c>
    </row>
    <row r="19" spans="2:46" x14ac:dyDescent="0.2">
      <c r="B19" s="10" t="s">
        <v>26</v>
      </c>
      <c r="C19" s="10" t="s">
        <v>0</v>
      </c>
      <c r="D19" s="10" t="s">
        <v>0</v>
      </c>
      <c r="E19" s="11">
        <v>0</v>
      </c>
      <c r="F19" s="11">
        <v>1</v>
      </c>
      <c r="G19" s="11">
        <v>1</v>
      </c>
      <c r="H19" s="11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1">
        <v>1</v>
      </c>
      <c r="R19" s="11">
        <v>1</v>
      </c>
      <c r="S19" s="11">
        <v>0</v>
      </c>
      <c r="T19" s="11">
        <v>0</v>
      </c>
      <c r="U19" s="11">
        <f t="shared" si="3"/>
        <v>1</v>
      </c>
      <c r="W19" s="24">
        <f t="shared" si="4"/>
        <v>-6.3951242365100738</v>
      </c>
      <c r="X19" s="30">
        <f t="shared" si="5"/>
        <v>1.669678415759454E-3</v>
      </c>
      <c r="Y19" s="31">
        <f t="shared" si="6"/>
        <v>5.770839728020419E-3</v>
      </c>
      <c r="Z19" s="24">
        <f t="shared" si="7"/>
        <v>0</v>
      </c>
      <c r="AB19" s="24" t="s">
        <v>167</v>
      </c>
      <c r="AC19" s="24" t="s">
        <v>169</v>
      </c>
      <c r="AD19" s="29">
        <f>AT19/SUMIF(AB$6:AB$34,AB19,AT$6:AT$34)</f>
        <v>0.5</v>
      </c>
      <c r="AE19" s="24">
        <f t="shared" si="11"/>
        <v>0</v>
      </c>
      <c r="AF19" s="24">
        <f t="shared" si="11"/>
        <v>0</v>
      </c>
      <c r="AG19" s="24">
        <f t="shared" si="11"/>
        <v>0</v>
      </c>
      <c r="AH19" s="24">
        <f t="shared" si="11"/>
        <v>0</v>
      </c>
      <c r="AI19" s="24">
        <f t="shared" si="11"/>
        <v>0</v>
      </c>
      <c r="AJ19" s="24">
        <f t="shared" si="11"/>
        <v>1</v>
      </c>
      <c r="AK19" s="24">
        <f t="shared" si="11"/>
        <v>0</v>
      </c>
      <c r="AL19" s="24">
        <f t="shared" si="11"/>
        <v>0</v>
      </c>
      <c r="AM19" s="24">
        <f t="shared" si="11"/>
        <v>0</v>
      </c>
      <c r="AN19" s="24">
        <f t="shared" si="11"/>
        <v>0</v>
      </c>
      <c r="AO19" s="24">
        <f t="shared" si="11"/>
        <v>0</v>
      </c>
      <c r="AP19" s="24">
        <f t="shared" si="11"/>
        <v>0</v>
      </c>
      <c r="AQ19" s="24">
        <f t="shared" si="11"/>
        <v>1</v>
      </c>
      <c r="AS19" s="27">
        <f>-SUMPRODUCT(AE$4:AQ$4,AE19:AQ19)</f>
        <v>0</v>
      </c>
      <c r="AT19" s="27">
        <f>EXP(AS19)</f>
        <v>1</v>
      </c>
    </row>
    <row r="20" spans="2:46" x14ac:dyDescent="0.2">
      <c r="B20" s="10" t="s">
        <v>26</v>
      </c>
      <c r="C20" s="10" t="s">
        <v>0</v>
      </c>
      <c r="D20" s="10" t="s">
        <v>19</v>
      </c>
      <c r="E20" s="11">
        <v>1</v>
      </c>
      <c r="F20" s="11">
        <v>1</v>
      </c>
      <c r="G20" s="11">
        <v>0</v>
      </c>
      <c r="H20" s="11">
        <v>1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1">
        <v>0</v>
      </c>
      <c r="R20" s="11">
        <v>0</v>
      </c>
      <c r="S20" s="11">
        <v>0</v>
      </c>
      <c r="T20" s="11">
        <v>1</v>
      </c>
      <c r="U20" s="11">
        <f t="shared" si="3"/>
        <v>0</v>
      </c>
      <c r="W20" s="24">
        <f t="shared" si="4"/>
        <v>-1.2459741162748526</v>
      </c>
      <c r="X20" s="30">
        <f t="shared" si="5"/>
        <v>0.28766055677554203</v>
      </c>
      <c r="Y20" s="31">
        <f t="shared" si="6"/>
        <v>0.99422916027197961</v>
      </c>
      <c r="Z20" s="24">
        <f t="shared" si="7"/>
        <v>-2.5135033580606387E-3</v>
      </c>
      <c r="AD20" s="29"/>
    </row>
    <row r="21" spans="2:46" x14ac:dyDescent="0.2">
      <c r="B21" s="10" t="s">
        <v>27</v>
      </c>
      <c r="C21" s="10" t="s">
        <v>1</v>
      </c>
      <c r="D21" s="10" t="s">
        <v>1</v>
      </c>
      <c r="E21" s="11">
        <v>1</v>
      </c>
      <c r="F21" s="11">
        <v>1</v>
      </c>
      <c r="G21" s="11">
        <v>1</v>
      </c>
      <c r="H21" s="11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1">
        <v>1</v>
      </c>
      <c r="R21" s="11">
        <v>0</v>
      </c>
      <c r="S21" s="11">
        <v>0</v>
      </c>
      <c r="T21" s="11">
        <v>0</v>
      </c>
      <c r="U21" s="11">
        <f t="shared" si="3"/>
        <v>0</v>
      </c>
      <c r="W21" s="24">
        <f t="shared" si="4"/>
        <v>-1.8474918160530356</v>
      </c>
      <c r="X21" s="30">
        <f t="shared" si="5"/>
        <v>0.15763204105226927</v>
      </c>
      <c r="Y21" s="26">
        <f t="shared" si="6"/>
        <v>0.89175403295617839</v>
      </c>
      <c r="Z21" s="24">
        <f t="shared" si="7"/>
        <v>-4.9754917889071819E-2</v>
      </c>
      <c r="AB21" s="24" t="s">
        <v>168</v>
      </c>
      <c r="AC21" s="24" t="s">
        <v>170</v>
      </c>
      <c r="AD21" s="29">
        <f>AT21/SUMIF(AB$6:AB$34,AB21,AT$6:AT$34)</f>
        <v>0.5</v>
      </c>
      <c r="AE21" s="24">
        <f t="shared" ref="AE21:AQ22" si="12">G87</f>
        <v>0</v>
      </c>
      <c r="AF21" s="24">
        <f t="shared" si="12"/>
        <v>0</v>
      </c>
      <c r="AG21" s="24">
        <f t="shared" si="12"/>
        <v>0</v>
      </c>
      <c r="AH21" s="24">
        <f t="shared" si="12"/>
        <v>0</v>
      </c>
      <c r="AI21" s="24">
        <f t="shared" si="12"/>
        <v>1</v>
      </c>
      <c r="AJ21" s="24">
        <f t="shared" si="12"/>
        <v>0</v>
      </c>
      <c r="AK21" s="24">
        <f t="shared" si="12"/>
        <v>0</v>
      </c>
      <c r="AL21" s="24">
        <f t="shared" si="12"/>
        <v>0</v>
      </c>
      <c r="AM21" s="24">
        <f t="shared" si="12"/>
        <v>0</v>
      </c>
      <c r="AN21" s="24">
        <f t="shared" si="12"/>
        <v>0</v>
      </c>
      <c r="AO21" s="24">
        <f t="shared" si="12"/>
        <v>1</v>
      </c>
      <c r="AP21" s="24">
        <f t="shared" si="12"/>
        <v>1</v>
      </c>
      <c r="AQ21" s="24">
        <f t="shared" si="12"/>
        <v>0</v>
      </c>
      <c r="AS21" s="27">
        <f>-SUMPRODUCT(AE$4:AQ$4,AE21:AQ21)</f>
        <v>0</v>
      </c>
      <c r="AT21" s="27">
        <f>EXP(AS21)</f>
        <v>1</v>
      </c>
    </row>
    <row r="22" spans="2:46" x14ac:dyDescent="0.2">
      <c r="B22" s="10" t="s">
        <v>27</v>
      </c>
      <c r="C22" s="10" t="s">
        <v>1</v>
      </c>
      <c r="D22" s="10" t="s">
        <v>21</v>
      </c>
      <c r="E22" s="11">
        <v>0</v>
      </c>
      <c r="F22" s="11">
        <v>1</v>
      </c>
      <c r="G22" s="11">
        <v>0</v>
      </c>
      <c r="H22" s="11">
        <v>1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1">
        <v>0</v>
      </c>
      <c r="R22" s="11">
        <v>0</v>
      </c>
      <c r="S22" s="11">
        <v>1</v>
      </c>
      <c r="T22" s="11">
        <v>1</v>
      </c>
      <c r="U22" s="11">
        <f t="shared" si="3"/>
        <v>1</v>
      </c>
      <c r="W22" s="24">
        <f t="shared" si="4"/>
        <v>-3.9562760525582936</v>
      </c>
      <c r="X22" s="30">
        <f t="shared" si="5"/>
        <v>1.9134236673121707E-2</v>
      </c>
      <c r="Y22" s="26">
        <f t="shared" si="6"/>
        <v>0.10824596704382171</v>
      </c>
      <c r="Z22" s="24">
        <f t="shared" si="7"/>
        <v>0</v>
      </c>
      <c r="AB22" s="24" t="s">
        <v>168</v>
      </c>
      <c r="AC22" s="24" t="s">
        <v>167</v>
      </c>
      <c r="AD22" s="29">
        <f>AT22/SUMIF(AB$6:AB$34,AB22,AT$6:AT$34)</f>
        <v>0.5</v>
      </c>
      <c r="AE22" s="24">
        <f t="shared" si="12"/>
        <v>0</v>
      </c>
      <c r="AF22" s="24">
        <f t="shared" si="12"/>
        <v>0</v>
      </c>
      <c r="AG22" s="24">
        <f t="shared" si="12"/>
        <v>0</v>
      </c>
      <c r="AH22" s="24">
        <f t="shared" si="12"/>
        <v>0</v>
      </c>
      <c r="AI22" s="24">
        <f t="shared" si="12"/>
        <v>0</v>
      </c>
      <c r="AJ22" s="24">
        <f t="shared" si="12"/>
        <v>1</v>
      </c>
      <c r="AK22" s="24">
        <f t="shared" si="12"/>
        <v>0</v>
      </c>
      <c r="AL22" s="24">
        <f t="shared" si="12"/>
        <v>0</v>
      </c>
      <c r="AM22" s="24">
        <f t="shared" si="12"/>
        <v>0</v>
      </c>
      <c r="AN22" s="24">
        <f t="shared" si="12"/>
        <v>0</v>
      </c>
      <c r="AO22" s="24">
        <f t="shared" si="12"/>
        <v>0</v>
      </c>
      <c r="AP22" s="24">
        <f t="shared" si="12"/>
        <v>0</v>
      </c>
      <c r="AQ22" s="24">
        <f t="shared" si="12"/>
        <v>0</v>
      </c>
      <c r="AS22" s="27">
        <f>-SUMPRODUCT(AE$4:AQ$4,AE22:AQ22)</f>
        <v>0</v>
      </c>
      <c r="AT22" s="27">
        <f>EXP(AS22)</f>
        <v>1</v>
      </c>
    </row>
    <row r="23" spans="2:46" x14ac:dyDescent="0.2">
      <c r="B23" s="10" t="s">
        <v>28</v>
      </c>
      <c r="C23" s="10" t="s">
        <v>0</v>
      </c>
      <c r="D23" s="10" t="s">
        <v>0</v>
      </c>
      <c r="E23" s="11">
        <v>0</v>
      </c>
      <c r="F23" s="11">
        <v>1</v>
      </c>
      <c r="G23" s="11">
        <v>1</v>
      </c>
      <c r="H23" s="13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1">
        <v>1</v>
      </c>
      <c r="R23" s="11">
        <v>1</v>
      </c>
      <c r="S23" s="11">
        <v>0</v>
      </c>
      <c r="T23" s="11">
        <v>0</v>
      </c>
      <c r="U23" s="11">
        <f t="shared" si="3"/>
        <v>1</v>
      </c>
      <c r="W23" s="24">
        <f t="shared" si="4"/>
        <v>-6.3951242365100738</v>
      </c>
      <c r="X23" s="30">
        <f t="shared" si="5"/>
        <v>1.669678415759454E-3</v>
      </c>
      <c r="Y23" s="31">
        <f t="shared" si="6"/>
        <v>5.770839728020419E-3</v>
      </c>
      <c r="Z23" s="24">
        <f t="shared" si="7"/>
        <v>0</v>
      </c>
      <c r="AD23" s="29"/>
    </row>
    <row r="24" spans="2:46" x14ac:dyDescent="0.2">
      <c r="B24" s="10" t="s">
        <v>28</v>
      </c>
      <c r="C24" s="10" t="s">
        <v>0</v>
      </c>
      <c r="D24" s="10" t="s">
        <v>19</v>
      </c>
      <c r="E24" s="11">
        <v>1</v>
      </c>
      <c r="F24" s="11">
        <v>1</v>
      </c>
      <c r="G24" s="11">
        <v>0</v>
      </c>
      <c r="H24" s="11">
        <v>1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1">
        <v>0</v>
      </c>
      <c r="R24" s="11">
        <v>0</v>
      </c>
      <c r="S24" s="11">
        <v>0</v>
      </c>
      <c r="T24" s="11">
        <v>1</v>
      </c>
      <c r="U24" s="11">
        <f t="shared" si="3"/>
        <v>0</v>
      </c>
      <c r="W24" s="24">
        <f t="shared" si="4"/>
        <v>-1.2459741162748526</v>
      </c>
      <c r="X24" s="30">
        <f t="shared" si="5"/>
        <v>0.28766055677554203</v>
      </c>
      <c r="Y24" s="31">
        <f t="shared" si="6"/>
        <v>0.99422916027197961</v>
      </c>
      <c r="Z24" s="24">
        <f t="shared" si="7"/>
        <v>-2.5135033580606387E-3</v>
      </c>
      <c r="AB24" s="24" t="s">
        <v>171</v>
      </c>
      <c r="AC24" s="24" t="s">
        <v>172</v>
      </c>
      <c r="AD24" s="29">
        <f>AT24/SUMIF(AB$6:AB$34,AB24,AT$6:AT$34)</f>
        <v>0.5</v>
      </c>
      <c r="AE24" s="24">
        <f t="shared" ref="AE24:AQ25" si="13">G165</f>
        <v>0</v>
      </c>
      <c r="AF24" s="24">
        <f t="shared" si="13"/>
        <v>0</v>
      </c>
      <c r="AG24" s="24">
        <f t="shared" si="13"/>
        <v>0</v>
      </c>
      <c r="AH24" s="24">
        <f t="shared" si="13"/>
        <v>0</v>
      </c>
      <c r="AI24" s="24">
        <f t="shared" si="13"/>
        <v>0</v>
      </c>
      <c r="AJ24" s="24">
        <f t="shared" si="13"/>
        <v>0</v>
      </c>
      <c r="AK24" s="24">
        <f t="shared" si="13"/>
        <v>1</v>
      </c>
      <c r="AL24" s="24">
        <f t="shared" si="13"/>
        <v>0</v>
      </c>
      <c r="AM24" s="24">
        <f t="shared" si="13"/>
        <v>0</v>
      </c>
      <c r="AN24" s="24">
        <f t="shared" si="13"/>
        <v>0</v>
      </c>
      <c r="AO24" s="24">
        <f t="shared" si="13"/>
        <v>1</v>
      </c>
      <c r="AP24" s="24">
        <f t="shared" si="13"/>
        <v>0</v>
      </c>
      <c r="AQ24" s="24">
        <f t="shared" si="13"/>
        <v>0</v>
      </c>
      <c r="AS24" s="27">
        <f>-SUMPRODUCT(AE$4:AQ$4,AE24:AQ24)</f>
        <v>0</v>
      </c>
      <c r="AT24" s="27">
        <f>EXP(AS24)</f>
        <v>1</v>
      </c>
    </row>
    <row r="25" spans="2:46" x14ac:dyDescent="0.2">
      <c r="B25" s="10" t="s">
        <v>29</v>
      </c>
      <c r="C25" s="10" t="s">
        <v>1</v>
      </c>
      <c r="D25" s="10" t="s">
        <v>1</v>
      </c>
      <c r="E25" s="11">
        <v>1</v>
      </c>
      <c r="F25" s="11">
        <v>1</v>
      </c>
      <c r="G25" s="11">
        <v>1</v>
      </c>
      <c r="H25" s="11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1">
        <v>1</v>
      </c>
      <c r="R25" s="11">
        <v>0</v>
      </c>
      <c r="S25" s="11">
        <v>0</v>
      </c>
      <c r="T25" s="11">
        <v>0</v>
      </c>
      <c r="U25" s="11">
        <f t="shared" si="3"/>
        <v>0</v>
      </c>
      <c r="W25" s="24">
        <f t="shared" si="4"/>
        <v>-1.8474918160530356</v>
      </c>
      <c r="X25" s="30">
        <f t="shared" si="5"/>
        <v>0.15763204105226927</v>
      </c>
      <c r="Y25" s="26">
        <f t="shared" si="6"/>
        <v>0.89175403295617839</v>
      </c>
      <c r="Z25" s="24">
        <f t="shared" si="7"/>
        <v>-4.9754917889071819E-2</v>
      </c>
      <c r="AB25" s="24" t="s">
        <v>171</v>
      </c>
      <c r="AC25" s="24" t="s">
        <v>173</v>
      </c>
      <c r="AD25" s="29">
        <f>AT25/SUMIF(AB$6:AB$34,AB25,AT$6:AT$34)</f>
        <v>0.5</v>
      </c>
      <c r="AE25" s="24">
        <f t="shared" si="13"/>
        <v>0</v>
      </c>
      <c r="AF25" s="24">
        <f t="shared" si="13"/>
        <v>0</v>
      </c>
      <c r="AG25" s="24">
        <f t="shared" si="13"/>
        <v>0</v>
      </c>
      <c r="AH25" s="24">
        <f t="shared" si="13"/>
        <v>0</v>
      </c>
      <c r="AI25" s="24">
        <f t="shared" si="13"/>
        <v>0</v>
      </c>
      <c r="AJ25" s="24">
        <f t="shared" si="13"/>
        <v>0</v>
      </c>
      <c r="AK25" s="24">
        <f t="shared" si="13"/>
        <v>0</v>
      </c>
      <c r="AL25" s="24">
        <f t="shared" si="13"/>
        <v>1</v>
      </c>
      <c r="AM25" s="24">
        <f t="shared" si="13"/>
        <v>0</v>
      </c>
      <c r="AN25" s="24">
        <f t="shared" si="13"/>
        <v>0</v>
      </c>
      <c r="AO25" s="24">
        <f t="shared" si="13"/>
        <v>0</v>
      </c>
      <c r="AP25" s="24">
        <f t="shared" si="13"/>
        <v>0</v>
      </c>
      <c r="AQ25" s="24">
        <f t="shared" si="13"/>
        <v>1</v>
      </c>
      <c r="AS25" s="27">
        <f>-SUMPRODUCT(AE$4:AQ$4,AE25:AQ25)</f>
        <v>0</v>
      </c>
      <c r="AT25" s="27">
        <f>EXP(AS25)</f>
        <v>1</v>
      </c>
    </row>
    <row r="26" spans="2:46" x14ac:dyDescent="0.2">
      <c r="B26" s="10" t="s">
        <v>29</v>
      </c>
      <c r="C26" s="10" t="s">
        <v>1</v>
      </c>
      <c r="D26" s="10" t="s">
        <v>21</v>
      </c>
      <c r="E26" s="11">
        <v>0</v>
      </c>
      <c r="F26" s="11">
        <v>1</v>
      </c>
      <c r="G26" s="11">
        <v>0</v>
      </c>
      <c r="H26" s="11">
        <v>1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1">
        <v>0</v>
      </c>
      <c r="R26" s="11">
        <v>0</v>
      </c>
      <c r="S26" s="11">
        <v>1</v>
      </c>
      <c r="T26" s="11">
        <v>1</v>
      </c>
      <c r="U26" s="11">
        <f t="shared" si="3"/>
        <v>1</v>
      </c>
      <c r="W26" s="24">
        <f t="shared" si="4"/>
        <v>-3.9562760525582936</v>
      </c>
      <c r="X26" s="30">
        <f t="shared" si="5"/>
        <v>1.9134236673121707E-2</v>
      </c>
      <c r="Y26" s="26">
        <f t="shared" si="6"/>
        <v>0.10824596704382171</v>
      </c>
      <c r="Z26" s="24">
        <f t="shared" si="7"/>
        <v>0</v>
      </c>
      <c r="AD26" s="29"/>
    </row>
    <row r="27" spans="2:46" x14ac:dyDescent="0.2">
      <c r="B27" s="10" t="s">
        <v>30</v>
      </c>
      <c r="C27" s="10" t="s">
        <v>0</v>
      </c>
      <c r="D27" s="10" t="s">
        <v>0</v>
      </c>
      <c r="E27" s="11">
        <v>0</v>
      </c>
      <c r="F27" s="11">
        <v>1</v>
      </c>
      <c r="G27" s="11">
        <v>1</v>
      </c>
      <c r="H27" s="11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1">
        <v>1</v>
      </c>
      <c r="R27" s="11">
        <v>1</v>
      </c>
      <c r="S27" s="11">
        <v>0</v>
      </c>
      <c r="T27" s="11">
        <v>0</v>
      </c>
      <c r="U27" s="11">
        <f t="shared" si="3"/>
        <v>1</v>
      </c>
      <c r="W27" s="24">
        <f t="shared" si="4"/>
        <v>-6.3951242365100738</v>
      </c>
      <c r="X27" s="30">
        <f t="shared" si="5"/>
        <v>1.669678415759454E-3</v>
      </c>
      <c r="Y27" s="31">
        <f t="shared" si="6"/>
        <v>5.770839728020419E-3</v>
      </c>
      <c r="Z27" s="24">
        <f t="shared" si="7"/>
        <v>0</v>
      </c>
      <c r="AB27" s="24" t="s">
        <v>172</v>
      </c>
      <c r="AC27" s="24" t="s">
        <v>174</v>
      </c>
      <c r="AD27" s="29">
        <f>AT27/SUMIF(AB$6:AB$34,AB27,AT$6:AT$34)</f>
        <v>0.5</v>
      </c>
      <c r="AE27" s="24">
        <f t="shared" ref="AE27:AQ28" si="14">G143</f>
        <v>0</v>
      </c>
      <c r="AF27" s="24">
        <f t="shared" si="14"/>
        <v>0</v>
      </c>
      <c r="AG27" s="24">
        <f t="shared" si="14"/>
        <v>0</v>
      </c>
      <c r="AH27" s="24">
        <f t="shared" si="14"/>
        <v>0</v>
      </c>
      <c r="AI27" s="24">
        <f t="shared" si="14"/>
        <v>0</v>
      </c>
      <c r="AJ27" s="24">
        <f t="shared" si="14"/>
        <v>0</v>
      </c>
      <c r="AK27" s="24">
        <f t="shared" si="14"/>
        <v>1</v>
      </c>
      <c r="AL27" s="24">
        <f t="shared" si="14"/>
        <v>0</v>
      </c>
      <c r="AM27" s="24">
        <f t="shared" si="14"/>
        <v>0</v>
      </c>
      <c r="AN27" s="24">
        <f t="shared" si="14"/>
        <v>0</v>
      </c>
      <c r="AO27" s="24">
        <f t="shared" si="14"/>
        <v>1</v>
      </c>
      <c r="AP27" s="24">
        <f t="shared" si="14"/>
        <v>1</v>
      </c>
      <c r="AQ27" s="24">
        <f t="shared" si="14"/>
        <v>0</v>
      </c>
      <c r="AS27" s="27">
        <f>-SUMPRODUCT(AE$4:AQ$4,AE27:AQ27)</f>
        <v>0</v>
      </c>
      <c r="AT27" s="27">
        <f>EXP(AS27)</f>
        <v>1</v>
      </c>
    </row>
    <row r="28" spans="2:46" x14ac:dyDescent="0.2">
      <c r="B28" s="10" t="s">
        <v>30</v>
      </c>
      <c r="C28" s="10" t="s">
        <v>0</v>
      </c>
      <c r="D28" s="10" t="s">
        <v>19</v>
      </c>
      <c r="E28" s="11">
        <v>1</v>
      </c>
      <c r="F28" s="11">
        <v>1</v>
      </c>
      <c r="G28" s="11">
        <v>0</v>
      </c>
      <c r="H28" s="11">
        <v>1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1">
        <v>0</v>
      </c>
      <c r="R28" s="11">
        <v>0</v>
      </c>
      <c r="S28" s="11">
        <v>0</v>
      </c>
      <c r="T28" s="11">
        <v>1</v>
      </c>
      <c r="U28" s="11">
        <f t="shared" si="3"/>
        <v>0</v>
      </c>
      <c r="W28" s="24">
        <f t="shared" si="4"/>
        <v>-1.2459741162748526</v>
      </c>
      <c r="X28" s="30">
        <f t="shared" si="5"/>
        <v>0.28766055677554203</v>
      </c>
      <c r="Y28" s="31">
        <f t="shared" si="6"/>
        <v>0.99422916027197961</v>
      </c>
      <c r="Z28" s="24">
        <f t="shared" si="7"/>
        <v>-2.5135033580606387E-3</v>
      </c>
      <c r="AB28" s="24" t="s">
        <v>172</v>
      </c>
      <c r="AC28" s="24" t="s">
        <v>171</v>
      </c>
      <c r="AD28" s="29">
        <f>AT28/SUMIF(AB$6:AB$34,AB28,AT$6:AT$34)</f>
        <v>0.5</v>
      </c>
      <c r="AE28" s="24">
        <f t="shared" si="14"/>
        <v>0</v>
      </c>
      <c r="AF28" s="24">
        <f t="shared" si="14"/>
        <v>0</v>
      </c>
      <c r="AG28" s="24">
        <f t="shared" si="14"/>
        <v>0</v>
      </c>
      <c r="AH28" s="24">
        <f t="shared" si="14"/>
        <v>0</v>
      </c>
      <c r="AI28" s="24">
        <f t="shared" si="14"/>
        <v>0</v>
      </c>
      <c r="AJ28" s="24">
        <f t="shared" si="14"/>
        <v>0</v>
      </c>
      <c r="AK28" s="24">
        <f t="shared" si="14"/>
        <v>0</v>
      </c>
      <c r="AL28" s="24">
        <f t="shared" si="14"/>
        <v>1</v>
      </c>
      <c r="AM28" s="24">
        <f t="shared" si="14"/>
        <v>0</v>
      </c>
      <c r="AN28" s="24">
        <f t="shared" si="14"/>
        <v>0</v>
      </c>
      <c r="AO28" s="24">
        <f t="shared" si="14"/>
        <v>0</v>
      </c>
      <c r="AP28" s="24">
        <f t="shared" si="14"/>
        <v>0</v>
      </c>
      <c r="AQ28" s="24">
        <f t="shared" si="14"/>
        <v>0</v>
      </c>
      <c r="AS28" s="27">
        <f>-SUMPRODUCT(AE$4:AQ$4,AE28:AQ28)</f>
        <v>0</v>
      </c>
      <c r="AT28" s="27">
        <f>EXP(AS28)</f>
        <v>1</v>
      </c>
    </row>
    <row r="29" spans="2:46" x14ac:dyDescent="0.2">
      <c r="B29" s="10" t="s">
        <v>31</v>
      </c>
      <c r="C29" s="10" t="s">
        <v>1</v>
      </c>
      <c r="D29" s="10" t="s">
        <v>1</v>
      </c>
      <c r="E29" s="11">
        <v>1</v>
      </c>
      <c r="F29" s="11">
        <v>1</v>
      </c>
      <c r="G29" s="11">
        <v>1</v>
      </c>
      <c r="H29" s="11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1">
        <v>1</v>
      </c>
      <c r="R29" s="11">
        <v>0</v>
      </c>
      <c r="S29" s="11">
        <v>0</v>
      </c>
      <c r="T29" s="11">
        <v>0</v>
      </c>
      <c r="U29" s="11">
        <f t="shared" si="3"/>
        <v>0</v>
      </c>
      <c r="W29" s="24">
        <f t="shared" si="4"/>
        <v>-1.8474918160530356</v>
      </c>
      <c r="X29" s="30">
        <f t="shared" si="5"/>
        <v>0.15763204105226927</v>
      </c>
      <c r="Y29" s="26">
        <f t="shared" si="6"/>
        <v>0.89175403295617839</v>
      </c>
      <c r="Z29" s="24">
        <f t="shared" si="7"/>
        <v>-4.9754917889071819E-2</v>
      </c>
      <c r="AD29" s="29"/>
    </row>
    <row r="30" spans="2:46" x14ac:dyDescent="0.2">
      <c r="B30" s="10" t="s">
        <v>31</v>
      </c>
      <c r="C30" s="10" t="s">
        <v>1</v>
      </c>
      <c r="D30" s="10" t="s">
        <v>21</v>
      </c>
      <c r="E30" s="11">
        <v>0</v>
      </c>
      <c r="F30" s="11">
        <v>1</v>
      </c>
      <c r="G30" s="11">
        <v>0</v>
      </c>
      <c r="H30" s="11">
        <v>1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1">
        <v>0</v>
      </c>
      <c r="R30" s="11">
        <v>0</v>
      </c>
      <c r="S30" s="11">
        <v>1</v>
      </c>
      <c r="T30" s="11">
        <v>1</v>
      </c>
      <c r="U30" s="11">
        <f t="shared" si="3"/>
        <v>1</v>
      </c>
      <c r="W30" s="24">
        <f t="shared" si="4"/>
        <v>-3.9562760525582936</v>
      </c>
      <c r="X30" s="30">
        <f t="shared" si="5"/>
        <v>1.9134236673121707E-2</v>
      </c>
      <c r="Y30" s="26">
        <f t="shared" si="6"/>
        <v>0.10824596704382171</v>
      </c>
      <c r="Z30" s="24">
        <f t="shared" si="7"/>
        <v>0</v>
      </c>
      <c r="AB30" s="24" t="s">
        <v>175</v>
      </c>
      <c r="AC30" s="24" t="s">
        <v>176</v>
      </c>
      <c r="AD30" s="29">
        <f>AT30/SUMIF(AB$6:AB$34,AB30,AT$6:AT$34)</f>
        <v>0.5</v>
      </c>
      <c r="AE30" s="24">
        <f t="shared" ref="AE30:AQ31" si="15">G205</f>
        <v>0</v>
      </c>
      <c r="AF30" s="24">
        <f t="shared" si="15"/>
        <v>0</v>
      </c>
      <c r="AG30" s="24">
        <f t="shared" si="15"/>
        <v>0</v>
      </c>
      <c r="AH30" s="24">
        <f t="shared" si="15"/>
        <v>0</v>
      </c>
      <c r="AI30" s="24">
        <f t="shared" si="15"/>
        <v>0</v>
      </c>
      <c r="AJ30" s="24">
        <f t="shared" si="15"/>
        <v>0</v>
      </c>
      <c r="AK30" s="24">
        <f t="shared" si="15"/>
        <v>0</v>
      </c>
      <c r="AL30" s="24">
        <f t="shared" si="15"/>
        <v>0</v>
      </c>
      <c r="AM30" s="24">
        <f t="shared" si="15"/>
        <v>1</v>
      </c>
      <c r="AN30" s="24">
        <f t="shared" si="15"/>
        <v>0</v>
      </c>
      <c r="AO30" s="24">
        <f t="shared" si="15"/>
        <v>1</v>
      </c>
      <c r="AP30" s="24">
        <f t="shared" si="15"/>
        <v>0</v>
      </c>
      <c r="AQ30" s="24">
        <f t="shared" si="15"/>
        <v>0</v>
      </c>
      <c r="AS30" s="27">
        <f>-SUMPRODUCT(AE$4:AQ$4,AE30:AQ30)</f>
        <v>0</v>
      </c>
      <c r="AT30" s="27">
        <f>EXP(AS30)</f>
        <v>1</v>
      </c>
    </row>
    <row r="31" spans="2:46" x14ac:dyDescent="0.2">
      <c r="B31" s="10" t="s">
        <v>32</v>
      </c>
      <c r="C31" s="10" t="s">
        <v>0</v>
      </c>
      <c r="D31" s="10" t="s">
        <v>0</v>
      </c>
      <c r="E31" s="11">
        <v>0</v>
      </c>
      <c r="F31" s="11">
        <v>1</v>
      </c>
      <c r="G31" s="11">
        <v>1</v>
      </c>
      <c r="H31" s="11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1">
        <v>1</v>
      </c>
      <c r="R31" s="11">
        <v>1</v>
      </c>
      <c r="S31" s="11">
        <v>0</v>
      </c>
      <c r="T31" s="11">
        <v>0</v>
      </c>
      <c r="U31" s="11">
        <f t="shared" si="3"/>
        <v>1</v>
      </c>
      <c r="W31" s="24">
        <f t="shared" si="4"/>
        <v>-6.3951242365100738</v>
      </c>
      <c r="X31" s="30">
        <f t="shared" si="5"/>
        <v>1.669678415759454E-3</v>
      </c>
      <c r="Y31" s="31">
        <f t="shared" si="6"/>
        <v>5.770839728020419E-3</v>
      </c>
      <c r="Z31" s="24">
        <f t="shared" si="7"/>
        <v>0</v>
      </c>
      <c r="AB31" s="24" t="s">
        <v>175</v>
      </c>
      <c r="AC31" s="24" t="s">
        <v>177</v>
      </c>
      <c r="AD31" s="29">
        <f>AT31/SUMIF(AB$6:AB$34,AB31,AT$6:AT$34)</f>
        <v>0.5</v>
      </c>
      <c r="AE31" s="24">
        <f t="shared" si="15"/>
        <v>0</v>
      </c>
      <c r="AF31" s="24">
        <f t="shared" si="15"/>
        <v>0</v>
      </c>
      <c r="AG31" s="24">
        <f t="shared" si="15"/>
        <v>0</v>
      </c>
      <c r="AH31" s="24">
        <f t="shared" si="15"/>
        <v>0</v>
      </c>
      <c r="AI31" s="24">
        <f t="shared" si="15"/>
        <v>0</v>
      </c>
      <c r="AJ31" s="24">
        <f t="shared" si="15"/>
        <v>0</v>
      </c>
      <c r="AK31" s="24">
        <f t="shared" si="15"/>
        <v>0</v>
      </c>
      <c r="AL31" s="24">
        <f t="shared" si="15"/>
        <v>0</v>
      </c>
      <c r="AM31" s="24">
        <f t="shared" si="15"/>
        <v>0</v>
      </c>
      <c r="AN31" s="24">
        <f t="shared" si="15"/>
        <v>1</v>
      </c>
      <c r="AO31" s="24">
        <f t="shared" si="15"/>
        <v>0</v>
      </c>
      <c r="AP31" s="24">
        <f t="shared" si="15"/>
        <v>0</v>
      </c>
      <c r="AQ31" s="24">
        <f t="shared" si="15"/>
        <v>1</v>
      </c>
      <c r="AS31" s="27">
        <f>-SUMPRODUCT(AE$4:AQ$4,AE31:AQ31)</f>
        <v>0</v>
      </c>
      <c r="AT31" s="27">
        <f>EXP(AS31)</f>
        <v>1</v>
      </c>
    </row>
    <row r="32" spans="2:46" x14ac:dyDescent="0.2">
      <c r="B32" s="10" t="s">
        <v>32</v>
      </c>
      <c r="C32" s="10" t="s">
        <v>0</v>
      </c>
      <c r="D32" s="10" t="s">
        <v>19</v>
      </c>
      <c r="E32" s="11">
        <v>1</v>
      </c>
      <c r="F32" s="11">
        <v>1</v>
      </c>
      <c r="G32" s="11">
        <v>0</v>
      </c>
      <c r="H32" s="11">
        <v>1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1">
        <v>0</v>
      </c>
      <c r="R32" s="11">
        <v>0</v>
      </c>
      <c r="S32" s="11">
        <v>0</v>
      </c>
      <c r="T32" s="11">
        <v>1</v>
      </c>
      <c r="U32" s="11">
        <f t="shared" si="3"/>
        <v>0</v>
      </c>
      <c r="W32" s="24">
        <f t="shared" si="4"/>
        <v>-1.2459741162748526</v>
      </c>
      <c r="X32" s="30">
        <f t="shared" si="5"/>
        <v>0.28766055677554203</v>
      </c>
      <c r="Y32" s="31">
        <f t="shared" si="6"/>
        <v>0.99422916027197961</v>
      </c>
      <c r="Z32" s="24">
        <f t="shared" si="7"/>
        <v>-2.5135033580606387E-3</v>
      </c>
      <c r="AD32" s="29"/>
    </row>
    <row r="33" spans="2:57" x14ac:dyDescent="0.2">
      <c r="B33" s="10" t="s">
        <v>33</v>
      </c>
      <c r="C33" s="10" t="s">
        <v>1</v>
      </c>
      <c r="D33" s="10" t="s">
        <v>1</v>
      </c>
      <c r="E33" s="11">
        <v>1</v>
      </c>
      <c r="F33" s="11">
        <v>1</v>
      </c>
      <c r="G33" s="11">
        <v>1</v>
      </c>
      <c r="H33" s="11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1">
        <v>1</v>
      </c>
      <c r="R33" s="11">
        <v>0</v>
      </c>
      <c r="S33" s="11">
        <v>0</v>
      </c>
      <c r="T33" s="11">
        <v>0</v>
      </c>
      <c r="U33" s="11">
        <f t="shared" si="3"/>
        <v>0</v>
      </c>
      <c r="W33" s="24">
        <f t="shared" si="4"/>
        <v>-1.8474918160530356</v>
      </c>
      <c r="X33" s="30">
        <f t="shared" si="5"/>
        <v>0.15763204105226927</v>
      </c>
      <c r="Y33" s="26">
        <f t="shared" si="6"/>
        <v>0.89175403295617839</v>
      </c>
      <c r="Z33" s="24">
        <f t="shared" si="7"/>
        <v>-4.9754917889071819E-2</v>
      </c>
      <c r="AB33" s="24" t="s">
        <v>178</v>
      </c>
      <c r="AC33" s="24" t="s">
        <v>179</v>
      </c>
      <c r="AD33" s="29">
        <f>AT33/SUMIF(AB$6:AB$34,AB33,AT$6:AT$34)</f>
        <v>0.5</v>
      </c>
      <c r="AE33" s="24">
        <f t="shared" ref="AE33:AQ34" si="16">G167</f>
        <v>0</v>
      </c>
      <c r="AF33" s="24">
        <f t="shared" si="16"/>
        <v>0</v>
      </c>
      <c r="AG33" s="24">
        <f t="shared" si="16"/>
        <v>0</v>
      </c>
      <c r="AH33" s="24">
        <f t="shared" si="16"/>
        <v>0</v>
      </c>
      <c r="AI33" s="24">
        <f t="shared" si="16"/>
        <v>0</v>
      </c>
      <c r="AJ33" s="24">
        <f t="shared" si="16"/>
        <v>0</v>
      </c>
      <c r="AK33" s="24">
        <f t="shared" si="16"/>
        <v>0</v>
      </c>
      <c r="AL33" s="24">
        <f t="shared" si="16"/>
        <v>0</v>
      </c>
      <c r="AM33" s="24">
        <f t="shared" si="16"/>
        <v>1</v>
      </c>
      <c r="AN33" s="24">
        <f t="shared" si="16"/>
        <v>0</v>
      </c>
      <c r="AO33" s="24">
        <f t="shared" si="16"/>
        <v>1</v>
      </c>
      <c r="AP33" s="24">
        <f t="shared" si="16"/>
        <v>1</v>
      </c>
      <c r="AQ33" s="24">
        <f t="shared" si="16"/>
        <v>0</v>
      </c>
      <c r="AS33" s="27">
        <f>-SUMPRODUCT(AE$4:AQ$4,AE33:AQ33)</f>
        <v>0</v>
      </c>
      <c r="AT33" s="27">
        <f>EXP(AS33)</f>
        <v>1</v>
      </c>
    </row>
    <row r="34" spans="2:57" x14ac:dyDescent="0.2">
      <c r="B34" s="10" t="s">
        <v>33</v>
      </c>
      <c r="C34" s="10" t="s">
        <v>1</v>
      </c>
      <c r="D34" s="10" t="s">
        <v>21</v>
      </c>
      <c r="E34" s="11">
        <v>0</v>
      </c>
      <c r="F34" s="11">
        <v>1</v>
      </c>
      <c r="G34" s="11">
        <v>0</v>
      </c>
      <c r="H34" s="11">
        <v>1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1">
        <v>0</v>
      </c>
      <c r="R34" s="11">
        <v>0</v>
      </c>
      <c r="S34" s="11">
        <v>1</v>
      </c>
      <c r="T34" s="11">
        <v>1</v>
      </c>
      <c r="U34" s="11">
        <f t="shared" si="3"/>
        <v>1</v>
      </c>
      <c r="W34" s="24">
        <f t="shared" si="4"/>
        <v>-3.9562760525582936</v>
      </c>
      <c r="X34" s="30">
        <f t="shared" si="5"/>
        <v>1.9134236673121707E-2</v>
      </c>
      <c r="Y34" s="26">
        <f t="shared" si="6"/>
        <v>0.10824596704382171</v>
      </c>
      <c r="Z34" s="24">
        <f t="shared" si="7"/>
        <v>0</v>
      </c>
      <c r="AB34" s="24" t="s">
        <v>178</v>
      </c>
      <c r="AC34" s="24" t="s">
        <v>175</v>
      </c>
      <c r="AD34" s="29">
        <f>AT34/SUMIF(AB$6:AB$34,AB34,AT$6:AT$34)</f>
        <v>0.5</v>
      </c>
      <c r="AE34" s="24">
        <f t="shared" si="16"/>
        <v>0</v>
      </c>
      <c r="AF34" s="24">
        <f t="shared" si="16"/>
        <v>0</v>
      </c>
      <c r="AG34" s="24">
        <f t="shared" si="16"/>
        <v>0</v>
      </c>
      <c r="AH34" s="24">
        <f t="shared" si="16"/>
        <v>0</v>
      </c>
      <c r="AI34" s="24">
        <f t="shared" si="16"/>
        <v>0</v>
      </c>
      <c r="AJ34" s="24">
        <f t="shared" si="16"/>
        <v>0</v>
      </c>
      <c r="AK34" s="24">
        <f t="shared" si="16"/>
        <v>0</v>
      </c>
      <c r="AL34" s="24">
        <f t="shared" si="16"/>
        <v>0</v>
      </c>
      <c r="AM34" s="24">
        <f t="shared" si="16"/>
        <v>0</v>
      </c>
      <c r="AN34" s="24">
        <f t="shared" si="16"/>
        <v>1</v>
      </c>
      <c r="AO34" s="24">
        <f t="shared" si="16"/>
        <v>0</v>
      </c>
      <c r="AP34" s="24">
        <f t="shared" si="16"/>
        <v>0</v>
      </c>
      <c r="AQ34" s="24">
        <f t="shared" si="16"/>
        <v>0</v>
      </c>
      <c r="AS34" s="27">
        <f>-SUMPRODUCT(AE$4:AQ$4,AE34:AQ34)</f>
        <v>0</v>
      </c>
      <c r="AT34" s="27">
        <f>EXP(AS34)</f>
        <v>1</v>
      </c>
    </row>
    <row r="35" spans="2:57" x14ac:dyDescent="0.2">
      <c r="B35" s="10" t="s">
        <v>34</v>
      </c>
      <c r="C35" s="10" t="s">
        <v>0</v>
      </c>
      <c r="D35" s="10" t="s">
        <v>0</v>
      </c>
      <c r="E35" s="11">
        <v>0</v>
      </c>
      <c r="F35" s="11">
        <v>1</v>
      </c>
      <c r="G35" s="11">
        <v>1</v>
      </c>
      <c r="H35" s="11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1">
        <v>1</v>
      </c>
      <c r="R35" s="11">
        <v>1</v>
      </c>
      <c r="S35" s="11">
        <v>0</v>
      </c>
      <c r="T35" s="11">
        <v>0</v>
      </c>
      <c r="U35" s="11">
        <f t="shared" si="3"/>
        <v>1</v>
      </c>
      <c r="W35" s="24">
        <f t="shared" si="4"/>
        <v>-6.3951242365100738</v>
      </c>
      <c r="X35" s="30">
        <f t="shared" si="5"/>
        <v>1.669678415759454E-3</v>
      </c>
      <c r="Y35" s="31">
        <f t="shared" si="6"/>
        <v>5.770839728020419E-3</v>
      </c>
      <c r="Z35" s="24">
        <f t="shared" si="7"/>
        <v>0</v>
      </c>
      <c r="AB35" s="24" t="s">
        <v>180</v>
      </c>
    </row>
    <row r="36" spans="2:57" x14ac:dyDescent="0.2">
      <c r="B36" s="10" t="s">
        <v>34</v>
      </c>
      <c r="C36" s="10" t="s">
        <v>0</v>
      </c>
      <c r="D36" s="10" t="s">
        <v>19</v>
      </c>
      <c r="E36" s="11">
        <v>1</v>
      </c>
      <c r="F36" s="11">
        <v>1</v>
      </c>
      <c r="G36" s="11">
        <v>0</v>
      </c>
      <c r="H36" s="11">
        <v>1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1">
        <v>0</v>
      </c>
      <c r="R36" s="11">
        <v>0</v>
      </c>
      <c r="S36" s="11">
        <v>0</v>
      </c>
      <c r="T36" s="11">
        <v>1</v>
      </c>
      <c r="U36" s="11">
        <f t="shared" si="3"/>
        <v>0</v>
      </c>
      <c r="W36" s="24">
        <f t="shared" si="4"/>
        <v>-1.2459741162748526</v>
      </c>
      <c r="X36" s="30">
        <f t="shared" si="5"/>
        <v>0.28766055677554203</v>
      </c>
      <c r="Y36" s="31">
        <f t="shared" si="6"/>
        <v>0.99422916027197961</v>
      </c>
      <c r="Z36" s="24">
        <f t="shared" si="7"/>
        <v>-2.5135033580606387E-3</v>
      </c>
    </row>
    <row r="37" spans="2:57" x14ac:dyDescent="0.2">
      <c r="B37" s="10" t="s">
        <v>35</v>
      </c>
      <c r="C37" s="10" t="s">
        <v>1</v>
      </c>
      <c r="D37" s="10" t="s">
        <v>1</v>
      </c>
      <c r="E37" s="11">
        <v>1</v>
      </c>
      <c r="F37" s="11">
        <v>1</v>
      </c>
      <c r="G37" s="11">
        <v>1</v>
      </c>
      <c r="H37" s="11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1">
        <v>1</v>
      </c>
      <c r="R37" s="11">
        <v>0</v>
      </c>
      <c r="S37" s="11">
        <v>0</v>
      </c>
      <c r="T37" s="11">
        <v>0</v>
      </c>
      <c r="U37" s="11">
        <f t="shared" si="3"/>
        <v>0</v>
      </c>
      <c r="W37" s="24">
        <f t="shared" si="4"/>
        <v>-1.8474918160530356</v>
      </c>
      <c r="X37" s="30">
        <f t="shared" si="5"/>
        <v>0.15763204105226927</v>
      </c>
      <c r="Y37" s="26">
        <f t="shared" si="6"/>
        <v>0.89175403295617839</v>
      </c>
      <c r="Z37" s="24">
        <f t="shared" si="7"/>
        <v>-4.9754917889071819E-2</v>
      </c>
      <c r="AB37" s="24" t="s">
        <v>181</v>
      </c>
    </row>
    <row r="38" spans="2:57" x14ac:dyDescent="0.2">
      <c r="B38" s="10" t="s">
        <v>35</v>
      </c>
      <c r="C38" s="10" t="s">
        <v>1</v>
      </c>
      <c r="D38" s="10" t="s">
        <v>21</v>
      </c>
      <c r="E38" s="11">
        <v>0</v>
      </c>
      <c r="F38" s="11">
        <v>1</v>
      </c>
      <c r="G38" s="11">
        <v>0</v>
      </c>
      <c r="H38" s="11">
        <v>1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1">
        <v>0</v>
      </c>
      <c r="R38" s="11">
        <v>0</v>
      </c>
      <c r="S38" s="11">
        <v>1</v>
      </c>
      <c r="T38" s="11">
        <v>1</v>
      </c>
      <c r="U38" s="11">
        <f t="shared" si="3"/>
        <v>1</v>
      </c>
      <c r="W38" s="24">
        <f t="shared" si="4"/>
        <v>-3.9562760525582936</v>
      </c>
      <c r="X38" s="30">
        <f t="shared" si="5"/>
        <v>1.9134236673121707E-2</v>
      </c>
      <c r="Y38" s="26">
        <f t="shared" si="6"/>
        <v>0.10824596704382171</v>
      </c>
      <c r="Z38" s="24">
        <f t="shared" si="7"/>
        <v>0</v>
      </c>
      <c r="AB38" s="24" t="s">
        <v>182</v>
      </c>
      <c r="AC38" s="24" t="s">
        <v>183</v>
      </c>
      <c r="AD38" s="29">
        <f>AT38/SUMIF(AB$6:AB$39,AB38,AT$6:AT$39)</f>
        <v>0.5</v>
      </c>
      <c r="AE38" s="24">
        <f>G77</f>
        <v>0</v>
      </c>
      <c r="AF38" s="24">
        <f>H77</f>
        <v>0</v>
      </c>
      <c r="AG38" s="24">
        <v>0</v>
      </c>
      <c r="AH38" s="24">
        <f t="shared" ref="AH38:AQ38" si="17">J77</f>
        <v>0</v>
      </c>
      <c r="AI38" s="24">
        <f t="shared" si="17"/>
        <v>0</v>
      </c>
      <c r="AJ38" s="24">
        <f t="shared" si="17"/>
        <v>0</v>
      </c>
      <c r="AK38" s="24">
        <f t="shared" si="17"/>
        <v>0</v>
      </c>
      <c r="AL38" s="24">
        <f t="shared" si="17"/>
        <v>0</v>
      </c>
      <c r="AM38" s="24">
        <f t="shared" si="17"/>
        <v>0</v>
      </c>
      <c r="AN38" s="24">
        <f t="shared" si="17"/>
        <v>0</v>
      </c>
      <c r="AO38" s="24">
        <f t="shared" si="17"/>
        <v>1</v>
      </c>
      <c r="AP38" s="24">
        <f t="shared" si="17"/>
        <v>0</v>
      </c>
      <c r="AQ38" s="24">
        <f t="shared" si="17"/>
        <v>0</v>
      </c>
      <c r="AS38" s="27">
        <f>-SUMPRODUCT(AE$4:AQ$4,AE38:AQ38)</f>
        <v>0</v>
      </c>
      <c r="AT38" s="27">
        <f>EXP(AS38)</f>
        <v>1</v>
      </c>
    </row>
    <row r="39" spans="2:57" x14ac:dyDescent="0.2">
      <c r="B39" s="10" t="s">
        <v>36</v>
      </c>
      <c r="C39" s="10" t="s">
        <v>0</v>
      </c>
      <c r="D39" s="10" t="s">
        <v>0</v>
      </c>
      <c r="E39" s="11">
        <v>0</v>
      </c>
      <c r="F39" s="11">
        <v>1</v>
      </c>
      <c r="G39" s="11">
        <v>1</v>
      </c>
      <c r="H39" s="11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1">
        <v>1</v>
      </c>
      <c r="R39" s="11">
        <v>1</v>
      </c>
      <c r="S39" s="11">
        <v>0</v>
      </c>
      <c r="T39" s="11">
        <v>0</v>
      </c>
      <c r="U39" s="11">
        <f t="shared" ref="U39:U70" si="18">IF(E39=0,1,0)</f>
        <v>1</v>
      </c>
      <c r="W39" s="24">
        <f t="shared" ref="W39:W70" si="19">-SUMPRODUCT(G39:U39,G$4:U$4)</f>
        <v>-6.3951242365100738</v>
      </c>
      <c r="X39" s="30">
        <f t="shared" ref="X39:X70" si="20">EXP(W39)</f>
        <v>1.669678415759454E-3</v>
      </c>
      <c r="Y39" s="31">
        <f t="shared" ref="Y39:Y70" si="21">X39/SUMIF(B:B,B39,X:X)</f>
        <v>5.770839728020419E-3</v>
      </c>
      <c r="Z39" s="24">
        <f t="shared" ref="Z39:Z70" si="22">LOG(Y39)*E39</f>
        <v>0</v>
      </c>
      <c r="AB39" s="24" t="s">
        <v>182</v>
      </c>
      <c r="AC39" s="24" t="s">
        <v>184</v>
      </c>
      <c r="AD39" s="29">
        <f>AT39/SUMIF(AB$6:AB$39,AB39,AT$6:AT$39)</f>
        <v>0.5</v>
      </c>
      <c r="AE39" s="24">
        <f>G78</f>
        <v>0</v>
      </c>
      <c r="AF39" s="24">
        <f>H78</f>
        <v>0</v>
      </c>
      <c r="AG39" s="24">
        <f>I78</f>
        <v>0</v>
      </c>
      <c r="AH39" s="24">
        <v>0</v>
      </c>
      <c r="AI39" s="24">
        <f t="shared" ref="AI39:AQ39" si="23">K78</f>
        <v>0</v>
      </c>
      <c r="AJ39" s="24">
        <f t="shared" si="23"/>
        <v>0</v>
      </c>
      <c r="AK39" s="24">
        <f t="shared" si="23"/>
        <v>0</v>
      </c>
      <c r="AL39" s="24">
        <f t="shared" si="23"/>
        <v>0</v>
      </c>
      <c r="AM39" s="24">
        <f t="shared" si="23"/>
        <v>0</v>
      </c>
      <c r="AN39" s="24">
        <f t="shared" si="23"/>
        <v>0</v>
      </c>
      <c r="AO39" s="24">
        <f t="shared" si="23"/>
        <v>0</v>
      </c>
      <c r="AP39" s="24">
        <f t="shared" si="23"/>
        <v>0</v>
      </c>
      <c r="AQ39" s="24">
        <f t="shared" si="23"/>
        <v>1</v>
      </c>
      <c r="AS39" s="27">
        <f>-SUMPRODUCT(AE$4:AQ$4,AE39:AQ39)</f>
        <v>0</v>
      </c>
      <c r="AT39" s="27">
        <f>EXP(AS39)</f>
        <v>1</v>
      </c>
    </row>
    <row r="40" spans="2:57" x14ac:dyDescent="0.2">
      <c r="B40" s="10" t="s">
        <v>36</v>
      </c>
      <c r="C40" s="10" t="s">
        <v>0</v>
      </c>
      <c r="D40" s="10" t="s">
        <v>19</v>
      </c>
      <c r="E40" s="11">
        <v>1</v>
      </c>
      <c r="F40" s="11">
        <v>1</v>
      </c>
      <c r="G40" s="11">
        <v>1</v>
      </c>
      <c r="H40" s="11">
        <v>1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1">
        <v>0</v>
      </c>
      <c r="R40" s="11">
        <v>0</v>
      </c>
      <c r="S40" s="11">
        <v>0</v>
      </c>
      <c r="T40" s="11">
        <v>1</v>
      </c>
      <c r="U40" s="11">
        <f t="shared" si="18"/>
        <v>0</v>
      </c>
      <c r="W40" s="24">
        <f t="shared" si="19"/>
        <v>-1.2459741162748526</v>
      </c>
      <c r="X40" s="30">
        <f t="shared" si="20"/>
        <v>0.28766055677554203</v>
      </c>
      <c r="Y40" s="31">
        <f t="shared" si="21"/>
        <v>0.99422916027197961</v>
      </c>
      <c r="Z40" s="24">
        <f t="shared" si="22"/>
        <v>-2.5135033580606387E-3</v>
      </c>
    </row>
    <row r="41" spans="2:57" x14ac:dyDescent="0.2">
      <c r="B41" s="10" t="s">
        <v>37</v>
      </c>
      <c r="C41" s="10" t="s">
        <v>1</v>
      </c>
      <c r="D41" s="10" t="s">
        <v>1</v>
      </c>
      <c r="E41" s="11">
        <v>1</v>
      </c>
      <c r="F41" s="11">
        <v>1</v>
      </c>
      <c r="G41" s="11">
        <v>1</v>
      </c>
      <c r="H41" s="11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1">
        <v>1</v>
      </c>
      <c r="R41" s="11">
        <v>0</v>
      </c>
      <c r="S41" s="11">
        <v>0</v>
      </c>
      <c r="T41" s="11">
        <v>0</v>
      </c>
      <c r="U41" s="11">
        <f t="shared" si="18"/>
        <v>0</v>
      </c>
      <c r="W41" s="24">
        <f t="shared" si="19"/>
        <v>-1.8474918160530356</v>
      </c>
      <c r="X41" s="30">
        <f t="shared" si="20"/>
        <v>0.15763204105226927</v>
      </c>
      <c r="Y41" s="26">
        <f t="shared" si="21"/>
        <v>0.89175403295617839</v>
      </c>
      <c r="Z41" s="24">
        <f t="shared" si="22"/>
        <v>-4.9754917889071819E-2</v>
      </c>
    </row>
    <row r="42" spans="2:57" x14ac:dyDescent="0.2">
      <c r="B42" s="14" t="s">
        <v>37</v>
      </c>
      <c r="C42" s="14" t="s">
        <v>1</v>
      </c>
      <c r="D42" s="14" t="s">
        <v>21</v>
      </c>
      <c r="E42" s="15">
        <v>0</v>
      </c>
      <c r="F42" s="15">
        <v>1</v>
      </c>
      <c r="G42" s="15">
        <v>0</v>
      </c>
      <c r="H42" s="15">
        <v>1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5">
        <v>0</v>
      </c>
      <c r="R42" s="15">
        <v>0</v>
      </c>
      <c r="S42" s="15">
        <v>1</v>
      </c>
      <c r="T42" s="15">
        <v>1</v>
      </c>
      <c r="U42" s="11">
        <f t="shared" si="18"/>
        <v>1</v>
      </c>
      <c r="W42" s="24">
        <f t="shared" si="19"/>
        <v>-3.9562760525582936</v>
      </c>
      <c r="X42" s="30">
        <f t="shared" si="20"/>
        <v>1.9134236673121707E-2</v>
      </c>
      <c r="Y42" s="26">
        <f t="shared" si="21"/>
        <v>0.10824596704382171</v>
      </c>
      <c r="Z42" s="24">
        <f t="shared" si="22"/>
        <v>0</v>
      </c>
    </row>
    <row r="43" spans="2:57" x14ac:dyDescent="0.2">
      <c r="B43" s="17" t="s">
        <v>38</v>
      </c>
      <c r="C43" s="17" t="s">
        <v>19</v>
      </c>
      <c r="D43" s="17" t="s">
        <v>0</v>
      </c>
      <c r="E43" s="18">
        <v>0</v>
      </c>
      <c r="F43" s="18">
        <v>1</v>
      </c>
      <c r="G43" s="18">
        <v>1</v>
      </c>
      <c r="H43" s="18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8">
        <v>1</v>
      </c>
      <c r="R43" s="18">
        <v>1</v>
      </c>
      <c r="S43" s="18">
        <v>0</v>
      </c>
      <c r="T43" s="18">
        <v>1</v>
      </c>
      <c r="U43" s="18">
        <f t="shared" si="18"/>
        <v>1</v>
      </c>
      <c r="W43" s="24">
        <f t="shared" si="19"/>
        <v>-6.3951242365100738</v>
      </c>
      <c r="X43" s="30">
        <f t="shared" si="20"/>
        <v>1.669678415759454E-3</v>
      </c>
      <c r="Y43" s="31">
        <f t="shared" si="21"/>
        <v>5.770839728020419E-3</v>
      </c>
      <c r="Z43" s="24">
        <f t="shared" si="22"/>
        <v>0</v>
      </c>
    </row>
    <row r="44" spans="2:57" x14ac:dyDescent="0.2">
      <c r="B44" s="17" t="s">
        <v>38</v>
      </c>
      <c r="C44" s="17" t="s">
        <v>19</v>
      </c>
      <c r="D44" s="17" t="s">
        <v>19</v>
      </c>
      <c r="E44" s="18">
        <v>1</v>
      </c>
      <c r="F44" s="18">
        <v>1</v>
      </c>
      <c r="G44" s="18">
        <v>0</v>
      </c>
      <c r="H44" s="18">
        <v>1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8">
        <v>0</v>
      </c>
      <c r="R44" s="18">
        <v>0</v>
      </c>
      <c r="S44" s="18">
        <v>0</v>
      </c>
      <c r="T44" s="18">
        <v>0</v>
      </c>
      <c r="U44" s="18">
        <f t="shared" si="18"/>
        <v>0</v>
      </c>
      <c r="W44" s="24">
        <f t="shared" si="19"/>
        <v>-1.2459741162748526</v>
      </c>
      <c r="X44" s="30">
        <f t="shared" si="20"/>
        <v>0.28766055677554203</v>
      </c>
      <c r="Y44" s="31">
        <f t="shared" si="21"/>
        <v>0.99422916027197961</v>
      </c>
      <c r="Z44" s="24">
        <f t="shared" si="22"/>
        <v>-2.5135033580606387E-3</v>
      </c>
    </row>
    <row r="45" spans="2:57" x14ac:dyDescent="0.2">
      <c r="B45" s="17" t="s">
        <v>39</v>
      </c>
      <c r="C45" s="17" t="s">
        <v>21</v>
      </c>
      <c r="D45" s="17" t="s">
        <v>1</v>
      </c>
      <c r="E45" s="18">
        <v>0</v>
      </c>
      <c r="F45" s="18">
        <v>1</v>
      </c>
      <c r="G45" s="18">
        <v>1</v>
      </c>
      <c r="H45" s="18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8">
        <v>1</v>
      </c>
      <c r="R45" s="18">
        <v>0</v>
      </c>
      <c r="S45" s="18">
        <v>0</v>
      </c>
      <c r="T45" s="18">
        <v>1</v>
      </c>
      <c r="U45" s="18">
        <f t="shared" si="18"/>
        <v>1</v>
      </c>
      <c r="W45" s="24">
        <f t="shared" si="19"/>
        <v>-1.8474918160530356</v>
      </c>
      <c r="X45" s="30">
        <f t="shared" si="20"/>
        <v>0.15763204105226927</v>
      </c>
      <c r="Y45" s="26">
        <f t="shared" si="21"/>
        <v>0.89175403295617839</v>
      </c>
      <c r="Z45" s="24">
        <f t="shared" si="22"/>
        <v>0</v>
      </c>
    </row>
    <row r="46" spans="2:57" x14ac:dyDescent="0.2">
      <c r="B46" s="17" t="s">
        <v>39</v>
      </c>
      <c r="C46" s="17" t="s">
        <v>21</v>
      </c>
      <c r="D46" s="17" t="s">
        <v>21</v>
      </c>
      <c r="E46" s="18">
        <v>1</v>
      </c>
      <c r="F46" s="18">
        <v>1</v>
      </c>
      <c r="G46" s="18">
        <v>0</v>
      </c>
      <c r="H46" s="18">
        <v>1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8">
        <v>0</v>
      </c>
      <c r="R46" s="18">
        <v>0</v>
      </c>
      <c r="S46" s="18">
        <v>1</v>
      </c>
      <c r="T46" s="18">
        <v>0</v>
      </c>
      <c r="U46" s="18">
        <f t="shared" si="18"/>
        <v>0</v>
      </c>
      <c r="W46" s="24">
        <f t="shared" si="19"/>
        <v>-3.9562760525582936</v>
      </c>
      <c r="X46" s="30">
        <f t="shared" si="20"/>
        <v>1.9134236673121707E-2</v>
      </c>
      <c r="Y46" s="26">
        <f t="shared" si="21"/>
        <v>0.10824596704382171</v>
      </c>
      <c r="Z46" s="24">
        <f t="shared" si="22"/>
        <v>-0.9655882753278674</v>
      </c>
    </row>
    <row r="47" spans="2:57" x14ac:dyDescent="0.2">
      <c r="B47" s="20" t="s">
        <v>40</v>
      </c>
      <c r="C47" s="20" t="s">
        <v>41</v>
      </c>
      <c r="D47" s="20" t="s">
        <v>41</v>
      </c>
      <c r="E47" s="8">
        <v>0</v>
      </c>
      <c r="F47" s="8">
        <v>1</v>
      </c>
      <c r="G47" s="9">
        <v>0</v>
      </c>
      <c r="H47" s="9">
        <v>0</v>
      </c>
      <c r="I47" s="8">
        <v>1</v>
      </c>
      <c r="J47" s="8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8">
        <v>1</v>
      </c>
      <c r="R47" s="8">
        <v>1</v>
      </c>
      <c r="S47" s="8">
        <v>0</v>
      </c>
      <c r="T47" s="8">
        <v>0</v>
      </c>
      <c r="U47" s="8">
        <f t="shared" si="18"/>
        <v>1</v>
      </c>
      <c r="W47" s="24">
        <f t="shared" si="19"/>
        <v>-6.3951242365100738</v>
      </c>
      <c r="X47" s="30">
        <f t="shared" si="20"/>
        <v>1.669678415759454E-3</v>
      </c>
      <c r="Y47" s="31">
        <f t="shared" si="21"/>
        <v>2.7598950542163506E-3</v>
      </c>
      <c r="Z47" s="24">
        <f t="shared" si="22"/>
        <v>0</v>
      </c>
      <c r="AR47" s="24"/>
      <c r="AS47" s="24"/>
      <c r="AT47" s="24"/>
      <c r="AU47" s="24"/>
      <c r="AV47" s="24"/>
      <c r="AW47" s="24"/>
      <c r="AX47" s="24"/>
      <c r="AY47" s="24"/>
      <c r="AZ47" s="24"/>
    </row>
    <row r="48" spans="2:57" x14ac:dyDescent="0.2">
      <c r="B48" s="21" t="s">
        <v>40</v>
      </c>
      <c r="C48" s="21" t="s">
        <v>41</v>
      </c>
      <c r="D48" s="21" t="s">
        <v>42</v>
      </c>
      <c r="E48" s="11">
        <v>1</v>
      </c>
      <c r="F48" s="11">
        <v>1</v>
      </c>
      <c r="G48" s="12">
        <v>0</v>
      </c>
      <c r="H48" s="12">
        <v>0</v>
      </c>
      <c r="I48" s="11">
        <v>0</v>
      </c>
      <c r="J48" s="11">
        <v>1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1">
        <v>0</v>
      </c>
      <c r="R48" s="11">
        <v>0</v>
      </c>
      <c r="S48" s="11">
        <v>0</v>
      </c>
      <c r="T48" s="11">
        <v>1</v>
      </c>
      <c r="U48" s="11">
        <f t="shared" si="18"/>
        <v>0</v>
      </c>
      <c r="W48" s="24">
        <f t="shared" si="19"/>
        <v>-0.50532532328591639</v>
      </c>
      <c r="X48" s="30">
        <f t="shared" si="20"/>
        <v>0.60330927294278969</v>
      </c>
      <c r="Y48" s="31">
        <f t="shared" si="21"/>
        <v>0.99724010494578363</v>
      </c>
      <c r="Z48" s="24">
        <f t="shared" si="22"/>
        <v>-1.2002642572949648E-3</v>
      </c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</row>
    <row r="49" spans="2:57" x14ac:dyDescent="0.2">
      <c r="B49" s="21" t="s">
        <v>43</v>
      </c>
      <c r="C49" s="21" t="s">
        <v>44</v>
      </c>
      <c r="D49" s="21" t="s">
        <v>44</v>
      </c>
      <c r="E49" s="11">
        <v>1</v>
      </c>
      <c r="F49" s="11">
        <v>1</v>
      </c>
      <c r="G49" s="12">
        <v>0</v>
      </c>
      <c r="H49" s="12">
        <v>0</v>
      </c>
      <c r="I49" s="11">
        <v>1</v>
      </c>
      <c r="J49" s="11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1">
        <v>1</v>
      </c>
      <c r="R49" s="11">
        <v>0</v>
      </c>
      <c r="S49" s="11">
        <v>0</v>
      </c>
      <c r="T49" s="11">
        <v>0</v>
      </c>
      <c r="U49" s="11">
        <f t="shared" si="18"/>
        <v>0</v>
      </c>
      <c r="W49" s="24">
        <f t="shared" si="19"/>
        <v>-1.8474918160530356</v>
      </c>
      <c r="X49" s="30">
        <f t="shared" si="20"/>
        <v>0.15763204105226927</v>
      </c>
      <c r="Y49" s="26">
        <f t="shared" si="21"/>
        <v>0.79707873937660412</v>
      </c>
      <c r="Z49" s="24">
        <f t="shared" si="22"/>
        <v>-9.8498774729755489E-2</v>
      </c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</row>
    <row r="50" spans="2:57" x14ac:dyDescent="0.2">
      <c r="B50" s="21" t="s">
        <v>43</v>
      </c>
      <c r="C50" s="21" t="s">
        <v>44</v>
      </c>
      <c r="D50" s="21" t="s">
        <v>45</v>
      </c>
      <c r="E50" s="11">
        <v>0</v>
      </c>
      <c r="F50" s="11">
        <v>1</v>
      </c>
      <c r="G50" s="12">
        <v>0</v>
      </c>
      <c r="H50" s="12">
        <v>0</v>
      </c>
      <c r="I50" s="11">
        <v>0</v>
      </c>
      <c r="J50" s="11">
        <v>1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1">
        <v>0</v>
      </c>
      <c r="R50" s="11">
        <v>0</v>
      </c>
      <c r="S50" s="11">
        <v>1</v>
      </c>
      <c r="T50" s="11">
        <v>1</v>
      </c>
      <c r="U50" s="11">
        <f t="shared" si="18"/>
        <v>1</v>
      </c>
      <c r="W50" s="24">
        <f t="shared" si="19"/>
        <v>-3.2156272595693571</v>
      </c>
      <c r="X50" s="30">
        <f t="shared" si="20"/>
        <v>4.0130153904220721E-2</v>
      </c>
      <c r="Y50" s="26">
        <f t="shared" si="21"/>
        <v>0.20292126062339583</v>
      </c>
      <c r="Z50" s="24">
        <f t="shared" si="22"/>
        <v>0</v>
      </c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</row>
    <row r="51" spans="2:57" x14ac:dyDescent="0.2">
      <c r="B51" s="21" t="s">
        <v>46</v>
      </c>
      <c r="C51" s="21" t="s">
        <v>41</v>
      </c>
      <c r="D51" s="21" t="s">
        <v>41</v>
      </c>
      <c r="E51" s="11">
        <v>0</v>
      </c>
      <c r="F51" s="11">
        <v>1</v>
      </c>
      <c r="G51" s="12">
        <v>0</v>
      </c>
      <c r="H51" s="12">
        <v>0</v>
      </c>
      <c r="I51" s="11">
        <v>1</v>
      </c>
      <c r="J51" s="11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1">
        <v>1</v>
      </c>
      <c r="R51" s="11">
        <v>1</v>
      </c>
      <c r="S51" s="11">
        <v>0</v>
      </c>
      <c r="T51" s="11">
        <v>0</v>
      </c>
      <c r="U51" s="11">
        <f t="shared" si="18"/>
        <v>1</v>
      </c>
      <c r="W51" s="24">
        <f t="shared" si="19"/>
        <v>-6.3951242365100738</v>
      </c>
      <c r="X51" s="30">
        <f t="shared" si="20"/>
        <v>1.669678415759454E-3</v>
      </c>
      <c r="Y51" s="31">
        <f t="shared" si="21"/>
        <v>2.7598950542163506E-3</v>
      </c>
      <c r="Z51" s="24">
        <f t="shared" si="22"/>
        <v>0</v>
      </c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</row>
    <row r="52" spans="2:57" x14ac:dyDescent="0.2">
      <c r="B52" s="21" t="s">
        <v>46</v>
      </c>
      <c r="C52" s="21" t="s">
        <v>41</v>
      </c>
      <c r="D52" s="21" t="s">
        <v>42</v>
      </c>
      <c r="E52" s="11">
        <v>1</v>
      </c>
      <c r="F52" s="11">
        <v>1</v>
      </c>
      <c r="G52" s="12">
        <v>0</v>
      </c>
      <c r="H52" s="12">
        <v>0</v>
      </c>
      <c r="I52" s="11">
        <v>0</v>
      </c>
      <c r="J52" s="11">
        <v>1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1">
        <v>0</v>
      </c>
      <c r="R52" s="11">
        <v>0</v>
      </c>
      <c r="S52" s="11">
        <v>0</v>
      </c>
      <c r="T52" s="11">
        <v>1</v>
      </c>
      <c r="U52" s="11">
        <f t="shared" si="18"/>
        <v>0</v>
      </c>
      <c r="W52" s="24">
        <f t="shared" si="19"/>
        <v>-0.50532532328591639</v>
      </c>
      <c r="X52" s="30">
        <f t="shared" si="20"/>
        <v>0.60330927294278969</v>
      </c>
      <c r="Y52" s="31">
        <f t="shared" si="21"/>
        <v>0.99724010494578363</v>
      </c>
      <c r="Z52" s="24">
        <f t="shared" si="22"/>
        <v>-1.2002642572949648E-3</v>
      </c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</row>
    <row r="53" spans="2:57" x14ac:dyDescent="0.2">
      <c r="B53" s="21" t="s">
        <v>47</v>
      </c>
      <c r="C53" s="21" t="s">
        <v>44</v>
      </c>
      <c r="D53" s="21" t="s">
        <v>44</v>
      </c>
      <c r="E53" s="11">
        <v>1</v>
      </c>
      <c r="F53" s="11">
        <v>1</v>
      </c>
      <c r="G53" s="12">
        <v>0</v>
      </c>
      <c r="H53" s="12">
        <v>0</v>
      </c>
      <c r="I53" s="11">
        <v>1</v>
      </c>
      <c r="J53" s="11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1">
        <v>1</v>
      </c>
      <c r="R53" s="11">
        <v>0</v>
      </c>
      <c r="S53" s="11">
        <v>0</v>
      </c>
      <c r="T53" s="11">
        <v>0</v>
      </c>
      <c r="U53" s="11">
        <f t="shared" si="18"/>
        <v>0</v>
      </c>
      <c r="W53" s="24">
        <f t="shared" si="19"/>
        <v>-1.8474918160530356</v>
      </c>
      <c r="X53" s="30">
        <f t="shared" si="20"/>
        <v>0.15763204105226927</v>
      </c>
      <c r="Y53" s="26">
        <f t="shared" si="21"/>
        <v>0.79707873937660412</v>
      </c>
      <c r="Z53" s="24">
        <f t="shared" si="22"/>
        <v>-9.8498774729755489E-2</v>
      </c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</row>
    <row r="54" spans="2:57" x14ac:dyDescent="0.2">
      <c r="B54" s="21" t="s">
        <v>47</v>
      </c>
      <c r="C54" s="21" t="s">
        <v>44</v>
      </c>
      <c r="D54" s="21" t="s">
        <v>45</v>
      </c>
      <c r="E54" s="11">
        <v>0</v>
      </c>
      <c r="F54" s="11">
        <v>1</v>
      </c>
      <c r="G54" s="12">
        <v>0</v>
      </c>
      <c r="H54" s="12">
        <v>0</v>
      </c>
      <c r="I54" s="11">
        <v>0</v>
      </c>
      <c r="J54" s="11">
        <v>1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1">
        <v>0</v>
      </c>
      <c r="R54" s="11">
        <v>0</v>
      </c>
      <c r="S54" s="11">
        <v>1</v>
      </c>
      <c r="T54" s="11">
        <v>1</v>
      </c>
      <c r="U54" s="11">
        <f t="shared" si="18"/>
        <v>1</v>
      </c>
      <c r="W54" s="24">
        <f t="shared" si="19"/>
        <v>-3.2156272595693571</v>
      </c>
      <c r="X54" s="30">
        <f t="shared" si="20"/>
        <v>4.0130153904220721E-2</v>
      </c>
      <c r="Y54" s="26">
        <f t="shared" si="21"/>
        <v>0.20292126062339583</v>
      </c>
      <c r="Z54" s="24">
        <f t="shared" si="22"/>
        <v>0</v>
      </c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</row>
    <row r="55" spans="2:57" x14ac:dyDescent="0.2">
      <c r="B55" s="21" t="s">
        <v>48</v>
      </c>
      <c r="C55" s="21" t="s">
        <v>41</v>
      </c>
      <c r="D55" s="21" t="s">
        <v>41</v>
      </c>
      <c r="E55" s="11">
        <v>0</v>
      </c>
      <c r="F55" s="11">
        <v>1</v>
      </c>
      <c r="G55" s="12">
        <v>0</v>
      </c>
      <c r="H55" s="12">
        <v>0</v>
      </c>
      <c r="I55" s="11">
        <v>1</v>
      </c>
      <c r="J55" s="11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1">
        <v>1</v>
      </c>
      <c r="R55" s="11">
        <v>1</v>
      </c>
      <c r="S55" s="11">
        <v>0</v>
      </c>
      <c r="T55" s="11">
        <v>0</v>
      </c>
      <c r="U55" s="11">
        <f t="shared" si="18"/>
        <v>1</v>
      </c>
      <c r="W55" s="24">
        <f t="shared" si="19"/>
        <v>-6.3951242365100738</v>
      </c>
      <c r="X55" s="30">
        <f t="shared" si="20"/>
        <v>1.669678415759454E-3</v>
      </c>
      <c r="Y55" s="31">
        <f t="shared" si="21"/>
        <v>2.7598950542163506E-3</v>
      </c>
      <c r="Z55" s="24">
        <f t="shared" si="22"/>
        <v>0</v>
      </c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</row>
    <row r="56" spans="2:57" x14ac:dyDescent="0.2">
      <c r="B56" s="21" t="s">
        <v>48</v>
      </c>
      <c r="C56" s="21" t="s">
        <v>41</v>
      </c>
      <c r="D56" s="21" t="s">
        <v>42</v>
      </c>
      <c r="E56" s="11">
        <v>1</v>
      </c>
      <c r="F56" s="11">
        <v>1</v>
      </c>
      <c r="G56" s="12">
        <v>0</v>
      </c>
      <c r="H56" s="12">
        <v>0</v>
      </c>
      <c r="I56" s="11">
        <v>0</v>
      </c>
      <c r="J56" s="11">
        <v>1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1">
        <v>0</v>
      </c>
      <c r="R56" s="11">
        <v>0</v>
      </c>
      <c r="S56" s="11">
        <v>0</v>
      </c>
      <c r="T56" s="11">
        <v>1</v>
      </c>
      <c r="U56" s="11">
        <f t="shared" si="18"/>
        <v>0</v>
      </c>
      <c r="W56" s="24">
        <f t="shared" si="19"/>
        <v>-0.50532532328591639</v>
      </c>
      <c r="X56" s="30">
        <f t="shared" si="20"/>
        <v>0.60330927294278969</v>
      </c>
      <c r="Y56" s="31">
        <f t="shared" si="21"/>
        <v>0.99724010494578363</v>
      </c>
      <c r="Z56" s="24">
        <f t="shared" si="22"/>
        <v>-1.2002642572949648E-3</v>
      </c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</row>
    <row r="57" spans="2:57" x14ac:dyDescent="0.2">
      <c r="B57" s="21" t="s">
        <v>49</v>
      </c>
      <c r="C57" s="21" t="s">
        <v>44</v>
      </c>
      <c r="D57" s="21" t="s">
        <v>44</v>
      </c>
      <c r="E57" s="11">
        <v>1</v>
      </c>
      <c r="F57" s="11">
        <v>1</v>
      </c>
      <c r="G57" s="12">
        <v>0</v>
      </c>
      <c r="H57" s="12">
        <v>0</v>
      </c>
      <c r="I57" s="11">
        <v>1</v>
      </c>
      <c r="J57" s="11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1">
        <v>1</v>
      </c>
      <c r="R57" s="11">
        <v>0</v>
      </c>
      <c r="S57" s="11">
        <v>0</v>
      </c>
      <c r="T57" s="11">
        <v>0</v>
      </c>
      <c r="U57" s="11">
        <f t="shared" si="18"/>
        <v>0</v>
      </c>
      <c r="W57" s="24">
        <f t="shared" si="19"/>
        <v>-1.8474918160530356</v>
      </c>
      <c r="X57" s="30">
        <f t="shared" si="20"/>
        <v>0.15763204105226927</v>
      </c>
      <c r="Y57" s="26">
        <f t="shared" si="21"/>
        <v>0.79707873937660412</v>
      </c>
      <c r="Z57" s="24">
        <f t="shared" si="22"/>
        <v>-9.8498774729755489E-2</v>
      </c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</row>
    <row r="58" spans="2:57" x14ac:dyDescent="0.2">
      <c r="B58" s="21" t="s">
        <v>49</v>
      </c>
      <c r="C58" s="21" t="s">
        <v>44</v>
      </c>
      <c r="D58" s="21" t="s">
        <v>45</v>
      </c>
      <c r="E58" s="11">
        <v>0</v>
      </c>
      <c r="F58" s="11">
        <v>1</v>
      </c>
      <c r="G58" s="12">
        <v>0</v>
      </c>
      <c r="H58" s="12">
        <v>0</v>
      </c>
      <c r="I58" s="11">
        <v>0</v>
      </c>
      <c r="J58" s="11">
        <v>1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1">
        <v>0</v>
      </c>
      <c r="R58" s="11">
        <v>0</v>
      </c>
      <c r="S58" s="11">
        <v>1</v>
      </c>
      <c r="T58" s="11">
        <v>1</v>
      </c>
      <c r="U58" s="11">
        <f t="shared" si="18"/>
        <v>1</v>
      </c>
      <c r="W58" s="24">
        <f t="shared" si="19"/>
        <v>-3.2156272595693571</v>
      </c>
      <c r="X58" s="30">
        <f t="shared" si="20"/>
        <v>4.0130153904220721E-2</v>
      </c>
      <c r="Y58" s="26">
        <f t="shared" si="21"/>
        <v>0.20292126062339583</v>
      </c>
      <c r="Z58" s="24">
        <f t="shared" si="22"/>
        <v>0</v>
      </c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</row>
    <row r="59" spans="2:57" x14ac:dyDescent="0.2">
      <c r="B59" s="21" t="s">
        <v>50</v>
      </c>
      <c r="C59" s="21" t="s">
        <v>41</v>
      </c>
      <c r="D59" s="21" t="s">
        <v>41</v>
      </c>
      <c r="E59" s="11">
        <v>0</v>
      </c>
      <c r="F59" s="11">
        <v>1</v>
      </c>
      <c r="G59" s="12">
        <v>0</v>
      </c>
      <c r="H59" s="12">
        <v>0</v>
      </c>
      <c r="I59" s="11">
        <v>1</v>
      </c>
      <c r="J59" s="11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1">
        <v>1</v>
      </c>
      <c r="R59" s="11">
        <v>1</v>
      </c>
      <c r="S59" s="11">
        <v>0</v>
      </c>
      <c r="T59" s="11">
        <v>0</v>
      </c>
      <c r="U59" s="11">
        <f t="shared" si="18"/>
        <v>1</v>
      </c>
      <c r="W59" s="24">
        <f t="shared" si="19"/>
        <v>-6.3951242365100738</v>
      </c>
      <c r="X59" s="30">
        <f t="shared" si="20"/>
        <v>1.669678415759454E-3</v>
      </c>
      <c r="Y59" s="31">
        <f t="shared" si="21"/>
        <v>2.7598950542163506E-3</v>
      </c>
      <c r="Z59" s="24">
        <f t="shared" si="22"/>
        <v>0</v>
      </c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</row>
    <row r="60" spans="2:57" x14ac:dyDescent="0.2">
      <c r="B60" s="21" t="s">
        <v>50</v>
      </c>
      <c r="C60" s="21" t="s">
        <v>41</v>
      </c>
      <c r="D60" s="21" t="s">
        <v>42</v>
      </c>
      <c r="E60" s="11">
        <v>1</v>
      </c>
      <c r="F60" s="11">
        <v>1</v>
      </c>
      <c r="G60" s="12">
        <v>0</v>
      </c>
      <c r="H60" s="12">
        <v>0</v>
      </c>
      <c r="I60" s="11">
        <v>0</v>
      </c>
      <c r="J60" s="11">
        <v>1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1">
        <v>0</v>
      </c>
      <c r="R60" s="11">
        <v>0</v>
      </c>
      <c r="S60" s="11">
        <v>0</v>
      </c>
      <c r="T60" s="11">
        <v>1</v>
      </c>
      <c r="U60" s="11">
        <f t="shared" si="18"/>
        <v>0</v>
      </c>
      <c r="W60" s="24">
        <f t="shared" si="19"/>
        <v>-0.50532532328591639</v>
      </c>
      <c r="X60" s="30">
        <f t="shared" si="20"/>
        <v>0.60330927294278969</v>
      </c>
      <c r="Y60" s="31">
        <f t="shared" si="21"/>
        <v>0.99724010494578363</v>
      </c>
      <c r="Z60" s="24">
        <f t="shared" si="22"/>
        <v>-1.2002642572949648E-3</v>
      </c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</row>
    <row r="61" spans="2:57" x14ac:dyDescent="0.2">
      <c r="B61" s="21" t="s">
        <v>51</v>
      </c>
      <c r="C61" s="21" t="s">
        <v>44</v>
      </c>
      <c r="D61" s="21" t="s">
        <v>44</v>
      </c>
      <c r="E61" s="11">
        <v>1</v>
      </c>
      <c r="F61" s="11">
        <v>1</v>
      </c>
      <c r="G61" s="12">
        <v>0</v>
      </c>
      <c r="H61" s="12">
        <v>0</v>
      </c>
      <c r="I61" s="11">
        <v>1</v>
      </c>
      <c r="J61" s="11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1">
        <v>1</v>
      </c>
      <c r="R61" s="11">
        <v>0</v>
      </c>
      <c r="S61" s="11">
        <v>0</v>
      </c>
      <c r="T61" s="11">
        <v>0</v>
      </c>
      <c r="U61" s="11">
        <f t="shared" si="18"/>
        <v>0</v>
      </c>
      <c r="W61" s="24">
        <f t="shared" si="19"/>
        <v>-1.8474918160530356</v>
      </c>
      <c r="X61" s="30">
        <f t="shared" si="20"/>
        <v>0.15763204105226927</v>
      </c>
      <c r="Y61" s="26">
        <f t="shared" si="21"/>
        <v>0.79707873937660412</v>
      </c>
      <c r="Z61" s="24">
        <f t="shared" si="22"/>
        <v>-9.8498774729755489E-2</v>
      </c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</row>
    <row r="62" spans="2:57" x14ac:dyDescent="0.2">
      <c r="B62" s="21" t="s">
        <v>51</v>
      </c>
      <c r="C62" s="21" t="s">
        <v>44</v>
      </c>
      <c r="D62" s="21" t="s">
        <v>45</v>
      </c>
      <c r="E62" s="11">
        <v>0</v>
      </c>
      <c r="F62" s="11">
        <v>1</v>
      </c>
      <c r="G62" s="12">
        <v>0</v>
      </c>
      <c r="H62" s="12">
        <v>0</v>
      </c>
      <c r="I62" s="11">
        <v>0</v>
      </c>
      <c r="J62" s="11">
        <v>1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1">
        <v>0</v>
      </c>
      <c r="R62" s="11">
        <v>0</v>
      </c>
      <c r="S62" s="11">
        <v>1</v>
      </c>
      <c r="T62" s="11">
        <v>1</v>
      </c>
      <c r="U62" s="11">
        <f t="shared" si="18"/>
        <v>1</v>
      </c>
      <c r="W62" s="24">
        <f t="shared" si="19"/>
        <v>-3.2156272595693571</v>
      </c>
      <c r="X62" s="30">
        <f t="shared" si="20"/>
        <v>4.0130153904220721E-2</v>
      </c>
      <c r="Y62" s="26">
        <f t="shared" si="21"/>
        <v>0.20292126062339583</v>
      </c>
      <c r="Z62" s="24">
        <f t="shared" si="22"/>
        <v>0</v>
      </c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</row>
    <row r="63" spans="2:57" x14ac:dyDescent="0.2">
      <c r="B63" s="21" t="s">
        <v>52</v>
      </c>
      <c r="C63" s="21" t="s">
        <v>41</v>
      </c>
      <c r="D63" s="21" t="s">
        <v>41</v>
      </c>
      <c r="E63" s="11">
        <v>0</v>
      </c>
      <c r="F63" s="11">
        <v>1</v>
      </c>
      <c r="G63" s="12">
        <v>0</v>
      </c>
      <c r="H63" s="12">
        <v>0</v>
      </c>
      <c r="I63" s="11">
        <v>1</v>
      </c>
      <c r="J63" s="11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1">
        <v>1</v>
      </c>
      <c r="R63" s="11">
        <v>1</v>
      </c>
      <c r="S63" s="11">
        <v>0</v>
      </c>
      <c r="T63" s="11">
        <v>0</v>
      </c>
      <c r="U63" s="11">
        <f t="shared" si="18"/>
        <v>1</v>
      </c>
      <c r="W63" s="24">
        <f t="shared" si="19"/>
        <v>-6.3951242365100738</v>
      </c>
      <c r="X63" s="30">
        <f t="shared" si="20"/>
        <v>1.669678415759454E-3</v>
      </c>
      <c r="Y63" s="31">
        <f t="shared" si="21"/>
        <v>2.7598950542163506E-3</v>
      </c>
      <c r="Z63" s="24">
        <f t="shared" si="22"/>
        <v>0</v>
      </c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</row>
    <row r="64" spans="2:57" x14ac:dyDescent="0.2">
      <c r="B64" s="21" t="s">
        <v>52</v>
      </c>
      <c r="C64" s="21" t="s">
        <v>41</v>
      </c>
      <c r="D64" s="21" t="s">
        <v>42</v>
      </c>
      <c r="E64" s="11">
        <v>1</v>
      </c>
      <c r="F64" s="11">
        <v>1</v>
      </c>
      <c r="G64" s="12">
        <v>0</v>
      </c>
      <c r="H64" s="12">
        <v>0</v>
      </c>
      <c r="I64" s="11">
        <v>0</v>
      </c>
      <c r="J64" s="11">
        <v>1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1">
        <v>0</v>
      </c>
      <c r="R64" s="11">
        <v>0</v>
      </c>
      <c r="S64" s="11">
        <v>0</v>
      </c>
      <c r="T64" s="11">
        <v>1</v>
      </c>
      <c r="U64" s="11">
        <f t="shared" si="18"/>
        <v>0</v>
      </c>
      <c r="W64" s="24">
        <f t="shared" si="19"/>
        <v>-0.50532532328591639</v>
      </c>
      <c r="X64" s="30">
        <f t="shared" si="20"/>
        <v>0.60330927294278969</v>
      </c>
      <c r="Y64" s="31">
        <f t="shared" si="21"/>
        <v>0.99724010494578363</v>
      </c>
      <c r="Z64" s="24">
        <f t="shared" si="22"/>
        <v>-1.2002642572949648E-3</v>
      </c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</row>
    <row r="65" spans="2:57" x14ac:dyDescent="0.2">
      <c r="B65" s="21" t="s">
        <v>53</v>
      </c>
      <c r="C65" s="21" t="s">
        <v>44</v>
      </c>
      <c r="D65" s="21" t="s">
        <v>44</v>
      </c>
      <c r="E65" s="11">
        <v>1</v>
      </c>
      <c r="F65" s="11">
        <v>1</v>
      </c>
      <c r="G65" s="12">
        <v>0</v>
      </c>
      <c r="H65" s="12">
        <v>0</v>
      </c>
      <c r="I65" s="11">
        <v>1</v>
      </c>
      <c r="J65" s="11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1">
        <v>1</v>
      </c>
      <c r="R65" s="11">
        <v>0</v>
      </c>
      <c r="S65" s="11">
        <v>0</v>
      </c>
      <c r="T65" s="11">
        <v>0</v>
      </c>
      <c r="U65" s="11">
        <f t="shared" si="18"/>
        <v>0</v>
      </c>
      <c r="W65" s="24">
        <f t="shared" si="19"/>
        <v>-1.8474918160530356</v>
      </c>
      <c r="X65" s="30">
        <f t="shared" si="20"/>
        <v>0.15763204105226927</v>
      </c>
      <c r="Y65" s="26">
        <f t="shared" si="21"/>
        <v>0.79707873937660412</v>
      </c>
      <c r="Z65" s="24">
        <f t="shared" si="22"/>
        <v>-9.8498774729755489E-2</v>
      </c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</row>
    <row r="66" spans="2:57" x14ac:dyDescent="0.2">
      <c r="B66" s="21" t="s">
        <v>53</v>
      </c>
      <c r="C66" s="21" t="s">
        <v>44</v>
      </c>
      <c r="D66" s="21" t="s">
        <v>45</v>
      </c>
      <c r="E66" s="11">
        <v>0</v>
      </c>
      <c r="F66" s="11">
        <v>1</v>
      </c>
      <c r="G66" s="12">
        <v>0</v>
      </c>
      <c r="H66" s="12">
        <v>0</v>
      </c>
      <c r="I66" s="11">
        <v>0</v>
      </c>
      <c r="J66" s="11">
        <v>1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1">
        <v>0</v>
      </c>
      <c r="R66" s="11">
        <v>0</v>
      </c>
      <c r="S66" s="11">
        <v>1</v>
      </c>
      <c r="T66" s="11">
        <v>1</v>
      </c>
      <c r="U66" s="11">
        <f t="shared" si="18"/>
        <v>1</v>
      </c>
      <c r="W66" s="24">
        <f t="shared" si="19"/>
        <v>-3.2156272595693571</v>
      </c>
      <c r="X66" s="30">
        <f t="shared" si="20"/>
        <v>4.0130153904220721E-2</v>
      </c>
      <c r="Y66" s="26">
        <f t="shared" si="21"/>
        <v>0.20292126062339583</v>
      </c>
      <c r="Z66" s="24">
        <f t="shared" si="22"/>
        <v>0</v>
      </c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</row>
    <row r="67" spans="2:57" x14ac:dyDescent="0.2">
      <c r="B67" s="21" t="s">
        <v>54</v>
      </c>
      <c r="C67" s="21" t="s">
        <v>41</v>
      </c>
      <c r="D67" s="21" t="s">
        <v>41</v>
      </c>
      <c r="E67" s="11">
        <v>0</v>
      </c>
      <c r="F67" s="11">
        <v>1</v>
      </c>
      <c r="G67" s="12">
        <v>0</v>
      </c>
      <c r="H67" s="12">
        <v>0</v>
      </c>
      <c r="I67" s="11">
        <v>1</v>
      </c>
      <c r="J67" s="11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1">
        <v>1</v>
      </c>
      <c r="R67" s="11">
        <v>1</v>
      </c>
      <c r="S67" s="11">
        <v>0</v>
      </c>
      <c r="T67" s="11">
        <v>0</v>
      </c>
      <c r="U67" s="11">
        <f t="shared" si="18"/>
        <v>1</v>
      </c>
      <c r="W67" s="24">
        <f t="shared" si="19"/>
        <v>-6.3951242365100738</v>
      </c>
      <c r="X67" s="30">
        <f t="shared" si="20"/>
        <v>1.669678415759454E-3</v>
      </c>
      <c r="Y67" s="31">
        <f t="shared" si="21"/>
        <v>2.7598950542163506E-3</v>
      </c>
      <c r="Z67" s="24">
        <f t="shared" si="22"/>
        <v>0</v>
      </c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</row>
    <row r="68" spans="2:57" x14ac:dyDescent="0.2">
      <c r="B68" s="21" t="s">
        <v>54</v>
      </c>
      <c r="C68" s="21" t="s">
        <v>41</v>
      </c>
      <c r="D68" s="21" t="s">
        <v>42</v>
      </c>
      <c r="E68" s="11">
        <v>1</v>
      </c>
      <c r="F68" s="11">
        <v>1</v>
      </c>
      <c r="G68" s="12">
        <v>0</v>
      </c>
      <c r="H68" s="12">
        <v>0</v>
      </c>
      <c r="I68" s="11">
        <v>0</v>
      </c>
      <c r="J68" s="11">
        <v>1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1">
        <v>0</v>
      </c>
      <c r="R68" s="11">
        <v>0</v>
      </c>
      <c r="S68" s="11">
        <v>0</v>
      </c>
      <c r="T68" s="11">
        <v>1</v>
      </c>
      <c r="U68" s="11">
        <f t="shared" si="18"/>
        <v>0</v>
      </c>
      <c r="W68" s="24">
        <f t="shared" si="19"/>
        <v>-0.50532532328591639</v>
      </c>
      <c r="X68" s="30">
        <f t="shared" si="20"/>
        <v>0.60330927294278969</v>
      </c>
      <c r="Y68" s="31">
        <f t="shared" si="21"/>
        <v>0.99724010494578363</v>
      </c>
      <c r="Z68" s="24">
        <f t="shared" si="22"/>
        <v>-1.2002642572949648E-3</v>
      </c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</row>
    <row r="69" spans="2:57" x14ac:dyDescent="0.2">
      <c r="B69" s="21" t="s">
        <v>55</v>
      </c>
      <c r="C69" s="21" t="s">
        <v>44</v>
      </c>
      <c r="D69" s="21" t="s">
        <v>44</v>
      </c>
      <c r="E69" s="11">
        <v>1</v>
      </c>
      <c r="F69" s="11">
        <v>1</v>
      </c>
      <c r="G69" s="12">
        <v>0</v>
      </c>
      <c r="H69" s="12">
        <v>0</v>
      </c>
      <c r="I69" s="11">
        <v>1</v>
      </c>
      <c r="J69" s="11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1">
        <v>1</v>
      </c>
      <c r="R69" s="11">
        <v>0</v>
      </c>
      <c r="S69" s="11">
        <v>0</v>
      </c>
      <c r="T69" s="11">
        <v>0</v>
      </c>
      <c r="U69" s="11">
        <f t="shared" si="18"/>
        <v>0</v>
      </c>
      <c r="W69" s="24">
        <f t="shared" si="19"/>
        <v>-1.8474918160530356</v>
      </c>
      <c r="X69" s="30">
        <f t="shared" si="20"/>
        <v>0.15763204105226927</v>
      </c>
      <c r="Y69" s="26">
        <f t="shared" si="21"/>
        <v>0.79707873937660412</v>
      </c>
      <c r="Z69" s="24">
        <f t="shared" si="22"/>
        <v>-9.8498774729755489E-2</v>
      </c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</row>
    <row r="70" spans="2:57" x14ac:dyDescent="0.2">
      <c r="B70" s="21" t="s">
        <v>55</v>
      </c>
      <c r="C70" s="21" t="s">
        <v>44</v>
      </c>
      <c r="D70" s="21" t="s">
        <v>45</v>
      </c>
      <c r="E70" s="11">
        <v>0</v>
      </c>
      <c r="F70" s="11">
        <v>1</v>
      </c>
      <c r="G70" s="12">
        <v>0</v>
      </c>
      <c r="H70" s="12">
        <v>0</v>
      </c>
      <c r="I70" s="11">
        <v>0</v>
      </c>
      <c r="J70" s="11">
        <v>1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1">
        <v>0</v>
      </c>
      <c r="R70" s="11">
        <v>0</v>
      </c>
      <c r="S70" s="11">
        <v>1</v>
      </c>
      <c r="T70" s="11">
        <v>1</v>
      </c>
      <c r="U70" s="11">
        <f t="shared" si="18"/>
        <v>1</v>
      </c>
      <c r="W70" s="24">
        <f t="shared" si="19"/>
        <v>-3.2156272595693571</v>
      </c>
      <c r="X70" s="30">
        <f t="shared" si="20"/>
        <v>4.0130153904220721E-2</v>
      </c>
      <c r="Y70" s="26">
        <f t="shared" si="21"/>
        <v>0.20292126062339583</v>
      </c>
      <c r="Z70" s="24">
        <f t="shared" si="22"/>
        <v>0</v>
      </c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</row>
    <row r="71" spans="2:57" x14ac:dyDescent="0.2">
      <c r="B71" s="21" t="s">
        <v>56</v>
      </c>
      <c r="C71" s="21" t="s">
        <v>41</v>
      </c>
      <c r="D71" s="21" t="s">
        <v>41</v>
      </c>
      <c r="E71" s="11">
        <v>0</v>
      </c>
      <c r="F71" s="11">
        <v>1</v>
      </c>
      <c r="G71" s="12">
        <v>0</v>
      </c>
      <c r="H71" s="12">
        <v>0</v>
      </c>
      <c r="I71" s="11">
        <v>1</v>
      </c>
      <c r="J71" s="11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1">
        <v>1</v>
      </c>
      <c r="R71" s="11">
        <v>1</v>
      </c>
      <c r="S71" s="11">
        <v>0</v>
      </c>
      <c r="T71" s="11">
        <v>0</v>
      </c>
      <c r="U71" s="11">
        <f t="shared" ref="U71:U102" si="24">IF(E71=0,1,0)</f>
        <v>1</v>
      </c>
      <c r="W71" s="24">
        <f t="shared" ref="W71:W102" si="25">-SUMPRODUCT(G71:U71,G$4:U$4)</f>
        <v>-6.3951242365100738</v>
      </c>
      <c r="X71" s="30">
        <f t="shared" ref="X71:X102" si="26">EXP(W71)</f>
        <v>1.669678415759454E-3</v>
      </c>
      <c r="Y71" s="31">
        <f t="shared" ref="Y71:Y102" si="27">X71/SUMIF(B:B,B71,X:X)</f>
        <v>2.7598950542163506E-3</v>
      </c>
      <c r="Z71" s="24">
        <f t="shared" ref="Z71:Z102" si="28">LOG(Y71)*E71</f>
        <v>0</v>
      </c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</row>
    <row r="72" spans="2:57" x14ac:dyDescent="0.2">
      <c r="B72" s="21" t="s">
        <v>56</v>
      </c>
      <c r="C72" s="21" t="s">
        <v>41</v>
      </c>
      <c r="D72" s="21" t="s">
        <v>42</v>
      </c>
      <c r="E72" s="11">
        <v>1</v>
      </c>
      <c r="F72" s="11">
        <v>1</v>
      </c>
      <c r="G72" s="12">
        <v>0</v>
      </c>
      <c r="H72" s="12">
        <v>0</v>
      </c>
      <c r="I72" s="11">
        <v>0</v>
      </c>
      <c r="J72" s="11">
        <v>1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1">
        <v>0</v>
      </c>
      <c r="R72" s="11">
        <v>0</v>
      </c>
      <c r="S72" s="11">
        <v>0</v>
      </c>
      <c r="T72" s="11">
        <v>1</v>
      </c>
      <c r="U72" s="11">
        <f t="shared" si="24"/>
        <v>0</v>
      </c>
      <c r="W72" s="24">
        <f t="shared" si="25"/>
        <v>-0.50532532328591639</v>
      </c>
      <c r="X72" s="30">
        <f t="shared" si="26"/>
        <v>0.60330927294278969</v>
      </c>
      <c r="Y72" s="31">
        <f t="shared" si="27"/>
        <v>0.99724010494578363</v>
      </c>
      <c r="Z72" s="24">
        <f t="shared" si="28"/>
        <v>-1.2002642572949648E-3</v>
      </c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</row>
    <row r="73" spans="2:57" x14ac:dyDescent="0.2">
      <c r="B73" s="21" t="s">
        <v>57</v>
      </c>
      <c r="C73" s="21" t="s">
        <v>44</v>
      </c>
      <c r="D73" s="21" t="s">
        <v>44</v>
      </c>
      <c r="E73" s="11">
        <v>1</v>
      </c>
      <c r="F73" s="11">
        <v>1</v>
      </c>
      <c r="G73" s="12">
        <v>0</v>
      </c>
      <c r="H73" s="12">
        <v>0</v>
      </c>
      <c r="I73" s="11">
        <v>1</v>
      </c>
      <c r="J73" s="11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1">
        <v>1</v>
      </c>
      <c r="R73" s="11">
        <v>0</v>
      </c>
      <c r="S73" s="11">
        <v>0</v>
      </c>
      <c r="T73" s="11">
        <v>0</v>
      </c>
      <c r="U73" s="11">
        <f t="shared" si="24"/>
        <v>0</v>
      </c>
      <c r="W73" s="24">
        <f t="shared" si="25"/>
        <v>-1.8474918160530356</v>
      </c>
      <c r="X73" s="30">
        <f t="shared" si="26"/>
        <v>0.15763204105226927</v>
      </c>
      <c r="Y73" s="26">
        <f t="shared" si="27"/>
        <v>0.79707873937660412</v>
      </c>
      <c r="Z73" s="24">
        <f t="shared" si="28"/>
        <v>-9.8498774729755489E-2</v>
      </c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</row>
    <row r="74" spans="2:57" x14ac:dyDescent="0.2">
      <c r="B74" s="21" t="s">
        <v>57</v>
      </c>
      <c r="C74" s="21" t="s">
        <v>44</v>
      </c>
      <c r="D74" s="21" t="s">
        <v>45</v>
      </c>
      <c r="E74" s="11">
        <v>0</v>
      </c>
      <c r="F74" s="11">
        <v>1</v>
      </c>
      <c r="G74" s="12">
        <v>0</v>
      </c>
      <c r="H74" s="12">
        <v>0</v>
      </c>
      <c r="I74" s="11">
        <v>0</v>
      </c>
      <c r="J74" s="11">
        <v>1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1">
        <v>0</v>
      </c>
      <c r="R74" s="11">
        <v>0</v>
      </c>
      <c r="S74" s="11">
        <v>1</v>
      </c>
      <c r="T74" s="11">
        <v>1</v>
      </c>
      <c r="U74" s="11">
        <f t="shared" si="24"/>
        <v>1</v>
      </c>
      <c r="W74" s="24">
        <f t="shared" si="25"/>
        <v>-3.2156272595693571</v>
      </c>
      <c r="X74" s="30">
        <f t="shared" si="26"/>
        <v>4.0130153904220721E-2</v>
      </c>
      <c r="Y74" s="26">
        <f t="shared" si="27"/>
        <v>0.20292126062339583</v>
      </c>
      <c r="Z74" s="24">
        <f t="shared" si="28"/>
        <v>0</v>
      </c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</row>
    <row r="75" spans="2:57" x14ac:dyDescent="0.2">
      <c r="B75" s="21" t="s">
        <v>58</v>
      </c>
      <c r="C75" s="21" t="s">
        <v>41</v>
      </c>
      <c r="D75" s="21" t="s">
        <v>41</v>
      </c>
      <c r="E75" s="11">
        <v>0</v>
      </c>
      <c r="F75" s="11">
        <v>1</v>
      </c>
      <c r="G75" s="12">
        <v>0</v>
      </c>
      <c r="H75" s="12">
        <v>0</v>
      </c>
      <c r="I75" s="11">
        <v>1</v>
      </c>
      <c r="J75" s="11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1">
        <v>1</v>
      </c>
      <c r="R75" s="11">
        <v>1</v>
      </c>
      <c r="S75" s="11">
        <v>0</v>
      </c>
      <c r="T75" s="11">
        <v>0</v>
      </c>
      <c r="U75" s="11">
        <f t="shared" si="24"/>
        <v>1</v>
      </c>
      <c r="W75" s="24">
        <f t="shared" si="25"/>
        <v>-6.3951242365100738</v>
      </c>
      <c r="X75" s="30">
        <f t="shared" si="26"/>
        <v>1.669678415759454E-3</v>
      </c>
      <c r="Y75" s="31">
        <f t="shared" si="27"/>
        <v>2.7598950542163506E-3</v>
      </c>
      <c r="Z75" s="24">
        <f t="shared" si="28"/>
        <v>0</v>
      </c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</row>
    <row r="76" spans="2:57" x14ac:dyDescent="0.2">
      <c r="B76" s="21" t="s">
        <v>58</v>
      </c>
      <c r="C76" s="21" t="s">
        <v>41</v>
      </c>
      <c r="D76" s="21" t="s">
        <v>42</v>
      </c>
      <c r="E76" s="11">
        <v>1</v>
      </c>
      <c r="F76" s="11">
        <v>1</v>
      </c>
      <c r="G76" s="12">
        <v>0</v>
      </c>
      <c r="H76" s="12">
        <v>0</v>
      </c>
      <c r="I76" s="11">
        <v>0</v>
      </c>
      <c r="J76" s="11">
        <v>1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1">
        <v>0</v>
      </c>
      <c r="R76" s="11">
        <v>0</v>
      </c>
      <c r="S76" s="11">
        <v>0</v>
      </c>
      <c r="T76" s="11">
        <v>1</v>
      </c>
      <c r="U76" s="11">
        <f t="shared" si="24"/>
        <v>0</v>
      </c>
      <c r="W76" s="24">
        <f t="shared" si="25"/>
        <v>-0.50532532328591639</v>
      </c>
      <c r="X76" s="30">
        <f t="shared" si="26"/>
        <v>0.60330927294278969</v>
      </c>
      <c r="Y76" s="31">
        <f t="shared" si="27"/>
        <v>0.99724010494578363</v>
      </c>
      <c r="Z76" s="24">
        <f t="shared" si="28"/>
        <v>-1.2002642572949648E-3</v>
      </c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</row>
    <row r="77" spans="2:57" x14ac:dyDescent="0.2">
      <c r="B77" s="21" t="s">
        <v>59</v>
      </c>
      <c r="C77" s="21" t="s">
        <v>44</v>
      </c>
      <c r="D77" s="21" t="s">
        <v>44</v>
      </c>
      <c r="E77" s="11">
        <v>1</v>
      </c>
      <c r="F77" s="11">
        <v>1</v>
      </c>
      <c r="G77" s="12">
        <v>0</v>
      </c>
      <c r="H77" s="12">
        <v>0</v>
      </c>
      <c r="I77" s="11">
        <v>1</v>
      </c>
      <c r="J77" s="11">
        <v>0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11">
        <v>1</v>
      </c>
      <c r="R77" s="11">
        <v>0</v>
      </c>
      <c r="S77" s="11">
        <v>0</v>
      </c>
      <c r="T77" s="11">
        <v>0</v>
      </c>
      <c r="U77" s="11">
        <f t="shared" si="24"/>
        <v>0</v>
      </c>
      <c r="W77" s="24">
        <f t="shared" si="25"/>
        <v>-1.8474918160530356</v>
      </c>
      <c r="X77" s="30">
        <f t="shared" si="26"/>
        <v>0.15763204105226927</v>
      </c>
      <c r="Y77" s="26">
        <f t="shared" si="27"/>
        <v>0.79707873937660412</v>
      </c>
      <c r="Z77" s="24">
        <f t="shared" si="28"/>
        <v>-9.8498774729755489E-2</v>
      </c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</row>
    <row r="78" spans="2:57" x14ac:dyDescent="0.2">
      <c r="B78" s="21" t="s">
        <v>59</v>
      </c>
      <c r="C78" s="21" t="s">
        <v>44</v>
      </c>
      <c r="D78" s="21" t="s">
        <v>45</v>
      </c>
      <c r="E78" s="11">
        <v>0</v>
      </c>
      <c r="F78" s="11">
        <v>1</v>
      </c>
      <c r="G78" s="12">
        <v>0</v>
      </c>
      <c r="H78" s="12">
        <v>0</v>
      </c>
      <c r="I78" s="11">
        <v>0</v>
      </c>
      <c r="J78" s="11">
        <v>1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1">
        <v>0</v>
      </c>
      <c r="R78" s="11">
        <v>0</v>
      </c>
      <c r="S78" s="11">
        <v>1</v>
      </c>
      <c r="T78" s="11">
        <v>1</v>
      </c>
      <c r="U78" s="11">
        <f t="shared" si="24"/>
        <v>1</v>
      </c>
      <c r="W78" s="24">
        <f t="shared" si="25"/>
        <v>-3.2156272595693571</v>
      </c>
      <c r="X78" s="30">
        <f t="shared" si="26"/>
        <v>4.0130153904220721E-2</v>
      </c>
      <c r="Y78" s="26">
        <f t="shared" si="27"/>
        <v>0.20292126062339583</v>
      </c>
      <c r="Z78" s="24">
        <f t="shared" si="28"/>
        <v>0</v>
      </c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</row>
    <row r="79" spans="2:57" x14ac:dyDescent="0.2">
      <c r="B79" s="17" t="s">
        <v>60</v>
      </c>
      <c r="C79" s="17" t="s">
        <v>42</v>
      </c>
      <c r="D79" s="17" t="s">
        <v>41</v>
      </c>
      <c r="E79" s="18">
        <v>0</v>
      </c>
      <c r="F79" s="18">
        <v>1</v>
      </c>
      <c r="G79" s="19">
        <v>0</v>
      </c>
      <c r="H79" s="19">
        <v>0</v>
      </c>
      <c r="I79" s="18">
        <v>1</v>
      </c>
      <c r="J79" s="18">
        <v>0</v>
      </c>
      <c r="K79" s="19">
        <v>0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8">
        <v>1</v>
      </c>
      <c r="R79" s="18">
        <v>1</v>
      </c>
      <c r="S79" s="18">
        <v>0</v>
      </c>
      <c r="T79" s="18">
        <v>1</v>
      </c>
      <c r="U79" s="18">
        <f t="shared" si="24"/>
        <v>1</v>
      </c>
      <c r="W79" s="24">
        <f t="shared" si="25"/>
        <v>-6.3951242365100738</v>
      </c>
      <c r="X79" s="30">
        <f t="shared" si="26"/>
        <v>1.669678415759454E-3</v>
      </c>
      <c r="Y79" s="31">
        <f t="shared" si="27"/>
        <v>2.7598950542163506E-3</v>
      </c>
      <c r="Z79" s="24">
        <f t="shared" si="28"/>
        <v>0</v>
      </c>
    </row>
    <row r="80" spans="2:57" x14ac:dyDescent="0.2">
      <c r="B80" s="17" t="s">
        <v>60</v>
      </c>
      <c r="C80" s="17" t="s">
        <v>42</v>
      </c>
      <c r="D80" s="17" t="s">
        <v>42</v>
      </c>
      <c r="E80" s="18">
        <v>1</v>
      </c>
      <c r="F80" s="18">
        <v>1</v>
      </c>
      <c r="G80" s="19">
        <v>0</v>
      </c>
      <c r="H80" s="19">
        <v>0</v>
      </c>
      <c r="I80" s="18">
        <v>1</v>
      </c>
      <c r="J80" s="18">
        <v>1</v>
      </c>
      <c r="K80" s="19">
        <v>0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8">
        <v>0</v>
      </c>
      <c r="R80" s="18">
        <v>0</v>
      </c>
      <c r="S80" s="18">
        <v>0</v>
      </c>
      <c r="T80" s="18">
        <v>0</v>
      </c>
      <c r="U80" s="18">
        <f t="shared" si="24"/>
        <v>0</v>
      </c>
      <c r="W80" s="24">
        <f t="shared" si="25"/>
        <v>-0.50532532328591639</v>
      </c>
      <c r="X80" s="30">
        <f t="shared" si="26"/>
        <v>0.60330927294278969</v>
      </c>
      <c r="Y80" s="31">
        <f t="shared" si="27"/>
        <v>0.99724010494578363</v>
      </c>
      <c r="Z80" s="24">
        <f t="shared" si="28"/>
        <v>-1.2002642572949648E-3</v>
      </c>
    </row>
    <row r="81" spans="2:26" x14ac:dyDescent="0.2">
      <c r="B81" s="17" t="s">
        <v>61</v>
      </c>
      <c r="C81" s="17" t="s">
        <v>45</v>
      </c>
      <c r="D81" s="17" t="s">
        <v>44</v>
      </c>
      <c r="E81" s="18">
        <v>0</v>
      </c>
      <c r="F81" s="18">
        <v>1</v>
      </c>
      <c r="G81" s="19">
        <v>0</v>
      </c>
      <c r="H81" s="19">
        <v>0</v>
      </c>
      <c r="I81" s="18">
        <v>1</v>
      </c>
      <c r="J81" s="18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8">
        <v>1</v>
      </c>
      <c r="R81" s="18">
        <v>0</v>
      </c>
      <c r="S81" s="18">
        <v>0</v>
      </c>
      <c r="T81" s="18">
        <v>1</v>
      </c>
      <c r="U81" s="18">
        <f t="shared" si="24"/>
        <v>1</v>
      </c>
      <c r="W81" s="24">
        <f t="shared" si="25"/>
        <v>-1.8474918160530356</v>
      </c>
      <c r="X81" s="30">
        <f t="shared" si="26"/>
        <v>0.15763204105226927</v>
      </c>
      <c r="Y81" s="26">
        <f t="shared" si="27"/>
        <v>0.79707873937660412</v>
      </c>
      <c r="Z81" s="24">
        <f t="shared" si="28"/>
        <v>0</v>
      </c>
    </row>
    <row r="82" spans="2:26" x14ac:dyDescent="0.2">
      <c r="B82" s="17" t="s">
        <v>61</v>
      </c>
      <c r="C82" s="17" t="s">
        <v>45</v>
      </c>
      <c r="D82" s="17" t="s">
        <v>45</v>
      </c>
      <c r="E82" s="18">
        <v>1</v>
      </c>
      <c r="F82" s="18">
        <v>1</v>
      </c>
      <c r="G82" s="19">
        <v>0</v>
      </c>
      <c r="H82" s="19">
        <v>0</v>
      </c>
      <c r="I82" s="18">
        <v>0</v>
      </c>
      <c r="J82" s="18">
        <v>1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8">
        <v>0</v>
      </c>
      <c r="R82" s="18">
        <v>0</v>
      </c>
      <c r="S82" s="18">
        <v>1</v>
      </c>
      <c r="T82" s="18">
        <v>0</v>
      </c>
      <c r="U82" s="18">
        <f t="shared" si="24"/>
        <v>0</v>
      </c>
      <c r="W82" s="24">
        <f t="shared" si="25"/>
        <v>-3.2156272595693571</v>
      </c>
      <c r="X82" s="30">
        <f t="shared" si="26"/>
        <v>4.0130153904220721E-2</v>
      </c>
      <c r="Y82" s="26">
        <f t="shared" si="27"/>
        <v>0.20292126062339583</v>
      </c>
      <c r="Z82" s="24">
        <f t="shared" si="28"/>
        <v>-0.69267244834515196</v>
      </c>
    </row>
    <row r="83" spans="2:26" x14ac:dyDescent="0.2">
      <c r="B83" s="17" t="s">
        <v>62</v>
      </c>
      <c r="C83" s="17" t="s">
        <v>42</v>
      </c>
      <c r="D83" s="17" t="s">
        <v>41</v>
      </c>
      <c r="E83" s="18">
        <v>0</v>
      </c>
      <c r="F83" s="18">
        <v>1</v>
      </c>
      <c r="G83" s="19">
        <v>0</v>
      </c>
      <c r="H83" s="19">
        <v>0</v>
      </c>
      <c r="I83" s="18">
        <v>1</v>
      </c>
      <c r="J83" s="18">
        <v>0</v>
      </c>
      <c r="K83" s="19">
        <v>0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8">
        <v>1</v>
      </c>
      <c r="R83" s="18">
        <v>1</v>
      </c>
      <c r="S83" s="18">
        <v>0</v>
      </c>
      <c r="T83" s="18">
        <v>1</v>
      </c>
      <c r="U83" s="18">
        <f t="shared" si="24"/>
        <v>1</v>
      </c>
      <c r="W83" s="24">
        <f t="shared" si="25"/>
        <v>-6.3951242365100738</v>
      </c>
      <c r="X83" s="30">
        <f t="shared" si="26"/>
        <v>1.669678415759454E-3</v>
      </c>
      <c r="Y83" s="31">
        <f t="shared" si="27"/>
        <v>2.7598950542163506E-3</v>
      </c>
      <c r="Z83" s="24">
        <f t="shared" si="28"/>
        <v>0</v>
      </c>
    </row>
    <row r="84" spans="2:26" x14ac:dyDescent="0.2">
      <c r="B84" s="17" t="s">
        <v>62</v>
      </c>
      <c r="C84" s="17" t="s">
        <v>42</v>
      </c>
      <c r="D84" s="17" t="s">
        <v>42</v>
      </c>
      <c r="E84" s="18">
        <v>1</v>
      </c>
      <c r="F84" s="18">
        <v>1</v>
      </c>
      <c r="G84" s="19">
        <v>0</v>
      </c>
      <c r="H84" s="19">
        <v>0</v>
      </c>
      <c r="I84" s="18">
        <v>0</v>
      </c>
      <c r="J84" s="18">
        <v>1</v>
      </c>
      <c r="K84" s="19">
        <v>0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8">
        <v>0</v>
      </c>
      <c r="R84" s="18">
        <v>0</v>
      </c>
      <c r="S84" s="18">
        <v>0</v>
      </c>
      <c r="T84" s="18">
        <v>0</v>
      </c>
      <c r="U84" s="18">
        <f t="shared" si="24"/>
        <v>0</v>
      </c>
      <c r="W84" s="24">
        <f t="shared" si="25"/>
        <v>-0.50532532328591639</v>
      </c>
      <c r="X84" s="30">
        <f t="shared" si="26"/>
        <v>0.60330927294278969</v>
      </c>
      <c r="Y84" s="31">
        <f t="shared" si="27"/>
        <v>0.99724010494578363</v>
      </c>
      <c r="Z84" s="24">
        <f t="shared" si="28"/>
        <v>-1.2002642572949648E-3</v>
      </c>
    </row>
    <row r="85" spans="2:26" x14ac:dyDescent="0.2">
      <c r="B85" s="17" t="s">
        <v>63</v>
      </c>
      <c r="C85" s="17" t="s">
        <v>45</v>
      </c>
      <c r="D85" s="17" t="s">
        <v>44</v>
      </c>
      <c r="E85" s="18">
        <v>0</v>
      </c>
      <c r="F85" s="18">
        <v>1</v>
      </c>
      <c r="G85" s="19">
        <v>0</v>
      </c>
      <c r="H85" s="19">
        <v>0</v>
      </c>
      <c r="I85" s="18">
        <v>1</v>
      </c>
      <c r="J85" s="18">
        <v>0</v>
      </c>
      <c r="K85" s="19">
        <v>0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8">
        <v>1</v>
      </c>
      <c r="R85" s="18">
        <v>0</v>
      </c>
      <c r="S85" s="18">
        <v>0</v>
      </c>
      <c r="T85" s="18">
        <v>1</v>
      </c>
      <c r="U85" s="18">
        <f t="shared" si="24"/>
        <v>1</v>
      </c>
      <c r="W85" s="24">
        <f t="shared" si="25"/>
        <v>-1.8474918160530356</v>
      </c>
      <c r="X85" s="30">
        <f t="shared" si="26"/>
        <v>0.15763204105226927</v>
      </c>
      <c r="Y85" s="26">
        <f t="shared" si="27"/>
        <v>0.79707873937660412</v>
      </c>
      <c r="Z85" s="24">
        <f t="shared" si="28"/>
        <v>0</v>
      </c>
    </row>
    <row r="86" spans="2:26" x14ac:dyDescent="0.2">
      <c r="B86" s="17" t="s">
        <v>63</v>
      </c>
      <c r="C86" s="17" t="s">
        <v>45</v>
      </c>
      <c r="D86" s="17" t="s">
        <v>45</v>
      </c>
      <c r="E86" s="18">
        <v>1</v>
      </c>
      <c r="F86" s="18">
        <v>1</v>
      </c>
      <c r="G86" s="19">
        <v>0</v>
      </c>
      <c r="H86" s="19">
        <v>0</v>
      </c>
      <c r="I86" s="18">
        <v>0</v>
      </c>
      <c r="J86" s="18">
        <v>1</v>
      </c>
      <c r="K86" s="19">
        <v>0</v>
      </c>
      <c r="L86" s="19">
        <v>0</v>
      </c>
      <c r="M86" s="19">
        <v>0</v>
      </c>
      <c r="N86" s="19">
        <v>0</v>
      </c>
      <c r="O86" s="19">
        <v>0</v>
      </c>
      <c r="P86" s="19">
        <v>0</v>
      </c>
      <c r="Q86" s="18">
        <v>0</v>
      </c>
      <c r="R86" s="18">
        <v>0</v>
      </c>
      <c r="S86" s="18">
        <v>1</v>
      </c>
      <c r="T86" s="18">
        <v>0</v>
      </c>
      <c r="U86" s="18">
        <f t="shared" si="24"/>
        <v>0</v>
      </c>
      <c r="W86" s="24">
        <f t="shared" si="25"/>
        <v>-3.2156272595693571</v>
      </c>
      <c r="X86" s="30">
        <f t="shared" si="26"/>
        <v>4.0130153904220721E-2</v>
      </c>
      <c r="Y86" s="26">
        <f t="shared" si="27"/>
        <v>0.20292126062339583</v>
      </c>
      <c r="Z86" s="24">
        <f t="shared" si="28"/>
        <v>-0.69267244834515196</v>
      </c>
    </row>
    <row r="87" spans="2:26" x14ac:dyDescent="0.2">
      <c r="B87" s="7" t="s">
        <v>64</v>
      </c>
      <c r="C87" s="7" t="s">
        <v>65</v>
      </c>
      <c r="D87" s="7" t="s">
        <v>65</v>
      </c>
      <c r="E87" s="8">
        <v>0</v>
      </c>
      <c r="F87" s="8">
        <v>1</v>
      </c>
      <c r="G87" s="9">
        <v>0</v>
      </c>
      <c r="H87" s="9">
        <v>0</v>
      </c>
      <c r="I87" s="9">
        <v>0</v>
      </c>
      <c r="J87" s="9">
        <v>0</v>
      </c>
      <c r="K87" s="8">
        <v>1</v>
      </c>
      <c r="L87" s="8">
        <v>0</v>
      </c>
      <c r="M87" s="9">
        <v>0</v>
      </c>
      <c r="N87" s="9">
        <v>0</v>
      </c>
      <c r="O87" s="9">
        <v>0</v>
      </c>
      <c r="P87" s="9">
        <v>0</v>
      </c>
      <c r="Q87" s="8">
        <v>1</v>
      </c>
      <c r="R87" s="8">
        <v>1</v>
      </c>
      <c r="S87" s="8">
        <v>0</v>
      </c>
      <c r="T87" s="8">
        <v>0</v>
      </c>
      <c r="U87" s="8">
        <f t="shared" si="24"/>
        <v>1</v>
      </c>
      <c r="W87" s="24">
        <f t="shared" si="25"/>
        <v>-6.4306625778434237</v>
      </c>
      <c r="X87" s="30">
        <f t="shared" si="26"/>
        <v>1.6113828141525199E-3</v>
      </c>
      <c r="Y87" s="31">
        <f t="shared" si="27"/>
        <v>1.6340938131377833E-3</v>
      </c>
      <c r="Z87" s="24">
        <f t="shared" si="28"/>
        <v>0</v>
      </c>
    </row>
    <row r="88" spans="2:26" x14ac:dyDescent="0.2">
      <c r="B88" s="10" t="s">
        <v>64</v>
      </c>
      <c r="C88" s="10" t="s">
        <v>65</v>
      </c>
      <c r="D88" s="10" t="s">
        <v>66</v>
      </c>
      <c r="E88" s="11">
        <v>1</v>
      </c>
      <c r="F88" s="11">
        <v>1</v>
      </c>
      <c r="G88" s="12">
        <v>0</v>
      </c>
      <c r="H88" s="12">
        <v>0</v>
      </c>
      <c r="I88" s="12">
        <v>0</v>
      </c>
      <c r="J88" s="12">
        <v>0</v>
      </c>
      <c r="K88" s="11">
        <v>0</v>
      </c>
      <c r="L88" s="11">
        <v>1</v>
      </c>
      <c r="M88" s="12">
        <v>0</v>
      </c>
      <c r="N88" s="12">
        <v>0</v>
      </c>
      <c r="O88" s="12">
        <v>0</v>
      </c>
      <c r="P88" s="12">
        <v>0</v>
      </c>
      <c r="Q88" s="11">
        <v>0</v>
      </c>
      <c r="R88" s="11">
        <v>0</v>
      </c>
      <c r="S88" s="11">
        <v>0</v>
      </c>
      <c r="T88" s="11">
        <v>1</v>
      </c>
      <c r="U88" s="11">
        <f t="shared" si="24"/>
        <v>0</v>
      </c>
      <c r="W88" s="24">
        <f t="shared" si="25"/>
        <v>-1.5631137232746437E-2</v>
      </c>
      <c r="X88" s="30">
        <f t="shared" si="26"/>
        <v>0.98449039494017732</v>
      </c>
      <c r="Y88" s="31">
        <f t="shared" si="27"/>
        <v>0.99836590618686227</v>
      </c>
      <c r="Z88" s="24">
        <f t="shared" si="28"/>
        <v>-7.1025839856267089E-4</v>
      </c>
    </row>
    <row r="89" spans="2:26" x14ac:dyDescent="0.2">
      <c r="B89" s="10" t="s">
        <v>67</v>
      </c>
      <c r="C89" s="10" t="s">
        <v>68</v>
      </c>
      <c r="D89" s="10" t="s">
        <v>68</v>
      </c>
      <c r="E89" s="11">
        <v>1</v>
      </c>
      <c r="F89" s="11">
        <v>1</v>
      </c>
      <c r="G89" s="12">
        <v>0</v>
      </c>
      <c r="H89" s="12">
        <v>0</v>
      </c>
      <c r="I89" s="12">
        <v>0</v>
      </c>
      <c r="J89" s="12">
        <v>0</v>
      </c>
      <c r="K89" s="11">
        <v>1</v>
      </c>
      <c r="L89" s="11">
        <v>0</v>
      </c>
      <c r="M89" s="12">
        <v>0</v>
      </c>
      <c r="N89" s="12">
        <v>0</v>
      </c>
      <c r="O89" s="12">
        <v>0</v>
      </c>
      <c r="P89" s="12">
        <v>0</v>
      </c>
      <c r="Q89" s="11">
        <v>1</v>
      </c>
      <c r="R89" s="11">
        <v>0</v>
      </c>
      <c r="S89" s="11">
        <v>0</v>
      </c>
      <c r="T89" s="11">
        <v>0</v>
      </c>
      <c r="U89" s="11">
        <f t="shared" si="24"/>
        <v>0</v>
      </c>
      <c r="W89" s="24">
        <f t="shared" si="25"/>
        <v>-1.8830301573863857</v>
      </c>
      <c r="X89" s="30">
        <f t="shared" si="26"/>
        <v>0.15212843354381902</v>
      </c>
      <c r="Y89" s="26">
        <f t="shared" si="27"/>
        <v>0.69907625122796468</v>
      </c>
      <c r="Z89" s="24">
        <f t="shared" si="28"/>
        <v>-0.15547545131947738</v>
      </c>
    </row>
    <row r="90" spans="2:26" x14ac:dyDescent="0.2">
      <c r="B90" s="10" t="s">
        <v>67</v>
      </c>
      <c r="C90" s="10" t="s">
        <v>68</v>
      </c>
      <c r="D90" s="10" t="s">
        <v>69</v>
      </c>
      <c r="E90" s="11">
        <v>0</v>
      </c>
      <c r="F90" s="11">
        <v>1</v>
      </c>
      <c r="G90" s="12">
        <v>0</v>
      </c>
      <c r="H90" s="12">
        <v>0</v>
      </c>
      <c r="I90" s="12">
        <v>0</v>
      </c>
      <c r="J90" s="12">
        <v>0</v>
      </c>
      <c r="K90" s="11">
        <v>0</v>
      </c>
      <c r="L90" s="11">
        <v>1</v>
      </c>
      <c r="M90" s="12">
        <v>0</v>
      </c>
      <c r="N90" s="12">
        <v>0</v>
      </c>
      <c r="O90" s="12">
        <v>0</v>
      </c>
      <c r="P90" s="12">
        <v>0</v>
      </c>
      <c r="Q90" s="11">
        <v>0</v>
      </c>
      <c r="R90" s="11">
        <v>0</v>
      </c>
      <c r="S90" s="11">
        <v>1</v>
      </c>
      <c r="T90" s="11">
        <v>1</v>
      </c>
      <c r="U90" s="11">
        <f t="shared" si="24"/>
        <v>1</v>
      </c>
      <c r="W90" s="24">
        <f t="shared" si="25"/>
        <v>-2.7259330735161873</v>
      </c>
      <c r="X90" s="30">
        <f t="shared" si="26"/>
        <v>6.5485071816429333E-2</v>
      </c>
      <c r="Y90" s="26">
        <f t="shared" si="27"/>
        <v>0.30092374877203526</v>
      </c>
      <c r="Z90" s="24">
        <f t="shared" si="28"/>
        <v>0</v>
      </c>
    </row>
    <row r="91" spans="2:26" x14ac:dyDescent="0.2">
      <c r="B91" s="10" t="s">
        <v>70</v>
      </c>
      <c r="C91" s="10" t="s">
        <v>65</v>
      </c>
      <c r="D91" s="10" t="s">
        <v>65</v>
      </c>
      <c r="E91" s="11">
        <v>0</v>
      </c>
      <c r="F91" s="11">
        <v>1</v>
      </c>
      <c r="G91" s="12">
        <v>0</v>
      </c>
      <c r="H91" s="12">
        <v>0</v>
      </c>
      <c r="I91" s="12">
        <v>0</v>
      </c>
      <c r="J91" s="12">
        <v>0</v>
      </c>
      <c r="K91" s="11">
        <v>1</v>
      </c>
      <c r="L91" s="11">
        <v>0</v>
      </c>
      <c r="M91" s="12">
        <v>0</v>
      </c>
      <c r="N91" s="12">
        <v>0</v>
      </c>
      <c r="O91" s="12">
        <v>0</v>
      </c>
      <c r="P91" s="12">
        <v>0</v>
      </c>
      <c r="Q91" s="11">
        <v>1</v>
      </c>
      <c r="R91" s="11">
        <v>1</v>
      </c>
      <c r="S91" s="11">
        <v>0</v>
      </c>
      <c r="T91" s="11">
        <v>0</v>
      </c>
      <c r="U91" s="11">
        <f t="shared" si="24"/>
        <v>1</v>
      </c>
      <c r="W91" s="24">
        <f t="shared" si="25"/>
        <v>-6.4306625778434237</v>
      </c>
      <c r="X91" s="30">
        <f t="shared" si="26"/>
        <v>1.6113828141525199E-3</v>
      </c>
      <c r="Y91" s="31">
        <f t="shared" si="27"/>
        <v>1.6340938131377833E-3</v>
      </c>
      <c r="Z91" s="24">
        <f t="shared" si="28"/>
        <v>0</v>
      </c>
    </row>
    <row r="92" spans="2:26" x14ac:dyDescent="0.2">
      <c r="B92" s="10" t="s">
        <v>70</v>
      </c>
      <c r="C92" s="10" t="s">
        <v>65</v>
      </c>
      <c r="D92" s="10" t="s">
        <v>66</v>
      </c>
      <c r="E92" s="11">
        <v>1</v>
      </c>
      <c r="F92" s="11">
        <v>1</v>
      </c>
      <c r="G92" s="12">
        <v>0</v>
      </c>
      <c r="H92" s="12">
        <v>0</v>
      </c>
      <c r="I92" s="12">
        <v>0</v>
      </c>
      <c r="J92" s="12">
        <v>0</v>
      </c>
      <c r="K92" s="11">
        <v>0</v>
      </c>
      <c r="L92" s="11">
        <v>1</v>
      </c>
      <c r="M92" s="12">
        <v>0</v>
      </c>
      <c r="N92" s="12">
        <v>0</v>
      </c>
      <c r="O92" s="12">
        <v>0</v>
      </c>
      <c r="P92" s="12">
        <v>0</v>
      </c>
      <c r="Q92" s="11">
        <v>0</v>
      </c>
      <c r="R92" s="11">
        <v>0</v>
      </c>
      <c r="S92" s="11">
        <v>0</v>
      </c>
      <c r="T92" s="11">
        <v>1</v>
      </c>
      <c r="U92" s="11">
        <f t="shared" si="24"/>
        <v>0</v>
      </c>
      <c r="W92" s="24">
        <f t="shared" si="25"/>
        <v>-1.5631137232746437E-2</v>
      </c>
      <c r="X92" s="30">
        <f t="shared" si="26"/>
        <v>0.98449039494017732</v>
      </c>
      <c r="Y92" s="31">
        <f t="shared" si="27"/>
        <v>0.99836590618686227</v>
      </c>
      <c r="Z92" s="24">
        <f t="shared" si="28"/>
        <v>-7.1025839856267089E-4</v>
      </c>
    </row>
    <row r="93" spans="2:26" x14ac:dyDescent="0.2">
      <c r="B93" s="10" t="s">
        <v>71</v>
      </c>
      <c r="C93" s="10" t="s">
        <v>68</v>
      </c>
      <c r="D93" s="10" t="s">
        <v>68</v>
      </c>
      <c r="E93" s="11">
        <v>1</v>
      </c>
      <c r="F93" s="11">
        <v>1</v>
      </c>
      <c r="G93" s="12">
        <v>0</v>
      </c>
      <c r="H93" s="12">
        <v>0</v>
      </c>
      <c r="I93" s="12">
        <v>0</v>
      </c>
      <c r="J93" s="12">
        <v>0</v>
      </c>
      <c r="K93" s="11">
        <v>1</v>
      </c>
      <c r="L93" s="11">
        <v>0</v>
      </c>
      <c r="M93" s="12">
        <v>0</v>
      </c>
      <c r="N93" s="12">
        <v>0</v>
      </c>
      <c r="O93" s="12">
        <v>0</v>
      </c>
      <c r="P93" s="12">
        <v>0</v>
      </c>
      <c r="Q93" s="11">
        <v>1</v>
      </c>
      <c r="R93" s="11">
        <v>0</v>
      </c>
      <c r="S93" s="11">
        <v>0</v>
      </c>
      <c r="T93" s="11">
        <v>0</v>
      </c>
      <c r="U93" s="11">
        <f t="shared" si="24"/>
        <v>0</v>
      </c>
      <c r="W93" s="24">
        <f t="shared" si="25"/>
        <v>-1.8830301573863857</v>
      </c>
      <c r="X93" s="30">
        <f t="shared" si="26"/>
        <v>0.15212843354381902</v>
      </c>
      <c r="Y93" s="26">
        <f t="shared" si="27"/>
        <v>0.69907625122796468</v>
      </c>
      <c r="Z93" s="24">
        <f t="shared" si="28"/>
        <v>-0.15547545131947738</v>
      </c>
    </row>
    <row r="94" spans="2:26" x14ac:dyDescent="0.2">
      <c r="B94" s="10" t="s">
        <v>71</v>
      </c>
      <c r="C94" s="10" t="s">
        <v>68</v>
      </c>
      <c r="D94" s="10" t="s">
        <v>69</v>
      </c>
      <c r="E94" s="11">
        <v>0</v>
      </c>
      <c r="F94" s="11">
        <v>1</v>
      </c>
      <c r="G94" s="12">
        <v>0</v>
      </c>
      <c r="H94" s="12">
        <v>0</v>
      </c>
      <c r="I94" s="12">
        <v>0</v>
      </c>
      <c r="J94" s="12">
        <v>0</v>
      </c>
      <c r="K94" s="11">
        <v>0</v>
      </c>
      <c r="L94" s="11">
        <v>1</v>
      </c>
      <c r="M94" s="12">
        <v>0</v>
      </c>
      <c r="N94" s="12">
        <v>0</v>
      </c>
      <c r="O94" s="12">
        <v>0</v>
      </c>
      <c r="P94" s="12">
        <v>0</v>
      </c>
      <c r="Q94" s="11">
        <v>0</v>
      </c>
      <c r="R94" s="11">
        <v>0</v>
      </c>
      <c r="S94" s="11">
        <v>1</v>
      </c>
      <c r="T94" s="11">
        <v>1</v>
      </c>
      <c r="U94" s="11">
        <f t="shared" si="24"/>
        <v>1</v>
      </c>
      <c r="W94" s="24">
        <f t="shared" si="25"/>
        <v>-2.7259330735161873</v>
      </c>
      <c r="X94" s="30">
        <f t="shared" si="26"/>
        <v>6.5485071816429333E-2</v>
      </c>
      <c r="Y94" s="26">
        <f t="shared" si="27"/>
        <v>0.30092374877203526</v>
      </c>
      <c r="Z94" s="24">
        <f t="shared" si="28"/>
        <v>0</v>
      </c>
    </row>
    <row r="95" spans="2:26" x14ac:dyDescent="0.2">
      <c r="B95" s="10" t="s">
        <v>72</v>
      </c>
      <c r="C95" s="10" t="s">
        <v>65</v>
      </c>
      <c r="D95" s="10" t="s">
        <v>65</v>
      </c>
      <c r="E95" s="11">
        <v>0</v>
      </c>
      <c r="F95" s="11">
        <v>1</v>
      </c>
      <c r="G95" s="12">
        <v>0</v>
      </c>
      <c r="H95" s="12">
        <v>0</v>
      </c>
      <c r="I95" s="12">
        <v>0</v>
      </c>
      <c r="J95" s="12">
        <v>0</v>
      </c>
      <c r="K95" s="11">
        <v>1</v>
      </c>
      <c r="L95" s="11">
        <v>0</v>
      </c>
      <c r="M95" s="12">
        <v>0</v>
      </c>
      <c r="N95" s="12">
        <v>0</v>
      </c>
      <c r="O95" s="12">
        <v>0</v>
      </c>
      <c r="P95" s="12">
        <v>0</v>
      </c>
      <c r="Q95" s="11">
        <v>1</v>
      </c>
      <c r="R95" s="11">
        <v>1</v>
      </c>
      <c r="S95" s="11">
        <v>0</v>
      </c>
      <c r="T95" s="11">
        <v>0</v>
      </c>
      <c r="U95" s="11">
        <f t="shared" si="24"/>
        <v>1</v>
      </c>
      <c r="W95" s="24">
        <f t="shared" si="25"/>
        <v>-6.4306625778434237</v>
      </c>
      <c r="X95" s="30">
        <f t="shared" si="26"/>
        <v>1.6113828141525199E-3</v>
      </c>
      <c r="Y95" s="31">
        <f t="shared" si="27"/>
        <v>1.6340938131377833E-3</v>
      </c>
      <c r="Z95" s="24">
        <f t="shared" si="28"/>
        <v>0</v>
      </c>
    </row>
    <row r="96" spans="2:26" x14ac:dyDescent="0.2">
      <c r="B96" s="10" t="s">
        <v>72</v>
      </c>
      <c r="C96" s="10" t="s">
        <v>65</v>
      </c>
      <c r="D96" s="10" t="s">
        <v>66</v>
      </c>
      <c r="E96" s="11">
        <v>1</v>
      </c>
      <c r="F96" s="11">
        <v>1</v>
      </c>
      <c r="G96" s="12">
        <v>0</v>
      </c>
      <c r="H96" s="12">
        <v>0</v>
      </c>
      <c r="I96" s="12">
        <v>0</v>
      </c>
      <c r="J96" s="12">
        <v>0</v>
      </c>
      <c r="K96" s="11">
        <v>0</v>
      </c>
      <c r="L96" s="11">
        <v>1</v>
      </c>
      <c r="M96" s="12">
        <v>0</v>
      </c>
      <c r="N96" s="12">
        <v>0</v>
      </c>
      <c r="O96" s="12">
        <v>0</v>
      </c>
      <c r="P96" s="12">
        <v>0</v>
      </c>
      <c r="Q96" s="11">
        <v>0</v>
      </c>
      <c r="R96" s="11">
        <v>0</v>
      </c>
      <c r="S96" s="11">
        <v>0</v>
      </c>
      <c r="T96" s="11">
        <v>1</v>
      </c>
      <c r="U96" s="11">
        <f t="shared" si="24"/>
        <v>0</v>
      </c>
      <c r="W96" s="24">
        <f t="shared" si="25"/>
        <v>-1.5631137232746437E-2</v>
      </c>
      <c r="X96" s="30">
        <f t="shared" si="26"/>
        <v>0.98449039494017732</v>
      </c>
      <c r="Y96" s="31">
        <f t="shared" si="27"/>
        <v>0.99836590618686227</v>
      </c>
      <c r="Z96" s="24">
        <f t="shared" si="28"/>
        <v>-7.1025839856267089E-4</v>
      </c>
    </row>
    <row r="97" spans="2:26" x14ac:dyDescent="0.2">
      <c r="B97" s="10" t="s">
        <v>73</v>
      </c>
      <c r="C97" s="10" t="s">
        <v>68</v>
      </c>
      <c r="D97" s="10" t="s">
        <v>68</v>
      </c>
      <c r="E97" s="11">
        <v>1</v>
      </c>
      <c r="F97" s="11">
        <v>1</v>
      </c>
      <c r="G97" s="12">
        <v>0</v>
      </c>
      <c r="H97" s="12">
        <v>0</v>
      </c>
      <c r="I97" s="12">
        <v>0</v>
      </c>
      <c r="J97" s="12">
        <v>0</v>
      </c>
      <c r="K97" s="11">
        <v>1</v>
      </c>
      <c r="L97" s="11">
        <v>0</v>
      </c>
      <c r="M97" s="12">
        <v>0</v>
      </c>
      <c r="N97" s="12">
        <v>0</v>
      </c>
      <c r="O97" s="12">
        <v>0</v>
      </c>
      <c r="P97" s="12">
        <v>0</v>
      </c>
      <c r="Q97" s="11">
        <v>1</v>
      </c>
      <c r="R97" s="11">
        <v>0</v>
      </c>
      <c r="S97" s="11">
        <v>0</v>
      </c>
      <c r="T97" s="11">
        <v>0</v>
      </c>
      <c r="U97" s="11">
        <f t="shared" si="24"/>
        <v>0</v>
      </c>
      <c r="W97" s="24">
        <f t="shared" si="25"/>
        <v>-1.8830301573863857</v>
      </c>
      <c r="X97" s="30">
        <f t="shared" si="26"/>
        <v>0.15212843354381902</v>
      </c>
      <c r="Y97" s="26">
        <f t="shared" si="27"/>
        <v>0.69907625122796468</v>
      </c>
      <c r="Z97" s="24">
        <f t="shared" si="28"/>
        <v>-0.15547545131947738</v>
      </c>
    </row>
    <row r="98" spans="2:26" x14ac:dyDescent="0.2">
      <c r="B98" s="10" t="s">
        <v>73</v>
      </c>
      <c r="C98" s="10" t="s">
        <v>68</v>
      </c>
      <c r="D98" s="10" t="s">
        <v>69</v>
      </c>
      <c r="E98" s="11">
        <v>0</v>
      </c>
      <c r="F98" s="11">
        <v>1</v>
      </c>
      <c r="G98" s="12">
        <v>0</v>
      </c>
      <c r="H98" s="12">
        <v>0</v>
      </c>
      <c r="I98" s="12">
        <v>0</v>
      </c>
      <c r="J98" s="12">
        <v>0</v>
      </c>
      <c r="K98" s="11">
        <v>0</v>
      </c>
      <c r="L98" s="11">
        <v>1</v>
      </c>
      <c r="M98" s="12">
        <v>0</v>
      </c>
      <c r="N98" s="12">
        <v>0</v>
      </c>
      <c r="O98" s="12">
        <v>0</v>
      </c>
      <c r="P98" s="12">
        <v>0</v>
      </c>
      <c r="Q98" s="11">
        <v>0</v>
      </c>
      <c r="R98" s="11">
        <v>0</v>
      </c>
      <c r="S98" s="11">
        <v>1</v>
      </c>
      <c r="T98" s="11">
        <v>1</v>
      </c>
      <c r="U98" s="11">
        <f t="shared" si="24"/>
        <v>1</v>
      </c>
      <c r="W98" s="24">
        <f t="shared" si="25"/>
        <v>-2.7259330735161873</v>
      </c>
      <c r="X98" s="30">
        <f t="shared" si="26"/>
        <v>6.5485071816429333E-2</v>
      </c>
      <c r="Y98" s="26">
        <f t="shared" si="27"/>
        <v>0.30092374877203526</v>
      </c>
      <c r="Z98" s="24">
        <f t="shared" si="28"/>
        <v>0</v>
      </c>
    </row>
    <row r="99" spans="2:26" x14ac:dyDescent="0.2">
      <c r="B99" s="10" t="s">
        <v>74</v>
      </c>
      <c r="C99" s="10" t="s">
        <v>65</v>
      </c>
      <c r="D99" s="10" t="s">
        <v>65</v>
      </c>
      <c r="E99" s="11">
        <v>0</v>
      </c>
      <c r="F99" s="11">
        <v>1</v>
      </c>
      <c r="G99" s="12">
        <v>0</v>
      </c>
      <c r="H99" s="12">
        <v>0</v>
      </c>
      <c r="I99" s="12">
        <v>0</v>
      </c>
      <c r="J99" s="12">
        <v>0</v>
      </c>
      <c r="K99" s="11">
        <v>1</v>
      </c>
      <c r="L99" s="11">
        <v>0</v>
      </c>
      <c r="M99" s="12">
        <v>0</v>
      </c>
      <c r="N99" s="12">
        <v>0</v>
      </c>
      <c r="O99" s="12">
        <v>0</v>
      </c>
      <c r="P99" s="12">
        <v>0</v>
      </c>
      <c r="Q99" s="11">
        <v>1</v>
      </c>
      <c r="R99" s="11">
        <v>1</v>
      </c>
      <c r="S99" s="11">
        <v>0</v>
      </c>
      <c r="T99" s="11">
        <v>0</v>
      </c>
      <c r="U99" s="11">
        <f t="shared" si="24"/>
        <v>1</v>
      </c>
      <c r="W99" s="24">
        <f t="shared" si="25"/>
        <v>-6.4306625778434237</v>
      </c>
      <c r="X99" s="30">
        <f t="shared" si="26"/>
        <v>1.6113828141525199E-3</v>
      </c>
      <c r="Y99" s="31">
        <f t="shared" si="27"/>
        <v>1.6340938131377833E-3</v>
      </c>
      <c r="Z99" s="24">
        <f t="shared" si="28"/>
        <v>0</v>
      </c>
    </row>
    <row r="100" spans="2:26" x14ac:dyDescent="0.2">
      <c r="B100" s="10" t="s">
        <v>74</v>
      </c>
      <c r="C100" s="10" t="s">
        <v>65</v>
      </c>
      <c r="D100" s="10" t="s">
        <v>66</v>
      </c>
      <c r="E100" s="11">
        <v>1</v>
      </c>
      <c r="F100" s="11">
        <v>1</v>
      </c>
      <c r="G100" s="12">
        <v>0</v>
      </c>
      <c r="H100" s="12">
        <v>0</v>
      </c>
      <c r="I100" s="12">
        <v>0</v>
      </c>
      <c r="J100" s="12">
        <v>0</v>
      </c>
      <c r="K100" s="11">
        <v>0</v>
      </c>
      <c r="L100" s="11">
        <v>1</v>
      </c>
      <c r="M100" s="12">
        <v>0</v>
      </c>
      <c r="N100" s="12">
        <v>0</v>
      </c>
      <c r="O100" s="12">
        <v>0</v>
      </c>
      <c r="P100" s="12">
        <v>0</v>
      </c>
      <c r="Q100" s="11">
        <v>0</v>
      </c>
      <c r="R100" s="11">
        <v>0</v>
      </c>
      <c r="S100" s="11">
        <v>0</v>
      </c>
      <c r="T100" s="11">
        <v>1</v>
      </c>
      <c r="U100" s="11">
        <f t="shared" si="24"/>
        <v>0</v>
      </c>
      <c r="W100" s="24">
        <f t="shared" si="25"/>
        <v>-1.5631137232746437E-2</v>
      </c>
      <c r="X100" s="30">
        <f t="shared" si="26"/>
        <v>0.98449039494017732</v>
      </c>
      <c r="Y100" s="31">
        <f t="shared" si="27"/>
        <v>0.99836590618686227</v>
      </c>
      <c r="Z100" s="24">
        <f t="shared" si="28"/>
        <v>-7.1025839856267089E-4</v>
      </c>
    </row>
    <row r="101" spans="2:26" x14ac:dyDescent="0.2">
      <c r="B101" s="10" t="s">
        <v>75</v>
      </c>
      <c r="C101" s="10" t="s">
        <v>68</v>
      </c>
      <c r="D101" s="10" t="s">
        <v>68</v>
      </c>
      <c r="E101" s="11">
        <v>1</v>
      </c>
      <c r="F101" s="11">
        <v>1</v>
      </c>
      <c r="G101" s="12">
        <v>0</v>
      </c>
      <c r="H101" s="12">
        <v>0</v>
      </c>
      <c r="I101" s="12">
        <v>0</v>
      </c>
      <c r="J101" s="12">
        <v>0</v>
      </c>
      <c r="K101" s="11">
        <v>1</v>
      </c>
      <c r="L101" s="11">
        <v>0</v>
      </c>
      <c r="M101" s="12">
        <v>0</v>
      </c>
      <c r="N101" s="12">
        <v>0</v>
      </c>
      <c r="O101" s="12">
        <v>0</v>
      </c>
      <c r="P101" s="12">
        <v>0</v>
      </c>
      <c r="Q101" s="11">
        <v>1</v>
      </c>
      <c r="R101" s="11">
        <v>0</v>
      </c>
      <c r="S101" s="11">
        <v>0</v>
      </c>
      <c r="T101" s="11">
        <v>0</v>
      </c>
      <c r="U101" s="11">
        <f t="shared" si="24"/>
        <v>0</v>
      </c>
      <c r="W101" s="24">
        <f t="shared" si="25"/>
        <v>-1.8830301573863857</v>
      </c>
      <c r="X101" s="30">
        <f t="shared" si="26"/>
        <v>0.15212843354381902</v>
      </c>
      <c r="Y101" s="26">
        <f t="shared" si="27"/>
        <v>0.69907625122796468</v>
      </c>
      <c r="Z101" s="24">
        <f t="shared" si="28"/>
        <v>-0.15547545131947738</v>
      </c>
    </row>
    <row r="102" spans="2:26" x14ac:dyDescent="0.2">
      <c r="B102" s="10" t="s">
        <v>75</v>
      </c>
      <c r="C102" s="10" t="s">
        <v>68</v>
      </c>
      <c r="D102" s="10" t="s">
        <v>69</v>
      </c>
      <c r="E102" s="11">
        <v>0</v>
      </c>
      <c r="F102" s="11">
        <v>1</v>
      </c>
      <c r="G102" s="12">
        <v>0</v>
      </c>
      <c r="H102" s="12">
        <v>0</v>
      </c>
      <c r="I102" s="12">
        <v>0</v>
      </c>
      <c r="J102" s="12">
        <v>0</v>
      </c>
      <c r="K102" s="11">
        <v>0</v>
      </c>
      <c r="L102" s="11">
        <v>1</v>
      </c>
      <c r="M102" s="12">
        <v>0</v>
      </c>
      <c r="N102" s="12">
        <v>0</v>
      </c>
      <c r="O102" s="12">
        <v>0</v>
      </c>
      <c r="P102" s="12">
        <v>0</v>
      </c>
      <c r="Q102" s="11">
        <v>0</v>
      </c>
      <c r="R102" s="11">
        <v>0</v>
      </c>
      <c r="S102" s="11">
        <v>1</v>
      </c>
      <c r="T102" s="11">
        <v>1</v>
      </c>
      <c r="U102" s="11">
        <f t="shared" si="24"/>
        <v>1</v>
      </c>
      <c r="W102" s="24">
        <f t="shared" si="25"/>
        <v>-2.7259330735161873</v>
      </c>
      <c r="X102" s="30">
        <f t="shared" si="26"/>
        <v>6.5485071816429333E-2</v>
      </c>
      <c r="Y102" s="26">
        <f t="shared" si="27"/>
        <v>0.30092374877203526</v>
      </c>
      <c r="Z102" s="24">
        <f t="shared" si="28"/>
        <v>0</v>
      </c>
    </row>
    <row r="103" spans="2:26" x14ac:dyDescent="0.2">
      <c r="B103" s="10" t="s">
        <v>76</v>
      </c>
      <c r="C103" s="10" t="s">
        <v>65</v>
      </c>
      <c r="D103" s="10" t="s">
        <v>65</v>
      </c>
      <c r="E103" s="11">
        <v>0</v>
      </c>
      <c r="F103" s="11">
        <v>1</v>
      </c>
      <c r="G103" s="12">
        <v>0</v>
      </c>
      <c r="H103" s="12">
        <v>0</v>
      </c>
      <c r="I103" s="12">
        <v>0</v>
      </c>
      <c r="J103" s="12">
        <v>0</v>
      </c>
      <c r="K103" s="11">
        <v>1</v>
      </c>
      <c r="L103" s="11">
        <v>0</v>
      </c>
      <c r="M103" s="12">
        <v>0</v>
      </c>
      <c r="N103" s="12">
        <v>0</v>
      </c>
      <c r="O103" s="12">
        <v>0</v>
      </c>
      <c r="P103" s="12">
        <v>0</v>
      </c>
      <c r="Q103" s="11">
        <v>1</v>
      </c>
      <c r="R103" s="11">
        <v>1</v>
      </c>
      <c r="S103" s="11">
        <v>0</v>
      </c>
      <c r="T103" s="11">
        <v>0</v>
      </c>
      <c r="U103" s="11">
        <f t="shared" ref="U103:U134" si="29">IF(E103=0,1,0)</f>
        <v>1</v>
      </c>
      <c r="W103" s="24">
        <f t="shared" ref="W103:W134" si="30">-SUMPRODUCT(G103:U103,G$4:U$4)</f>
        <v>-6.4306625778434237</v>
      </c>
      <c r="X103" s="30">
        <f t="shared" ref="X103:X134" si="31">EXP(W103)</f>
        <v>1.6113828141525199E-3</v>
      </c>
      <c r="Y103" s="31">
        <f t="shared" ref="Y103:Y134" si="32">X103/SUMIF(B:B,B103,X:X)</f>
        <v>1.6340938131377833E-3</v>
      </c>
      <c r="Z103" s="24">
        <f t="shared" ref="Z103:Z134" si="33">LOG(Y103)*E103</f>
        <v>0</v>
      </c>
    </row>
    <row r="104" spans="2:26" x14ac:dyDescent="0.2">
      <c r="B104" s="10" t="s">
        <v>76</v>
      </c>
      <c r="C104" s="10" t="s">
        <v>65</v>
      </c>
      <c r="D104" s="10" t="s">
        <v>66</v>
      </c>
      <c r="E104" s="11">
        <v>1</v>
      </c>
      <c r="F104" s="11">
        <v>1</v>
      </c>
      <c r="G104" s="12">
        <v>0</v>
      </c>
      <c r="H104" s="12">
        <v>0</v>
      </c>
      <c r="I104" s="12">
        <v>0</v>
      </c>
      <c r="J104" s="12">
        <v>0</v>
      </c>
      <c r="K104" s="11">
        <v>0</v>
      </c>
      <c r="L104" s="11">
        <v>1</v>
      </c>
      <c r="M104" s="12">
        <v>0</v>
      </c>
      <c r="N104" s="12">
        <v>0</v>
      </c>
      <c r="O104" s="12">
        <v>0</v>
      </c>
      <c r="P104" s="12">
        <v>0</v>
      </c>
      <c r="Q104" s="11">
        <v>0</v>
      </c>
      <c r="R104" s="11">
        <v>0</v>
      </c>
      <c r="S104" s="11">
        <v>0</v>
      </c>
      <c r="T104" s="11">
        <v>1</v>
      </c>
      <c r="U104" s="11">
        <f t="shared" si="29"/>
        <v>0</v>
      </c>
      <c r="W104" s="24">
        <f t="shared" si="30"/>
        <v>-1.5631137232746437E-2</v>
      </c>
      <c r="X104" s="30">
        <f t="shared" si="31"/>
        <v>0.98449039494017732</v>
      </c>
      <c r="Y104" s="31">
        <f t="shared" si="32"/>
        <v>0.99836590618686227</v>
      </c>
      <c r="Z104" s="24">
        <f t="shared" si="33"/>
        <v>-7.1025839856267089E-4</v>
      </c>
    </row>
    <row r="105" spans="2:26" x14ac:dyDescent="0.2">
      <c r="B105" s="10" t="s">
        <v>77</v>
      </c>
      <c r="C105" s="10" t="s">
        <v>68</v>
      </c>
      <c r="D105" s="10" t="s">
        <v>68</v>
      </c>
      <c r="E105" s="11">
        <v>1</v>
      </c>
      <c r="F105" s="11">
        <v>1</v>
      </c>
      <c r="G105" s="12">
        <v>0</v>
      </c>
      <c r="H105" s="12">
        <v>0</v>
      </c>
      <c r="I105" s="12">
        <v>0</v>
      </c>
      <c r="J105" s="12">
        <v>0</v>
      </c>
      <c r="K105" s="11">
        <v>1</v>
      </c>
      <c r="L105" s="11">
        <v>0</v>
      </c>
      <c r="M105" s="12">
        <v>0</v>
      </c>
      <c r="N105" s="12">
        <v>0</v>
      </c>
      <c r="O105" s="12">
        <v>0</v>
      </c>
      <c r="P105" s="12">
        <v>0</v>
      </c>
      <c r="Q105" s="11">
        <v>1</v>
      </c>
      <c r="R105" s="11">
        <v>0</v>
      </c>
      <c r="S105" s="11">
        <v>0</v>
      </c>
      <c r="T105" s="11">
        <v>0</v>
      </c>
      <c r="U105" s="11">
        <f t="shared" si="29"/>
        <v>0</v>
      </c>
      <c r="W105" s="24">
        <f t="shared" si="30"/>
        <v>-1.8830301573863857</v>
      </c>
      <c r="X105" s="30">
        <f t="shared" si="31"/>
        <v>0.15212843354381902</v>
      </c>
      <c r="Y105" s="26">
        <f t="shared" si="32"/>
        <v>0.69907625122796468</v>
      </c>
      <c r="Z105" s="24">
        <f t="shared" si="33"/>
        <v>-0.15547545131947738</v>
      </c>
    </row>
    <row r="106" spans="2:26" x14ac:dyDescent="0.2">
      <c r="B106" s="10" t="s">
        <v>77</v>
      </c>
      <c r="C106" s="10" t="s">
        <v>68</v>
      </c>
      <c r="D106" s="10" t="s">
        <v>69</v>
      </c>
      <c r="E106" s="11">
        <v>0</v>
      </c>
      <c r="F106" s="11">
        <v>1</v>
      </c>
      <c r="G106" s="12">
        <v>0</v>
      </c>
      <c r="H106" s="12">
        <v>0</v>
      </c>
      <c r="I106" s="12">
        <v>0</v>
      </c>
      <c r="J106" s="12">
        <v>0</v>
      </c>
      <c r="K106" s="11">
        <v>0</v>
      </c>
      <c r="L106" s="11">
        <v>1</v>
      </c>
      <c r="M106" s="12">
        <v>0</v>
      </c>
      <c r="N106" s="12">
        <v>0</v>
      </c>
      <c r="O106" s="12">
        <v>0</v>
      </c>
      <c r="P106" s="12">
        <v>0</v>
      </c>
      <c r="Q106" s="11">
        <v>0</v>
      </c>
      <c r="R106" s="11">
        <v>0</v>
      </c>
      <c r="S106" s="11">
        <v>1</v>
      </c>
      <c r="T106" s="11">
        <v>1</v>
      </c>
      <c r="U106" s="11">
        <f t="shared" si="29"/>
        <v>1</v>
      </c>
      <c r="W106" s="24">
        <f t="shared" si="30"/>
        <v>-2.7259330735161873</v>
      </c>
      <c r="X106" s="30">
        <f t="shared" si="31"/>
        <v>6.5485071816429333E-2</v>
      </c>
      <c r="Y106" s="26">
        <f t="shared" si="32"/>
        <v>0.30092374877203526</v>
      </c>
      <c r="Z106" s="24">
        <f t="shared" si="33"/>
        <v>0</v>
      </c>
    </row>
    <row r="107" spans="2:26" x14ac:dyDescent="0.2">
      <c r="B107" s="10" t="s">
        <v>78</v>
      </c>
      <c r="C107" s="10" t="s">
        <v>65</v>
      </c>
      <c r="D107" s="10" t="s">
        <v>65</v>
      </c>
      <c r="E107" s="11">
        <v>0</v>
      </c>
      <c r="F107" s="11">
        <v>1</v>
      </c>
      <c r="G107" s="12">
        <v>0</v>
      </c>
      <c r="H107" s="12">
        <v>0</v>
      </c>
      <c r="I107" s="12">
        <v>0</v>
      </c>
      <c r="J107" s="12">
        <v>0</v>
      </c>
      <c r="K107" s="11">
        <v>1</v>
      </c>
      <c r="L107" s="11">
        <v>0</v>
      </c>
      <c r="M107" s="12">
        <v>0</v>
      </c>
      <c r="N107" s="12">
        <v>0</v>
      </c>
      <c r="O107" s="12">
        <v>0</v>
      </c>
      <c r="P107" s="12">
        <v>0</v>
      </c>
      <c r="Q107" s="11">
        <v>1</v>
      </c>
      <c r="R107" s="11">
        <v>1</v>
      </c>
      <c r="S107" s="11">
        <v>0</v>
      </c>
      <c r="T107" s="11">
        <v>0</v>
      </c>
      <c r="U107" s="11">
        <f t="shared" si="29"/>
        <v>1</v>
      </c>
      <c r="W107" s="24">
        <f t="shared" si="30"/>
        <v>-6.4306625778434237</v>
      </c>
      <c r="X107" s="30">
        <f t="shared" si="31"/>
        <v>1.6113828141525199E-3</v>
      </c>
      <c r="Y107" s="31">
        <f t="shared" si="32"/>
        <v>1.6340938131377833E-3</v>
      </c>
      <c r="Z107" s="24">
        <f t="shared" si="33"/>
        <v>0</v>
      </c>
    </row>
    <row r="108" spans="2:26" x14ac:dyDescent="0.2">
      <c r="B108" s="10" t="s">
        <v>78</v>
      </c>
      <c r="C108" s="10" t="s">
        <v>65</v>
      </c>
      <c r="D108" s="10" t="s">
        <v>66</v>
      </c>
      <c r="E108" s="11">
        <v>1</v>
      </c>
      <c r="F108" s="11">
        <v>1</v>
      </c>
      <c r="G108" s="12">
        <v>0</v>
      </c>
      <c r="H108" s="12">
        <v>0</v>
      </c>
      <c r="I108" s="12">
        <v>0</v>
      </c>
      <c r="J108" s="12">
        <v>0</v>
      </c>
      <c r="K108" s="11">
        <v>0</v>
      </c>
      <c r="L108" s="11">
        <v>1</v>
      </c>
      <c r="M108" s="12">
        <v>0</v>
      </c>
      <c r="N108" s="12">
        <v>0</v>
      </c>
      <c r="O108" s="12">
        <v>0</v>
      </c>
      <c r="P108" s="12">
        <v>0</v>
      </c>
      <c r="Q108" s="11">
        <v>0</v>
      </c>
      <c r="R108" s="11">
        <v>0</v>
      </c>
      <c r="S108" s="11">
        <v>0</v>
      </c>
      <c r="T108" s="11">
        <v>1</v>
      </c>
      <c r="U108" s="11">
        <f t="shared" si="29"/>
        <v>0</v>
      </c>
      <c r="W108" s="24">
        <f t="shared" si="30"/>
        <v>-1.5631137232746437E-2</v>
      </c>
      <c r="X108" s="30">
        <f t="shared" si="31"/>
        <v>0.98449039494017732</v>
      </c>
      <c r="Y108" s="31">
        <f t="shared" si="32"/>
        <v>0.99836590618686227</v>
      </c>
      <c r="Z108" s="24">
        <f t="shared" si="33"/>
        <v>-7.1025839856267089E-4</v>
      </c>
    </row>
    <row r="109" spans="2:26" x14ac:dyDescent="0.2">
      <c r="B109" s="10" t="s">
        <v>79</v>
      </c>
      <c r="C109" s="10" t="s">
        <v>68</v>
      </c>
      <c r="D109" s="10" t="s">
        <v>68</v>
      </c>
      <c r="E109" s="11">
        <v>1</v>
      </c>
      <c r="F109" s="11">
        <v>1</v>
      </c>
      <c r="G109" s="12">
        <v>0</v>
      </c>
      <c r="H109" s="12">
        <v>0</v>
      </c>
      <c r="I109" s="12">
        <v>0</v>
      </c>
      <c r="J109" s="12">
        <v>0</v>
      </c>
      <c r="K109" s="11">
        <v>1</v>
      </c>
      <c r="L109" s="11">
        <v>0</v>
      </c>
      <c r="M109" s="12">
        <v>0</v>
      </c>
      <c r="N109" s="12">
        <v>0</v>
      </c>
      <c r="O109" s="12">
        <v>0</v>
      </c>
      <c r="P109" s="12">
        <v>0</v>
      </c>
      <c r="Q109" s="11">
        <v>1</v>
      </c>
      <c r="R109" s="11">
        <v>0</v>
      </c>
      <c r="S109" s="11">
        <v>0</v>
      </c>
      <c r="T109" s="11">
        <v>0</v>
      </c>
      <c r="U109" s="11">
        <f t="shared" si="29"/>
        <v>0</v>
      </c>
      <c r="W109" s="24">
        <f t="shared" si="30"/>
        <v>-1.8830301573863857</v>
      </c>
      <c r="X109" s="30">
        <f t="shared" si="31"/>
        <v>0.15212843354381902</v>
      </c>
      <c r="Y109" s="26">
        <f t="shared" si="32"/>
        <v>0.69907625122796468</v>
      </c>
      <c r="Z109" s="24">
        <f t="shared" si="33"/>
        <v>-0.15547545131947738</v>
      </c>
    </row>
    <row r="110" spans="2:26" x14ac:dyDescent="0.2">
      <c r="B110" s="10" t="s">
        <v>79</v>
      </c>
      <c r="C110" s="10" t="s">
        <v>68</v>
      </c>
      <c r="D110" s="10" t="s">
        <v>69</v>
      </c>
      <c r="E110" s="11">
        <v>0</v>
      </c>
      <c r="F110" s="11">
        <v>1</v>
      </c>
      <c r="G110" s="12">
        <v>0</v>
      </c>
      <c r="H110" s="12">
        <v>0</v>
      </c>
      <c r="I110" s="12">
        <v>0</v>
      </c>
      <c r="J110" s="12">
        <v>0</v>
      </c>
      <c r="K110" s="11">
        <v>0</v>
      </c>
      <c r="L110" s="11">
        <v>1</v>
      </c>
      <c r="M110" s="12">
        <v>0</v>
      </c>
      <c r="N110" s="12">
        <v>0</v>
      </c>
      <c r="O110" s="12">
        <v>0</v>
      </c>
      <c r="P110" s="12">
        <v>0</v>
      </c>
      <c r="Q110" s="11">
        <v>0</v>
      </c>
      <c r="R110" s="11">
        <v>0</v>
      </c>
      <c r="S110" s="11">
        <v>1</v>
      </c>
      <c r="T110" s="11">
        <v>1</v>
      </c>
      <c r="U110" s="11">
        <f t="shared" si="29"/>
        <v>1</v>
      </c>
      <c r="W110" s="24">
        <f t="shared" si="30"/>
        <v>-2.7259330735161873</v>
      </c>
      <c r="X110" s="30">
        <f t="shared" si="31"/>
        <v>6.5485071816429333E-2</v>
      </c>
      <c r="Y110" s="26">
        <f t="shared" si="32"/>
        <v>0.30092374877203526</v>
      </c>
      <c r="Z110" s="24">
        <f t="shared" si="33"/>
        <v>0</v>
      </c>
    </row>
    <row r="111" spans="2:26" x14ac:dyDescent="0.2">
      <c r="B111" s="10" t="s">
        <v>80</v>
      </c>
      <c r="C111" s="10" t="s">
        <v>65</v>
      </c>
      <c r="D111" s="10" t="s">
        <v>65</v>
      </c>
      <c r="E111" s="11">
        <v>0</v>
      </c>
      <c r="F111" s="11">
        <v>1</v>
      </c>
      <c r="G111" s="12">
        <v>0</v>
      </c>
      <c r="H111" s="12">
        <v>0</v>
      </c>
      <c r="I111" s="12">
        <v>0</v>
      </c>
      <c r="J111" s="12">
        <v>0</v>
      </c>
      <c r="K111" s="11">
        <v>1</v>
      </c>
      <c r="L111" s="11">
        <v>0</v>
      </c>
      <c r="M111" s="12">
        <v>0</v>
      </c>
      <c r="N111" s="12">
        <v>0</v>
      </c>
      <c r="O111" s="12">
        <v>0</v>
      </c>
      <c r="P111" s="12">
        <v>0</v>
      </c>
      <c r="Q111" s="11">
        <v>1</v>
      </c>
      <c r="R111" s="11">
        <v>1</v>
      </c>
      <c r="S111" s="11">
        <v>0</v>
      </c>
      <c r="T111" s="11">
        <v>0</v>
      </c>
      <c r="U111" s="11">
        <f t="shared" si="29"/>
        <v>1</v>
      </c>
      <c r="W111" s="24">
        <f t="shared" si="30"/>
        <v>-6.4306625778434237</v>
      </c>
      <c r="X111" s="30">
        <f t="shared" si="31"/>
        <v>1.6113828141525199E-3</v>
      </c>
      <c r="Y111" s="31">
        <f t="shared" si="32"/>
        <v>1.6340938131377833E-3</v>
      </c>
      <c r="Z111" s="24">
        <f t="shared" si="33"/>
        <v>0</v>
      </c>
    </row>
    <row r="112" spans="2:26" x14ac:dyDescent="0.2">
      <c r="B112" s="10" t="s">
        <v>80</v>
      </c>
      <c r="C112" s="10" t="s">
        <v>65</v>
      </c>
      <c r="D112" s="10" t="s">
        <v>66</v>
      </c>
      <c r="E112" s="11">
        <v>1</v>
      </c>
      <c r="F112" s="11">
        <v>1</v>
      </c>
      <c r="G112" s="12">
        <v>0</v>
      </c>
      <c r="H112" s="12">
        <v>0</v>
      </c>
      <c r="I112" s="12">
        <v>0</v>
      </c>
      <c r="J112" s="12">
        <v>0</v>
      </c>
      <c r="K112" s="11">
        <v>0</v>
      </c>
      <c r="L112" s="11">
        <v>1</v>
      </c>
      <c r="M112" s="12">
        <v>0</v>
      </c>
      <c r="N112" s="12">
        <v>0</v>
      </c>
      <c r="O112" s="12">
        <v>0</v>
      </c>
      <c r="P112" s="12">
        <v>0</v>
      </c>
      <c r="Q112" s="11">
        <v>0</v>
      </c>
      <c r="R112" s="11">
        <v>0</v>
      </c>
      <c r="S112" s="11">
        <v>0</v>
      </c>
      <c r="T112" s="11">
        <v>1</v>
      </c>
      <c r="U112" s="11">
        <f t="shared" si="29"/>
        <v>0</v>
      </c>
      <c r="W112" s="24">
        <f t="shared" si="30"/>
        <v>-1.5631137232746437E-2</v>
      </c>
      <c r="X112" s="30">
        <f t="shared" si="31"/>
        <v>0.98449039494017732</v>
      </c>
      <c r="Y112" s="31">
        <f t="shared" si="32"/>
        <v>0.99836590618686227</v>
      </c>
      <c r="Z112" s="24">
        <f t="shared" si="33"/>
        <v>-7.1025839856267089E-4</v>
      </c>
    </row>
    <row r="113" spans="1:56" x14ac:dyDescent="0.2">
      <c r="B113" s="10" t="s">
        <v>81</v>
      </c>
      <c r="C113" s="10" t="s">
        <v>68</v>
      </c>
      <c r="D113" s="10" t="s">
        <v>68</v>
      </c>
      <c r="E113" s="11">
        <v>1</v>
      </c>
      <c r="F113" s="11">
        <v>1</v>
      </c>
      <c r="G113" s="12">
        <v>0</v>
      </c>
      <c r="H113" s="12">
        <v>0</v>
      </c>
      <c r="I113" s="12">
        <v>0</v>
      </c>
      <c r="J113" s="12">
        <v>0</v>
      </c>
      <c r="K113" s="11">
        <v>1</v>
      </c>
      <c r="L113" s="11">
        <v>0</v>
      </c>
      <c r="M113" s="12">
        <v>0</v>
      </c>
      <c r="N113" s="12">
        <v>0</v>
      </c>
      <c r="O113" s="12">
        <v>0</v>
      </c>
      <c r="P113" s="12">
        <v>0</v>
      </c>
      <c r="Q113" s="11">
        <v>1</v>
      </c>
      <c r="R113" s="11">
        <v>0</v>
      </c>
      <c r="S113" s="11">
        <v>0</v>
      </c>
      <c r="T113" s="11">
        <v>0</v>
      </c>
      <c r="U113" s="11">
        <f t="shared" si="29"/>
        <v>0</v>
      </c>
      <c r="W113" s="24">
        <f t="shared" si="30"/>
        <v>-1.8830301573863857</v>
      </c>
      <c r="X113" s="30">
        <f t="shared" si="31"/>
        <v>0.15212843354381902</v>
      </c>
      <c r="Y113" s="26">
        <f t="shared" si="32"/>
        <v>0.69907625122796468</v>
      </c>
      <c r="Z113" s="24">
        <f t="shared" si="33"/>
        <v>-0.15547545131947738</v>
      </c>
    </row>
    <row r="114" spans="1:56" x14ac:dyDescent="0.2">
      <c r="B114" s="10" t="s">
        <v>81</v>
      </c>
      <c r="C114" s="10" t="s">
        <v>68</v>
      </c>
      <c r="D114" s="10" t="s">
        <v>69</v>
      </c>
      <c r="E114" s="11">
        <v>0</v>
      </c>
      <c r="F114" s="11">
        <v>1</v>
      </c>
      <c r="G114" s="12">
        <v>0</v>
      </c>
      <c r="H114" s="12">
        <v>0</v>
      </c>
      <c r="I114" s="12">
        <v>0</v>
      </c>
      <c r="J114" s="12">
        <v>0</v>
      </c>
      <c r="K114" s="11">
        <v>0</v>
      </c>
      <c r="L114" s="11">
        <v>1</v>
      </c>
      <c r="M114" s="12">
        <v>0</v>
      </c>
      <c r="N114" s="12">
        <v>0</v>
      </c>
      <c r="O114" s="12">
        <v>0</v>
      </c>
      <c r="P114" s="12">
        <v>0</v>
      </c>
      <c r="Q114" s="11">
        <v>0</v>
      </c>
      <c r="R114" s="11">
        <v>0</v>
      </c>
      <c r="S114" s="11">
        <v>1</v>
      </c>
      <c r="T114" s="11">
        <v>1</v>
      </c>
      <c r="U114" s="11">
        <f t="shared" si="29"/>
        <v>1</v>
      </c>
      <c r="W114" s="24">
        <f t="shared" si="30"/>
        <v>-2.7259330735161873</v>
      </c>
      <c r="X114" s="30">
        <f t="shared" si="31"/>
        <v>6.5485071816429333E-2</v>
      </c>
      <c r="Y114" s="26">
        <f t="shared" si="32"/>
        <v>0.30092374877203526</v>
      </c>
      <c r="Z114" s="24">
        <f t="shared" si="33"/>
        <v>0</v>
      </c>
    </row>
    <row r="115" spans="1:56" s="24" customFormat="1" x14ac:dyDescent="0.2">
      <c r="A115" s="3"/>
      <c r="B115" s="22" t="s">
        <v>82</v>
      </c>
      <c r="C115" s="22" t="s">
        <v>65</v>
      </c>
      <c r="D115" s="22" t="s">
        <v>65</v>
      </c>
      <c r="E115" s="18">
        <v>0</v>
      </c>
      <c r="F115" s="18">
        <v>1</v>
      </c>
      <c r="G115" s="19">
        <v>0</v>
      </c>
      <c r="H115" s="19">
        <v>0</v>
      </c>
      <c r="I115" s="19">
        <v>0</v>
      </c>
      <c r="J115" s="19">
        <v>0</v>
      </c>
      <c r="K115" s="18">
        <v>1</v>
      </c>
      <c r="L115" s="18">
        <v>0</v>
      </c>
      <c r="M115" s="19">
        <v>0</v>
      </c>
      <c r="N115" s="19">
        <v>0</v>
      </c>
      <c r="O115" s="19">
        <v>0</v>
      </c>
      <c r="P115" s="19">
        <v>0</v>
      </c>
      <c r="Q115" s="18">
        <v>1</v>
      </c>
      <c r="R115" s="18">
        <v>1</v>
      </c>
      <c r="S115" s="18">
        <v>0</v>
      </c>
      <c r="T115" s="18">
        <v>1</v>
      </c>
      <c r="U115" s="18">
        <f t="shared" si="29"/>
        <v>1</v>
      </c>
      <c r="W115" s="24">
        <f t="shared" si="30"/>
        <v>-6.4306625778434237</v>
      </c>
      <c r="X115" s="30">
        <f t="shared" si="31"/>
        <v>1.6113828141525199E-3</v>
      </c>
      <c r="Y115" s="31">
        <f t="shared" si="32"/>
        <v>1.6340938131377833E-3</v>
      </c>
      <c r="Z115" s="24">
        <f t="shared" si="33"/>
        <v>0</v>
      </c>
    </row>
    <row r="116" spans="1:56" s="24" customFormat="1" x14ac:dyDescent="0.2">
      <c r="A116" s="3"/>
      <c r="B116" s="22" t="s">
        <v>82</v>
      </c>
      <c r="C116" s="22" t="s">
        <v>65</v>
      </c>
      <c r="D116" s="22" t="s">
        <v>66</v>
      </c>
      <c r="E116" s="18">
        <v>1</v>
      </c>
      <c r="F116" s="18">
        <v>1</v>
      </c>
      <c r="G116" s="19">
        <v>0</v>
      </c>
      <c r="H116" s="19">
        <v>0</v>
      </c>
      <c r="I116" s="19">
        <v>0</v>
      </c>
      <c r="J116" s="19">
        <v>0</v>
      </c>
      <c r="K116" s="18">
        <v>0</v>
      </c>
      <c r="L116" s="18">
        <v>1</v>
      </c>
      <c r="M116" s="19">
        <v>0</v>
      </c>
      <c r="N116" s="19">
        <v>0</v>
      </c>
      <c r="O116" s="19">
        <v>0</v>
      </c>
      <c r="P116" s="19">
        <v>0</v>
      </c>
      <c r="Q116" s="18">
        <v>0</v>
      </c>
      <c r="R116" s="18">
        <v>0</v>
      </c>
      <c r="S116" s="18">
        <v>0</v>
      </c>
      <c r="T116" s="18">
        <v>0</v>
      </c>
      <c r="U116" s="18">
        <f t="shared" si="29"/>
        <v>0</v>
      </c>
      <c r="W116" s="24">
        <f t="shared" si="30"/>
        <v>-1.5631137232746437E-2</v>
      </c>
      <c r="X116" s="30">
        <f t="shared" si="31"/>
        <v>0.98449039494017732</v>
      </c>
      <c r="Y116" s="31">
        <f t="shared" si="32"/>
        <v>0.99836590618686227</v>
      </c>
      <c r="Z116" s="24">
        <f t="shared" si="33"/>
        <v>-7.1025839856267089E-4</v>
      </c>
    </row>
    <row r="117" spans="1:56" s="24" customFormat="1" x14ac:dyDescent="0.2">
      <c r="A117" s="3"/>
      <c r="B117" s="22" t="s">
        <v>83</v>
      </c>
      <c r="C117" s="22" t="s">
        <v>68</v>
      </c>
      <c r="D117" s="22" t="s">
        <v>68</v>
      </c>
      <c r="E117" s="18">
        <v>0</v>
      </c>
      <c r="F117" s="18">
        <v>1</v>
      </c>
      <c r="G117" s="19">
        <v>0</v>
      </c>
      <c r="H117" s="19">
        <v>0</v>
      </c>
      <c r="I117" s="19">
        <v>0</v>
      </c>
      <c r="J117" s="19">
        <v>0</v>
      </c>
      <c r="K117" s="18">
        <v>1</v>
      </c>
      <c r="L117" s="18">
        <v>0</v>
      </c>
      <c r="M117" s="19">
        <v>0</v>
      </c>
      <c r="N117" s="19">
        <v>0</v>
      </c>
      <c r="O117" s="19">
        <v>0</v>
      </c>
      <c r="P117" s="19">
        <v>0</v>
      </c>
      <c r="Q117" s="18">
        <v>1</v>
      </c>
      <c r="R117" s="18">
        <v>0</v>
      </c>
      <c r="S117" s="18">
        <v>0</v>
      </c>
      <c r="T117" s="18">
        <v>1</v>
      </c>
      <c r="U117" s="18">
        <f t="shared" si="29"/>
        <v>1</v>
      </c>
      <c r="W117" s="24">
        <f t="shared" si="30"/>
        <v>-1.8830301573863857</v>
      </c>
      <c r="X117" s="30">
        <f t="shared" si="31"/>
        <v>0.15212843354381902</v>
      </c>
      <c r="Y117" s="26">
        <f t="shared" si="32"/>
        <v>0.69907625122796468</v>
      </c>
      <c r="Z117" s="24">
        <f t="shared" si="33"/>
        <v>0</v>
      </c>
    </row>
    <row r="118" spans="1:56" s="24" customFormat="1" x14ac:dyDescent="0.2">
      <c r="A118" s="3"/>
      <c r="B118" s="22" t="s">
        <v>83</v>
      </c>
      <c r="C118" s="22" t="s">
        <v>68</v>
      </c>
      <c r="D118" s="22" t="s">
        <v>69</v>
      </c>
      <c r="E118" s="18">
        <v>1</v>
      </c>
      <c r="F118" s="18">
        <v>1</v>
      </c>
      <c r="G118" s="19">
        <v>0</v>
      </c>
      <c r="H118" s="19">
        <v>0</v>
      </c>
      <c r="I118" s="19">
        <v>0</v>
      </c>
      <c r="J118" s="19">
        <v>0</v>
      </c>
      <c r="K118" s="18">
        <v>0</v>
      </c>
      <c r="L118" s="18">
        <v>1</v>
      </c>
      <c r="M118" s="19">
        <v>0</v>
      </c>
      <c r="N118" s="19">
        <v>0</v>
      </c>
      <c r="O118" s="19">
        <v>0</v>
      </c>
      <c r="P118" s="19">
        <v>0</v>
      </c>
      <c r="Q118" s="18">
        <v>0</v>
      </c>
      <c r="R118" s="18">
        <v>0</v>
      </c>
      <c r="S118" s="18">
        <v>1</v>
      </c>
      <c r="T118" s="18">
        <v>0</v>
      </c>
      <c r="U118" s="18">
        <f t="shared" si="29"/>
        <v>0</v>
      </c>
      <c r="W118" s="24">
        <f t="shared" si="30"/>
        <v>-2.7259330735161873</v>
      </c>
      <c r="X118" s="30">
        <f t="shared" si="31"/>
        <v>6.5485071816429333E-2</v>
      </c>
      <c r="Y118" s="26">
        <f t="shared" si="32"/>
        <v>0.30092374877203526</v>
      </c>
      <c r="Z118" s="24">
        <f t="shared" si="33"/>
        <v>-0.52154353657480967</v>
      </c>
    </row>
    <row r="119" spans="1:56" s="24" customFormat="1" x14ac:dyDescent="0.2">
      <c r="A119" s="3"/>
      <c r="B119" s="22" t="s">
        <v>84</v>
      </c>
      <c r="C119" s="22" t="s">
        <v>65</v>
      </c>
      <c r="D119" s="22" t="s">
        <v>65</v>
      </c>
      <c r="E119" s="18">
        <v>0</v>
      </c>
      <c r="F119" s="18">
        <v>1</v>
      </c>
      <c r="G119" s="19">
        <v>0</v>
      </c>
      <c r="H119" s="19">
        <v>0</v>
      </c>
      <c r="I119" s="19">
        <v>0</v>
      </c>
      <c r="J119" s="19">
        <v>0</v>
      </c>
      <c r="K119" s="18">
        <v>1</v>
      </c>
      <c r="L119" s="18">
        <v>0</v>
      </c>
      <c r="M119" s="19">
        <v>0</v>
      </c>
      <c r="N119" s="19">
        <v>0</v>
      </c>
      <c r="O119" s="19">
        <v>0</v>
      </c>
      <c r="P119" s="19">
        <v>0</v>
      </c>
      <c r="Q119" s="18">
        <v>1</v>
      </c>
      <c r="R119" s="18">
        <v>1</v>
      </c>
      <c r="S119" s="18">
        <v>0</v>
      </c>
      <c r="T119" s="18">
        <v>1</v>
      </c>
      <c r="U119" s="18">
        <f t="shared" si="29"/>
        <v>1</v>
      </c>
      <c r="W119" s="24">
        <f t="shared" si="30"/>
        <v>-6.4306625778434237</v>
      </c>
      <c r="X119" s="30">
        <f t="shared" si="31"/>
        <v>1.6113828141525199E-3</v>
      </c>
      <c r="Y119" s="31">
        <f t="shared" si="32"/>
        <v>1.6931109470671238E-3</v>
      </c>
      <c r="Z119" s="24">
        <f t="shared" si="33"/>
        <v>0</v>
      </c>
    </row>
    <row r="120" spans="1:56" s="24" customFormat="1" x14ac:dyDescent="0.2">
      <c r="A120" s="3"/>
      <c r="B120" s="22" t="s">
        <v>84</v>
      </c>
      <c r="C120" s="22" t="s">
        <v>65</v>
      </c>
      <c r="D120" s="22" t="s">
        <v>66</v>
      </c>
      <c r="E120" s="18">
        <v>1</v>
      </c>
      <c r="F120" s="18">
        <v>1</v>
      </c>
      <c r="G120" s="19">
        <v>0</v>
      </c>
      <c r="H120" s="19">
        <v>0</v>
      </c>
      <c r="I120" s="19">
        <v>0</v>
      </c>
      <c r="J120" s="19">
        <v>0</v>
      </c>
      <c r="K120" s="18">
        <v>1</v>
      </c>
      <c r="L120" s="18">
        <v>1</v>
      </c>
      <c r="M120" s="19">
        <v>0</v>
      </c>
      <c r="N120" s="19">
        <v>0</v>
      </c>
      <c r="O120" s="19">
        <v>0</v>
      </c>
      <c r="P120" s="19">
        <v>0</v>
      </c>
      <c r="Q120" s="18">
        <v>0</v>
      </c>
      <c r="R120" s="18">
        <v>0</v>
      </c>
      <c r="S120" s="18">
        <v>0</v>
      </c>
      <c r="T120" s="18">
        <v>0</v>
      </c>
      <c r="U120" s="18">
        <f t="shared" si="29"/>
        <v>0</v>
      </c>
      <c r="W120" s="24">
        <f t="shared" si="30"/>
        <v>-5.11694785660965E-2</v>
      </c>
      <c r="X120" s="30">
        <f t="shared" si="31"/>
        <v>0.95011763231260171</v>
      </c>
      <c r="Y120" s="31">
        <f t="shared" si="32"/>
        <v>0.99830688905293286</v>
      </c>
      <c r="Z120" s="24">
        <f t="shared" si="33"/>
        <v>-7.3593192471263502E-4</v>
      </c>
    </row>
    <row r="121" spans="1:56" s="24" customFormat="1" x14ac:dyDescent="0.2">
      <c r="A121" s="3"/>
      <c r="B121" s="22" t="s">
        <v>85</v>
      </c>
      <c r="C121" s="22" t="s">
        <v>68</v>
      </c>
      <c r="D121" s="22" t="s">
        <v>68</v>
      </c>
      <c r="E121" s="18">
        <v>0</v>
      </c>
      <c r="F121" s="18">
        <v>1</v>
      </c>
      <c r="G121" s="19">
        <v>0</v>
      </c>
      <c r="H121" s="19">
        <v>0</v>
      </c>
      <c r="I121" s="19">
        <v>0</v>
      </c>
      <c r="J121" s="19">
        <v>0</v>
      </c>
      <c r="K121" s="18">
        <v>1</v>
      </c>
      <c r="L121" s="18">
        <v>0</v>
      </c>
      <c r="M121" s="19">
        <v>0</v>
      </c>
      <c r="N121" s="19">
        <v>0</v>
      </c>
      <c r="O121" s="19">
        <v>0</v>
      </c>
      <c r="P121" s="19">
        <v>0</v>
      </c>
      <c r="Q121" s="18">
        <v>1</v>
      </c>
      <c r="R121" s="18">
        <v>0</v>
      </c>
      <c r="S121" s="18">
        <v>0</v>
      </c>
      <c r="T121" s="18">
        <v>1</v>
      </c>
      <c r="U121" s="18">
        <f t="shared" si="29"/>
        <v>1</v>
      </c>
      <c r="W121" s="24">
        <f t="shared" si="30"/>
        <v>-1.8830301573863857</v>
      </c>
      <c r="X121" s="30">
        <f t="shared" si="31"/>
        <v>0.15212843354381902</v>
      </c>
      <c r="Y121" s="26">
        <f t="shared" si="32"/>
        <v>0.69907625122796468</v>
      </c>
      <c r="Z121" s="24">
        <f t="shared" si="33"/>
        <v>0</v>
      </c>
    </row>
    <row r="122" spans="1:56" s="24" customFormat="1" x14ac:dyDescent="0.2">
      <c r="A122" s="3"/>
      <c r="B122" s="22" t="s">
        <v>85</v>
      </c>
      <c r="C122" s="22" t="s">
        <v>68</v>
      </c>
      <c r="D122" s="22" t="s">
        <v>69</v>
      </c>
      <c r="E122" s="18">
        <v>1</v>
      </c>
      <c r="F122" s="18">
        <v>1</v>
      </c>
      <c r="G122" s="19">
        <v>0</v>
      </c>
      <c r="H122" s="19">
        <v>0</v>
      </c>
      <c r="I122" s="19">
        <v>0</v>
      </c>
      <c r="J122" s="19">
        <v>0</v>
      </c>
      <c r="K122" s="18">
        <v>0</v>
      </c>
      <c r="L122" s="18">
        <v>1</v>
      </c>
      <c r="M122" s="19">
        <v>0</v>
      </c>
      <c r="N122" s="19">
        <v>0</v>
      </c>
      <c r="O122" s="19">
        <v>0</v>
      </c>
      <c r="P122" s="19">
        <v>0</v>
      </c>
      <c r="Q122" s="18">
        <v>0</v>
      </c>
      <c r="R122" s="18">
        <v>0</v>
      </c>
      <c r="S122" s="18">
        <v>1</v>
      </c>
      <c r="T122" s="18">
        <v>0</v>
      </c>
      <c r="U122" s="18">
        <f t="shared" si="29"/>
        <v>0</v>
      </c>
      <c r="W122" s="24">
        <f t="shared" si="30"/>
        <v>-2.7259330735161873</v>
      </c>
      <c r="X122" s="30">
        <f t="shared" si="31"/>
        <v>6.5485071816429333E-2</v>
      </c>
      <c r="Y122" s="26">
        <f t="shared" si="32"/>
        <v>0.30092374877203526</v>
      </c>
      <c r="Z122" s="24">
        <f t="shared" si="33"/>
        <v>-0.52154353657480967</v>
      </c>
    </row>
    <row r="123" spans="1:56" s="24" customFormat="1" x14ac:dyDescent="0.2">
      <c r="A123" s="3"/>
      <c r="B123" s="22" t="s">
        <v>86</v>
      </c>
      <c r="C123" s="22" t="s">
        <v>65</v>
      </c>
      <c r="D123" s="22" t="s">
        <v>65</v>
      </c>
      <c r="E123" s="18">
        <v>0</v>
      </c>
      <c r="F123" s="18">
        <v>1</v>
      </c>
      <c r="G123" s="19">
        <v>0</v>
      </c>
      <c r="H123" s="19">
        <v>0</v>
      </c>
      <c r="I123" s="19">
        <v>0</v>
      </c>
      <c r="J123" s="19">
        <v>0</v>
      </c>
      <c r="K123" s="18">
        <v>1</v>
      </c>
      <c r="L123" s="18">
        <v>0</v>
      </c>
      <c r="M123" s="19">
        <v>0</v>
      </c>
      <c r="N123" s="19">
        <v>0</v>
      </c>
      <c r="O123" s="19">
        <v>0</v>
      </c>
      <c r="P123" s="19">
        <v>0</v>
      </c>
      <c r="Q123" s="18">
        <v>1</v>
      </c>
      <c r="R123" s="18">
        <v>1</v>
      </c>
      <c r="S123" s="18">
        <v>0</v>
      </c>
      <c r="T123" s="18">
        <v>1</v>
      </c>
      <c r="U123" s="18">
        <f t="shared" si="29"/>
        <v>1</v>
      </c>
      <c r="W123" s="24">
        <f t="shared" si="30"/>
        <v>-6.4306625778434237</v>
      </c>
      <c r="X123" s="30">
        <f t="shared" si="31"/>
        <v>1.6113828141525199E-3</v>
      </c>
      <c r="Y123" s="31">
        <f t="shared" si="32"/>
        <v>1.6340938131377833E-3</v>
      </c>
      <c r="Z123" s="24">
        <f t="shared" si="33"/>
        <v>0</v>
      </c>
    </row>
    <row r="124" spans="1:56" s="24" customFormat="1" x14ac:dyDescent="0.2">
      <c r="A124" s="3"/>
      <c r="B124" s="22" t="s">
        <v>86</v>
      </c>
      <c r="C124" s="22" t="s">
        <v>65</v>
      </c>
      <c r="D124" s="22" t="s">
        <v>66</v>
      </c>
      <c r="E124" s="18">
        <v>1</v>
      </c>
      <c r="F124" s="18">
        <v>1</v>
      </c>
      <c r="G124" s="19">
        <v>0</v>
      </c>
      <c r="H124" s="19">
        <v>0</v>
      </c>
      <c r="I124" s="19">
        <v>0</v>
      </c>
      <c r="J124" s="19">
        <v>0</v>
      </c>
      <c r="K124" s="18">
        <v>0</v>
      </c>
      <c r="L124" s="18">
        <v>1</v>
      </c>
      <c r="M124" s="19">
        <v>0</v>
      </c>
      <c r="N124" s="19">
        <v>0</v>
      </c>
      <c r="O124" s="19">
        <v>0</v>
      </c>
      <c r="P124" s="19">
        <v>0</v>
      </c>
      <c r="Q124" s="18">
        <v>0</v>
      </c>
      <c r="R124" s="18">
        <v>0</v>
      </c>
      <c r="S124" s="18">
        <v>0</v>
      </c>
      <c r="T124" s="18">
        <v>0</v>
      </c>
      <c r="U124" s="18">
        <f t="shared" si="29"/>
        <v>0</v>
      </c>
      <c r="W124" s="24">
        <f t="shared" si="30"/>
        <v>-1.5631137232746437E-2</v>
      </c>
      <c r="X124" s="30">
        <f t="shared" si="31"/>
        <v>0.98449039494017732</v>
      </c>
      <c r="Y124" s="31">
        <f t="shared" si="32"/>
        <v>0.99836590618686227</v>
      </c>
      <c r="Z124" s="24">
        <f t="shared" si="33"/>
        <v>-7.1025839856267089E-4</v>
      </c>
    </row>
    <row r="125" spans="1:56" s="24" customFormat="1" x14ac:dyDescent="0.2">
      <c r="A125" s="3"/>
      <c r="B125" s="22" t="s">
        <v>87</v>
      </c>
      <c r="C125" s="22" t="s">
        <v>68</v>
      </c>
      <c r="D125" s="22" t="s">
        <v>68</v>
      </c>
      <c r="E125" s="18">
        <v>0</v>
      </c>
      <c r="F125" s="18">
        <v>1</v>
      </c>
      <c r="G125" s="19">
        <v>0</v>
      </c>
      <c r="H125" s="19">
        <v>0</v>
      </c>
      <c r="I125" s="19">
        <v>0</v>
      </c>
      <c r="J125" s="19">
        <v>0</v>
      </c>
      <c r="K125" s="18">
        <v>1</v>
      </c>
      <c r="L125" s="18">
        <v>0</v>
      </c>
      <c r="M125" s="19">
        <v>0</v>
      </c>
      <c r="N125" s="19">
        <v>0</v>
      </c>
      <c r="O125" s="19">
        <v>0</v>
      </c>
      <c r="P125" s="19">
        <v>0</v>
      </c>
      <c r="Q125" s="18">
        <v>1</v>
      </c>
      <c r="R125" s="18">
        <v>0</v>
      </c>
      <c r="S125" s="18">
        <v>0</v>
      </c>
      <c r="T125" s="18">
        <v>1</v>
      </c>
      <c r="U125" s="18">
        <f t="shared" si="29"/>
        <v>1</v>
      </c>
      <c r="W125" s="24">
        <f t="shared" si="30"/>
        <v>-1.8830301573863857</v>
      </c>
      <c r="X125" s="30">
        <f t="shared" si="31"/>
        <v>0.15212843354381902</v>
      </c>
      <c r="Y125" s="26">
        <f t="shared" si="32"/>
        <v>0.69907625122796468</v>
      </c>
      <c r="Z125" s="24">
        <f t="shared" si="33"/>
        <v>0</v>
      </c>
    </row>
    <row r="126" spans="1:56" s="24" customFormat="1" x14ac:dyDescent="0.2">
      <c r="A126" s="3"/>
      <c r="B126" s="22" t="s">
        <v>87</v>
      </c>
      <c r="C126" s="22" t="s">
        <v>68</v>
      </c>
      <c r="D126" s="22" t="s">
        <v>69</v>
      </c>
      <c r="E126" s="18">
        <v>1</v>
      </c>
      <c r="F126" s="18">
        <v>1</v>
      </c>
      <c r="G126" s="19">
        <v>0</v>
      </c>
      <c r="H126" s="19">
        <v>0</v>
      </c>
      <c r="I126" s="19">
        <v>0</v>
      </c>
      <c r="J126" s="19">
        <v>0</v>
      </c>
      <c r="K126" s="18">
        <v>0</v>
      </c>
      <c r="L126" s="18">
        <v>1</v>
      </c>
      <c r="M126" s="19">
        <v>0</v>
      </c>
      <c r="N126" s="19">
        <v>0</v>
      </c>
      <c r="O126" s="19">
        <v>0</v>
      </c>
      <c r="P126" s="19">
        <v>0</v>
      </c>
      <c r="Q126" s="18">
        <v>0</v>
      </c>
      <c r="R126" s="18">
        <v>0</v>
      </c>
      <c r="S126" s="18">
        <v>1</v>
      </c>
      <c r="T126" s="18">
        <v>0</v>
      </c>
      <c r="U126" s="18">
        <f t="shared" si="29"/>
        <v>0</v>
      </c>
      <c r="W126" s="24">
        <f t="shared" si="30"/>
        <v>-2.7259330735161873</v>
      </c>
      <c r="X126" s="30">
        <f t="shared" si="31"/>
        <v>6.5485071816429333E-2</v>
      </c>
      <c r="Y126" s="26">
        <f t="shared" si="32"/>
        <v>0.30092374877203526</v>
      </c>
      <c r="Z126" s="24">
        <f t="shared" si="33"/>
        <v>-0.52154353657480967</v>
      </c>
    </row>
    <row r="127" spans="1:56" x14ac:dyDescent="0.2">
      <c r="B127" s="7" t="s">
        <v>88</v>
      </c>
      <c r="C127" s="7" t="s">
        <v>89</v>
      </c>
      <c r="D127" s="7" t="s">
        <v>89</v>
      </c>
      <c r="E127" s="8">
        <v>0</v>
      </c>
      <c r="F127" s="8">
        <v>1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8">
        <v>1</v>
      </c>
      <c r="N127" s="8">
        <v>0</v>
      </c>
      <c r="O127" s="9">
        <v>0</v>
      </c>
      <c r="P127" s="9">
        <v>0</v>
      </c>
      <c r="Q127" s="8">
        <v>1</v>
      </c>
      <c r="R127" s="8">
        <v>1</v>
      </c>
      <c r="S127" s="8">
        <v>0</v>
      </c>
      <c r="T127" s="8">
        <v>0</v>
      </c>
      <c r="U127" s="8">
        <f t="shared" si="29"/>
        <v>1</v>
      </c>
      <c r="W127" s="24">
        <f t="shared" si="30"/>
        <v>-7.252148203678864</v>
      </c>
      <c r="X127" s="30">
        <f t="shared" si="31"/>
        <v>7.0865042708399275E-4</v>
      </c>
      <c r="Y127" s="31">
        <f t="shared" si="32"/>
        <v>7.0814859727809279E-4</v>
      </c>
      <c r="Z127" s="24">
        <f t="shared" si="33"/>
        <v>0</v>
      </c>
      <c r="AR127" s="24"/>
      <c r="AS127" s="24"/>
      <c r="AT127" s="24"/>
      <c r="AU127" s="24"/>
      <c r="AV127" s="24"/>
      <c r="AW127" s="24"/>
      <c r="AX127" s="24"/>
      <c r="AY127" s="24"/>
      <c r="AZ127" s="24"/>
      <c r="BA127" s="24"/>
      <c r="BB127" s="24"/>
      <c r="BC127" s="24"/>
      <c r="BD127" s="24"/>
    </row>
    <row r="128" spans="1:56" x14ac:dyDescent="0.2">
      <c r="B128" s="10" t="s">
        <v>88</v>
      </c>
      <c r="C128" s="10" t="s">
        <v>89</v>
      </c>
      <c r="D128" s="10" t="s">
        <v>90</v>
      </c>
      <c r="E128" s="11">
        <v>1</v>
      </c>
      <c r="F128" s="11">
        <v>1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1">
        <v>0</v>
      </c>
      <c r="N128" s="11">
        <v>1</v>
      </c>
      <c r="O128" s="12">
        <v>0</v>
      </c>
      <c r="P128" s="12">
        <v>0</v>
      </c>
      <c r="Q128" s="11">
        <v>0</v>
      </c>
      <c r="R128" s="11">
        <v>0</v>
      </c>
      <c r="S128" s="11">
        <v>0</v>
      </c>
      <c r="T128" s="11">
        <v>1</v>
      </c>
      <c r="U128" s="11">
        <f t="shared" si="29"/>
        <v>0</v>
      </c>
      <c r="W128" s="24">
        <f t="shared" si="30"/>
        <v>0</v>
      </c>
      <c r="X128" s="30">
        <f t="shared" si="31"/>
        <v>1</v>
      </c>
      <c r="Y128" s="31">
        <f t="shared" si="32"/>
        <v>0.99929185140272203</v>
      </c>
      <c r="Z128" s="24">
        <f t="shared" si="33"/>
        <v>-3.0765397339147329E-4</v>
      </c>
      <c r="AR128" s="24"/>
      <c r="AS128" s="24"/>
      <c r="AT128" s="24"/>
      <c r="AU128" s="24"/>
      <c r="AV128" s="24"/>
      <c r="AW128" s="24"/>
      <c r="AX128" s="24"/>
      <c r="AY128" s="24"/>
      <c r="AZ128" s="24"/>
      <c r="BA128" s="24"/>
      <c r="BB128" s="24"/>
      <c r="BC128" s="24"/>
      <c r="BD128" s="24"/>
    </row>
    <row r="129" spans="2:56" x14ac:dyDescent="0.2">
      <c r="B129" s="10" t="s">
        <v>91</v>
      </c>
      <c r="C129" s="10" t="s">
        <v>92</v>
      </c>
      <c r="D129" s="10" t="s">
        <v>92</v>
      </c>
      <c r="E129" s="11">
        <v>1</v>
      </c>
      <c r="F129" s="11">
        <v>1</v>
      </c>
      <c r="G129" s="12">
        <v>0</v>
      </c>
      <c r="H129" s="12">
        <v>0</v>
      </c>
      <c r="I129" s="12">
        <v>0</v>
      </c>
      <c r="J129" s="12">
        <v>0</v>
      </c>
      <c r="K129" s="12">
        <v>0</v>
      </c>
      <c r="L129" s="12">
        <v>0</v>
      </c>
      <c r="M129" s="11">
        <v>1</v>
      </c>
      <c r="N129" s="11">
        <v>0</v>
      </c>
      <c r="O129" s="12">
        <v>0</v>
      </c>
      <c r="P129" s="12">
        <v>0</v>
      </c>
      <c r="Q129" s="11">
        <v>1</v>
      </c>
      <c r="R129" s="11">
        <v>0</v>
      </c>
      <c r="S129" s="11">
        <v>0</v>
      </c>
      <c r="T129" s="11">
        <v>0</v>
      </c>
      <c r="U129" s="11">
        <f t="shared" si="29"/>
        <v>0</v>
      </c>
      <c r="W129" s="24">
        <f t="shared" si="30"/>
        <v>-2.7045157832218263</v>
      </c>
      <c r="X129" s="30">
        <f t="shared" si="31"/>
        <v>6.6902711420032651E-2</v>
      </c>
      <c r="Y129" s="26">
        <f t="shared" si="32"/>
        <v>0.50144653422962748</v>
      </c>
      <c r="Z129" s="24">
        <f t="shared" si="33"/>
        <v>-0.29977536598730675</v>
      </c>
      <c r="AR129" s="24"/>
      <c r="AS129" s="24"/>
      <c r="AT129" s="24"/>
      <c r="AU129" s="24"/>
      <c r="AV129" s="24"/>
      <c r="AW129" s="24"/>
      <c r="AX129" s="24"/>
      <c r="AY129" s="24"/>
      <c r="AZ129" s="24"/>
      <c r="BA129" s="24"/>
      <c r="BB129" s="24"/>
      <c r="BC129" s="24"/>
      <c r="BD129" s="24"/>
    </row>
    <row r="130" spans="2:56" x14ac:dyDescent="0.2">
      <c r="B130" s="10" t="s">
        <v>91</v>
      </c>
      <c r="C130" s="10" t="s">
        <v>92</v>
      </c>
      <c r="D130" s="10" t="s">
        <v>93</v>
      </c>
      <c r="E130" s="11">
        <v>0</v>
      </c>
      <c r="F130" s="11">
        <v>1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1">
        <v>0</v>
      </c>
      <c r="N130" s="11">
        <v>1</v>
      </c>
      <c r="O130" s="12">
        <v>0</v>
      </c>
      <c r="P130" s="12">
        <v>0</v>
      </c>
      <c r="Q130" s="11">
        <v>0</v>
      </c>
      <c r="R130" s="11">
        <v>0</v>
      </c>
      <c r="S130" s="11">
        <v>1</v>
      </c>
      <c r="T130" s="11">
        <v>1</v>
      </c>
      <c r="U130" s="11">
        <f t="shared" si="29"/>
        <v>1</v>
      </c>
      <c r="W130" s="24">
        <f t="shared" si="30"/>
        <v>-2.7103019362834408</v>
      </c>
      <c r="X130" s="30">
        <f t="shared" si="31"/>
        <v>6.6516719871511337E-2</v>
      </c>
      <c r="Y130" s="26">
        <f t="shared" si="32"/>
        <v>0.49855346577037246</v>
      </c>
      <c r="Z130" s="24">
        <f t="shared" si="33"/>
        <v>0</v>
      </c>
      <c r="AR130" s="24"/>
      <c r="AS130" s="24"/>
      <c r="AT130" s="24"/>
      <c r="AU130" s="24"/>
      <c r="AV130" s="24"/>
      <c r="AW130" s="24"/>
      <c r="AX130" s="24"/>
      <c r="AY130" s="24"/>
      <c r="AZ130" s="24"/>
      <c r="BA130" s="24"/>
      <c r="BB130" s="24"/>
      <c r="BC130" s="24"/>
      <c r="BD130" s="24"/>
    </row>
    <row r="131" spans="2:56" x14ac:dyDescent="0.2">
      <c r="B131" s="10" t="s">
        <v>94</v>
      </c>
      <c r="C131" s="10" t="s">
        <v>89</v>
      </c>
      <c r="D131" s="10" t="s">
        <v>89</v>
      </c>
      <c r="E131" s="11">
        <v>0</v>
      </c>
      <c r="F131" s="11">
        <v>1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1">
        <v>1</v>
      </c>
      <c r="N131" s="11">
        <v>0</v>
      </c>
      <c r="O131" s="12">
        <v>0</v>
      </c>
      <c r="P131" s="12">
        <v>0</v>
      </c>
      <c r="Q131" s="11">
        <v>1</v>
      </c>
      <c r="R131" s="11">
        <v>1</v>
      </c>
      <c r="S131" s="11">
        <v>0</v>
      </c>
      <c r="T131" s="11">
        <v>0</v>
      </c>
      <c r="U131" s="11">
        <f t="shared" si="29"/>
        <v>1</v>
      </c>
      <c r="W131" s="24">
        <f t="shared" si="30"/>
        <v>-7.252148203678864</v>
      </c>
      <c r="X131" s="30">
        <f t="shared" si="31"/>
        <v>7.0865042708399275E-4</v>
      </c>
      <c r="Y131" s="31">
        <f t="shared" si="32"/>
        <v>7.0814859727809279E-4</v>
      </c>
      <c r="Z131" s="24">
        <f t="shared" si="33"/>
        <v>0</v>
      </c>
      <c r="AR131" s="24"/>
      <c r="AS131" s="24"/>
      <c r="AT131" s="24"/>
      <c r="AU131" s="24"/>
      <c r="AV131" s="24"/>
      <c r="AW131" s="24"/>
      <c r="AX131" s="24"/>
      <c r="AY131" s="24"/>
      <c r="AZ131" s="24"/>
      <c r="BA131" s="24"/>
      <c r="BB131" s="24"/>
      <c r="BC131" s="24"/>
      <c r="BD131" s="24"/>
    </row>
    <row r="132" spans="2:56" x14ac:dyDescent="0.2">
      <c r="B132" s="10" t="s">
        <v>94</v>
      </c>
      <c r="C132" s="10" t="s">
        <v>89</v>
      </c>
      <c r="D132" s="10" t="s">
        <v>90</v>
      </c>
      <c r="E132" s="11">
        <v>1</v>
      </c>
      <c r="F132" s="11">
        <v>1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1">
        <v>0</v>
      </c>
      <c r="N132" s="11">
        <v>1</v>
      </c>
      <c r="O132" s="12">
        <v>0</v>
      </c>
      <c r="P132" s="12">
        <v>0</v>
      </c>
      <c r="Q132" s="11">
        <v>0</v>
      </c>
      <c r="R132" s="11">
        <v>0</v>
      </c>
      <c r="S132" s="11">
        <v>0</v>
      </c>
      <c r="T132" s="11">
        <v>1</v>
      </c>
      <c r="U132" s="11">
        <f t="shared" si="29"/>
        <v>0</v>
      </c>
      <c r="W132" s="24">
        <f t="shared" si="30"/>
        <v>0</v>
      </c>
      <c r="X132" s="30">
        <f t="shared" si="31"/>
        <v>1</v>
      </c>
      <c r="Y132" s="31">
        <f t="shared" si="32"/>
        <v>0.99929185140272203</v>
      </c>
      <c r="Z132" s="24">
        <f t="shared" si="33"/>
        <v>-3.0765397339147329E-4</v>
      </c>
      <c r="AR132" s="24"/>
      <c r="AS132" s="24"/>
      <c r="AT132" s="24"/>
      <c r="AU132" s="24"/>
      <c r="AV132" s="24"/>
      <c r="AW132" s="24"/>
      <c r="AX132" s="24"/>
      <c r="AY132" s="24"/>
      <c r="AZ132" s="24"/>
      <c r="BA132" s="24"/>
      <c r="BB132" s="24"/>
      <c r="BC132" s="24"/>
      <c r="BD132" s="24"/>
    </row>
    <row r="133" spans="2:56" x14ac:dyDescent="0.2">
      <c r="B133" s="10" t="s">
        <v>95</v>
      </c>
      <c r="C133" s="10" t="s">
        <v>92</v>
      </c>
      <c r="D133" s="10" t="s">
        <v>92</v>
      </c>
      <c r="E133" s="11">
        <v>1</v>
      </c>
      <c r="F133" s="11">
        <v>1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1">
        <v>1</v>
      </c>
      <c r="N133" s="11">
        <v>0</v>
      </c>
      <c r="O133" s="12">
        <v>0</v>
      </c>
      <c r="P133" s="12">
        <v>0</v>
      </c>
      <c r="Q133" s="11">
        <v>1</v>
      </c>
      <c r="R133" s="11">
        <v>0</v>
      </c>
      <c r="S133" s="11">
        <v>0</v>
      </c>
      <c r="T133" s="11">
        <v>0</v>
      </c>
      <c r="U133" s="11">
        <f t="shared" si="29"/>
        <v>0</v>
      </c>
      <c r="W133" s="24">
        <f t="shared" si="30"/>
        <v>-2.7045157832218263</v>
      </c>
      <c r="X133" s="30">
        <f t="shared" si="31"/>
        <v>6.6902711420032651E-2</v>
      </c>
      <c r="Y133" s="26">
        <f t="shared" si="32"/>
        <v>0.50144653422962748</v>
      </c>
      <c r="Z133" s="24">
        <f t="shared" si="33"/>
        <v>-0.29977536598730675</v>
      </c>
      <c r="AR133" s="24"/>
      <c r="AS133" s="24"/>
      <c r="AT133" s="24"/>
      <c r="AU133" s="24"/>
      <c r="AV133" s="24"/>
      <c r="AW133" s="24"/>
      <c r="AX133" s="24"/>
      <c r="AY133" s="24"/>
      <c r="AZ133" s="24"/>
      <c r="BA133" s="24"/>
      <c r="BB133" s="24"/>
      <c r="BC133" s="24"/>
      <c r="BD133" s="24"/>
    </row>
    <row r="134" spans="2:56" x14ac:dyDescent="0.2">
      <c r="B134" s="10" t="s">
        <v>95</v>
      </c>
      <c r="C134" s="10" t="s">
        <v>92</v>
      </c>
      <c r="D134" s="10" t="s">
        <v>93</v>
      </c>
      <c r="E134" s="11">
        <v>0</v>
      </c>
      <c r="F134" s="11">
        <v>1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1">
        <v>0</v>
      </c>
      <c r="N134" s="11">
        <v>1</v>
      </c>
      <c r="O134" s="12">
        <v>0</v>
      </c>
      <c r="P134" s="12">
        <v>0</v>
      </c>
      <c r="Q134" s="11">
        <v>0</v>
      </c>
      <c r="R134" s="11">
        <v>0</v>
      </c>
      <c r="S134" s="11">
        <v>1</v>
      </c>
      <c r="T134" s="11">
        <v>1</v>
      </c>
      <c r="U134" s="11">
        <f t="shared" si="29"/>
        <v>1</v>
      </c>
      <c r="W134" s="24">
        <f t="shared" si="30"/>
        <v>-2.7103019362834408</v>
      </c>
      <c r="X134" s="30">
        <f t="shared" si="31"/>
        <v>6.6516719871511337E-2</v>
      </c>
      <c r="Y134" s="26">
        <f t="shared" si="32"/>
        <v>0.49855346577037246</v>
      </c>
      <c r="Z134" s="24">
        <f t="shared" si="33"/>
        <v>0</v>
      </c>
      <c r="AR134" s="24"/>
      <c r="AS134" s="24"/>
      <c r="AT134" s="24"/>
      <c r="AU134" s="24"/>
      <c r="AV134" s="24"/>
      <c r="AW134" s="24"/>
      <c r="AX134" s="24"/>
      <c r="AY134" s="24"/>
      <c r="AZ134" s="24"/>
      <c r="BA134" s="24"/>
      <c r="BB134" s="24"/>
      <c r="BC134" s="24"/>
      <c r="BD134" s="24"/>
    </row>
    <row r="135" spans="2:56" x14ac:dyDescent="0.2">
      <c r="B135" s="10" t="s">
        <v>96</v>
      </c>
      <c r="C135" s="10" t="s">
        <v>89</v>
      </c>
      <c r="D135" s="10" t="s">
        <v>89</v>
      </c>
      <c r="E135" s="11">
        <v>0</v>
      </c>
      <c r="F135" s="11">
        <v>1</v>
      </c>
      <c r="G135" s="12">
        <v>0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1">
        <v>1</v>
      </c>
      <c r="N135" s="11">
        <v>0</v>
      </c>
      <c r="O135" s="12">
        <v>0</v>
      </c>
      <c r="P135" s="12">
        <v>0</v>
      </c>
      <c r="Q135" s="11">
        <v>1</v>
      </c>
      <c r="R135" s="11">
        <v>1</v>
      </c>
      <c r="S135" s="11">
        <v>0</v>
      </c>
      <c r="T135" s="11">
        <v>0</v>
      </c>
      <c r="U135" s="11">
        <f t="shared" ref="U135:U166" si="34">IF(E135=0,1,0)</f>
        <v>1</v>
      </c>
      <c r="W135" s="24">
        <f t="shared" ref="W135:W166" si="35">-SUMPRODUCT(G135:U135,G$4:U$4)</f>
        <v>-7.252148203678864</v>
      </c>
      <c r="X135" s="30">
        <f t="shared" ref="X135:X166" si="36">EXP(W135)</f>
        <v>7.0865042708399275E-4</v>
      </c>
      <c r="Y135" s="31">
        <f t="shared" ref="Y135:Y166" si="37">X135/SUMIF(B:B,B135,X:X)</f>
        <v>7.0814859727809279E-4</v>
      </c>
      <c r="Z135" s="24">
        <f t="shared" ref="Z135:Z166" si="38">LOG(Y135)*E135</f>
        <v>0</v>
      </c>
      <c r="AR135" s="24"/>
      <c r="AS135" s="24"/>
      <c r="AT135" s="24"/>
      <c r="AU135" s="24"/>
      <c r="AV135" s="24"/>
      <c r="AW135" s="24"/>
      <c r="AX135" s="24"/>
      <c r="AY135" s="24"/>
      <c r="AZ135" s="24"/>
      <c r="BA135" s="24"/>
      <c r="BB135" s="24"/>
      <c r="BC135" s="24"/>
      <c r="BD135" s="24"/>
    </row>
    <row r="136" spans="2:56" x14ac:dyDescent="0.2">
      <c r="B136" s="10" t="s">
        <v>96</v>
      </c>
      <c r="C136" s="10" t="s">
        <v>89</v>
      </c>
      <c r="D136" s="10" t="s">
        <v>90</v>
      </c>
      <c r="E136" s="11">
        <v>1</v>
      </c>
      <c r="F136" s="11">
        <v>1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1">
        <v>0</v>
      </c>
      <c r="N136" s="11">
        <v>1</v>
      </c>
      <c r="O136" s="12">
        <v>0</v>
      </c>
      <c r="P136" s="12">
        <v>0</v>
      </c>
      <c r="Q136" s="11">
        <v>0</v>
      </c>
      <c r="R136" s="11">
        <v>0</v>
      </c>
      <c r="S136" s="11">
        <v>0</v>
      </c>
      <c r="T136" s="11">
        <v>1</v>
      </c>
      <c r="U136" s="11">
        <f t="shared" si="34"/>
        <v>0</v>
      </c>
      <c r="W136" s="24">
        <f t="shared" si="35"/>
        <v>0</v>
      </c>
      <c r="X136" s="30">
        <f t="shared" si="36"/>
        <v>1</v>
      </c>
      <c r="Y136" s="31">
        <f t="shared" si="37"/>
        <v>0.99929185140272203</v>
      </c>
      <c r="Z136" s="24">
        <f t="shared" si="38"/>
        <v>-3.0765397339147329E-4</v>
      </c>
      <c r="AR136" s="24"/>
      <c r="AS136" s="24"/>
      <c r="AT136" s="24"/>
      <c r="AU136" s="24"/>
      <c r="AV136" s="24"/>
      <c r="AW136" s="24"/>
      <c r="AX136" s="24"/>
      <c r="AY136" s="24"/>
      <c r="AZ136" s="24"/>
      <c r="BA136" s="24"/>
      <c r="BB136" s="24"/>
      <c r="BC136" s="24"/>
      <c r="BD136" s="24"/>
    </row>
    <row r="137" spans="2:56" x14ac:dyDescent="0.2">
      <c r="B137" s="10" t="s">
        <v>97</v>
      </c>
      <c r="C137" s="10" t="s">
        <v>92</v>
      </c>
      <c r="D137" s="10" t="s">
        <v>92</v>
      </c>
      <c r="E137" s="11">
        <v>1</v>
      </c>
      <c r="F137" s="11">
        <v>1</v>
      </c>
      <c r="G137" s="12">
        <v>0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1">
        <v>1</v>
      </c>
      <c r="N137" s="11">
        <v>0</v>
      </c>
      <c r="O137" s="12">
        <v>0</v>
      </c>
      <c r="P137" s="12">
        <v>0</v>
      </c>
      <c r="Q137" s="11">
        <v>1</v>
      </c>
      <c r="R137" s="11">
        <v>0</v>
      </c>
      <c r="S137" s="11">
        <v>0</v>
      </c>
      <c r="T137" s="11">
        <v>0</v>
      </c>
      <c r="U137" s="11">
        <f t="shared" si="34"/>
        <v>0</v>
      </c>
      <c r="W137" s="24">
        <f t="shared" si="35"/>
        <v>-2.7045157832218263</v>
      </c>
      <c r="X137" s="30">
        <f t="shared" si="36"/>
        <v>6.6902711420032651E-2</v>
      </c>
      <c r="Y137" s="26">
        <f t="shared" si="37"/>
        <v>0.50144653422962748</v>
      </c>
      <c r="Z137" s="24">
        <f t="shared" si="38"/>
        <v>-0.29977536598730675</v>
      </c>
      <c r="AR137" s="24"/>
      <c r="AS137" s="24"/>
      <c r="AT137" s="24"/>
      <c r="AU137" s="24"/>
      <c r="AV137" s="24"/>
      <c r="AW137" s="24"/>
      <c r="AX137" s="24"/>
      <c r="AY137" s="24"/>
      <c r="AZ137" s="24"/>
      <c r="BA137" s="24"/>
      <c r="BB137" s="24"/>
      <c r="BC137" s="24"/>
      <c r="BD137" s="24"/>
    </row>
    <row r="138" spans="2:56" x14ac:dyDescent="0.2">
      <c r="B138" s="10" t="s">
        <v>97</v>
      </c>
      <c r="C138" s="10" t="s">
        <v>92</v>
      </c>
      <c r="D138" s="10" t="s">
        <v>93</v>
      </c>
      <c r="E138" s="11">
        <v>0</v>
      </c>
      <c r="F138" s="11">
        <v>1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1">
        <v>0</v>
      </c>
      <c r="N138" s="11">
        <v>1</v>
      </c>
      <c r="O138" s="12">
        <v>0</v>
      </c>
      <c r="P138" s="12">
        <v>0</v>
      </c>
      <c r="Q138" s="11">
        <v>0</v>
      </c>
      <c r="R138" s="11">
        <v>0</v>
      </c>
      <c r="S138" s="11">
        <v>1</v>
      </c>
      <c r="T138" s="11">
        <v>1</v>
      </c>
      <c r="U138" s="11">
        <f t="shared" si="34"/>
        <v>1</v>
      </c>
      <c r="W138" s="24">
        <f t="shared" si="35"/>
        <v>-2.7103019362834408</v>
      </c>
      <c r="X138" s="30">
        <f t="shared" si="36"/>
        <v>6.6516719871511337E-2</v>
      </c>
      <c r="Y138" s="26">
        <f t="shared" si="37"/>
        <v>0.49855346577037246</v>
      </c>
      <c r="Z138" s="24">
        <f t="shared" si="38"/>
        <v>0</v>
      </c>
      <c r="AR138" s="24"/>
      <c r="AS138" s="24"/>
      <c r="AT138" s="24"/>
      <c r="AU138" s="24"/>
      <c r="AV138" s="24"/>
      <c r="AW138" s="24"/>
      <c r="AX138" s="24"/>
      <c r="AY138" s="24"/>
      <c r="AZ138" s="24"/>
      <c r="BA138" s="24"/>
      <c r="BB138" s="24"/>
      <c r="BC138" s="24"/>
      <c r="BD138" s="24"/>
    </row>
    <row r="139" spans="2:56" x14ac:dyDescent="0.2">
      <c r="B139" s="10" t="s">
        <v>98</v>
      </c>
      <c r="C139" s="10" t="s">
        <v>89</v>
      </c>
      <c r="D139" s="10" t="s">
        <v>89</v>
      </c>
      <c r="E139" s="11">
        <v>0</v>
      </c>
      <c r="F139" s="11">
        <v>1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1">
        <v>1</v>
      </c>
      <c r="N139" s="11">
        <v>0</v>
      </c>
      <c r="O139" s="12">
        <v>0</v>
      </c>
      <c r="P139" s="12">
        <v>0</v>
      </c>
      <c r="Q139" s="11">
        <v>1</v>
      </c>
      <c r="R139" s="11">
        <v>1</v>
      </c>
      <c r="S139" s="11">
        <v>0</v>
      </c>
      <c r="T139" s="11">
        <v>0</v>
      </c>
      <c r="U139" s="11">
        <f t="shared" si="34"/>
        <v>1</v>
      </c>
      <c r="W139" s="24">
        <f t="shared" si="35"/>
        <v>-7.252148203678864</v>
      </c>
      <c r="X139" s="30">
        <f t="shared" si="36"/>
        <v>7.0865042708399275E-4</v>
      </c>
      <c r="Y139" s="31">
        <f t="shared" si="37"/>
        <v>7.0814859727809279E-4</v>
      </c>
      <c r="Z139" s="24">
        <f t="shared" si="38"/>
        <v>0</v>
      </c>
      <c r="AR139" s="24"/>
      <c r="AS139" s="24"/>
      <c r="AT139" s="24"/>
      <c r="AU139" s="24"/>
      <c r="AV139" s="24"/>
      <c r="AW139" s="24"/>
      <c r="AX139" s="24"/>
      <c r="AY139" s="24"/>
      <c r="AZ139" s="24"/>
      <c r="BA139" s="24"/>
      <c r="BB139" s="24"/>
      <c r="BC139" s="24"/>
      <c r="BD139" s="24"/>
    </row>
    <row r="140" spans="2:56" x14ac:dyDescent="0.2">
      <c r="B140" s="10" t="s">
        <v>98</v>
      </c>
      <c r="C140" s="10" t="s">
        <v>89</v>
      </c>
      <c r="D140" s="10" t="s">
        <v>90</v>
      </c>
      <c r="E140" s="11">
        <v>1</v>
      </c>
      <c r="F140" s="11">
        <v>1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1">
        <v>0</v>
      </c>
      <c r="N140" s="11">
        <v>1</v>
      </c>
      <c r="O140" s="12">
        <v>0</v>
      </c>
      <c r="P140" s="12">
        <v>0</v>
      </c>
      <c r="Q140" s="11">
        <v>0</v>
      </c>
      <c r="R140" s="11">
        <v>0</v>
      </c>
      <c r="S140" s="11">
        <v>0</v>
      </c>
      <c r="T140" s="11">
        <v>1</v>
      </c>
      <c r="U140" s="11">
        <f t="shared" si="34"/>
        <v>0</v>
      </c>
      <c r="W140" s="24">
        <f t="shared" si="35"/>
        <v>0</v>
      </c>
      <c r="X140" s="30">
        <f t="shared" si="36"/>
        <v>1</v>
      </c>
      <c r="Y140" s="31">
        <f t="shared" si="37"/>
        <v>0.99929185140272203</v>
      </c>
      <c r="Z140" s="24">
        <f t="shared" si="38"/>
        <v>-3.0765397339147329E-4</v>
      </c>
      <c r="AR140" s="24"/>
      <c r="AS140" s="24"/>
      <c r="AT140" s="24"/>
      <c r="AU140" s="24"/>
      <c r="AV140" s="24"/>
      <c r="AW140" s="24"/>
      <c r="AX140" s="24"/>
      <c r="AY140" s="24"/>
      <c r="AZ140" s="24"/>
      <c r="BA140" s="24"/>
      <c r="BB140" s="24"/>
      <c r="BC140" s="24"/>
      <c r="BD140" s="24"/>
    </row>
    <row r="141" spans="2:56" x14ac:dyDescent="0.2">
      <c r="B141" s="10" t="s">
        <v>99</v>
      </c>
      <c r="C141" s="10" t="s">
        <v>92</v>
      </c>
      <c r="D141" s="10" t="s">
        <v>92</v>
      </c>
      <c r="E141" s="11">
        <v>1</v>
      </c>
      <c r="F141" s="11">
        <v>1</v>
      </c>
      <c r="G141" s="12">
        <v>0</v>
      </c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1">
        <v>1</v>
      </c>
      <c r="N141" s="11">
        <v>0</v>
      </c>
      <c r="O141" s="12">
        <v>0</v>
      </c>
      <c r="P141" s="12">
        <v>0</v>
      </c>
      <c r="Q141" s="11">
        <v>1</v>
      </c>
      <c r="R141" s="11">
        <v>0</v>
      </c>
      <c r="S141" s="11">
        <v>0</v>
      </c>
      <c r="T141" s="11">
        <v>0</v>
      </c>
      <c r="U141" s="11">
        <f t="shared" si="34"/>
        <v>0</v>
      </c>
      <c r="W141" s="24">
        <f t="shared" si="35"/>
        <v>-2.7045157832218263</v>
      </c>
      <c r="X141" s="30">
        <f t="shared" si="36"/>
        <v>6.6902711420032651E-2</v>
      </c>
      <c r="Y141" s="26">
        <f t="shared" si="37"/>
        <v>0.50144653422962748</v>
      </c>
      <c r="Z141" s="24">
        <f t="shared" si="38"/>
        <v>-0.29977536598730675</v>
      </c>
      <c r="AR141" s="24"/>
      <c r="AS141" s="24"/>
      <c r="AT141" s="24"/>
      <c r="AU141" s="24"/>
      <c r="AV141" s="24"/>
      <c r="AW141" s="24"/>
      <c r="AX141" s="24"/>
      <c r="AY141" s="24"/>
      <c r="AZ141" s="24"/>
      <c r="BA141" s="24"/>
      <c r="BB141" s="24"/>
      <c r="BC141" s="24"/>
      <c r="BD141" s="24"/>
    </row>
    <row r="142" spans="2:56" x14ac:dyDescent="0.2">
      <c r="B142" s="10" t="s">
        <v>99</v>
      </c>
      <c r="C142" s="10" t="s">
        <v>92</v>
      </c>
      <c r="D142" s="10" t="s">
        <v>93</v>
      </c>
      <c r="E142" s="11">
        <v>0</v>
      </c>
      <c r="F142" s="11">
        <v>1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1">
        <v>0</v>
      </c>
      <c r="N142" s="11">
        <v>1</v>
      </c>
      <c r="O142" s="12">
        <v>0</v>
      </c>
      <c r="P142" s="12">
        <v>0</v>
      </c>
      <c r="Q142" s="11">
        <v>0</v>
      </c>
      <c r="R142" s="11">
        <v>0</v>
      </c>
      <c r="S142" s="11">
        <v>1</v>
      </c>
      <c r="T142" s="11">
        <v>1</v>
      </c>
      <c r="U142" s="11">
        <f t="shared" si="34"/>
        <v>1</v>
      </c>
      <c r="W142" s="24">
        <f t="shared" si="35"/>
        <v>-2.7103019362834408</v>
      </c>
      <c r="X142" s="30">
        <f t="shared" si="36"/>
        <v>6.6516719871511337E-2</v>
      </c>
      <c r="Y142" s="26">
        <f t="shared" si="37"/>
        <v>0.49855346577037246</v>
      </c>
      <c r="Z142" s="24">
        <f t="shared" si="38"/>
        <v>0</v>
      </c>
      <c r="AR142" s="24"/>
      <c r="AS142" s="24"/>
      <c r="AT142" s="24"/>
      <c r="AU142" s="24"/>
      <c r="AV142" s="24"/>
      <c r="AW142" s="24"/>
      <c r="AX142" s="24"/>
      <c r="AY142" s="24"/>
      <c r="AZ142" s="24"/>
      <c r="BA142" s="24"/>
      <c r="BB142" s="24"/>
      <c r="BC142" s="24"/>
      <c r="BD142" s="24"/>
    </row>
    <row r="143" spans="2:56" x14ac:dyDescent="0.2">
      <c r="B143" s="10" t="s">
        <v>100</v>
      </c>
      <c r="C143" s="10" t="s">
        <v>89</v>
      </c>
      <c r="D143" s="10" t="s">
        <v>89</v>
      </c>
      <c r="E143" s="11">
        <v>0</v>
      </c>
      <c r="F143" s="11">
        <v>1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1">
        <v>1</v>
      </c>
      <c r="N143" s="11">
        <v>0</v>
      </c>
      <c r="O143" s="12">
        <v>0</v>
      </c>
      <c r="P143" s="12">
        <v>0</v>
      </c>
      <c r="Q143" s="11">
        <v>1</v>
      </c>
      <c r="R143" s="11">
        <v>1</v>
      </c>
      <c r="S143" s="11">
        <v>0</v>
      </c>
      <c r="T143" s="11">
        <v>0</v>
      </c>
      <c r="U143" s="11">
        <f t="shared" si="34"/>
        <v>1</v>
      </c>
      <c r="W143" s="24">
        <f t="shared" si="35"/>
        <v>-7.252148203678864</v>
      </c>
      <c r="X143" s="30">
        <f t="shared" si="36"/>
        <v>7.0865042708399275E-4</v>
      </c>
      <c r="Y143" s="31">
        <f t="shared" si="37"/>
        <v>7.0814859727809279E-4</v>
      </c>
      <c r="Z143" s="24">
        <f t="shared" si="38"/>
        <v>0</v>
      </c>
      <c r="AR143" s="24"/>
      <c r="AS143" s="24"/>
      <c r="AT143" s="24"/>
      <c r="AU143" s="24"/>
      <c r="AV143" s="24"/>
      <c r="AW143" s="24"/>
      <c r="AX143" s="24"/>
      <c r="AY143" s="24"/>
      <c r="AZ143" s="24"/>
      <c r="BA143" s="24"/>
      <c r="BB143" s="24"/>
      <c r="BC143" s="24"/>
      <c r="BD143" s="24"/>
    </row>
    <row r="144" spans="2:56" x14ac:dyDescent="0.2">
      <c r="B144" s="10" t="s">
        <v>100</v>
      </c>
      <c r="C144" s="10" t="s">
        <v>89</v>
      </c>
      <c r="D144" s="10" t="s">
        <v>90</v>
      </c>
      <c r="E144" s="11">
        <v>1</v>
      </c>
      <c r="F144" s="11">
        <v>1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1">
        <v>0</v>
      </c>
      <c r="N144" s="11">
        <v>1</v>
      </c>
      <c r="O144" s="12">
        <v>0</v>
      </c>
      <c r="P144" s="12">
        <v>0</v>
      </c>
      <c r="Q144" s="11">
        <v>0</v>
      </c>
      <c r="R144" s="11">
        <v>0</v>
      </c>
      <c r="S144" s="11">
        <v>0</v>
      </c>
      <c r="T144" s="11">
        <v>1</v>
      </c>
      <c r="U144" s="11">
        <f t="shared" si="34"/>
        <v>0</v>
      </c>
      <c r="W144" s="24">
        <f t="shared" si="35"/>
        <v>0</v>
      </c>
      <c r="X144" s="30">
        <f t="shared" si="36"/>
        <v>1</v>
      </c>
      <c r="Y144" s="31">
        <f t="shared" si="37"/>
        <v>0.99929185140272203</v>
      </c>
      <c r="Z144" s="24">
        <f t="shared" si="38"/>
        <v>-3.0765397339147329E-4</v>
      </c>
      <c r="AR144" s="24"/>
      <c r="AS144" s="24"/>
      <c r="AT144" s="24"/>
      <c r="AU144" s="24"/>
      <c r="AV144" s="24"/>
      <c r="AW144" s="24"/>
      <c r="AX144" s="24"/>
      <c r="AY144" s="24"/>
      <c r="AZ144" s="24"/>
      <c r="BA144" s="24"/>
      <c r="BB144" s="24"/>
      <c r="BC144" s="24"/>
      <c r="BD144" s="24"/>
    </row>
    <row r="145" spans="2:56" x14ac:dyDescent="0.2">
      <c r="B145" s="10" t="s">
        <v>101</v>
      </c>
      <c r="C145" s="10" t="s">
        <v>92</v>
      </c>
      <c r="D145" s="10" t="s">
        <v>92</v>
      </c>
      <c r="E145" s="11">
        <v>1</v>
      </c>
      <c r="F145" s="11">
        <v>1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1">
        <v>1</v>
      </c>
      <c r="N145" s="11">
        <v>0</v>
      </c>
      <c r="O145" s="12">
        <v>0</v>
      </c>
      <c r="P145" s="12">
        <v>0</v>
      </c>
      <c r="Q145" s="11">
        <v>1</v>
      </c>
      <c r="R145" s="11">
        <v>0</v>
      </c>
      <c r="S145" s="11">
        <v>0</v>
      </c>
      <c r="T145" s="11">
        <v>0</v>
      </c>
      <c r="U145" s="11">
        <f t="shared" si="34"/>
        <v>0</v>
      </c>
      <c r="W145" s="24">
        <f t="shared" si="35"/>
        <v>-2.7045157832218263</v>
      </c>
      <c r="X145" s="30">
        <f t="shared" si="36"/>
        <v>6.6902711420032651E-2</v>
      </c>
      <c r="Y145" s="26">
        <f t="shared" si="37"/>
        <v>0.50144653422962748</v>
      </c>
      <c r="Z145" s="24">
        <f t="shared" si="38"/>
        <v>-0.29977536598730675</v>
      </c>
      <c r="AR145" s="24"/>
      <c r="AS145" s="24"/>
      <c r="AT145" s="24"/>
      <c r="AU145" s="24"/>
      <c r="AV145" s="24"/>
      <c r="AW145" s="24"/>
      <c r="AX145" s="24"/>
      <c r="AY145" s="24"/>
      <c r="AZ145" s="24"/>
      <c r="BA145" s="24"/>
      <c r="BB145" s="24"/>
      <c r="BC145" s="24"/>
      <c r="BD145" s="24"/>
    </row>
    <row r="146" spans="2:56" x14ac:dyDescent="0.2">
      <c r="B146" s="10" t="s">
        <v>101</v>
      </c>
      <c r="C146" s="10" t="s">
        <v>92</v>
      </c>
      <c r="D146" s="10" t="s">
        <v>93</v>
      </c>
      <c r="E146" s="11">
        <v>0</v>
      </c>
      <c r="F146" s="11">
        <v>1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1">
        <v>0</v>
      </c>
      <c r="N146" s="11">
        <v>1</v>
      </c>
      <c r="O146" s="12">
        <v>0</v>
      </c>
      <c r="P146" s="12">
        <v>0</v>
      </c>
      <c r="Q146" s="11">
        <v>0</v>
      </c>
      <c r="R146" s="11">
        <v>0</v>
      </c>
      <c r="S146" s="11">
        <v>1</v>
      </c>
      <c r="T146" s="11">
        <v>1</v>
      </c>
      <c r="U146" s="11">
        <f t="shared" si="34"/>
        <v>1</v>
      </c>
      <c r="W146" s="24">
        <f t="shared" si="35"/>
        <v>-2.7103019362834408</v>
      </c>
      <c r="X146" s="30">
        <f t="shared" si="36"/>
        <v>6.6516719871511337E-2</v>
      </c>
      <c r="Y146" s="26">
        <f t="shared" si="37"/>
        <v>0.49855346577037246</v>
      </c>
      <c r="Z146" s="24">
        <f t="shared" si="38"/>
        <v>0</v>
      </c>
      <c r="AR146" s="24"/>
      <c r="AS146" s="24"/>
      <c r="AT146" s="24"/>
      <c r="AU146" s="24"/>
      <c r="AV146" s="24"/>
      <c r="AW146" s="24"/>
      <c r="AX146" s="24"/>
      <c r="AY146" s="24"/>
      <c r="AZ146" s="24"/>
      <c r="BA146" s="24"/>
      <c r="BB146" s="24"/>
      <c r="BC146" s="24"/>
      <c r="BD146" s="24"/>
    </row>
    <row r="147" spans="2:56" x14ac:dyDescent="0.2">
      <c r="B147" s="22" t="s">
        <v>102</v>
      </c>
      <c r="C147" s="22" t="s">
        <v>89</v>
      </c>
      <c r="D147" s="22" t="s">
        <v>89</v>
      </c>
      <c r="E147" s="18">
        <v>0</v>
      </c>
      <c r="F147" s="18">
        <v>1</v>
      </c>
      <c r="G147" s="19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18">
        <v>1</v>
      </c>
      <c r="N147" s="18">
        <v>0</v>
      </c>
      <c r="O147" s="19">
        <v>0</v>
      </c>
      <c r="P147" s="19">
        <v>0</v>
      </c>
      <c r="Q147" s="18">
        <v>1</v>
      </c>
      <c r="R147" s="18">
        <v>1</v>
      </c>
      <c r="S147" s="18">
        <v>0</v>
      </c>
      <c r="T147" s="18">
        <v>1</v>
      </c>
      <c r="U147" s="18">
        <f t="shared" si="34"/>
        <v>1</v>
      </c>
      <c r="W147" s="24">
        <f t="shared" si="35"/>
        <v>-7.252148203678864</v>
      </c>
      <c r="X147" s="30">
        <f t="shared" si="36"/>
        <v>7.0865042708399275E-4</v>
      </c>
      <c r="Y147" s="31">
        <f t="shared" si="37"/>
        <v>7.0814859727809279E-4</v>
      </c>
      <c r="Z147" s="24">
        <f t="shared" si="38"/>
        <v>0</v>
      </c>
      <c r="AR147" s="24"/>
      <c r="AS147" s="24"/>
      <c r="AT147" s="24"/>
      <c r="AU147" s="24"/>
    </row>
    <row r="148" spans="2:56" x14ac:dyDescent="0.2">
      <c r="B148" s="22" t="s">
        <v>102</v>
      </c>
      <c r="C148" s="22" t="s">
        <v>89</v>
      </c>
      <c r="D148" s="22" t="s">
        <v>90</v>
      </c>
      <c r="E148" s="18">
        <v>1</v>
      </c>
      <c r="F148" s="18">
        <v>1</v>
      </c>
      <c r="G148" s="19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18">
        <v>0</v>
      </c>
      <c r="N148" s="18">
        <v>1</v>
      </c>
      <c r="O148" s="19">
        <v>0</v>
      </c>
      <c r="P148" s="19">
        <v>0</v>
      </c>
      <c r="Q148" s="18">
        <v>0</v>
      </c>
      <c r="R148" s="18">
        <v>0</v>
      </c>
      <c r="S148" s="18">
        <v>0</v>
      </c>
      <c r="T148" s="18">
        <v>0</v>
      </c>
      <c r="U148" s="18">
        <f t="shared" si="34"/>
        <v>0</v>
      </c>
      <c r="W148" s="24">
        <f t="shared" si="35"/>
        <v>0</v>
      </c>
      <c r="X148" s="30">
        <f t="shared" si="36"/>
        <v>1</v>
      </c>
      <c r="Y148" s="31">
        <f t="shared" si="37"/>
        <v>0.99929185140272203</v>
      </c>
      <c r="Z148" s="24">
        <f t="shared" si="38"/>
        <v>-3.0765397339147329E-4</v>
      </c>
      <c r="AR148" s="24"/>
      <c r="AS148" s="24"/>
      <c r="AT148" s="24"/>
      <c r="AU148" s="24"/>
    </row>
    <row r="149" spans="2:56" x14ac:dyDescent="0.2">
      <c r="B149" s="22" t="s">
        <v>103</v>
      </c>
      <c r="C149" s="22" t="s">
        <v>92</v>
      </c>
      <c r="D149" s="22" t="s">
        <v>92</v>
      </c>
      <c r="E149" s="18">
        <v>0</v>
      </c>
      <c r="F149" s="18">
        <v>1</v>
      </c>
      <c r="G149" s="19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18">
        <v>1</v>
      </c>
      <c r="N149" s="18">
        <v>0</v>
      </c>
      <c r="O149" s="19">
        <v>0</v>
      </c>
      <c r="P149" s="19">
        <v>0</v>
      </c>
      <c r="Q149" s="18">
        <v>1</v>
      </c>
      <c r="R149" s="18">
        <v>0</v>
      </c>
      <c r="S149" s="18">
        <v>0</v>
      </c>
      <c r="T149" s="18">
        <v>1</v>
      </c>
      <c r="U149" s="18">
        <f t="shared" si="34"/>
        <v>1</v>
      </c>
      <c r="W149" s="24">
        <f t="shared" si="35"/>
        <v>-2.7045157832218263</v>
      </c>
      <c r="X149" s="30">
        <f t="shared" si="36"/>
        <v>6.6902711420032651E-2</v>
      </c>
      <c r="Y149" s="26">
        <f t="shared" si="37"/>
        <v>0.50144653422962748</v>
      </c>
      <c r="Z149" s="24">
        <f t="shared" si="38"/>
        <v>0</v>
      </c>
      <c r="AR149" s="24"/>
      <c r="AS149" s="24"/>
      <c r="AT149" s="24"/>
      <c r="AU149" s="24"/>
    </row>
    <row r="150" spans="2:56" x14ac:dyDescent="0.2">
      <c r="B150" s="22" t="s">
        <v>103</v>
      </c>
      <c r="C150" s="22" t="s">
        <v>92</v>
      </c>
      <c r="D150" s="22" t="s">
        <v>93</v>
      </c>
      <c r="E150" s="18">
        <v>1</v>
      </c>
      <c r="F150" s="18">
        <v>1</v>
      </c>
      <c r="G150" s="19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18">
        <v>0</v>
      </c>
      <c r="N150" s="18">
        <v>1</v>
      </c>
      <c r="O150" s="19">
        <v>0</v>
      </c>
      <c r="P150" s="19">
        <v>0</v>
      </c>
      <c r="Q150" s="18">
        <v>0</v>
      </c>
      <c r="R150" s="18">
        <v>0</v>
      </c>
      <c r="S150" s="18">
        <v>1</v>
      </c>
      <c r="T150" s="18">
        <v>0</v>
      </c>
      <c r="U150" s="18">
        <f t="shared" si="34"/>
        <v>0</v>
      </c>
      <c r="W150" s="24">
        <f t="shared" si="35"/>
        <v>-2.7103019362834408</v>
      </c>
      <c r="X150" s="30">
        <f t="shared" si="36"/>
        <v>6.6516719871511337E-2</v>
      </c>
      <c r="Y150" s="26">
        <f t="shared" si="37"/>
        <v>0.49855346577037246</v>
      </c>
      <c r="Z150" s="24">
        <f t="shared" si="38"/>
        <v>-0.30228826033341349</v>
      </c>
      <c r="AR150" s="24"/>
      <c r="AS150" s="24"/>
      <c r="AT150" s="24"/>
      <c r="AU150" s="24"/>
    </row>
    <row r="151" spans="2:56" x14ac:dyDescent="0.2">
      <c r="B151" s="22" t="s">
        <v>104</v>
      </c>
      <c r="C151" s="22" t="s">
        <v>89</v>
      </c>
      <c r="D151" s="22" t="s">
        <v>89</v>
      </c>
      <c r="E151" s="18">
        <v>0</v>
      </c>
      <c r="F151" s="18">
        <v>1</v>
      </c>
      <c r="G151" s="19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18">
        <v>1</v>
      </c>
      <c r="N151" s="18">
        <v>0</v>
      </c>
      <c r="O151" s="19">
        <v>0</v>
      </c>
      <c r="P151" s="19">
        <v>0</v>
      </c>
      <c r="Q151" s="18">
        <v>1</v>
      </c>
      <c r="R151" s="18">
        <v>1</v>
      </c>
      <c r="S151" s="18">
        <v>0</v>
      </c>
      <c r="T151" s="18">
        <v>1</v>
      </c>
      <c r="U151" s="18">
        <f t="shared" si="34"/>
        <v>1</v>
      </c>
      <c r="W151" s="24">
        <f t="shared" si="35"/>
        <v>-7.252148203678864</v>
      </c>
      <c r="X151" s="30">
        <f t="shared" si="36"/>
        <v>7.0865042708399275E-4</v>
      </c>
      <c r="Y151" s="31">
        <f t="shared" si="37"/>
        <v>7.0814859727809279E-4</v>
      </c>
      <c r="Z151" s="24">
        <f t="shared" si="38"/>
        <v>0</v>
      </c>
      <c r="AR151" s="24"/>
      <c r="AS151" s="24"/>
      <c r="AT151" s="24"/>
      <c r="AU151" s="24"/>
    </row>
    <row r="152" spans="2:56" x14ac:dyDescent="0.2">
      <c r="B152" s="22" t="s">
        <v>104</v>
      </c>
      <c r="C152" s="22" t="s">
        <v>89</v>
      </c>
      <c r="D152" s="22" t="s">
        <v>90</v>
      </c>
      <c r="E152" s="18">
        <v>1</v>
      </c>
      <c r="F152" s="18">
        <v>1</v>
      </c>
      <c r="G152" s="19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18">
        <v>0</v>
      </c>
      <c r="N152" s="18">
        <v>1</v>
      </c>
      <c r="O152" s="19">
        <v>0</v>
      </c>
      <c r="P152" s="19">
        <v>0</v>
      </c>
      <c r="Q152" s="18">
        <v>0</v>
      </c>
      <c r="R152" s="18">
        <v>0</v>
      </c>
      <c r="S152" s="18">
        <v>0</v>
      </c>
      <c r="T152" s="18">
        <v>0</v>
      </c>
      <c r="U152" s="18">
        <f t="shared" si="34"/>
        <v>0</v>
      </c>
      <c r="W152" s="24">
        <f t="shared" si="35"/>
        <v>0</v>
      </c>
      <c r="X152" s="30">
        <f t="shared" si="36"/>
        <v>1</v>
      </c>
      <c r="Y152" s="31">
        <f t="shared" si="37"/>
        <v>0.99929185140272203</v>
      </c>
      <c r="Z152" s="24">
        <f t="shared" si="38"/>
        <v>-3.0765397339147329E-4</v>
      </c>
      <c r="AR152" s="24"/>
      <c r="AS152" s="24"/>
      <c r="AT152" s="24"/>
      <c r="AU152" s="24"/>
    </row>
    <row r="153" spans="2:56" x14ac:dyDescent="0.2">
      <c r="B153" s="22" t="s">
        <v>105</v>
      </c>
      <c r="C153" s="22" t="s">
        <v>92</v>
      </c>
      <c r="D153" s="22" t="s">
        <v>92</v>
      </c>
      <c r="E153" s="18">
        <v>0</v>
      </c>
      <c r="F153" s="18">
        <v>1</v>
      </c>
      <c r="G153" s="19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18">
        <v>1</v>
      </c>
      <c r="N153" s="18">
        <v>0</v>
      </c>
      <c r="O153" s="19">
        <v>0</v>
      </c>
      <c r="P153" s="19">
        <v>0</v>
      </c>
      <c r="Q153" s="18">
        <v>1</v>
      </c>
      <c r="R153" s="18">
        <v>0</v>
      </c>
      <c r="S153" s="18">
        <v>0</v>
      </c>
      <c r="T153" s="18">
        <v>1</v>
      </c>
      <c r="U153" s="18">
        <f t="shared" si="34"/>
        <v>1</v>
      </c>
      <c r="W153" s="24">
        <f t="shared" si="35"/>
        <v>-2.7045157832218263</v>
      </c>
      <c r="X153" s="30">
        <f t="shared" si="36"/>
        <v>6.6902711420032651E-2</v>
      </c>
      <c r="Y153" s="26">
        <f t="shared" si="37"/>
        <v>0.50144653422962748</v>
      </c>
      <c r="Z153" s="24">
        <f t="shared" si="38"/>
        <v>0</v>
      </c>
      <c r="AR153" s="24"/>
      <c r="AS153" s="24"/>
      <c r="AT153" s="24"/>
      <c r="AU153" s="24"/>
    </row>
    <row r="154" spans="2:56" x14ac:dyDescent="0.2">
      <c r="B154" s="22" t="s">
        <v>105</v>
      </c>
      <c r="C154" s="22" t="s">
        <v>92</v>
      </c>
      <c r="D154" s="22" t="s">
        <v>93</v>
      </c>
      <c r="E154" s="18">
        <v>1</v>
      </c>
      <c r="F154" s="18">
        <v>1</v>
      </c>
      <c r="G154" s="19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18">
        <v>0</v>
      </c>
      <c r="N154" s="18">
        <v>1</v>
      </c>
      <c r="O154" s="19">
        <v>0</v>
      </c>
      <c r="P154" s="19">
        <v>0</v>
      </c>
      <c r="Q154" s="18">
        <v>0</v>
      </c>
      <c r="R154" s="18">
        <v>0</v>
      </c>
      <c r="S154" s="18">
        <v>1</v>
      </c>
      <c r="T154" s="18">
        <v>0</v>
      </c>
      <c r="U154" s="18">
        <f t="shared" si="34"/>
        <v>0</v>
      </c>
      <c r="W154" s="24">
        <f t="shared" si="35"/>
        <v>-2.7103019362834408</v>
      </c>
      <c r="X154" s="30">
        <f t="shared" si="36"/>
        <v>6.6516719871511337E-2</v>
      </c>
      <c r="Y154" s="26">
        <f t="shared" si="37"/>
        <v>0.49855346577037246</v>
      </c>
      <c r="Z154" s="24">
        <f t="shared" si="38"/>
        <v>-0.30228826033341349</v>
      </c>
      <c r="AR154" s="24"/>
      <c r="AS154" s="24"/>
      <c r="AT154" s="24"/>
      <c r="AU154" s="24"/>
    </row>
    <row r="155" spans="2:56" x14ac:dyDescent="0.2">
      <c r="B155" s="22" t="s">
        <v>106</v>
      </c>
      <c r="C155" s="22" t="s">
        <v>89</v>
      </c>
      <c r="D155" s="22" t="s">
        <v>89</v>
      </c>
      <c r="E155" s="18">
        <v>0</v>
      </c>
      <c r="F155" s="18">
        <v>1</v>
      </c>
      <c r="G155" s="19">
        <v>0</v>
      </c>
      <c r="H155" s="19">
        <v>0</v>
      </c>
      <c r="I155" s="19">
        <v>0</v>
      </c>
      <c r="J155" s="19">
        <v>0</v>
      </c>
      <c r="K155" s="19">
        <v>0</v>
      </c>
      <c r="L155" s="19">
        <v>0</v>
      </c>
      <c r="M155" s="18">
        <v>1</v>
      </c>
      <c r="N155" s="18">
        <v>0</v>
      </c>
      <c r="O155" s="19">
        <v>0</v>
      </c>
      <c r="P155" s="19">
        <v>0</v>
      </c>
      <c r="Q155" s="18">
        <v>1</v>
      </c>
      <c r="R155" s="18">
        <v>1</v>
      </c>
      <c r="S155" s="18">
        <v>0</v>
      </c>
      <c r="T155" s="18">
        <v>1</v>
      </c>
      <c r="U155" s="18">
        <f t="shared" si="34"/>
        <v>1</v>
      </c>
      <c r="W155" s="24">
        <f t="shared" si="35"/>
        <v>-7.252148203678864</v>
      </c>
      <c r="X155" s="30">
        <f t="shared" si="36"/>
        <v>7.0865042708399275E-4</v>
      </c>
      <c r="Y155" s="31">
        <f t="shared" si="37"/>
        <v>7.0814859727809279E-4</v>
      </c>
      <c r="Z155" s="24">
        <f t="shared" si="38"/>
        <v>0</v>
      </c>
      <c r="AR155" s="24"/>
      <c r="AS155" s="24"/>
      <c r="AT155" s="24"/>
      <c r="AU155" s="24"/>
    </row>
    <row r="156" spans="2:56" x14ac:dyDescent="0.2">
      <c r="B156" s="22" t="s">
        <v>106</v>
      </c>
      <c r="C156" s="22" t="s">
        <v>89</v>
      </c>
      <c r="D156" s="22" t="s">
        <v>90</v>
      </c>
      <c r="E156" s="18">
        <v>1</v>
      </c>
      <c r="F156" s="18">
        <v>1</v>
      </c>
      <c r="G156" s="19">
        <v>0</v>
      </c>
      <c r="H156" s="19">
        <v>0</v>
      </c>
      <c r="I156" s="19">
        <v>0</v>
      </c>
      <c r="J156" s="19">
        <v>0</v>
      </c>
      <c r="K156" s="19">
        <v>0</v>
      </c>
      <c r="L156" s="19">
        <v>0</v>
      </c>
      <c r="M156" s="18">
        <v>0</v>
      </c>
      <c r="N156" s="18">
        <v>1</v>
      </c>
      <c r="O156" s="19">
        <v>0</v>
      </c>
      <c r="P156" s="19">
        <v>0</v>
      </c>
      <c r="Q156" s="18">
        <v>0</v>
      </c>
      <c r="R156" s="18">
        <v>0</v>
      </c>
      <c r="S156" s="18">
        <v>0</v>
      </c>
      <c r="T156" s="18">
        <v>0</v>
      </c>
      <c r="U156" s="18">
        <f t="shared" si="34"/>
        <v>0</v>
      </c>
      <c r="W156" s="24">
        <f t="shared" si="35"/>
        <v>0</v>
      </c>
      <c r="X156" s="30">
        <f t="shared" si="36"/>
        <v>1</v>
      </c>
      <c r="Y156" s="31">
        <f t="shared" si="37"/>
        <v>0.99929185140272203</v>
      </c>
      <c r="Z156" s="24">
        <f t="shared" si="38"/>
        <v>-3.0765397339147329E-4</v>
      </c>
      <c r="AR156" s="24"/>
      <c r="AS156" s="24"/>
      <c r="AT156" s="24"/>
      <c r="AU156" s="24"/>
    </row>
    <row r="157" spans="2:56" x14ac:dyDescent="0.2">
      <c r="B157" s="22" t="s">
        <v>107</v>
      </c>
      <c r="C157" s="22" t="s">
        <v>92</v>
      </c>
      <c r="D157" s="22" t="s">
        <v>92</v>
      </c>
      <c r="E157" s="18">
        <v>0</v>
      </c>
      <c r="F157" s="18">
        <v>1</v>
      </c>
      <c r="G157" s="19">
        <v>0</v>
      </c>
      <c r="H157" s="19">
        <v>0</v>
      </c>
      <c r="I157" s="19">
        <v>0</v>
      </c>
      <c r="J157" s="19">
        <v>0</v>
      </c>
      <c r="K157" s="19">
        <v>0</v>
      </c>
      <c r="L157" s="19">
        <v>0</v>
      </c>
      <c r="M157" s="18">
        <v>1</v>
      </c>
      <c r="N157" s="18">
        <v>0</v>
      </c>
      <c r="O157" s="19">
        <v>0</v>
      </c>
      <c r="P157" s="19">
        <v>0</v>
      </c>
      <c r="Q157" s="18">
        <v>1</v>
      </c>
      <c r="R157" s="18">
        <v>0</v>
      </c>
      <c r="S157" s="18">
        <v>0</v>
      </c>
      <c r="T157" s="18">
        <v>1</v>
      </c>
      <c r="U157" s="18">
        <f t="shared" si="34"/>
        <v>1</v>
      </c>
      <c r="W157" s="24">
        <f t="shared" si="35"/>
        <v>-2.7045157832218263</v>
      </c>
      <c r="X157" s="30">
        <f t="shared" si="36"/>
        <v>6.6902711420032651E-2</v>
      </c>
      <c r="Y157" s="26">
        <f t="shared" si="37"/>
        <v>0.50144653422962748</v>
      </c>
      <c r="Z157" s="24">
        <f t="shared" si="38"/>
        <v>0</v>
      </c>
      <c r="AR157" s="24"/>
      <c r="AS157" s="24"/>
      <c r="AT157" s="24"/>
      <c r="AU157" s="24"/>
    </row>
    <row r="158" spans="2:56" x14ac:dyDescent="0.2">
      <c r="B158" s="22" t="s">
        <v>107</v>
      </c>
      <c r="C158" s="22" t="s">
        <v>92</v>
      </c>
      <c r="D158" s="22" t="s">
        <v>93</v>
      </c>
      <c r="E158" s="18">
        <v>1</v>
      </c>
      <c r="F158" s="18">
        <v>1</v>
      </c>
      <c r="G158" s="19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18">
        <v>0</v>
      </c>
      <c r="N158" s="18">
        <v>1</v>
      </c>
      <c r="O158" s="19">
        <v>0</v>
      </c>
      <c r="P158" s="19">
        <v>0</v>
      </c>
      <c r="Q158" s="18">
        <v>0</v>
      </c>
      <c r="R158" s="18">
        <v>0</v>
      </c>
      <c r="S158" s="18">
        <v>1</v>
      </c>
      <c r="T158" s="18">
        <v>0</v>
      </c>
      <c r="U158" s="18">
        <f t="shared" si="34"/>
        <v>0</v>
      </c>
      <c r="W158" s="24">
        <f t="shared" si="35"/>
        <v>-2.7103019362834408</v>
      </c>
      <c r="X158" s="30">
        <f t="shared" si="36"/>
        <v>6.6516719871511337E-2</v>
      </c>
      <c r="Y158" s="26">
        <f t="shared" si="37"/>
        <v>0.49855346577037246</v>
      </c>
      <c r="Z158" s="24">
        <f t="shared" si="38"/>
        <v>-0.30228826033341349</v>
      </c>
      <c r="AR158" s="24"/>
      <c r="AS158" s="24"/>
      <c r="AT158" s="24"/>
      <c r="AU158" s="24"/>
    </row>
    <row r="159" spans="2:56" x14ac:dyDescent="0.2">
      <c r="B159" s="22" t="s">
        <v>108</v>
      </c>
      <c r="C159" s="22" t="s">
        <v>89</v>
      </c>
      <c r="D159" s="22" t="s">
        <v>89</v>
      </c>
      <c r="E159" s="18">
        <v>0</v>
      </c>
      <c r="F159" s="18">
        <v>1</v>
      </c>
      <c r="G159" s="19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18">
        <v>1</v>
      </c>
      <c r="N159" s="18">
        <v>0</v>
      </c>
      <c r="O159" s="19">
        <v>0</v>
      </c>
      <c r="P159" s="19">
        <v>0</v>
      </c>
      <c r="Q159" s="18">
        <v>1</v>
      </c>
      <c r="R159" s="18">
        <v>1</v>
      </c>
      <c r="S159" s="18">
        <v>0</v>
      </c>
      <c r="T159" s="18">
        <v>1</v>
      </c>
      <c r="U159" s="18">
        <f t="shared" si="34"/>
        <v>1</v>
      </c>
      <c r="W159" s="24">
        <f t="shared" si="35"/>
        <v>-7.252148203678864</v>
      </c>
      <c r="X159" s="30">
        <f t="shared" si="36"/>
        <v>7.0865042708399275E-4</v>
      </c>
      <c r="Y159" s="31">
        <f t="shared" si="37"/>
        <v>1.6668952367613022E-3</v>
      </c>
      <c r="Z159" s="24">
        <f t="shared" si="38"/>
        <v>0</v>
      </c>
      <c r="AR159" s="24"/>
      <c r="AS159" s="24"/>
      <c r="AT159" s="24"/>
      <c r="AU159" s="24"/>
    </row>
    <row r="160" spans="2:56" x14ac:dyDescent="0.2">
      <c r="B160" s="22" t="s">
        <v>108</v>
      </c>
      <c r="C160" s="22" t="s">
        <v>89</v>
      </c>
      <c r="D160" s="22" t="s">
        <v>90</v>
      </c>
      <c r="E160" s="18">
        <v>1</v>
      </c>
      <c r="F160" s="18">
        <v>1</v>
      </c>
      <c r="G160" s="19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18">
        <v>1</v>
      </c>
      <c r="N160" s="18">
        <v>1</v>
      </c>
      <c r="O160" s="19">
        <v>0</v>
      </c>
      <c r="P160" s="19">
        <v>0</v>
      </c>
      <c r="Q160" s="18">
        <v>0</v>
      </c>
      <c r="R160" s="18">
        <v>0</v>
      </c>
      <c r="S160" s="18">
        <v>0</v>
      </c>
      <c r="T160" s="18">
        <v>0</v>
      </c>
      <c r="U160" s="18">
        <f t="shared" si="34"/>
        <v>0</v>
      </c>
      <c r="W160" s="24">
        <f t="shared" si="35"/>
        <v>-0.85702396716879081</v>
      </c>
      <c r="X160" s="30">
        <f t="shared" si="36"/>
        <v>0.42442330235290393</v>
      </c>
      <c r="Y160" s="31">
        <f t="shared" si="37"/>
        <v>0.99833310476323867</v>
      </c>
      <c r="Z160" s="24">
        <f t="shared" si="38"/>
        <v>-7.2452742679523022E-4</v>
      </c>
      <c r="AR160" s="24"/>
      <c r="AS160" s="24"/>
      <c r="AT160" s="24"/>
      <c r="AU160" s="24"/>
    </row>
    <row r="161" spans="1:47" x14ac:dyDescent="0.2">
      <c r="B161" s="22" t="s">
        <v>109</v>
      </c>
      <c r="C161" s="22" t="s">
        <v>92</v>
      </c>
      <c r="D161" s="22" t="s">
        <v>92</v>
      </c>
      <c r="E161" s="18">
        <v>0</v>
      </c>
      <c r="F161" s="18">
        <v>1</v>
      </c>
      <c r="G161" s="19">
        <v>0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18">
        <v>1</v>
      </c>
      <c r="N161" s="18">
        <v>0</v>
      </c>
      <c r="O161" s="19">
        <v>0</v>
      </c>
      <c r="P161" s="19">
        <v>0</v>
      </c>
      <c r="Q161" s="18">
        <v>1</v>
      </c>
      <c r="R161" s="18">
        <v>0</v>
      </c>
      <c r="S161" s="18">
        <v>0</v>
      </c>
      <c r="T161" s="18">
        <v>1</v>
      </c>
      <c r="U161" s="18">
        <f t="shared" si="34"/>
        <v>1</v>
      </c>
      <c r="W161" s="24">
        <f t="shared" si="35"/>
        <v>-2.7045157832218263</v>
      </c>
      <c r="X161" s="30">
        <f t="shared" si="36"/>
        <v>6.6902711420032651E-2</v>
      </c>
      <c r="Y161" s="26">
        <f t="shared" si="37"/>
        <v>0.50144653422962748</v>
      </c>
      <c r="Z161" s="24">
        <f t="shared" si="38"/>
        <v>0</v>
      </c>
      <c r="AR161" s="24"/>
      <c r="AS161" s="24"/>
      <c r="AT161" s="24"/>
      <c r="AU161" s="24"/>
    </row>
    <row r="162" spans="1:47" x14ac:dyDescent="0.2">
      <c r="B162" s="22" t="s">
        <v>109</v>
      </c>
      <c r="C162" s="22" t="s">
        <v>92</v>
      </c>
      <c r="D162" s="22" t="s">
        <v>93</v>
      </c>
      <c r="E162" s="18">
        <v>1</v>
      </c>
      <c r="F162" s="18">
        <v>1</v>
      </c>
      <c r="G162" s="19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18">
        <v>0</v>
      </c>
      <c r="N162" s="18">
        <v>1</v>
      </c>
      <c r="O162" s="19">
        <v>0</v>
      </c>
      <c r="P162" s="19">
        <v>0</v>
      </c>
      <c r="Q162" s="18">
        <v>0</v>
      </c>
      <c r="R162" s="18">
        <v>0</v>
      </c>
      <c r="S162" s="18">
        <v>1</v>
      </c>
      <c r="T162" s="18">
        <v>0</v>
      </c>
      <c r="U162" s="18">
        <f t="shared" si="34"/>
        <v>0</v>
      </c>
      <c r="W162" s="24">
        <f t="shared" si="35"/>
        <v>-2.7103019362834408</v>
      </c>
      <c r="X162" s="30">
        <f t="shared" si="36"/>
        <v>6.6516719871511337E-2</v>
      </c>
      <c r="Y162" s="26">
        <f t="shared" si="37"/>
        <v>0.49855346577037246</v>
      </c>
      <c r="Z162" s="24">
        <f t="shared" si="38"/>
        <v>-0.30228826033341349</v>
      </c>
      <c r="AR162" s="24"/>
      <c r="AS162" s="24"/>
      <c r="AT162" s="24"/>
      <c r="AU162" s="24"/>
    </row>
    <row r="163" spans="1:47" x14ac:dyDescent="0.2">
      <c r="B163" s="22" t="s">
        <v>110</v>
      </c>
      <c r="C163" s="22" t="s">
        <v>89</v>
      </c>
      <c r="D163" s="22" t="s">
        <v>89</v>
      </c>
      <c r="E163" s="18">
        <v>0</v>
      </c>
      <c r="F163" s="18">
        <v>1</v>
      </c>
      <c r="G163" s="19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18">
        <v>1</v>
      </c>
      <c r="N163" s="18">
        <v>0</v>
      </c>
      <c r="O163" s="19">
        <v>0</v>
      </c>
      <c r="P163" s="19">
        <v>0</v>
      </c>
      <c r="Q163" s="18">
        <v>1</v>
      </c>
      <c r="R163" s="18">
        <v>1</v>
      </c>
      <c r="S163" s="18">
        <v>0</v>
      </c>
      <c r="T163" s="18">
        <v>1</v>
      </c>
      <c r="U163" s="18">
        <f t="shared" si="34"/>
        <v>1</v>
      </c>
      <c r="W163" s="24">
        <f t="shared" si="35"/>
        <v>-7.252148203678864</v>
      </c>
      <c r="X163" s="30">
        <f t="shared" si="36"/>
        <v>7.0865042708399275E-4</v>
      </c>
      <c r="Y163" s="31">
        <f t="shared" si="37"/>
        <v>7.0814859727809279E-4</v>
      </c>
      <c r="Z163" s="24">
        <f t="shared" si="38"/>
        <v>0</v>
      </c>
      <c r="AR163" s="24"/>
      <c r="AS163" s="24"/>
      <c r="AT163" s="24"/>
      <c r="AU163" s="24"/>
    </row>
    <row r="164" spans="1:47" x14ac:dyDescent="0.2">
      <c r="B164" s="22" t="s">
        <v>110</v>
      </c>
      <c r="C164" s="22" t="s">
        <v>89</v>
      </c>
      <c r="D164" s="22" t="s">
        <v>90</v>
      </c>
      <c r="E164" s="18">
        <v>1</v>
      </c>
      <c r="F164" s="18">
        <v>1</v>
      </c>
      <c r="G164" s="19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18">
        <v>0</v>
      </c>
      <c r="N164" s="18">
        <v>1</v>
      </c>
      <c r="O164" s="19">
        <v>0</v>
      </c>
      <c r="P164" s="19">
        <v>0</v>
      </c>
      <c r="Q164" s="18">
        <v>0</v>
      </c>
      <c r="R164" s="18">
        <v>0</v>
      </c>
      <c r="S164" s="18">
        <v>0</v>
      </c>
      <c r="T164" s="18">
        <v>0</v>
      </c>
      <c r="U164" s="18">
        <f t="shared" si="34"/>
        <v>0</v>
      </c>
      <c r="W164" s="24">
        <f t="shared" si="35"/>
        <v>0</v>
      </c>
      <c r="X164" s="30">
        <f t="shared" si="36"/>
        <v>1</v>
      </c>
      <c r="Y164" s="31">
        <f t="shared" si="37"/>
        <v>0.99929185140272203</v>
      </c>
      <c r="Z164" s="24">
        <f t="shared" si="38"/>
        <v>-3.0765397339147329E-4</v>
      </c>
      <c r="AR164" s="24"/>
      <c r="AS164" s="24"/>
      <c r="AT164" s="24"/>
      <c r="AU164" s="24"/>
    </row>
    <row r="165" spans="1:47" x14ac:dyDescent="0.2">
      <c r="B165" s="22" t="s">
        <v>111</v>
      </c>
      <c r="C165" s="22" t="s">
        <v>92</v>
      </c>
      <c r="D165" s="22" t="s">
        <v>92</v>
      </c>
      <c r="E165" s="18">
        <v>0</v>
      </c>
      <c r="F165" s="18">
        <v>1</v>
      </c>
      <c r="G165" s="19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18">
        <v>1</v>
      </c>
      <c r="N165" s="18">
        <v>0</v>
      </c>
      <c r="O165" s="19">
        <v>0</v>
      </c>
      <c r="P165" s="19">
        <v>0</v>
      </c>
      <c r="Q165" s="18">
        <v>1</v>
      </c>
      <c r="R165" s="18">
        <v>0</v>
      </c>
      <c r="S165" s="18">
        <v>0</v>
      </c>
      <c r="T165" s="18">
        <v>1</v>
      </c>
      <c r="U165" s="18">
        <f t="shared" si="34"/>
        <v>1</v>
      </c>
      <c r="W165" s="24">
        <f t="shared" si="35"/>
        <v>-2.7045157832218263</v>
      </c>
      <c r="X165" s="30">
        <f t="shared" si="36"/>
        <v>6.6902711420032651E-2</v>
      </c>
      <c r="Y165" s="26">
        <f t="shared" si="37"/>
        <v>0.50144653422962748</v>
      </c>
      <c r="Z165" s="24">
        <f t="shared" si="38"/>
        <v>0</v>
      </c>
      <c r="AR165" s="24"/>
      <c r="AS165" s="24"/>
      <c r="AT165" s="24"/>
      <c r="AU165" s="24"/>
    </row>
    <row r="166" spans="1:47" x14ac:dyDescent="0.2">
      <c r="B166" s="22" t="s">
        <v>111</v>
      </c>
      <c r="C166" s="22" t="s">
        <v>92</v>
      </c>
      <c r="D166" s="22" t="s">
        <v>93</v>
      </c>
      <c r="E166" s="18">
        <v>1</v>
      </c>
      <c r="F166" s="18">
        <v>1</v>
      </c>
      <c r="G166" s="19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18">
        <v>0</v>
      </c>
      <c r="N166" s="18">
        <v>1</v>
      </c>
      <c r="O166" s="19">
        <v>0</v>
      </c>
      <c r="P166" s="19">
        <v>0</v>
      </c>
      <c r="Q166" s="18">
        <v>0</v>
      </c>
      <c r="R166" s="18">
        <v>0</v>
      </c>
      <c r="S166" s="18">
        <v>1</v>
      </c>
      <c r="T166" s="18">
        <v>0</v>
      </c>
      <c r="U166" s="18">
        <f t="shared" si="34"/>
        <v>0</v>
      </c>
      <c r="W166" s="24">
        <f t="shared" si="35"/>
        <v>-2.7103019362834408</v>
      </c>
      <c r="X166" s="30">
        <f t="shared" si="36"/>
        <v>6.6516719871511337E-2</v>
      </c>
      <c r="Y166" s="26">
        <f t="shared" si="37"/>
        <v>0.49855346577037246</v>
      </c>
      <c r="Z166" s="24">
        <f t="shared" si="38"/>
        <v>-0.30228826033341349</v>
      </c>
      <c r="AR166" s="24"/>
      <c r="AS166" s="24"/>
      <c r="AT166" s="24"/>
      <c r="AU166" s="24"/>
    </row>
    <row r="167" spans="1:47" x14ac:dyDescent="0.2">
      <c r="B167" s="7" t="s">
        <v>112</v>
      </c>
      <c r="C167" s="7" t="s">
        <v>113</v>
      </c>
      <c r="D167" s="7" t="s">
        <v>114</v>
      </c>
      <c r="E167" s="8">
        <v>0</v>
      </c>
      <c r="F167" s="8">
        <v>1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8">
        <v>1</v>
      </c>
      <c r="P167" s="8">
        <v>0</v>
      </c>
      <c r="Q167" s="8">
        <v>1</v>
      </c>
      <c r="R167" s="8">
        <v>1</v>
      </c>
      <c r="S167" s="8">
        <v>0</v>
      </c>
      <c r="T167" s="8">
        <v>0</v>
      </c>
      <c r="U167" s="8">
        <f t="shared" ref="U167:U198" si="39">IF(E167=0,1,0)</f>
        <v>1</v>
      </c>
      <c r="W167" s="24">
        <f t="shared" ref="W167:W198" si="40">-SUMPRODUCT(G167:U167,G$4:U$4)</f>
        <v>-8.6163358278690509</v>
      </c>
      <c r="X167" s="30">
        <f t="shared" ref="X167:X198" si="41">EXP(W167)</f>
        <v>1.8112270506196308E-4</v>
      </c>
      <c r="Y167" s="31">
        <f t="shared" ref="Y167:Y198" si="42">X167/SUMIF(B:B,B167,X:X)</f>
        <v>1.8108990556840713E-4</v>
      </c>
      <c r="Z167" s="24">
        <f t="shared" ref="Z167:Z198" si="43">LOG(Y167)*E167</f>
        <v>0</v>
      </c>
    </row>
    <row r="168" spans="1:47" x14ac:dyDescent="0.2">
      <c r="B168" s="10" t="s">
        <v>112</v>
      </c>
      <c r="C168" s="10" t="s">
        <v>113</v>
      </c>
      <c r="D168" s="10" t="s">
        <v>113</v>
      </c>
      <c r="E168" s="11">
        <v>1</v>
      </c>
      <c r="F168" s="11">
        <v>1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1">
        <v>0</v>
      </c>
      <c r="P168" s="11">
        <v>1</v>
      </c>
      <c r="Q168" s="11">
        <v>0</v>
      </c>
      <c r="R168" s="11">
        <v>0</v>
      </c>
      <c r="S168" s="11">
        <v>0</v>
      </c>
      <c r="T168" s="11">
        <v>1</v>
      </c>
      <c r="U168" s="11">
        <f t="shared" si="39"/>
        <v>0</v>
      </c>
      <c r="W168" s="24">
        <f t="shared" si="40"/>
        <v>0</v>
      </c>
      <c r="X168" s="30">
        <f t="shared" si="41"/>
        <v>1</v>
      </c>
      <c r="Y168" s="31">
        <f t="shared" si="42"/>
        <v>0.99981891009443169</v>
      </c>
      <c r="Z168" s="24">
        <f t="shared" si="43"/>
        <v>-7.8653468606262688E-5</v>
      </c>
    </row>
    <row r="169" spans="1:47" x14ac:dyDescent="0.2">
      <c r="B169" s="10" t="s">
        <v>115</v>
      </c>
      <c r="C169" s="10" t="s">
        <v>116</v>
      </c>
      <c r="D169" s="10" t="s">
        <v>117</v>
      </c>
      <c r="E169" s="11">
        <v>1</v>
      </c>
      <c r="F169" s="11">
        <v>1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0</v>
      </c>
      <c r="N169" s="12">
        <v>0</v>
      </c>
      <c r="O169" s="11">
        <v>1</v>
      </c>
      <c r="P169" s="11">
        <v>0</v>
      </c>
      <c r="Q169" s="11">
        <v>1</v>
      </c>
      <c r="R169" s="11">
        <v>0</v>
      </c>
      <c r="S169" s="11">
        <v>0</v>
      </c>
      <c r="T169" s="11">
        <v>0</v>
      </c>
      <c r="U169" s="11">
        <f t="shared" si="39"/>
        <v>0</v>
      </c>
      <c r="W169" s="24">
        <f t="shared" si="40"/>
        <v>-4.0687034074120119</v>
      </c>
      <c r="X169" s="30">
        <f t="shared" si="41"/>
        <v>1.7099545283897757E-2</v>
      </c>
      <c r="Y169" s="26">
        <f t="shared" si="42"/>
        <v>0.20450022794149633</v>
      </c>
      <c r="Z169" s="24">
        <f t="shared" si="43"/>
        <v>-0.68930620357997008</v>
      </c>
    </row>
    <row r="170" spans="1:47" x14ac:dyDescent="0.2">
      <c r="B170" s="10" t="s">
        <v>115</v>
      </c>
      <c r="C170" s="10" t="s">
        <v>116</v>
      </c>
      <c r="D170" s="10" t="s">
        <v>116</v>
      </c>
      <c r="E170" s="11">
        <v>0</v>
      </c>
      <c r="F170" s="11">
        <v>1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1">
        <v>0</v>
      </c>
      <c r="P170" s="11">
        <v>1</v>
      </c>
      <c r="Q170" s="11">
        <v>0</v>
      </c>
      <c r="R170" s="11">
        <v>0</v>
      </c>
      <c r="S170" s="11">
        <v>1</v>
      </c>
      <c r="T170" s="11">
        <v>1</v>
      </c>
      <c r="U170" s="11">
        <f t="shared" si="39"/>
        <v>1</v>
      </c>
      <c r="W170" s="24">
        <f t="shared" si="40"/>
        <v>-2.7103019362834408</v>
      </c>
      <c r="X170" s="30">
        <f t="shared" si="41"/>
        <v>6.6516719871511337E-2</v>
      </c>
      <c r="Y170" s="26">
        <f t="shared" si="42"/>
        <v>0.79549977205850364</v>
      </c>
      <c r="Z170" s="24">
        <f t="shared" si="43"/>
        <v>0</v>
      </c>
    </row>
    <row r="171" spans="1:47" x14ac:dyDescent="0.2">
      <c r="B171" s="10" t="s">
        <v>118</v>
      </c>
      <c r="C171" s="10" t="s">
        <v>113</v>
      </c>
      <c r="D171" s="10" t="s">
        <v>114</v>
      </c>
      <c r="E171" s="11">
        <v>0</v>
      </c>
      <c r="F171" s="11">
        <v>1</v>
      </c>
      <c r="G171" s="12">
        <v>0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0</v>
      </c>
      <c r="N171" s="12">
        <v>0</v>
      </c>
      <c r="O171" s="11">
        <v>1</v>
      </c>
      <c r="P171" s="11">
        <v>0</v>
      </c>
      <c r="Q171" s="11">
        <v>1</v>
      </c>
      <c r="R171" s="11">
        <v>1</v>
      </c>
      <c r="S171" s="11">
        <v>0</v>
      </c>
      <c r="T171" s="11">
        <v>0</v>
      </c>
      <c r="U171" s="11">
        <f t="shared" si="39"/>
        <v>1</v>
      </c>
      <c r="W171" s="24">
        <f t="shared" si="40"/>
        <v>-8.6163358278690509</v>
      </c>
      <c r="X171" s="30">
        <f t="shared" si="41"/>
        <v>1.8112270506196308E-4</v>
      </c>
      <c r="Y171" s="31">
        <f t="shared" si="42"/>
        <v>1.8108990556840713E-4</v>
      </c>
      <c r="Z171" s="24">
        <f t="shared" si="43"/>
        <v>0</v>
      </c>
    </row>
    <row r="172" spans="1:47" x14ac:dyDescent="0.2">
      <c r="B172" s="10" t="s">
        <v>118</v>
      </c>
      <c r="C172" s="10" t="s">
        <v>113</v>
      </c>
      <c r="D172" s="10" t="s">
        <v>113</v>
      </c>
      <c r="E172" s="11">
        <v>1</v>
      </c>
      <c r="F172" s="11">
        <v>1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1">
        <v>0</v>
      </c>
      <c r="P172" s="11">
        <v>1</v>
      </c>
      <c r="Q172" s="11">
        <v>0</v>
      </c>
      <c r="R172" s="11">
        <v>0</v>
      </c>
      <c r="S172" s="11">
        <v>0</v>
      </c>
      <c r="T172" s="11">
        <v>1</v>
      </c>
      <c r="U172" s="11">
        <f t="shared" si="39"/>
        <v>0</v>
      </c>
      <c r="W172" s="24">
        <f t="shared" si="40"/>
        <v>0</v>
      </c>
      <c r="X172" s="30">
        <f t="shared" si="41"/>
        <v>1</v>
      </c>
      <c r="Y172" s="31">
        <f t="shared" si="42"/>
        <v>0.99981891009443169</v>
      </c>
      <c r="Z172" s="24">
        <f t="shared" si="43"/>
        <v>-7.8653468606262688E-5</v>
      </c>
    </row>
    <row r="173" spans="1:47" x14ac:dyDescent="0.2">
      <c r="B173" s="10" t="s">
        <v>119</v>
      </c>
      <c r="C173" s="10" t="s">
        <v>116</v>
      </c>
      <c r="D173" s="10" t="s">
        <v>117</v>
      </c>
      <c r="E173" s="11">
        <v>1</v>
      </c>
      <c r="F173" s="11">
        <v>1</v>
      </c>
      <c r="G173" s="12">
        <v>0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0</v>
      </c>
      <c r="N173" s="12">
        <v>0</v>
      </c>
      <c r="O173" s="11">
        <v>1</v>
      </c>
      <c r="P173" s="11">
        <v>0</v>
      </c>
      <c r="Q173" s="11">
        <v>1</v>
      </c>
      <c r="R173" s="11">
        <v>0</v>
      </c>
      <c r="S173" s="11">
        <v>0</v>
      </c>
      <c r="T173" s="11">
        <v>0</v>
      </c>
      <c r="U173" s="11">
        <f t="shared" si="39"/>
        <v>0</v>
      </c>
      <c r="W173" s="24">
        <f t="shared" si="40"/>
        <v>-4.0687034074120119</v>
      </c>
      <c r="X173" s="30">
        <f t="shared" si="41"/>
        <v>1.7099545283897757E-2</v>
      </c>
      <c r="Y173" s="26">
        <f t="shared" si="42"/>
        <v>0.20450022794149633</v>
      </c>
      <c r="Z173" s="24">
        <f t="shared" si="43"/>
        <v>-0.68930620357997008</v>
      </c>
    </row>
    <row r="174" spans="1:47" x14ac:dyDescent="0.2">
      <c r="B174" s="10" t="s">
        <v>119</v>
      </c>
      <c r="C174" s="10" t="s">
        <v>116</v>
      </c>
      <c r="D174" s="10" t="s">
        <v>116</v>
      </c>
      <c r="E174" s="11">
        <v>0</v>
      </c>
      <c r="F174" s="11">
        <v>1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1">
        <v>0</v>
      </c>
      <c r="P174" s="11">
        <v>1</v>
      </c>
      <c r="Q174" s="11">
        <v>0</v>
      </c>
      <c r="R174" s="11">
        <v>0</v>
      </c>
      <c r="S174" s="11">
        <v>1</v>
      </c>
      <c r="T174" s="11">
        <v>1</v>
      </c>
      <c r="U174" s="11">
        <f t="shared" si="39"/>
        <v>1</v>
      </c>
      <c r="W174" s="24">
        <f t="shared" si="40"/>
        <v>-2.7103019362834408</v>
      </c>
      <c r="X174" s="30">
        <f t="shared" si="41"/>
        <v>6.6516719871511337E-2</v>
      </c>
      <c r="Y174" s="26">
        <f t="shared" si="42"/>
        <v>0.79549977205850364</v>
      </c>
      <c r="Z174" s="24">
        <f t="shared" si="43"/>
        <v>0</v>
      </c>
    </row>
    <row r="175" spans="1:47" s="24" customFormat="1" x14ac:dyDescent="0.2">
      <c r="A175" s="3"/>
      <c r="B175" s="22" t="s">
        <v>120</v>
      </c>
      <c r="C175" s="22" t="s">
        <v>113</v>
      </c>
      <c r="D175" s="22" t="s">
        <v>114</v>
      </c>
      <c r="E175" s="18">
        <v>0</v>
      </c>
      <c r="F175" s="18">
        <v>1</v>
      </c>
      <c r="G175" s="19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19">
        <v>0</v>
      </c>
      <c r="N175" s="19">
        <v>0</v>
      </c>
      <c r="O175" s="18">
        <v>1</v>
      </c>
      <c r="P175" s="18">
        <v>0</v>
      </c>
      <c r="Q175" s="18">
        <v>1</v>
      </c>
      <c r="R175" s="18">
        <v>1</v>
      </c>
      <c r="S175" s="18">
        <v>0</v>
      </c>
      <c r="T175" s="18">
        <v>1</v>
      </c>
      <c r="U175" s="18">
        <f t="shared" si="39"/>
        <v>1</v>
      </c>
      <c r="W175" s="24">
        <f t="shared" si="40"/>
        <v>-8.6163358278690509</v>
      </c>
      <c r="X175" s="30">
        <f t="shared" si="41"/>
        <v>1.8112270506196308E-4</v>
      </c>
      <c r="Y175" s="31">
        <f t="shared" si="42"/>
        <v>1.8108990556840713E-4</v>
      </c>
      <c r="Z175" s="24">
        <f t="shared" si="43"/>
        <v>0</v>
      </c>
    </row>
    <row r="176" spans="1:47" s="24" customFormat="1" x14ac:dyDescent="0.2">
      <c r="A176" s="3"/>
      <c r="B176" s="22" t="s">
        <v>120</v>
      </c>
      <c r="C176" s="22" t="s">
        <v>113</v>
      </c>
      <c r="D176" s="22" t="s">
        <v>113</v>
      </c>
      <c r="E176" s="18">
        <v>1</v>
      </c>
      <c r="F176" s="18">
        <v>1</v>
      </c>
      <c r="G176" s="19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19">
        <v>0</v>
      </c>
      <c r="N176" s="19">
        <v>0</v>
      </c>
      <c r="O176" s="18">
        <v>0</v>
      </c>
      <c r="P176" s="18">
        <v>1</v>
      </c>
      <c r="Q176" s="18">
        <v>0</v>
      </c>
      <c r="R176" s="18">
        <v>0</v>
      </c>
      <c r="S176" s="18">
        <v>0</v>
      </c>
      <c r="T176" s="18">
        <v>0</v>
      </c>
      <c r="U176" s="18">
        <f t="shared" si="39"/>
        <v>0</v>
      </c>
      <c r="W176" s="24">
        <f t="shared" si="40"/>
        <v>0</v>
      </c>
      <c r="X176" s="30">
        <f t="shared" si="41"/>
        <v>1</v>
      </c>
      <c r="Y176" s="31">
        <f t="shared" si="42"/>
        <v>0.99981891009443169</v>
      </c>
      <c r="Z176" s="24">
        <f t="shared" si="43"/>
        <v>-7.8653468606262688E-5</v>
      </c>
    </row>
    <row r="177" spans="1:26" s="24" customFormat="1" x14ac:dyDescent="0.2">
      <c r="A177" s="3"/>
      <c r="B177" s="22" t="s">
        <v>121</v>
      </c>
      <c r="C177" s="22" t="s">
        <v>116</v>
      </c>
      <c r="D177" s="22" t="s">
        <v>117</v>
      </c>
      <c r="E177" s="18">
        <v>0</v>
      </c>
      <c r="F177" s="18">
        <v>1</v>
      </c>
      <c r="G177" s="19">
        <v>0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  <c r="M177" s="19">
        <v>0</v>
      </c>
      <c r="N177" s="19">
        <v>0</v>
      </c>
      <c r="O177" s="18">
        <v>1</v>
      </c>
      <c r="P177" s="18">
        <v>0</v>
      </c>
      <c r="Q177" s="18">
        <v>1</v>
      </c>
      <c r="R177" s="18">
        <v>0</v>
      </c>
      <c r="S177" s="18">
        <v>0</v>
      </c>
      <c r="T177" s="18">
        <v>1</v>
      </c>
      <c r="U177" s="18">
        <f t="shared" si="39"/>
        <v>1</v>
      </c>
      <c r="W177" s="24">
        <f t="shared" si="40"/>
        <v>-4.0687034074120119</v>
      </c>
      <c r="X177" s="30">
        <f t="shared" si="41"/>
        <v>1.7099545283897757E-2</v>
      </c>
      <c r="Y177" s="26">
        <f t="shared" si="42"/>
        <v>0.20450022794149633</v>
      </c>
      <c r="Z177" s="24">
        <f t="shared" si="43"/>
        <v>0</v>
      </c>
    </row>
    <row r="178" spans="1:26" s="24" customFormat="1" x14ac:dyDescent="0.2">
      <c r="A178" s="3"/>
      <c r="B178" s="22" t="s">
        <v>121</v>
      </c>
      <c r="C178" s="22" t="s">
        <v>116</v>
      </c>
      <c r="D178" s="22" t="s">
        <v>116</v>
      </c>
      <c r="E178" s="18">
        <v>1</v>
      </c>
      <c r="F178" s="18">
        <v>1</v>
      </c>
      <c r="G178" s="19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19">
        <v>0</v>
      </c>
      <c r="N178" s="19">
        <v>0</v>
      </c>
      <c r="O178" s="18">
        <v>0</v>
      </c>
      <c r="P178" s="18">
        <v>1</v>
      </c>
      <c r="Q178" s="18">
        <v>0</v>
      </c>
      <c r="R178" s="18">
        <v>0</v>
      </c>
      <c r="S178" s="18">
        <v>1</v>
      </c>
      <c r="T178" s="18">
        <v>0</v>
      </c>
      <c r="U178" s="18">
        <f t="shared" si="39"/>
        <v>0</v>
      </c>
      <c r="W178" s="24">
        <f t="shared" si="40"/>
        <v>-2.7103019362834408</v>
      </c>
      <c r="X178" s="30">
        <f t="shared" si="41"/>
        <v>6.6516719871511337E-2</v>
      </c>
      <c r="Y178" s="26">
        <f t="shared" si="42"/>
        <v>0.79549977205850364</v>
      </c>
      <c r="Z178" s="24">
        <f t="shared" si="43"/>
        <v>-9.9359940459572207E-2</v>
      </c>
    </row>
    <row r="179" spans="1:26" s="24" customFormat="1" x14ac:dyDescent="0.2">
      <c r="A179" s="3"/>
      <c r="B179" s="22" t="s">
        <v>122</v>
      </c>
      <c r="C179" s="22" t="s">
        <v>113</v>
      </c>
      <c r="D179" s="22" t="s">
        <v>114</v>
      </c>
      <c r="E179" s="18">
        <v>0</v>
      </c>
      <c r="F179" s="18">
        <v>1</v>
      </c>
      <c r="G179" s="19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19">
        <v>0</v>
      </c>
      <c r="N179" s="19">
        <v>0</v>
      </c>
      <c r="O179" s="18">
        <v>1</v>
      </c>
      <c r="P179" s="18">
        <v>0</v>
      </c>
      <c r="Q179" s="18">
        <v>1</v>
      </c>
      <c r="R179" s="18">
        <v>1</v>
      </c>
      <c r="S179" s="18">
        <v>0</v>
      </c>
      <c r="T179" s="18">
        <v>1</v>
      </c>
      <c r="U179" s="18">
        <f t="shared" si="39"/>
        <v>1</v>
      </c>
      <c r="W179" s="24">
        <f t="shared" si="40"/>
        <v>-8.6163358278690509</v>
      </c>
      <c r="X179" s="30">
        <f t="shared" si="41"/>
        <v>1.8112270506196308E-4</v>
      </c>
      <c r="Y179" s="31">
        <f t="shared" si="42"/>
        <v>1.8108990556840713E-4</v>
      </c>
      <c r="Z179" s="24">
        <f t="shared" si="43"/>
        <v>0</v>
      </c>
    </row>
    <row r="180" spans="1:26" s="24" customFormat="1" x14ac:dyDescent="0.2">
      <c r="A180" s="3"/>
      <c r="B180" s="22" t="s">
        <v>122</v>
      </c>
      <c r="C180" s="22" t="s">
        <v>113</v>
      </c>
      <c r="D180" s="22" t="s">
        <v>113</v>
      </c>
      <c r="E180" s="18">
        <v>1</v>
      </c>
      <c r="F180" s="18">
        <v>1</v>
      </c>
      <c r="G180" s="19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19">
        <v>0</v>
      </c>
      <c r="N180" s="19">
        <v>0</v>
      </c>
      <c r="O180" s="18">
        <v>0</v>
      </c>
      <c r="P180" s="18">
        <v>1</v>
      </c>
      <c r="Q180" s="18">
        <v>0</v>
      </c>
      <c r="R180" s="18">
        <v>0</v>
      </c>
      <c r="S180" s="18">
        <v>0</v>
      </c>
      <c r="T180" s="18">
        <v>0</v>
      </c>
      <c r="U180" s="18">
        <f t="shared" si="39"/>
        <v>0</v>
      </c>
      <c r="W180" s="24">
        <f t="shared" si="40"/>
        <v>0</v>
      </c>
      <c r="X180" s="30">
        <f t="shared" si="41"/>
        <v>1</v>
      </c>
      <c r="Y180" s="31">
        <f t="shared" si="42"/>
        <v>0.99981891009443169</v>
      </c>
      <c r="Z180" s="24">
        <f t="shared" si="43"/>
        <v>-7.8653468606262688E-5</v>
      </c>
    </row>
    <row r="181" spans="1:26" s="24" customFormat="1" x14ac:dyDescent="0.2">
      <c r="A181" s="3"/>
      <c r="B181" s="22" t="s">
        <v>123</v>
      </c>
      <c r="C181" s="22" t="s">
        <v>116</v>
      </c>
      <c r="D181" s="22" t="s">
        <v>117</v>
      </c>
      <c r="E181" s="18">
        <v>0</v>
      </c>
      <c r="F181" s="18">
        <v>1</v>
      </c>
      <c r="G181" s="19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19">
        <v>0</v>
      </c>
      <c r="N181" s="19">
        <v>0</v>
      </c>
      <c r="O181" s="18">
        <v>1</v>
      </c>
      <c r="P181" s="18">
        <v>0</v>
      </c>
      <c r="Q181" s="18">
        <v>1</v>
      </c>
      <c r="R181" s="18">
        <v>0</v>
      </c>
      <c r="S181" s="18">
        <v>0</v>
      </c>
      <c r="T181" s="18">
        <v>1</v>
      </c>
      <c r="U181" s="18">
        <f t="shared" si="39"/>
        <v>1</v>
      </c>
      <c r="W181" s="24">
        <f t="shared" si="40"/>
        <v>-4.0687034074120119</v>
      </c>
      <c r="X181" s="30">
        <f t="shared" si="41"/>
        <v>1.7099545283897757E-2</v>
      </c>
      <c r="Y181" s="26">
        <f t="shared" si="42"/>
        <v>0.20450022794149633</v>
      </c>
      <c r="Z181" s="24">
        <f t="shared" si="43"/>
        <v>0</v>
      </c>
    </row>
    <row r="182" spans="1:26" s="24" customFormat="1" x14ac:dyDescent="0.2">
      <c r="A182" s="3"/>
      <c r="B182" s="22" t="s">
        <v>123</v>
      </c>
      <c r="C182" s="22" t="s">
        <v>116</v>
      </c>
      <c r="D182" s="22" t="s">
        <v>116</v>
      </c>
      <c r="E182" s="18">
        <v>1</v>
      </c>
      <c r="F182" s="18">
        <v>1</v>
      </c>
      <c r="G182" s="19">
        <v>0</v>
      </c>
      <c r="H182" s="19">
        <v>0</v>
      </c>
      <c r="I182" s="19">
        <v>0</v>
      </c>
      <c r="J182" s="19">
        <v>0</v>
      </c>
      <c r="K182" s="19">
        <v>0</v>
      </c>
      <c r="L182" s="19">
        <v>0</v>
      </c>
      <c r="M182" s="19">
        <v>0</v>
      </c>
      <c r="N182" s="19">
        <v>0</v>
      </c>
      <c r="O182" s="18">
        <v>0</v>
      </c>
      <c r="P182" s="18">
        <v>1</v>
      </c>
      <c r="Q182" s="18">
        <v>0</v>
      </c>
      <c r="R182" s="18">
        <v>0</v>
      </c>
      <c r="S182" s="18">
        <v>1</v>
      </c>
      <c r="T182" s="18">
        <v>0</v>
      </c>
      <c r="U182" s="18">
        <f t="shared" si="39"/>
        <v>0</v>
      </c>
      <c r="W182" s="24">
        <f t="shared" si="40"/>
        <v>-2.7103019362834408</v>
      </c>
      <c r="X182" s="30">
        <f t="shared" si="41"/>
        <v>6.6516719871511337E-2</v>
      </c>
      <c r="Y182" s="26">
        <f t="shared" si="42"/>
        <v>0.79549977205850364</v>
      </c>
      <c r="Z182" s="24">
        <f t="shared" si="43"/>
        <v>-9.9359940459572207E-2</v>
      </c>
    </row>
    <row r="183" spans="1:26" s="24" customFormat="1" x14ac:dyDescent="0.2">
      <c r="A183" s="3"/>
      <c r="B183" s="22" t="s">
        <v>124</v>
      </c>
      <c r="C183" s="22" t="s">
        <v>113</v>
      </c>
      <c r="D183" s="22" t="s">
        <v>114</v>
      </c>
      <c r="E183" s="18">
        <v>0</v>
      </c>
      <c r="F183" s="18">
        <v>1</v>
      </c>
      <c r="G183" s="19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19">
        <v>0</v>
      </c>
      <c r="N183" s="19">
        <v>0</v>
      </c>
      <c r="O183" s="18">
        <v>1</v>
      </c>
      <c r="P183" s="18">
        <v>0</v>
      </c>
      <c r="Q183" s="18">
        <v>1</v>
      </c>
      <c r="R183" s="18">
        <v>1</v>
      </c>
      <c r="S183" s="18">
        <v>0</v>
      </c>
      <c r="T183" s="18">
        <v>1</v>
      </c>
      <c r="U183" s="18">
        <f t="shared" si="39"/>
        <v>1</v>
      </c>
      <c r="W183" s="24">
        <f t="shared" si="40"/>
        <v>-8.6163358278690509</v>
      </c>
      <c r="X183" s="30">
        <f t="shared" si="41"/>
        <v>1.8112270506196308E-4</v>
      </c>
      <c r="Y183" s="31">
        <f t="shared" si="42"/>
        <v>1.8108990556840713E-4</v>
      </c>
      <c r="Z183" s="24">
        <f t="shared" si="43"/>
        <v>0</v>
      </c>
    </row>
    <row r="184" spans="1:26" s="24" customFormat="1" x14ac:dyDescent="0.2">
      <c r="A184" s="3"/>
      <c r="B184" s="22" t="s">
        <v>124</v>
      </c>
      <c r="C184" s="22" t="s">
        <v>113</v>
      </c>
      <c r="D184" s="22" t="s">
        <v>113</v>
      </c>
      <c r="E184" s="18">
        <v>1</v>
      </c>
      <c r="F184" s="18">
        <v>1</v>
      </c>
      <c r="G184" s="19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19">
        <v>0</v>
      </c>
      <c r="N184" s="19">
        <v>0</v>
      </c>
      <c r="O184" s="18">
        <v>0</v>
      </c>
      <c r="P184" s="18">
        <v>1</v>
      </c>
      <c r="Q184" s="18">
        <v>0</v>
      </c>
      <c r="R184" s="18">
        <v>0</v>
      </c>
      <c r="S184" s="18">
        <v>0</v>
      </c>
      <c r="T184" s="18">
        <v>0</v>
      </c>
      <c r="U184" s="18">
        <f t="shared" si="39"/>
        <v>0</v>
      </c>
      <c r="W184" s="24">
        <f t="shared" si="40"/>
        <v>0</v>
      </c>
      <c r="X184" s="30">
        <f t="shared" si="41"/>
        <v>1</v>
      </c>
      <c r="Y184" s="31">
        <f t="shared" si="42"/>
        <v>0.99981891009443169</v>
      </c>
      <c r="Z184" s="24">
        <f t="shared" si="43"/>
        <v>-7.8653468606262688E-5</v>
      </c>
    </row>
    <row r="185" spans="1:26" s="24" customFormat="1" x14ac:dyDescent="0.2">
      <c r="A185" s="3"/>
      <c r="B185" s="22" t="s">
        <v>125</v>
      </c>
      <c r="C185" s="22" t="s">
        <v>116</v>
      </c>
      <c r="D185" s="22" t="s">
        <v>117</v>
      </c>
      <c r="E185" s="18">
        <v>0</v>
      </c>
      <c r="F185" s="18">
        <v>1</v>
      </c>
      <c r="G185" s="19">
        <v>0</v>
      </c>
      <c r="H185" s="19">
        <v>0</v>
      </c>
      <c r="I185" s="19">
        <v>0</v>
      </c>
      <c r="J185" s="19">
        <v>0</v>
      </c>
      <c r="K185" s="19">
        <v>0</v>
      </c>
      <c r="L185" s="19">
        <v>0</v>
      </c>
      <c r="M185" s="19">
        <v>0</v>
      </c>
      <c r="N185" s="19">
        <v>0</v>
      </c>
      <c r="O185" s="18">
        <v>1</v>
      </c>
      <c r="P185" s="18">
        <v>0</v>
      </c>
      <c r="Q185" s="18">
        <v>1</v>
      </c>
      <c r="R185" s="18">
        <v>0</v>
      </c>
      <c r="S185" s="18">
        <v>0</v>
      </c>
      <c r="T185" s="18">
        <v>1</v>
      </c>
      <c r="U185" s="18">
        <f t="shared" si="39"/>
        <v>1</v>
      </c>
      <c r="W185" s="24">
        <f t="shared" si="40"/>
        <v>-4.0687034074120119</v>
      </c>
      <c r="X185" s="30">
        <f t="shared" si="41"/>
        <v>1.7099545283897757E-2</v>
      </c>
      <c r="Y185" s="26">
        <f t="shared" si="42"/>
        <v>0.20450022794149633</v>
      </c>
      <c r="Z185" s="24">
        <f t="shared" si="43"/>
        <v>0</v>
      </c>
    </row>
    <row r="186" spans="1:26" s="24" customFormat="1" x14ac:dyDescent="0.2">
      <c r="A186" s="3"/>
      <c r="B186" s="22" t="s">
        <v>125</v>
      </c>
      <c r="C186" s="22" t="s">
        <v>116</v>
      </c>
      <c r="D186" s="22" t="s">
        <v>116</v>
      </c>
      <c r="E186" s="18">
        <v>1</v>
      </c>
      <c r="F186" s="18">
        <v>1</v>
      </c>
      <c r="G186" s="19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19">
        <v>0</v>
      </c>
      <c r="N186" s="19">
        <v>0</v>
      </c>
      <c r="O186" s="18">
        <v>0</v>
      </c>
      <c r="P186" s="18">
        <v>1</v>
      </c>
      <c r="Q186" s="18">
        <v>0</v>
      </c>
      <c r="R186" s="18">
        <v>0</v>
      </c>
      <c r="S186" s="18">
        <v>1</v>
      </c>
      <c r="T186" s="18">
        <v>0</v>
      </c>
      <c r="U186" s="18">
        <f t="shared" si="39"/>
        <v>0</v>
      </c>
      <c r="W186" s="24">
        <f t="shared" si="40"/>
        <v>-2.7103019362834408</v>
      </c>
      <c r="X186" s="30">
        <f t="shared" si="41"/>
        <v>6.6516719871511337E-2</v>
      </c>
      <c r="Y186" s="26">
        <f t="shared" si="42"/>
        <v>0.79549977205850364</v>
      </c>
      <c r="Z186" s="24">
        <f t="shared" si="43"/>
        <v>-9.9359940459572207E-2</v>
      </c>
    </row>
    <row r="187" spans="1:26" s="24" customFormat="1" x14ac:dyDescent="0.2">
      <c r="A187" s="3"/>
      <c r="B187" s="22" t="s">
        <v>126</v>
      </c>
      <c r="C187" s="22" t="s">
        <v>113</v>
      </c>
      <c r="D187" s="22" t="s">
        <v>114</v>
      </c>
      <c r="E187" s="18">
        <v>0</v>
      </c>
      <c r="F187" s="18">
        <v>1</v>
      </c>
      <c r="G187" s="19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19">
        <v>0</v>
      </c>
      <c r="N187" s="19">
        <v>0</v>
      </c>
      <c r="O187" s="18">
        <v>1</v>
      </c>
      <c r="P187" s="18">
        <v>0</v>
      </c>
      <c r="Q187" s="18">
        <v>1</v>
      </c>
      <c r="R187" s="18">
        <v>1</v>
      </c>
      <c r="S187" s="18">
        <v>0</v>
      </c>
      <c r="T187" s="18">
        <v>1</v>
      </c>
      <c r="U187" s="18">
        <f t="shared" si="39"/>
        <v>1</v>
      </c>
      <c r="W187" s="24">
        <f t="shared" si="40"/>
        <v>-8.6163358278690509</v>
      </c>
      <c r="X187" s="30">
        <f t="shared" si="41"/>
        <v>1.8112270506196308E-4</v>
      </c>
      <c r="Y187" s="31">
        <f t="shared" si="42"/>
        <v>1.8108990556840713E-4</v>
      </c>
      <c r="Z187" s="24">
        <f t="shared" si="43"/>
        <v>0</v>
      </c>
    </row>
    <row r="188" spans="1:26" s="24" customFormat="1" x14ac:dyDescent="0.2">
      <c r="A188" s="3"/>
      <c r="B188" s="22" t="s">
        <v>126</v>
      </c>
      <c r="C188" s="22" t="s">
        <v>113</v>
      </c>
      <c r="D188" s="22" t="s">
        <v>113</v>
      </c>
      <c r="E188" s="18">
        <v>1</v>
      </c>
      <c r="F188" s="18">
        <v>1</v>
      </c>
      <c r="G188" s="19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19">
        <v>0</v>
      </c>
      <c r="N188" s="19">
        <v>0</v>
      </c>
      <c r="O188" s="18">
        <v>0</v>
      </c>
      <c r="P188" s="18">
        <v>1</v>
      </c>
      <c r="Q188" s="18">
        <v>0</v>
      </c>
      <c r="R188" s="18">
        <v>0</v>
      </c>
      <c r="S188" s="18">
        <v>0</v>
      </c>
      <c r="T188" s="18">
        <v>0</v>
      </c>
      <c r="U188" s="18">
        <f t="shared" si="39"/>
        <v>0</v>
      </c>
      <c r="W188" s="24">
        <f t="shared" si="40"/>
        <v>0</v>
      </c>
      <c r="X188" s="30">
        <f t="shared" si="41"/>
        <v>1</v>
      </c>
      <c r="Y188" s="31">
        <f t="shared" si="42"/>
        <v>0.99981891009443169</v>
      </c>
      <c r="Z188" s="24">
        <f t="shared" si="43"/>
        <v>-7.8653468606262688E-5</v>
      </c>
    </row>
    <row r="189" spans="1:26" s="24" customFormat="1" x14ac:dyDescent="0.2">
      <c r="A189" s="3"/>
      <c r="B189" s="22" t="s">
        <v>127</v>
      </c>
      <c r="C189" s="22" t="s">
        <v>116</v>
      </c>
      <c r="D189" s="22" t="s">
        <v>117</v>
      </c>
      <c r="E189" s="18">
        <v>0</v>
      </c>
      <c r="F189" s="18">
        <v>1</v>
      </c>
      <c r="G189" s="19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19">
        <v>0</v>
      </c>
      <c r="N189" s="19">
        <v>0</v>
      </c>
      <c r="O189" s="18">
        <v>1</v>
      </c>
      <c r="P189" s="18">
        <v>0</v>
      </c>
      <c r="Q189" s="18">
        <v>1</v>
      </c>
      <c r="R189" s="18">
        <v>0</v>
      </c>
      <c r="S189" s="18">
        <v>0</v>
      </c>
      <c r="T189" s="18">
        <v>1</v>
      </c>
      <c r="U189" s="18">
        <f t="shared" si="39"/>
        <v>1</v>
      </c>
      <c r="W189" s="24">
        <f t="shared" si="40"/>
        <v>-4.0687034074120119</v>
      </c>
      <c r="X189" s="30">
        <f t="shared" si="41"/>
        <v>1.7099545283897757E-2</v>
      </c>
      <c r="Y189" s="26">
        <f t="shared" si="42"/>
        <v>0.20450022794149633</v>
      </c>
      <c r="Z189" s="24">
        <f t="shared" si="43"/>
        <v>0</v>
      </c>
    </row>
    <row r="190" spans="1:26" s="24" customFormat="1" x14ac:dyDescent="0.2">
      <c r="A190" s="3"/>
      <c r="B190" s="22" t="s">
        <v>127</v>
      </c>
      <c r="C190" s="22" t="s">
        <v>116</v>
      </c>
      <c r="D190" s="22" t="s">
        <v>116</v>
      </c>
      <c r="E190" s="18">
        <v>1</v>
      </c>
      <c r="F190" s="18">
        <v>1</v>
      </c>
      <c r="G190" s="19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19">
        <v>0</v>
      </c>
      <c r="N190" s="19">
        <v>0</v>
      </c>
      <c r="O190" s="18">
        <v>0</v>
      </c>
      <c r="P190" s="18">
        <v>1</v>
      </c>
      <c r="Q190" s="18">
        <v>0</v>
      </c>
      <c r="R190" s="18">
        <v>0</v>
      </c>
      <c r="S190" s="18">
        <v>1</v>
      </c>
      <c r="T190" s="18">
        <v>0</v>
      </c>
      <c r="U190" s="18">
        <f t="shared" si="39"/>
        <v>0</v>
      </c>
      <c r="W190" s="24">
        <f t="shared" si="40"/>
        <v>-2.7103019362834408</v>
      </c>
      <c r="X190" s="30">
        <f t="shared" si="41"/>
        <v>6.6516719871511337E-2</v>
      </c>
      <c r="Y190" s="26">
        <f t="shared" si="42"/>
        <v>0.79549977205850364</v>
      </c>
      <c r="Z190" s="24">
        <f t="shared" si="43"/>
        <v>-9.9359940459572207E-2</v>
      </c>
    </row>
    <row r="191" spans="1:26" s="24" customFormat="1" x14ac:dyDescent="0.2">
      <c r="A191" s="3"/>
      <c r="B191" s="22" t="s">
        <v>128</v>
      </c>
      <c r="C191" s="22" t="s">
        <v>113</v>
      </c>
      <c r="D191" s="22" t="s">
        <v>114</v>
      </c>
      <c r="E191" s="18">
        <v>0</v>
      </c>
      <c r="F191" s="18">
        <v>1</v>
      </c>
      <c r="G191" s="19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19">
        <v>0</v>
      </c>
      <c r="N191" s="19">
        <v>0</v>
      </c>
      <c r="O191" s="18">
        <v>1</v>
      </c>
      <c r="P191" s="18">
        <v>0</v>
      </c>
      <c r="Q191" s="18">
        <v>1</v>
      </c>
      <c r="R191" s="18">
        <v>1</v>
      </c>
      <c r="S191" s="18">
        <v>0</v>
      </c>
      <c r="T191" s="18">
        <v>1</v>
      </c>
      <c r="U191" s="18">
        <f t="shared" si="39"/>
        <v>1</v>
      </c>
      <c r="W191" s="24">
        <f t="shared" si="40"/>
        <v>-8.6163358278690509</v>
      </c>
      <c r="X191" s="30">
        <f t="shared" si="41"/>
        <v>1.8112270506196308E-4</v>
      </c>
      <c r="Y191" s="31">
        <f t="shared" si="42"/>
        <v>1.8108990556840713E-4</v>
      </c>
      <c r="Z191" s="24">
        <f t="shared" si="43"/>
        <v>0</v>
      </c>
    </row>
    <row r="192" spans="1:26" s="24" customFormat="1" x14ac:dyDescent="0.2">
      <c r="A192" s="3"/>
      <c r="B192" s="22" t="s">
        <v>128</v>
      </c>
      <c r="C192" s="22" t="s">
        <v>113</v>
      </c>
      <c r="D192" s="22" t="s">
        <v>113</v>
      </c>
      <c r="E192" s="18">
        <v>1</v>
      </c>
      <c r="F192" s="18">
        <v>1</v>
      </c>
      <c r="G192" s="19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19">
        <v>0</v>
      </c>
      <c r="N192" s="19">
        <v>0</v>
      </c>
      <c r="O192" s="18">
        <v>0</v>
      </c>
      <c r="P192" s="18">
        <v>1</v>
      </c>
      <c r="Q192" s="18">
        <v>0</v>
      </c>
      <c r="R192" s="18">
        <v>0</v>
      </c>
      <c r="S192" s="18">
        <v>0</v>
      </c>
      <c r="T192" s="18">
        <v>0</v>
      </c>
      <c r="U192" s="18">
        <f t="shared" si="39"/>
        <v>0</v>
      </c>
      <c r="W192" s="24">
        <f t="shared" si="40"/>
        <v>0</v>
      </c>
      <c r="X192" s="30">
        <f t="shared" si="41"/>
        <v>1</v>
      </c>
      <c r="Y192" s="31">
        <f t="shared" si="42"/>
        <v>0.99981891009443169</v>
      </c>
      <c r="Z192" s="24">
        <f t="shared" si="43"/>
        <v>-7.8653468606262688E-5</v>
      </c>
    </row>
    <row r="193" spans="1:26" s="24" customFormat="1" x14ac:dyDescent="0.2">
      <c r="A193" s="3"/>
      <c r="B193" s="22" t="s">
        <v>129</v>
      </c>
      <c r="C193" s="22" t="s">
        <v>116</v>
      </c>
      <c r="D193" s="22" t="s">
        <v>117</v>
      </c>
      <c r="E193" s="18">
        <v>0</v>
      </c>
      <c r="F193" s="18">
        <v>1</v>
      </c>
      <c r="G193" s="19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19">
        <v>0</v>
      </c>
      <c r="N193" s="19">
        <v>0</v>
      </c>
      <c r="O193" s="18">
        <v>1</v>
      </c>
      <c r="P193" s="18">
        <v>0</v>
      </c>
      <c r="Q193" s="18">
        <v>1</v>
      </c>
      <c r="R193" s="18">
        <v>0</v>
      </c>
      <c r="S193" s="18">
        <v>0</v>
      </c>
      <c r="T193" s="18">
        <v>1</v>
      </c>
      <c r="U193" s="18">
        <f t="shared" si="39"/>
        <v>1</v>
      </c>
      <c r="W193" s="24">
        <f t="shared" si="40"/>
        <v>-4.0687034074120119</v>
      </c>
      <c r="X193" s="30">
        <f t="shared" si="41"/>
        <v>1.7099545283897757E-2</v>
      </c>
      <c r="Y193" s="26">
        <f t="shared" si="42"/>
        <v>0.20450022794149633</v>
      </c>
      <c r="Z193" s="24">
        <f t="shared" si="43"/>
        <v>0</v>
      </c>
    </row>
    <row r="194" spans="1:26" s="24" customFormat="1" x14ac:dyDescent="0.2">
      <c r="A194" s="3"/>
      <c r="B194" s="22" t="s">
        <v>129</v>
      </c>
      <c r="C194" s="22" t="s">
        <v>116</v>
      </c>
      <c r="D194" s="22" t="s">
        <v>116</v>
      </c>
      <c r="E194" s="18">
        <v>1</v>
      </c>
      <c r="F194" s="18">
        <v>1</v>
      </c>
      <c r="G194" s="19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19">
        <v>0</v>
      </c>
      <c r="N194" s="19">
        <v>0</v>
      </c>
      <c r="O194" s="18">
        <v>0</v>
      </c>
      <c r="P194" s="18">
        <v>1</v>
      </c>
      <c r="Q194" s="18">
        <v>0</v>
      </c>
      <c r="R194" s="18">
        <v>0</v>
      </c>
      <c r="S194" s="18">
        <v>1</v>
      </c>
      <c r="T194" s="18">
        <v>0</v>
      </c>
      <c r="U194" s="18">
        <f t="shared" si="39"/>
        <v>0</v>
      </c>
      <c r="W194" s="24">
        <f t="shared" si="40"/>
        <v>-2.7103019362834408</v>
      </c>
      <c r="X194" s="30">
        <f t="shared" si="41"/>
        <v>6.6516719871511337E-2</v>
      </c>
      <c r="Y194" s="26">
        <f t="shared" si="42"/>
        <v>0.79549977205850364</v>
      </c>
      <c r="Z194" s="24">
        <f t="shared" si="43"/>
        <v>-9.9359940459572207E-2</v>
      </c>
    </row>
    <row r="195" spans="1:26" s="24" customFormat="1" x14ac:dyDescent="0.2">
      <c r="A195" s="3"/>
      <c r="B195" s="22" t="s">
        <v>130</v>
      </c>
      <c r="C195" s="22" t="s">
        <v>113</v>
      </c>
      <c r="D195" s="22" t="s">
        <v>114</v>
      </c>
      <c r="E195" s="18">
        <v>0</v>
      </c>
      <c r="F195" s="18">
        <v>1</v>
      </c>
      <c r="G195" s="19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19">
        <v>0</v>
      </c>
      <c r="N195" s="19">
        <v>0</v>
      </c>
      <c r="O195" s="18">
        <v>1</v>
      </c>
      <c r="P195" s="18">
        <v>0</v>
      </c>
      <c r="Q195" s="18">
        <v>1</v>
      </c>
      <c r="R195" s="18">
        <v>1</v>
      </c>
      <c r="S195" s="18">
        <v>0</v>
      </c>
      <c r="T195" s="18">
        <v>1</v>
      </c>
      <c r="U195" s="18">
        <f t="shared" si="39"/>
        <v>1</v>
      </c>
      <c r="W195" s="24">
        <f t="shared" si="40"/>
        <v>-8.6163358278690509</v>
      </c>
      <c r="X195" s="30">
        <f t="shared" si="41"/>
        <v>1.8112270506196308E-4</v>
      </c>
      <c r="Y195" s="31">
        <f t="shared" si="42"/>
        <v>1.8108990556840713E-4</v>
      </c>
      <c r="Z195" s="24">
        <f t="shared" si="43"/>
        <v>0</v>
      </c>
    </row>
    <row r="196" spans="1:26" s="24" customFormat="1" x14ac:dyDescent="0.2">
      <c r="A196" s="3"/>
      <c r="B196" s="22" t="s">
        <v>130</v>
      </c>
      <c r="C196" s="22" t="s">
        <v>113</v>
      </c>
      <c r="D196" s="22" t="s">
        <v>113</v>
      </c>
      <c r="E196" s="18">
        <v>1</v>
      </c>
      <c r="F196" s="18">
        <v>1</v>
      </c>
      <c r="G196" s="19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19">
        <v>0</v>
      </c>
      <c r="N196" s="19">
        <v>0</v>
      </c>
      <c r="O196" s="18">
        <v>0</v>
      </c>
      <c r="P196" s="18">
        <v>1</v>
      </c>
      <c r="Q196" s="18">
        <v>0</v>
      </c>
      <c r="R196" s="18">
        <v>0</v>
      </c>
      <c r="S196" s="18">
        <v>0</v>
      </c>
      <c r="T196" s="18">
        <v>0</v>
      </c>
      <c r="U196" s="18">
        <f t="shared" si="39"/>
        <v>0</v>
      </c>
      <c r="W196" s="24">
        <f t="shared" si="40"/>
        <v>0</v>
      </c>
      <c r="X196" s="30">
        <f t="shared" si="41"/>
        <v>1</v>
      </c>
      <c r="Y196" s="31">
        <f t="shared" si="42"/>
        <v>0.99981891009443169</v>
      </c>
      <c r="Z196" s="24">
        <f t="shared" si="43"/>
        <v>-7.8653468606262688E-5</v>
      </c>
    </row>
    <row r="197" spans="1:26" s="24" customFormat="1" x14ac:dyDescent="0.2">
      <c r="A197" s="3"/>
      <c r="B197" s="22" t="s">
        <v>131</v>
      </c>
      <c r="C197" s="22" t="s">
        <v>116</v>
      </c>
      <c r="D197" s="22" t="s">
        <v>117</v>
      </c>
      <c r="E197" s="18">
        <v>0</v>
      </c>
      <c r="F197" s="18">
        <v>1</v>
      </c>
      <c r="G197" s="19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19">
        <v>0</v>
      </c>
      <c r="N197" s="19">
        <v>0</v>
      </c>
      <c r="O197" s="18">
        <v>1</v>
      </c>
      <c r="P197" s="18">
        <v>0</v>
      </c>
      <c r="Q197" s="18">
        <v>1</v>
      </c>
      <c r="R197" s="18">
        <v>0</v>
      </c>
      <c r="S197" s="18">
        <v>0</v>
      </c>
      <c r="T197" s="18">
        <v>1</v>
      </c>
      <c r="U197" s="18">
        <f t="shared" si="39"/>
        <v>1</v>
      </c>
      <c r="W197" s="24">
        <f t="shared" si="40"/>
        <v>-4.0687034074120119</v>
      </c>
      <c r="X197" s="30">
        <f t="shared" si="41"/>
        <v>1.7099545283897757E-2</v>
      </c>
      <c r="Y197" s="26">
        <f t="shared" si="42"/>
        <v>0.20450022794149633</v>
      </c>
      <c r="Z197" s="24">
        <f t="shared" si="43"/>
        <v>0</v>
      </c>
    </row>
    <row r="198" spans="1:26" s="24" customFormat="1" x14ac:dyDescent="0.2">
      <c r="A198" s="3"/>
      <c r="B198" s="22" t="s">
        <v>131</v>
      </c>
      <c r="C198" s="22" t="s">
        <v>116</v>
      </c>
      <c r="D198" s="22" t="s">
        <v>116</v>
      </c>
      <c r="E198" s="18">
        <v>1</v>
      </c>
      <c r="F198" s="18">
        <v>1</v>
      </c>
      <c r="G198" s="19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19">
        <v>0</v>
      </c>
      <c r="N198" s="19">
        <v>0</v>
      </c>
      <c r="O198" s="18">
        <v>0</v>
      </c>
      <c r="P198" s="18">
        <v>1</v>
      </c>
      <c r="Q198" s="18">
        <v>0</v>
      </c>
      <c r="R198" s="18">
        <v>0</v>
      </c>
      <c r="S198" s="18">
        <v>1</v>
      </c>
      <c r="T198" s="18">
        <v>0</v>
      </c>
      <c r="U198" s="18">
        <f t="shared" si="39"/>
        <v>0</v>
      </c>
      <c r="W198" s="24">
        <f t="shared" si="40"/>
        <v>-2.7103019362834408</v>
      </c>
      <c r="X198" s="30">
        <f t="shared" si="41"/>
        <v>6.6516719871511337E-2</v>
      </c>
      <c r="Y198" s="26">
        <f t="shared" si="42"/>
        <v>0.79549977205850364</v>
      </c>
      <c r="Z198" s="24">
        <f t="shared" si="43"/>
        <v>-9.9359940459572207E-2</v>
      </c>
    </row>
    <row r="199" spans="1:26" s="24" customFormat="1" x14ac:dyDescent="0.2">
      <c r="A199" s="3"/>
      <c r="B199" s="22" t="s">
        <v>132</v>
      </c>
      <c r="C199" s="22" t="s">
        <v>113</v>
      </c>
      <c r="D199" s="22" t="s">
        <v>114</v>
      </c>
      <c r="E199" s="18">
        <v>0</v>
      </c>
      <c r="F199" s="18">
        <v>1</v>
      </c>
      <c r="G199" s="19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19">
        <v>0</v>
      </c>
      <c r="N199" s="19">
        <v>0</v>
      </c>
      <c r="O199" s="18">
        <v>1</v>
      </c>
      <c r="P199" s="18">
        <v>0</v>
      </c>
      <c r="Q199" s="18">
        <v>1</v>
      </c>
      <c r="R199" s="18">
        <v>1</v>
      </c>
      <c r="S199" s="18">
        <v>0</v>
      </c>
      <c r="T199" s="18">
        <v>1</v>
      </c>
      <c r="U199" s="18">
        <f t="shared" ref="U199:U206" si="44">IF(E199=0,1,0)</f>
        <v>1</v>
      </c>
      <c r="W199" s="24">
        <f t="shared" ref="W199:W206" si="45">-SUMPRODUCT(G199:U199,G$4:U$4)</f>
        <v>-8.6163358278690509</v>
      </c>
      <c r="X199" s="30">
        <f t="shared" ref="X199:X230" si="46">EXP(W199)</f>
        <v>1.8112270506196308E-4</v>
      </c>
      <c r="Y199" s="31">
        <f t="shared" ref="Y199:Y230" si="47">X199/SUMIF(B:B,B199,X:X)</f>
        <v>1.6668952367612999E-3</v>
      </c>
      <c r="Z199" s="24">
        <f t="shared" ref="Z199:Z230" si="48">LOG(Y199)*E199</f>
        <v>0</v>
      </c>
    </row>
    <row r="200" spans="1:26" s="24" customFormat="1" x14ac:dyDescent="0.2">
      <c r="A200" s="3"/>
      <c r="B200" s="22" t="s">
        <v>132</v>
      </c>
      <c r="C200" s="22" t="s">
        <v>113</v>
      </c>
      <c r="D200" s="22" t="s">
        <v>113</v>
      </c>
      <c r="E200" s="18">
        <v>1</v>
      </c>
      <c r="F200" s="18">
        <v>1</v>
      </c>
      <c r="G200" s="19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19">
        <v>0</v>
      </c>
      <c r="N200" s="19">
        <v>0</v>
      </c>
      <c r="O200" s="18">
        <v>1</v>
      </c>
      <c r="P200" s="18">
        <v>1</v>
      </c>
      <c r="Q200" s="18">
        <v>0</v>
      </c>
      <c r="R200" s="18">
        <v>0</v>
      </c>
      <c r="S200" s="18">
        <v>0</v>
      </c>
      <c r="T200" s="18">
        <v>0</v>
      </c>
      <c r="U200" s="18">
        <f t="shared" si="44"/>
        <v>0</v>
      </c>
      <c r="W200" s="24">
        <f t="shared" si="45"/>
        <v>-2.2212115913589763</v>
      </c>
      <c r="X200" s="30">
        <f t="shared" si="46"/>
        <v>0.10847759865158196</v>
      </c>
      <c r="Y200" s="31">
        <f t="shared" si="47"/>
        <v>0.99833310476323878</v>
      </c>
      <c r="Z200" s="24">
        <f t="shared" si="48"/>
        <v>-7.2452742679518197E-4</v>
      </c>
    </row>
    <row r="201" spans="1:26" s="24" customFormat="1" x14ac:dyDescent="0.2">
      <c r="A201" s="3"/>
      <c r="B201" s="22" t="s">
        <v>133</v>
      </c>
      <c r="C201" s="22" t="s">
        <v>116</v>
      </c>
      <c r="D201" s="22" t="s">
        <v>117</v>
      </c>
      <c r="E201" s="18">
        <v>0</v>
      </c>
      <c r="F201" s="18">
        <v>1</v>
      </c>
      <c r="G201" s="19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19">
        <v>0</v>
      </c>
      <c r="N201" s="19">
        <v>0</v>
      </c>
      <c r="O201" s="18">
        <v>1</v>
      </c>
      <c r="P201" s="18">
        <v>0</v>
      </c>
      <c r="Q201" s="18">
        <v>1</v>
      </c>
      <c r="R201" s="18">
        <v>0</v>
      </c>
      <c r="S201" s="18">
        <v>0</v>
      </c>
      <c r="T201" s="18">
        <v>1</v>
      </c>
      <c r="U201" s="18">
        <f t="shared" si="44"/>
        <v>1</v>
      </c>
      <c r="W201" s="24">
        <f t="shared" si="45"/>
        <v>-4.0687034074120119</v>
      </c>
      <c r="X201" s="30">
        <f t="shared" si="46"/>
        <v>1.7099545283897757E-2</v>
      </c>
      <c r="Y201" s="26">
        <f t="shared" si="47"/>
        <v>0.20450022794149633</v>
      </c>
      <c r="Z201" s="24">
        <f t="shared" si="48"/>
        <v>0</v>
      </c>
    </row>
    <row r="202" spans="1:26" s="24" customFormat="1" x14ac:dyDescent="0.2">
      <c r="A202" s="3"/>
      <c r="B202" s="22" t="s">
        <v>133</v>
      </c>
      <c r="C202" s="22" t="s">
        <v>116</v>
      </c>
      <c r="D202" s="22" t="s">
        <v>116</v>
      </c>
      <c r="E202" s="18">
        <v>1</v>
      </c>
      <c r="F202" s="18">
        <v>1</v>
      </c>
      <c r="G202" s="19">
        <v>0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19">
        <v>0</v>
      </c>
      <c r="N202" s="19">
        <v>0</v>
      </c>
      <c r="O202" s="18">
        <v>0</v>
      </c>
      <c r="P202" s="18">
        <v>1</v>
      </c>
      <c r="Q202" s="18">
        <v>0</v>
      </c>
      <c r="R202" s="18">
        <v>0</v>
      </c>
      <c r="S202" s="18">
        <v>1</v>
      </c>
      <c r="T202" s="18">
        <v>0</v>
      </c>
      <c r="U202" s="18">
        <f t="shared" si="44"/>
        <v>0</v>
      </c>
      <c r="W202" s="24">
        <f t="shared" si="45"/>
        <v>-2.7103019362834408</v>
      </c>
      <c r="X202" s="30">
        <f t="shared" si="46"/>
        <v>6.6516719871511337E-2</v>
      </c>
      <c r="Y202" s="26">
        <f t="shared" si="47"/>
        <v>0.79549977205850364</v>
      </c>
      <c r="Z202" s="24">
        <f t="shared" si="48"/>
        <v>-9.9359940459572207E-2</v>
      </c>
    </row>
    <row r="203" spans="1:26" s="24" customFormat="1" x14ac:dyDescent="0.2">
      <c r="A203" s="3"/>
      <c r="B203" s="22" t="s">
        <v>134</v>
      </c>
      <c r="C203" s="22" t="s">
        <v>113</v>
      </c>
      <c r="D203" s="22" t="s">
        <v>114</v>
      </c>
      <c r="E203" s="18">
        <v>0</v>
      </c>
      <c r="F203" s="18">
        <v>1</v>
      </c>
      <c r="G203" s="19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19">
        <v>0</v>
      </c>
      <c r="N203" s="19">
        <v>0</v>
      </c>
      <c r="O203" s="18">
        <v>1</v>
      </c>
      <c r="P203" s="18">
        <v>0</v>
      </c>
      <c r="Q203" s="18">
        <v>1</v>
      </c>
      <c r="R203" s="18">
        <v>1</v>
      </c>
      <c r="S203" s="18">
        <v>0</v>
      </c>
      <c r="T203" s="18">
        <v>1</v>
      </c>
      <c r="U203" s="18">
        <f t="shared" si="44"/>
        <v>1</v>
      </c>
      <c r="W203" s="24">
        <f t="shared" si="45"/>
        <v>-8.6163358278690509</v>
      </c>
      <c r="X203" s="30">
        <f t="shared" si="46"/>
        <v>1.8112270506196308E-4</v>
      </c>
      <c r="Y203" s="31">
        <f t="shared" si="47"/>
        <v>1.8108990556840713E-4</v>
      </c>
      <c r="Z203" s="24">
        <f t="shared" si="48"/>
        <v>0</v>
      </c>
    </row>
    <row r="204" spans="1:26" s="24" customFormat="1" x14ac:dyDescent="0.2">
      <c r="A204" s="3"/>
      <c r="B204" s="22" t="s">
        <v>134</v>
      </c>
      <c r="C204" s="22" t="s">
        <v>113</v>
      </c>
      <c r="D204" s="22" t="s">
        <v>113</v>
      </c>
      <c r="E204" s="18">
        <v>1</v>
      </c>
      <c r="F204" s="18">
        <v>1</v>
      </c>
      <c r="G204" s="19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19">
        <v>0</v>
      </c>
      <c r="N204" s="19">
        <v>0</v>
      </c>
      <c r="O204" s="18">
        <v>0</v>
      </c>
      <c r="P204" s="18">
        <v>1</v>
      </c>
      <c r="Q204" s="18">
        <v>0</v>
      </c>
      <c r="R204" s="18">
        <v>0</v>
      </c>
      <c r="S204" s="18">
        <v>0</v>
      </c>
      <c r="T204" s="18">
        <v>0</v>
      </c>
      <c r="U204" s="18">
        <f t="shared" si="44"/>
        <v>0</v>
      </c>
      <c r="W204" s="24">
        <f t="shared" si="45"/>
        <v>0</v>
      </c>
      <c r="X204" s="30">
        <f t="shared" si="46"/>
        <v>1</v>
      </c>
      <c r="Y204" s="31">
        <f t="shared" si="47"/>
        <v>0.99981891009443169</v>
      </c>
      <c r="Z204" s="24">
        <f t="shared" si="48"/>
        <v>-7.8653468606262688E-5</v>
      </c>
    </row>
    <row r="205" spans="1:26" s="24" customFormat="1" x14ac:dyDescent="0.2">
      <c r="A205" s="3"/>
      <c r="B205" s="22" t="s">
        <v>135</v>
      </c>
      <c r="C205" s="22" t="s">
        <v>116</v>
      </c>
      <c r="D205" s="22" t="s">
        <v>117</v>
      </c>
      <c r="E205" s="18">
        <v>0</v>
      </c>
      <c r="F205" s="18">
        <v>1</v>
      </c>
      <c r="G205" s="19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19">
        <v>0</v>
      </c>
      <c r="N205" s="19">
        <v>0</v>
      </c>
      <c r="O205" s="18">
        <v>1</v>
      </c>
      <c r="P205" s="18">
        <v>0</v>
      </c>
      <c r="Q205" s="18">
        <v>1</v>
      </c>
      <c r="R205" s="18">
        <v>0</v>
      </c>
      <c r="S205" s="18">
        <v>0</v>
      </c>
      <c r="T205" s="18">
        <v>1</v>
      </c>
      <c r="U205" s="18">
        <f t="shared" si="44"/>
        <v>1</v>
      </c>
      <c r="W205" s="24">
        <f t="shared" si="45"/>
        <v>-4.0687034074120119</v>
      </c>
      <c r="X205" s="30">
        <f t="shared" si="46"/>
        <v>1.7099545283897757E-2</v>
      </c>
      <c r="Y205" s="26">
        <f t="shared" si="47"/>
        <v>0.20450022794149633</v>
      </c>
      <c r="Z205" s="24">
        <f t="shared" si="48"/>
        <v>0</v>
      </c>
    </row>
    <row r="206" spans="1:26" s="24" customFormat="1" x14ac:dyDescent="0.2">
      <c r="A206" s="3"/>
      <c r="B206" s="22" t="s">
        <v>135</v>
      </c>
      <c r="C206" s="22" t="s">
        <v>116</v>
      </c>
      <c r="D206" s="22" t="s">
        <v>116</v>
      </c>
      <c r="E206" s="18">
        <v>1</v>
      </c>
      <c r="F206" s="18">
        <v>1</v>
      </c>
      <c r="G206" s="19">
        <v>0</v>
      </c>
      <c r="H206" s="19">
        <v>0</v>
      </c>
      <c r="I206" s="19">
        <v>0</v>
      </c>
      <c r="J206" s="19">
        <v>0</v>
      </c>
      <c r="K206" s="19">
        <v>0</v>
      </c>
      <c r="L206" s="19">
        <v>0</v>
      </c>
      <c r="M206" s="19">
        <v>0</v>
      </c>
      <c r="N206" s="19">
        <v>0</v>
      </c>
      <c r="O206" s="18">
        <v>0</v>
      </c>
      <c r="P206" s="18">
        <v>1</v>
      </c>
      <c r="Q206" s="18">
        <v>0</v>
      </c>
      <c r="R206" s="18">
        <v>0</v>
      </c>
      <c r="S206" s="18">
        <v>1</v>
      </c>
      <c r="T206" s="18">
        <v>0</v>
      </c>
      <c r="U206" s="18">
        <f t="shared" si="44"/>
        <v>0</v>
      </c>
      <c r="W206" s="24">
        <f t="shared" si="45"/>
        <v>-2.7103019362834408</v>
      </c>
      <c r="X206" s="30">
        <f t="shared" si="46"/>
        <v>6.6516719871511337E-2</v>
      </c>
      <c r="Y206" s="26">
        <f t="shared" si="47"/>
        <v>0.79549977205850364</v>
      </c>
      <c r="Z206" s="24">
        <f t="shared" si="48"/>
        <v>-9.9359940459572207E-2</v>
      </c>
    </row>
  </sheetData>
  <mergeCells count="5">
    <mergeCell ref="G1:H1"/>
    <mergeCell ref="I1:J1"/>
    <mergeCell ref="K1:L1"/>
    <mergeCell ref="M1:N1"/>
    <mergeCell ref="O1:P1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3"/>
  <sheetViews>
    <sheetView topLeftCell="B1" zoomScale="200" zoomScaleNormal="200" workbookViewId="0">
      <selection activeCell="F30" sqref="F30"/>
    </sheetView>
  </sheetViews>
  <sheetFormatPr defaultColWidth="11.5703125" defaultRowHeight="12.75" x14ac:dyDescent="0.2"/>
  <cols>
    <col min="6" max="6" width="14" customWidth="1"/>
    <col min="7" max="7" width="15.28515625" customWidth="1"/>
  </cols>
  <sheetData>
    <row r="1" spans="1:14" x14ac:dyDescent="0.2">
      <c r="K1">
        <v>2.4420000000000002</v>
      </c>
    </row>
    <row r="2" spans="1:14" x14ac:dyDescent="0.2">
      <c r="K2">
        <v>1.02</v>
      </c>
    </row>
    <row r="3" spans="1:14" x14ac:dyDescent="0.2">
      <c r="B3" t="s">
        <v>2</v>
      </c>
      <c r="C3" t="s">
        <v>4</v>
      </c>
      <c r="D3" t="s">
        <v>5</v>
      </c>
      <c r="E3" t="s">
        <v>185</v>
      </c>
      <c r="F3" t="s">
        <v>186</v>
      </c>
      <c r="G3" t="s">
        <v>187</v>
      </c>
      <c r="I3" t="s">
        <v>149</v>
      </c>
      <c r="K3" t="s">
        <v>185</v>
      </c>
      <c r="L3" t="s">
        <v>154</v>
      </c>
      <c r="M3" t="s">
        <v>155</v>
      </c>
    </row>
    <row r="4" spans="1:14" x14ac:dyDescent="0.2">
      <c r="A4">
        <v>1</v>
      </c>
      <c r="B4" t="str">
        <f>CONCATENATE("reg",A4,"_nak")</f>
        <v>reg1_nak</v>
      </c>
      <c r="C4" t="s">
        <v>188</v>
      </c>
      <c r="D4">
        <v>1</v>
      </c>
      <c r="E4">
        <v>0</v>
      </c>
      <c r="F4">
        <v>0</v>
      </c>
      <c r="G4" s="32">
        <v>0</v>
      </c>
      <c r="I4" t="s">
        <v>189</v>
      </c>
      <c r="J4" t="s">
        <v>189</v>
      </c>
      <c r="K4">
        <v>0</v>
      </c>
      <c r="L4">
        <f>-K4*$K$2</f>
        <v>0</v>
      </c>
      <c r="M4">
        <f>EXP(L4)</f>
        <v>1</v>
      </c>
      <c r="N4">
        <f>M4/SUM(M4:M5)</f>
        <v>0.73497259946651883</v>
      </c>
    </row>
    <row r="5" spans="1:14" x14ac:dyDescent="0.2">
      <c r="A5">
        <v>1</v>
      </c>
      <c r="B5" t="s">
        <v>190</v>
      </c>
      <c r="C5" t="s">
        <v>191</v>
      </c>
      <c r="D5">
        <v>0</v>
      </c>
      <c r="E5">
        <v>1</v>
      </c>
      <c r="F5">
        <v>1</v>
      </c>
      <c r="G5" s="32">
        <v>0</v>
      </c>
      <c r="I5" t="s">
        <v>189</v>
      </c>
      <c r="J5" t="s">
        <v>192</v>
      </c>
      <c r="K5">
        <v>1</v>
      </c>
      <c r="L5">
        <f>-K5*$K$2</f>
        <v>-1.02</v>
      </c>
      <c r="M5">
        <f>EXP(L5)</f>
        <v>0.3605949401730783</v>
      </c>
      <c r="N5">
        <f>M5/SUM(M4:M5)</f>
        <v>0.26502740053348117</v>
      </c>
    </row>
    <row r="6" spans="1:14" x14ac:dyDescent="0.2">
      <c r="A6">
        <v>2</v>
      </c>
      <c r="B6" t="s">
        <v>193</v>
      </c>
      <c r="C6" t="s">
        <v>188</v>
      </c>
      <c r="D6">
        <v>1</v>
      </c>
      <c r="E6">
        <v>0</v>
      </c>
      <c r="F6">
        <v>0</v>
      </c>
      <c r="G6" s="32">
        <v>0</v>
      </c>
    </row>
    <row r="7" spans="1:14" x14ac:dyDescent="0.2">
      <c r="A7">
        <v>2</v>
      </c>
      <c r="B7" t="str">
        <f t="shared" ref="B7:B38" si="0">CONCATENATE("reg",A7,"_nak")</f>
        <v>reg2_nak</v>
      </c>
      <c r="C7" t="s">
        <v>191</v>
      </c>
      <c r="D7">
        <v>0</v>
      </c>
      <c r="E7">
        <v>1</v>
      </c>
      <c r="F7">
        <v>1</v>
      </c>
      <c r="G7" s="32">
        <v>0</v>
      </c>
    </row>
    <row r="8" spans="1:14" x14ac:dyDescent="0.2">
      <c r="A8">
        <v>3</v>
      </c>
      <c r="B8" t="str">
        <f t="shared" si="0"/>
        <v>reg3_nak</v>
      </c>
      <c r="C8" t="s">
        <v>188</v>
      </c>
      <c r="D8">
        <v>1</v>
      </c>
      <c r="E8">
        <v>0</v>
      </c>
      <c r="F8">
        <v>0</v>
      </c>
      <c r="G8" s="32">
        <v>0</v>
      </c>
    </row>
    <row r="9" spans="1:14" x14ac:dyDescent="0.2">
      <c r="A9">
        <v>3</v>
      </c>
      <c r="B9" t="str">
        <f t="shared" si="0"/>
        <v>reg3_nak</v>
      </c>
      <c r="C9" t="s">
        <v>191</v>
      </c>
      <c r="D9">
        <v>0</v>
      </c>
      <c r="E9">
        <v>1</v>
      </c>
      <c r="F9">
        <v>1</v>
      </c>
      <c r="G9" s="32">
        <v>0</v>
      </c>
    </row>
    <row r="10" spans="1:14" x14ac:dyDescent="0.2">
      <c r="A10">
        <v>4</v>
      </c>
      <c r="B10" t="str">
        <f t="shared" si="0"/>
        <v>reg4_nak</v>
      </c>
      <c r="C10" t="s">
        <v>188</v>
      </c>
      <c r="D10">
        <v>1</v>
      </c>
      <c r="E10">
        <v>0</v>
      </c>
      <c r="F10">
        <v>0</v>
      </c>
      <c r="G10" s="32">
        <v>0</v>
      </c>
    </row>
    <row r="11" spans="1:14" x14ac:dyDescent="0.2">
      <c r="A11">
        <v>4</v>
      </c>
      <c r="B11" t="str">
        <f t="shared" si="0"/>
        <v>reg4_nak</v>
      </c>
      <c r="C11" t="s">
        <v>191</v>
      </c>
      <c r="D11">
        <v>0</v>
      </c>
      <c r="E11">
        <v>1</v>
      </c>
      <c r="F11">
        <v>1</v>
      </c>
      <c r="G11" s="32">
        <v>0</v>
      </c>
    </row>
    <row r="12" spans="1:14" x14ac:dyDescent="0.2">
      <c r="A12">
        <v>5</v>
      </c>
      <c r="B12" t="str">
        <f t="shared" si="0"/>
        <v>reg5_nak</v>
      </c>
      <c r="C12" t="s">
        <v>188</v>
      </c>
      <c r="D12">
        <v>1</v>
      </c>
      <c r="E12">
        <v>0</v>
      </c>
      <c r="F12">
        <v>0</v>
      </c>
      <c r="G12" s="32">
        <v>0</v>
      </c>
    </row>
    <row r="13" spans="1:14" x14ac:dyDescent="0.2">
      <c r="A13">
        <v>5</v>
      </c>
      <c r="B13" t="str">
        <f t="shared" si="0"/>
        <v>reg5_nak</v>
      </c>
      <c r="C13" t="s">
        <v>191</v>
      </c>
      <c r="D13">
        <v>0</v>
      </c>
      <c r="E13">
        <v>1</v>
      </c>
      <c r="F13">
        <v>1</v>
      </c>
      <c r="G13" s="32">
        <v>0</v>
      </c>
    </row>
    <row r="14" spans="1:14" x14ac:dyDescent="0.2">
      <c r="A14">
        <v>6</v>
      </c>
      <c r="B14" t="str">
        <f t="shared" si="0"/>
        <v>reg6_nak</v>
      </c>
      <c r="C14" t="s">
        <v>188</v>
      </c>
      <c r="D14">
        <v>1</v>
      </c>
      <c r="E14">
        <v>0</v>
      </c>
      <c r="F14">
        <v>0</v>
      </c>
      <c r="G14" s="32">
        <v>0</v>
      </c>
    </row>
    <row r="15" spans="1:14" x14ac:dyDescent="0.2">
      <c r="A15">
        <v>6</v>
      </c>
      <c r="B15" t="str">
        <f t="shared" si="0"/>
        <v>reg6_nak</v>
      </c>
      <c r="C15" t="s">
        <v>191</v>
      </c>
      <c r="D15">
        <v>0</v>
      </c>
      <c r="E15">
        <v>1</v>
      </c>
      <c r="F15">
        <v>1</v>
      </c>
      <c r="G15" s="32">
        <v>0</v>
      </c>
    </row>
    <row r="16" spans="1:14" x14ac:dyDescent="0.2">
      <c r="A16">
        <v>7</v>
      </c>
      <c r="B16" t="str">
        <f t="shared" si="0"/>
        <v>reg7_nak</v>
      </c>
      <c r="C16" t="s">
        <v>188</v>
      </c>
      <c r="D16">
        <v>1</v>
      </c>
      <c r="E16">
        <v>0</v>
      </c>
      <c r="F16">
        <v>0</v>
      </c>
      <c r="G16" s="32">
        <v>0</v>
      </c>
    </row>
    <row r="17" spans="1:7" x14ac:dyDescent="0.2">
      <c r="A17">
        <v>7</v>
      </c>
      <c r="B17" t="str">
        <f t="shared" si="0"/>
        <v>reg7_nak</v>
      </c>
      <c r="C17" t="s">
        <v>191</v>
      </c>
      <c r="D17">
        <v>0</v>
      </c>
      <c r="E17">
        <v>1</v>
      </c>
      <c r="F17">
        <v>1</v>
      </c>
      <c r="G17" s="32">
        <v>0</v>
      </c>
    </row>
    <row r="18" spans="1:7" x14ac:dyDescent="0.2">
      <c r="A18">
        <v>8</v>
      </c>
      <c r="B18" t="str">
        <f t="shared" si="0"/>
        <v>reg8_nak</v>
      </c>
      <c r="C18" t="s">
        <v>188</v>
      </c>
      <c r="D18">
        <v>1</v>
      </c>
      <c r="E18">
        <v>0</v>
      </c>
      <c r="F18">
        <v>0</v>
      </c>
      <c r="G18" s="32">
        <v>0</v>
      </c>
    </row>
    <row r="19" spans="1:7" x14ac:dyDescent="0.2">
      <c r="A19">
        <v>8</v>
      </c>
      <c r="B19" t="str">
        <f t="shared" si="0"/>
        <v>reg8_nak</v>
      </c>
      <c r="C19" t="s">
        <v>191</v>
      </c>
      <c r="D19">
        <v>0</v>
      </c>
      <c r="E19">
        <v>1</v>
      </c>
      <c r="F19">
        <v>1</v>
      </c>
      <c r="G19" s="32">
        <v>0</v>
      </c>
    </row>
    <row r="20" spans="1:7" x14ac:dyDescent="0.2">
      <c r="A20">
        <v>9</v>
      </c>
      <c r="B20" t="str">
        <f t="shared" si="0"/>
        <v>reg9_nak</v>
      </c>
      <c r="C20" t="s">
        <v>188</v>
      </c>
      <c r="D20">
        <v>1</v>
      </c>
      <c r="E20">
        <v>0</v>
      </c>
      <c r="F20">
        <v>0</v>
      </c>
      <c r="G20" s="32">
        <v>0</v>
      </c>
    </row>
    <row r="21" spans="1:7" x14ac:dyDescent="0.2">
      <c r="A21">
        <v>9</v>
      </c>
      <c r="B21" t="str">
        <f t="shared" si="0"/>
        <v>reg9_nak</v>
      </c>
      <c r="C21" t="s">
        <v>191</v>
      </c>
      <c r="D21">
        <v>0</v>
      </c>
      <c r="E21">
        <v>1</v>
      </c>
      <c r="F21">
        <v>1</v>
      </c>
      <c r="G21" s="32">
        <v>0</v>
      </c>
    </row>
    <row r="22" spans="1:7" x14ac:dyDescent="0.2">
      <c r="A22">
        <v>10</v>
      </c>
      <c r="B22" t="str">
        <f t="shared" si="0"/>
        <v>reg10_nak</v>
      </c>
      <c r="C22" t="s">
        <v>188</v>
      </c>
      <c r="D22">
        <v>1</v>
      </c>
      <c r="E22">
        <v>0</v>
      </c>
      <c r="F22">
        <v>0</v>
      </c>
      <c r="G22" s="32">
        <v>0</v>
      </c>
    </row>
    <row r="23" spans="1:7" x14ac:dyDescent="0.2">
      <c r="A23">
        <v>10</v>
      </c>
      <c r="B23" t="str">
        <f t="shared" si="0"/>
        <v>reg10_nak</v>
      </c>
      <c r="C23" t="s">
        <v>191</v>
      </c>
      <c r="D23">
        <v>0</v>
      </c>
      <c r="E23">
        <v>1</v>
      </c>
      <c r="F23">
        <v>1</v>
      </c>
      <c r="G23" s="32">
        <v>0</v>
      </c>
    </row>
    <row r="24" spans="1:7" x14ac:dyDescent="0.2">
      <c r="A24">
        <v>11</v>
      </c>
      <c r="B24" t="str">
        <f t="shared" si="0"/>
        <v>reg11_nak</v>
      </c>
      <c r="C24" t="s">
        <v>188</v>
      </c>
      <c r="D24">
        <v>1</v>
      </c>
      <c r="E24">
        <v>0</v>
      </c>
      <c r="F24">
        <v>0</v>
      </c>
      <c r="G24" s="32">
        <v>0</v>
      </c>
    </row>
    <row r="25" spans="1:7" x14ac:dyDescent="0.2">
      <c r="A25">
        <v>11</v>
      </c>
      <c r="B25" t="str">
        <f t="shared" si="0"/>
        <v>reg11_nak</v>
      </c>
      <c r="C25" t="s">
        <v>191</v>
      </c>
      <c r="D25">
        <v>0</v>
      </c>
      <c r="E25">
        <v>1</v>
      </c>
      <c r="F25">
        <v>1</v>
      </c>
      <c r="G25" s="32">
        <v>0</v>
      </c>
    </row>
    <row r="26" spans="1:7" x14ac:dyDescent="0.2">
      <c r="A26">
        <v>12</v>
      </c>
      <c r="B26" t="str">
        <f t="shared" si="0"/>
        <v>reg12_nak</v>
      </c>
      <c r="C26" t="s">
        <v>188</v>
      </c>
      <c r="D26">
        <v>1</v>
      </c>
      <c r="E26">
        <v>0</v>
      </c>
      <c r="F26">
        <v>0</v>
      </c>
      <c r="G26" s="32">
        <v>0</v>
      </c>
    </row>
    <row r="27" spans="1:7" x14ac:dyDescent="0.2">
      <c r="A27">
        <v>12</v>
      </c>
      <c r="B27" t="str">
        <f t="shared" si="0"/>
        <v>reg12_nak</v>
      </c>
      <c r="C27" t="s">
        <v>191</v>
      </c>
      <c r="D27">
        <v>0</v>
      </c>
      <c r="E27">
        <v>1</v>
      </c>
      <c r="F27">
        <v>1</v>
      </c>
      <c r="G27" s="32">
        <v>0</v>
      </c>
    </row>
    <row r="28" spans="1:7" x14ac:dyDescent="0.2">
      <c r="A28">
        <v>13</v>
      </c>
      <c r="B28" t="str">
        <f t="shared" si="0"/>
        <v>reg13_nak</v>
      </c>
      <c r="C28" t="s">
        <v>188</v>
      </c>
      <c r="D28">
        <v>1</v>
      </c>
      <c r="E28">
        <v>0</v>
      </c>
      <c r="F28">
        <v>0</v>
      </c>
      <c r="G28" s="32">
        <v>0</v>
      </c>
    </row>
    <row r="29" spans="1:7" x14ac:dyDescent="0.2">
      <c r="A29">
        <v>13</v>
      </c>
      <c r="B29" t="str">
        <f t="shared" si="0"/>
        <v>reg13_nak</v>
      </c>
      <c r="C29" t="s">
        <v>191</v>
      </c>
      <c r="D29">
        <v>0</v>
      </c>
      <c r="E29">
        <v>1</v>
      </c>
      <c r="F29">
        <v>1</v>
      </c>
      <c r="G29" s="32">
        <v>0</v>
      </c>
    </row>
    <row r="30" spans="1:7" x14ac:dyDescent="0.2">
      <c r="A30">
        <v>14</v>
      </c>
      <c r="B30" t="str">
        <f t="shared" si="0"/>
        <v>reg14_nak</v>
      </c>
      <c r="C30" t="s">
        <v>188</v>
      </c>
      <c r="D30">
        <v>1</v>
      </c>
      <c r="E30">
        <v>0</v>
      </c>
      <c r="F30">
        <v>0</v>
      </c>
      <c r="G30" s="32">
        <v>0</v>
      </c>
    </row>
    <row r="31" spans="1:7" x14ac:dyDescent="0.2">
      <c r="A31">
        <v>14</v>
      </c>
      <c r="B31" t="str">
        <f t="shared" si="0"/>
        <v>reg14_nak</v>
      </c>
      <c r="C31" t="s">
        <v>191</v>
      </c>
      <c r="D31">
        <v>0</v>
      </c>
      <c r="E31">
        <v>1</v>
      </c>
      <c r="F31">
        <v>1</v>
      </c>
      <c r="G31" s="32">
        <v>0</v>
      </c>
    </row>
    <row r="32" spans="1:7" x14ac:dyDescent="0.2">
      <c r="A32">
        <v>15</v>
      </c>
      <c r="B32" t="str">
        <f t="shared" si="0"/>
        <v>reg15_nak</v>
      </c>
      <c r="C32" t="s">
        <v>188</v>
      </c>
      <c r="D32">
        <v>1</v>
      </c>
      <c r="E32">
        <v>0</v>
      </c>
      <c r="F32">
        <v>0</v>
      </c>
      <c r="G32" s="32">
        <v>0</v>
      </c>
    </row>
    <row r="33" spans="1:7" x14ac:dyDescent="0.2">
      <c r="A33">
        <v>15</v>
      </c>
      <c r="B33" t="str">
        <f t="shared" si="0"/>
        <v>reg15_nak</v>
      </c>
      <c r="C33" t="s">
        <v>191</v>
      </c>
      <c r="D33">
        <v>0</v>
      </c>
      <c r="E33">
        <v>1</v>
      </c>
      <c r="F33">
        <v>1</v>
      </c>
      <c r="G33" s="32">
        <v>0</v>
      </c>
    </row>
    <row r="34" spans="1:7" x14ac:dyDescent="0.2">
      <c r="A34">
        <v>16</v>
      </c>
      <c r="B34" t="str">
        <f t="shared" si="0"/>
        <v>reg16_nak</v>
      </c>
      <c r="C34" t="s">
        <v>188</v>
      </c>
      <c r="D34">
        <v>1</v>
      </c>
      <c r="E34">
        <v>0</v>
      </c>
      <c r="F34">
        <v>0</v>
      </c>
      <c r="G34" s="32">
        <v>0</v>
      </c>
    </row>
    <row r="35" spans="1:7" x14ac:dyDescent="0.2">
      <c r="A35">
        <v>16</v>
      </c>
      <c r="B35" t="str">
        <f t="shared" si="0"/>
        <v>reg16_nak</v>
      </c>
      <c r="C35" t="s">
        <v>191</v>
      </c>
      <c r="D35">
        <v>0</v>
      </c>
      <c r="E35">
        <v>1</v>
      </c>
      <c r="F35">
        <v>1</v>
      </c>
      <c r="G35" s="32">
        <v>0</v>
      </c>
    </row>
    <row r="36" spans="1:7" x14ac:dyDescent="0.2">
      <c r="A36">
        <v>17</v>
      </c>
      <c r="B36" t="str">
        <f t="shared" si="0"/>
        <v>reg17_nak</v>
      </c>
      <c r="C36" t="s">
        <v>188</v>
      </c>
      <c r="D36">
        <v>1</v>
      </c>
      <c r="E36">
        <v>0</v>
      </c>
      <c r="F36">
        <v>0</v>
      </c>
      <c r="G36" s="32">
        <v>0</v>
      </c>
    </row>
    <row r="37" spans="1:7" x14ac:dyDescent="0.2">
      <c r="A37">
        <v>17</v>
      </c>
      <c r="B37" t="str">
        <f t="shared" si="0"/>
        <v>reg17_nak</v>
      </c>
      <c r="C37" t="s">
        <v>191</v>
      </c>
      <c r="D37">
        <v>0</v>
      </c>
      <c r="E37">
        <v>1</v>
      </c>
      <c r="F37">
        <v>1</v>
      </c>
      <c r="G37" s="32">
        <v>0</v>
      </c>
    </row>
    <row r="38" spans="1:7" x14ac:dyDescent="0.2">
      <c r="A38">
        <v>18</v>
      </c>
      <c r="B38" t="str">
        <f t="shared" si="0"/>
        <v>reg18_nak</v>
      </c>
      <c r="C38" t="s">
        <v>188</v>
      </c>
      <c r="D38">
        <v>1</v>
      </c>
      <c r="E38">
        <v>0</v>
      </c>
      <c r="F38">
        <v>0</v>
      </c>
      <c r="G38" s="32">
        <v>0</v>
      </c>
    </row>
    <row r="39" spans="1:7" x14ac:dyDescent="0.2">
      <c r="A39">
        <v>18</v>
      </c>
      <c r="B39" t="str">
        <f t="shared" ref="B39:B70" si="1">CONCATENATE("reg",A39,"_nak")</f>
        <v>reg18_nak</v>
      </c>
      <c r="C39" t="s">
        <v>191</v>
      </c>
      <c r="D39">
        <v>0</v>
      </c>
      <c r="E39">
        <v>1</v>
      </c>
      <c r="F39">
        <v>1</v>
      </c>
      <c r="G39" s="32">
        <v>0</v>
      </c>
    </row>
    <row r="40" spans="1:7" x14ac:dyDescent="0.2">
      <c r="A40">
        <v>19</v>
      </c>
      <c r="B40" t="str">
        <f t="shared" si="1"/>
        <v>reg19_nak</v>
      </c>
      <c r="C40" t="s">
        <v>188</v>
      </c>
      <c r="D40">
        <v>1</v>
      </c>
      <c r="E40">
        <v>0</v>
      </c>
      <c r="F40">
        <v>0</v>
      </c>
      <c r="G40" s="32">
        <v>0</v>
      </c>
    </row>
    <row r="41" spans="1:7" x14ac:dyDescent="0.2">
      <c r="A41">
        <v>19</v>
      </c>
      <c r="B41" t="str">
        <f t="shared" si="1"/>
        <v>reg19_nak</v>
      </c>
      <c r="C41" t="s">
        <v>191</v>
      </c>
      <c r="D41">
        <v>0</v>
      </c>
      <c r="E41">
        <v>1</v>
      </c>
      <c r="F41">
        <v>1</v>
      </c>
      <c r="G41" s="32">
        <v>0</v>
      </c>
    </row>
    <row r="42" spans="1:7" x14ac:dyDescent="0.2">
      <c r="A42">
        <v>20</v>
      </c>
      <c r="B42" t="str">
        <f t="shared" si="1"/>
        <v>reg20_nak</v>
      </c>
      <c r="C42" t="s">
        <v>188</v>
      </c>
      <c r="D42">
        <v>1</v>
      </c>
      <c r="E42">
        <v>0</v>
      </c>
      <c r="F42">
        <v>0</v>
      </c>
      <c r="G42" s="32">
        <v>0</v>
      </c>
    </row>
    <row r="43" spans="1:7" x14ac:dyDescent="0.2">
      <c r="A43">
        <v>20</v>
      </c>
      <c r="B43" t="str">
        <f t="shared" si="1"/>
        <v>reg20_nak</v>
      </c>
      <c r="C43" t="s">
        <v>191</v>
      </c>
      <c r="D43">
        <v>0</v>
      </c>
      <c r="E43">
        <v>1</v>
      </c>
      <c r="F43">
        <v>1</v>
      </c>
      <c r="G43" s="32">
        <v>0</v>
      </c>
    </row>
    <row r="44" spans="1:7" x14ac:dyDescent="0.2">
      <c r="A44">
        <v>21</v>
      </c>
      <c r="B44" t="str">
        <f t="shared" si="1"/>
        <v>reg21_nak</v>
      </c>
      <c r="C44" t="s">
        <v>188</v>
      </c>
      <c r="D44">
        <v>1</v>
      </c>
      <c r="E44">
        <v>0</v>
      </c>
      <c r="F44">
        <v>0</v>
      </c>
      <c r="G44" s="32">
        <v>0</v>
      </c>
    </row>
    <row r="45" spans="1:7" x14ac:dyDescent="0.2">
      <c r="A45">
        <v>21</v>
      </c>
      <c r="B45" t="str">
        <f t="shared" si="1"/>
        <v>reg21_nak</v>
      </c>
      <c r="C45" t="s">
        <v>191</v>
      </c>
      <c r="D45">
        <v>0</v>
      </c>
      <c r="E45">
        <v>1</v>
      </c>
      <c r="F45">
        <v>1</v>
      </c>
      <c r="G45" s="32">
        <v>0</v>
      </c>
    </row>
    <row r="46" spans="1:7" x14ac:dyDescent="0.2">
      <c r="A46">
        <v>22</v>
      </c>
      <c r="B46" t="str">
        <f t="shared" si="1"/>
        <v>reg22_nak</v>
      </c>
      <c r="C46" t="s">
        <v>188</v>
      </c>
      <c r="D46">
        <v>1</v>
      </c>
      <c r="E46">
        <v>0</v>
      </c>
      <c r="F46">
        <v>0</v>
      </c>
      <c r="G46" s="32">
        <v>0</v>
      </c>
    </row>
    <row r="47" spans="1:7" x14ac:dyDescent="0.2">
      <c r="A47">
        <v>22</v>
      </c>
      <c r="B47" t="str">
        <f t="shared" si="1"/>
        <v>reg22_nak</v>
      </c>
      <c r="C47" t="s">
        <v>191</v>
      </c>
      <c r="D47">
        <v>0</v>
      </c>
      <c r="E47">
        <v>1</v>
      </c>
      <c r="F47">
        <v>1</v>
      </c>
      <c r="G47" s="32">
        <v>0</v>
      </c>
    </row>
    <row r="48" spans="1:7" x14ac:dyDescent="0.2">
      <c r="A48">
        <v>23</v>
      </c>
      <c r="B48" t="str">
        <f t="shared" si="1"/>
        <v>reg23_nak</v>
      </c>
      <c r="C48" t="s">
        <v>188</v>
      </c>
      <c r="D48">
        <v>1</v>
      </c>
      <c r="E48">
        <v>0</v>
      </c>
      <c r="F48">
        <v>0</v>
      </c>
      <c r="G48" s="32">
        <v>0</v>
      </c>
    </row>
    <row r="49" spans="1:7" x14ac:dyDescent="0.2">
      <c r="A49">
        <v>23</v>
      </c>
      <c r="B49" t="str">
        <f t="shared" si="1"/>
        <v>reg23_nak</v>
      </c>
      <c r="C49" t="s">
        <v>191</v>
      </c>
      <c r="D49">
        <v>0</v>
      </c>
      <c r="E49">
        <v>1</v>
      </c>
      <c r="F49">
        <v>1</v>
      </c>
      <c r="G49" s="32">
        <v>0</v>
      </c>
    </row>
    <row r="50" spans="1:7" x14ac:dyDescent="0.2">
      <c r="A50">
        <v>24</v>
      </c>
      <c r="B50" t="str">
        <f t="shared" si="1"/>
        <v>reg24_nak</v>
      </c>
      <c r="C50" t="s">
        <v>188</v>
      </c>
      <c r="D50">
        <v>1</v>
      </c>
      <c r="E50">
        <v>0</v>
      </c>
      <c r="F50">
        <v>0</v>
      </c>
      <c r="G50" s="32">
        <v>0</v>
      </c>
    </row>
    <row r="51" spans="1:7" x14ac:dyDescent="0.2">
      <c r="A51">
        <v>24</v>
      </c>
      <c r="B51" t="str">
        <f t="shared" si="1"/>
        <v>reg24_nak</v>
      </c>
      <c r="C51" t="s">
        <v>191</v>
      </c>
      <c r="D51">
        <v>0</v>
      </c>
      <c r="E51">
        <v>1</v>
      </c>
      <c r="F51">
        <v>1</v>
      </c>
      <c r="G51" s="32">
        <v>0</v>
      </c>
    </row>
    <row r="52" spans="1:7" x14ac:dyDescent="0.2">
      <c r="A52">
        <v>25</v>
      </c>
      <c r="B52" t="str">
        <f t="shared" si="1"/>
        <v>reg25_nak</v>
      </c>
      <c r="C52" t="s">
        <v>188</v>
      </c>
      <c r="D52">
        <v>1</v>
      </c>
      <c r="E52">
        <v>0</v>
      </c>
      <c r="F52">
        <v>0</v>
      </c>
      <c r="G52" s="32">
        <v>0</v>
      </c>
    </row>
    <row r="53" spans="1:7" x14ac:dyDescent="0.2">
      <c r="A53">
        <v>25</v>
      </c>
      <c r="B53" t="str">
        <f t="shared" si="1"/>
        <v>reg25_nak</v>
      </c>
      <c r="C53" t="s">
        <v>191</v>
      </c>
      <c r="D53">
        <v>0</v>
      </c>
      <c r="E53">
        <v>1</v>
      </c>
      <c r="F53">
        <v>1</v>
      </c>
      <c r="G53" s="32">
        <v>0</v>
      </c>
    </row>
    <row r="54" spans="1:7" x14ac:dyDescent="0.2">
      <c r="A54">
        <v>26</v>
      </c>
      <c r="B54" t="str">
        <f t="shared" si="1"/>
        <v>reg26_nak</v>
      </c>
      <c r="C54" t="s">
        <v>188</v>
      </c>
      <c r="D54">
        <v>1</v>
      </c>
      <c r="E54">
        <v>0</v>
      </c>
      <c r="F54">
        <v>0</v>
      </c>
      <c r="G54" s="32">
        <v>0</v>
      </c>
    </row>
    <row r="55" spans="1:7" x14ac:dyDescent="0.2">
      <c r="A55">
        <v>26</v>
      </c>
      <c r="B55" t="str">
        <f t="shared" si="1"/>
        <v>reg26_nak</v>
      </c>
      <c r="C55" t="s">
        <v>191</v>
      </c>
      <c r="D55">
        <v>0</v>
      </c>
      <c r="E55">
        <v>1</v>
      </c>
      <c r="F55">
        <v>1</v>
      </c>
      <c r="G55" s="32">
        <v>0</v>
      </c>
    </row>
    <row r="56" spans="1:7" x14ac:dyDescent="0.2">
      <c r="A56">
        <v>27</v>
      </c>
      <c r="B56" t="str">
        <f t="shared" si="1"/>
        <v>reg27_nak</v>
      </c>
      <c r="C56" t="s">
        <v>188</v>
      </c>
      <c r="D56">
        <v>1</v>
      </c>
      <c r="E56">
        <v>0</v>
      </c>
      <c r="F56">
        <v>0</v>
      </c>
      <c r="G56" s="32">
        <v>0</v>
      </c>
    </row>
    <row r="57" spans="1:7" x14ac:dyDescent="0.2">
      <c r="A57">
        <v>27</v>
      </c>
      <c r="B57" t="str">
        <f t="shared" si="1"/>
        <v>reg27_nak</v>
      </c>
      <c r="C57" t="s">
        <v>191</v>
      </c>
      <c r="D57">
        <v>0</v>
      </c>
      <c r="E57">
        <v>1</v>
      </c>
      <c r="F57">
        <v>1</v>
      </c>
      <c r="G57" s="32">
        <v>0</v>
      </c>
    </row>
    <row r="58" spans="1:7" x14ac:dyDescent="0.2">
      <c r="A58">
        <v>28</v>
      </c>
      <c r="B58" t="str">
        <f t="shared" si="1"/>
        <v>reg28_nak</v>
      </c>
      <c r="C58" t="s">
        <v>188</v>
      </c>
      <c r="D58">
        <v>1</v>
      </c>
      <c r="E58">
        <v>0</v>
      </c>
      <c r="F58">
        <v>0</v>
      </c>
      <c r="G58" s="32">
        <v>0</v>
      </c>
    </row>
    <row r="59" spans="1:7" x14ac:dyDescent="0.2">
      <c r="A59">
        <v>28</v>
      </c>
      <c r="B59" t="str">
        <f t="shared" si="1"/>
        <v>reg28_nak</v>
      </c>
      <c r="C59" t="s">
        <v>191</v>
      </c>
      <c r="D59">
        <v>0</v>
      </c>
      <c r="E59">
        <v>1</v>
      </c>
      <c r="F59">
        <v>1</v>
      </c>
      <c r="G59" s="32">
        <v>0</v>
      </c>
    </row>
    <row r="60" spans="1:7" x14ac:dyDescent="0.2">
      <c r="A60">
        <v>29</v>
      </c>
      <c r="B60" t="str">
        <f t="shared" si="1"/>
        <v>reg29_nak</v>
      </c>
      <c r="C60" t="s">
        <v>188</v>
      </c>
      <c r="D60">
        <v>1</v>
      </c>
      <c r="E60">
        <v>0</v>
      </c>
      <c r="F60">
        <v>0</v>
      </c>
      <c r="G60" s="32">
        <v>0</v>
      </c>
    </row>
    <row r="61" spans="1:7" x14ac:dyDescent="0.2">
      <c r="A61">
        <v>29</v>
      </c>
      <c r="B61" t="str">
        <f t="shared" si="1"/>
        <v>reg29_nak</v>
      </c>
      <c r="C61" t="s">
        <v>191</v>
      </c>
      <c r="D61">
        <v>0</v>
      </c>
      <c r="E61">
        <v>1</v>
      </c>
      <c r="F61">
        <v>1</v>
      </c>
      <c r="G61" s="32">
        <v>0</v>
      </c>
    </row>
    <row r="62" spans="1:7" x14ac:dyDescent="0.2">
      <c r="A62">
        <v>30</v>
      </c>
      <c r="B62" t="str">
        <f t="shared" si="1"/>
        <v>reg30_nak</v>
      </c>
      <c r="C62" t="s">
        <v>188</v>
      </c>
      <c r="D62">
        <v>1</v>
      </c>
      <c r="E62">
        <v>0</v>
      </c>
      <c r="F62">
        <v>0</v>
      </c>
      <c r="G62" s="32">
        <v>0</v>
      </c>
    </row>
    <row r="63" spans="1:7" x14ac:dyDescent="0.2">
      <c r="A63">
        <v>30</v>
      </c>
      <c r="B63" t="str">
        <f t="shared" si="1"/>
        <v>reg30_nak</v>
      </c>
      <c r="C63" t="s">
        <v>191</v>
      </c>
      <c r="D63">
        <v>0</v>
      </c>
      <c r="E63">
        <v>1</v>
      </c>
      <c r="F63">
        <v>1</v>
      </c>
      <c r="G63" s="32">
        <v>0</v>
      </c>
    </row>
    <row r="64" spans="1:7" x14ac:dyDescent="0.2">
      <c r="A64">
        <v>31</v>
      </c>
      <c r="B64" t="str">
        <f t="shared" si="1"/>
        <v>reg31_nak</v>
      </c>
      <c r="C64" t="s">
        <v>188</v>
      </c>
      <c r="D64">
        <v>1</v>
      </c>
      <c r="E64">
        <v>0</v>
      </c>
      <c r="F64">
        <v>0</v>
      </c>
      <c r="G64" s="32">
        <v>0</v>
      </c>
    </row>
    <row r="65" spans="1:7" x14ac:dyDescent="0.2">
      <c r="A65">
        <v>31</v>
      </c>
      <c r="B65" t="str">
        <f t="shared" si="1"/>
        <v>reg31_nak</v>
      </c>
      <c r="C65" t="s">
        <v>191</v>
      </c>
      <c r="D65">
        <v>0</v>
      </c>
      <c r="E65">
        <v>1</v>
      </c>
      <c r="F65">
        <v>1</v>
      </c>
      <c r="G65" s="32">
        <v>0</v>
      </c>
    </row>
    <row r="66" spans="1:7" x14ac:dyDescent="0.2">
      <c r="A66">
        <v>32</v>
      </c>
      <c r="B66" t="str">
        <f t="shared" si="1"/>
        <v>reg32_nak</v>
      </c>
      <c r="C66" t="s">
        <v>188</v>
      </c>
      <c r="D66">
        <v>1</v>
      </c>
      <c r="E66">
        <v>0</v>
      </c>
      <c r="F66">
        <v>0</v>
      </c>
      <c r="G66" s="32">
        <v>0</v>
      </c>
    </row>
    <row r="67" spans="1:7" x14ac:dyDescent="0.2">
      <c r="A67">
        <v>32</v>
      </c>
      <c r="B67" t="str">
        <f t="shared" si="1"/>
        <v>reg32_nak</v>
      </c>
      <c r="C67" t="s">
        <v>191</v>
      </c>
      <c r="D67">
        <v>0</v>
      </c>
      <c r="E67">
        <v>1</v>
      </c>
      <c r="F67">
        <v>1</v>
      </c>
      <c r="G67" s="32">
        <v>0</v>
      </c>
    </row>
    <row r="68" spans="1:7" x14ac:dyDescent="0.2">
      <c r="A68">
        <v>33</v>
      </c>
      <c r="B68" t="str">
        <f t="shared" si="1"/>
        <v>reg33_nak</v>
      </c>
      <c r="C68" t="s">
        <v>188</v>
      </c>
      <c r="D68">
        <v>1</v>
      </c>
      <c r="E68">
        <v>0</v>
      </c>
      <c r="F68">
        <v>0</v>
      </c>
      <c r="G68" s="32">
        <v>0</v>
      </c>
    </row>
    <row r="69" spans="1:7" x14ac:dyDescent="0.2">
      <c r="A69">
        <v>33</v>
      </c>
      <c r="B69" t="str">
        <f t="shared" si="1"/>
        <v>reg33_nak</v>
      </c>
      <c r="C69" t="s">
        <v>191</v>
      </c>
      <c r="D69">
        <v>0</v>
      </c>
      <c r="E69">
        <v>1</v>
      </c>
      <c r="F69">
        <v>1</v>
      </c>
      <c r="G69" s="32">
        <v>0</v>
      </c>
    </row>
    <row r="70" spans="1:7" x14ac:dyDescent="0.2">
      <c r="A70">
        <v>34</v>
      </c>
      <c r="B70" t="str">
        <f t="shared" si="1"/>
        <v>reg34_nak</v>
      </c>
      <c r="C70" t="s">
        <v>188</v>
      </c>
      <c r="D70">
        <v>1</v>
      </c>
      <c r="E70">
        <v>0</v>
      </c>
      <c r="F70">
        <v>0</v>
      </c>
      <c r="G70" s="32">
        <v>0</v>
      </c>
    </row>
    <row r="71" spans="1:7" x14ac:dyDescent="0.2">
      <c r="A71">
        <v>34</v>
      </c>
      <c r="B71" t="str">
        <f t="shared" ref="B71:B102" si="2">CONCATENATE("reg",A71,"_nak")</f>
        <v>reg34_nak</v>
      </c>
      <c r="C71" t="s">
        <v>191</v>
      </c>
      <c r="D71">
        <v>0</v>
      </c>
      <c r="E71">
        <v>1</v>
      </c>
      <c r="F71">
        <v>1</v>
      </c>
      <c r="G71" s="32">
        <v>0</v>
      </c>
    </row>
    <row r="72" spans="1:7" x14ac:dyDescent="0.2">
      <c r="A72">
        <v>35</v>
      </c>
      <c r="B72" t="str">
        <f t="shared" si="2"/>
        <v>reg35_nak</v>
      </c>
      <c r="C72" t="s">
        <v>188</v>
      </c>
      <c r="D72">
        <v>1</v>
      </c>
      <c r="E72">
        <v>0</v>
      </c>
      <c r="F72">
        <v>0</v>
      </c>
      <c r="G72" s="32">
        <v>0</v>
      </c>
    </row>
    <row r="73" spans="1:7" x14ac:dyDescent="0.2">
      <c r="A73">
        <v>35</v>
      </c>
      <c r="B73" t="str">
        <f t="shared" si="2"/>
        <v>reg35_nak</v>
      </c>
      <c r="C73" t="s">
        <v>191</v>
      </c>
      <c r="D73">
        <v>0</v>
      </c>
      <c r="E73">
        <v>1</v>
      </c>
      <c r="F73">
        <v>1</v>
      </c>
      <c r="G73" s="32">
        <v>0</v>
      </c>
    </row>
    <row r="74" spans="1:7" x14ac:dyDescent="0.2">
      <c r="A74">
        <v>36</v>
      </c>
      <c r="B74" t="str">
        <f t="shared" si="2"/>
        <v>reg36_nak</v>
      </c>
      <c r="C74" t="s">
        <v>188</v>
      </c>
      <c r="D74">
        <v>1</v>
      </c>
      <c r="E74">
        <v>0</v>
      </c>
      <c r="F74">
        <v>0</v>
      </c>
      <c r="G74" s="32">
        <v>0</v>
      </c>
    </row>
    <row r="75" spans="1:7" x14ac:dyDescent="0.2">
      <c r="A75">
        <v>36</v>
      </c>
      <c r="B75" t="str">
        <f t="shared" si="2"/>
        <v>reg36_nak</v>
      </c>
      <c r="C75" t="s">
        <v>191</v>
      </c>
      <c r="D75">
        <v>0</v>
      </c>
      <c r="E75">
        <v>1</v>
      </c>
      <c r="F75">
        <v>1</v>
      </c>
      <c r="G75" s="32">
        <v>0</v>
      </c>
    </row>
    <row r="76" spans="1:7" x14ac:dyDescent="0.2">
      <c r="A76">
        <v>37</v>
      </c>
      <c r="B76" t="str">
        <f t="shared" si="2"/>
        <v>reg37_nak</v>
      </c>
      <c r="C76" t="s">
        <v>188</v>
      </c>
      <c r="D76">
        <v>1</v>
      </c>
      <c r="E76">
        <v>0</v>
      </c>
      <c r="F76">
        <v>0</v>
      </c>
      <c r="G76" s="32">
        <v>0</v>
      </c>
    </row>
    <row r="77" spans="1:7" x14ac:dyDescent="0.2">
      <c r="A77">
        <v>37</v>
      </c>
      <c r="B77" t="str">
        <f t="shared" si="2"/>
        <v>reg37_nak</v>
      </c>
      <c r="C77" t="s">
        <v>191</v>
      </c>
      <c r="D77">
        <v>0</v>
      </c>
      <c r="E77">
        <v>1</v>
      </c>
      <c r="F77">
        <v>1</v>
      </c>
      <c r="G77" s="32">
        <v>0</v>
      </c>
    </row>
    <row r="78" spans="1:7" x14ac:dyDescent="0.2">
      <c r="A78">
        <v>38</v>
      </c>
      <c r="B78" t="str">
        <f t="shared" si="2"/>
        <v>reg38_nak</v>
      </c>
      <c r="C78" t="s">
        <v>188</v>
      </c>
      <c r="D78">
        <v>1</v>
      </c>
      <c r="E78">
        <v>0</v>
      </c>
      <c r="F78">
        <v>0</v>
      </c>
      <c r="G78" s="32">
        <v>0</v>
      </c>
    </row>
    <row r="79" spans="1:7" x14ac:dyDescent="0.2">
      <c r="A79">
        <v>38</v>
      </c>
      <c r="B79" t="str">
        <f t="shared" si="2"/>
        <v>reg38_nak</v>
      </c>
      <c r="C79" t="s">
        <v>191</v>
      </c>
      <c r="D79">
        <v>0</v>
      </c>
      <c r="E79">
        <v>1</v>
      </c>
      <c r="F79">
        <v>1</v>
      </c>
      <c r="G79" s="32">
        <v>0</v>
      </c>
    </row>
    <row r="80" spans="1:7" x14ac:dyDescent="0.2">
      <c r="A80">
        <v>39</v>
      </c>
      <c r="B80" t="str">
        <f t="shared" si="2"/>
        <v>reg39_nak</v>
      </c>
      <c r="C80" t="s">
        <v>188</v>
      </c>
      <c r="D80">
        <v>1</v>
      </c>
      <c r="E80">
        <v>0</v>
      </c>
      <c r="F80">
        <v>0</v>
      </c>
      <c r="G80" s="32">
        <v>0</v>
      </c>
    </row>
    <row r="81" spans="1:7" x14ac:dyDescent="0.2">
      <c r="A81">
        <v>39</v>
      </c>
      <c r="B81" t="str">
        <f t="shared" si="2"/>
        <v>reg39_nak</v>
      </c>
      <c r="C81" t="s">
        <v>191</v>
      </c>
      <c r="D81">
        <v>0</v>
      </c>
      <c r="E81">
        <v>1</v>
      </c>
      <c r="F81">
        <v>1</v>
      </c>
      <c r="G81" s="32">
        <v>0</v>
      </c>
    </row>
    <row r="82" spans="1:7" x14ac:dyDescent="0.2">
      <c r="A82">
        <v>40</v>
      </c>
      <c r="B82" t="str">
        <f t="shared" si="2"/>
        <v>reg40_nak</v>
      </c>
      <c r="C82" t="s">
        <v>188</v>
      </c>
      <c r="D82">
        <v>1</v>
      </c>
      <c r="E82">
        <v>0</v>
      </c>
      <c r="F82">
        <v>0</v>
      </c>
      <c r="G82" s="32">
        <v>0</v>
      </c>
    </row>
    <row r="83" spans="1:7" x14ac:dyDescent="0.2">
      <c r="A83">
        <v>40</v>
      </c>
      <c r="B83" t="str">
        <f t="shared" si="2"/>
        <v>reg40_nak</v>
      </c>
      <c r="C83" t="s">
        <v>191</v>
      </c>
      <c r="D83">
        <v>0</v>
      </c>
      <c r="E83">
        <v>1</v>
      </c>
      <c r="F83">
        <v>1</v>
      </c>
      <c r="G83" s="32">
        <v>0</v>
      </c>
    </row>
    <row r="84" spans="1:7" x14ac:dyDescent="0.2">
      <c r="A84">
        <v>41</v>
      </c>
      <c r="B84" t="str">
        <f t="shared" si="2"/>
        <v>reg41_nak</v>
      </c>
      <c r="C84" t="s">
        <v>188</v>
      </c>
      <c r="D84">
        <v>1</v>
      </c>
      <c r="E84">
        <v>0</v>
      </c>
      <c r="F84">
        <v>0</v>
      </c>
      <c r="G84" s="32">
        <v>0</v>
      </c>
    </row>
    <row r="85" spans="1:7" x14ac:dyDescent="0.2">
      <c r="A85">
        <v>41</v>
      </c>
      <c r="B85" t="str">
        <f t="shared" si="2"/>
        <v>reg41_nak</v>
      </c>
      <c r="C85" t="s">
        <v>191</v>
      </c>
      <c r="D85">
        <v>0</v>
      </c>
      <c r="E85">
        <v>1</v>
      </c>
      <c r="F85">
        <v>1</v>
      </c>
      <c r="G85" s="32">
        <v>0</v>
      </c>
    </row>
    <row r="86" spans="1:7" x14ac:dyDescent="0.2">
      <c r="A86">
        <v>42</v>
      </c>
      <c r="B86" t="str">
        <f t="shared" si="2"/>
        <v>reg42_nak</v>
      </c>
      <c r="C86" t="s">
        <v>188</v>
      </c>
      <c r="D86">
        <v>1</v>
      </c>
      <c r="E86">
        <v>0</v>
      </c>
      <c r="F86">
        <v>0</v>
      </c>
      <c r="G86" s="32">
        <v>0</v>
      </c>
    </row>
    <row r="87" spans="1:7" x14ac:dyDescent="0.2">
      <c r="A87">
        <v>42</v>
      </c>
      <c r="B87" t="str">
        <f t="shared" si="2"/>
        <v>reg42_nak</v>
      </c>
      <c r="C87" t="s">
        <v>191</v>
      </c>
      <c r="D87">
        <v>0</v>
      </c>
      <c r="E87">
        <v>1</v>
      </c>
      <c r="F87">
        <v>1</v>
      </c>
      <c r="G87" s="32">
        <v>0</v>
      </c>
    </row>
    <row r="88" spans="1:7" x14ac:dyDescent="0.2">
      <c r="A88">
        <v>43</v>
      </c>
      <c r="B88" t="str">
        <f t="shared" si="2"/>
        <v>reg43_nak</v>
      </c>
      <c r="C88" t="s">
        <v>188</v>
      </c>
      <c r="D88">
        <v>1</v>
      </c>
      <c r="E88">
        <v>0</v>
      </c>
      <c r="F88">
        <v>0</v>
      </c>
      <c r="G88" s="32">
        <v>0</v>
      </c>
    </row>
    <row r="89" spans="1:7" x14ac:dyDescent="0.2">
      <c r="A89">
        <v>43</v>
      </c>
      <c r="B89" t="str">
        <f t="shared" si="2"/>
        <v>reg43_nak</v>
      </c>
      <c r="C89" t="s">
        <v>191</v>
      </c>
      <c r="D89">
        <v>0</v>
      </c>
      <c r="E89">
        <v>1</v>
      </c>
      <c r="F89">
        <v>1</v>
      </c>
      <c r="G89" s="32">
        <v>0</v>
      </c>
    </row>
    <row r="90" spans="1:7" x14ac:dyDescent="0.2">
      <c r="A90">
        <v>44</v>
      </c>
      <c r="B90" t="str">
        <f t="shared" si="2"/>
        <v>reg44_nak</v>
      </c>
      <c r="C90" t="s">
        <v>188</v>
      </c>
      <c r="D90">
        <v>1</v>
      </c>
      <c r="E90">
        <v>0</v>
      </c>
      <c r="F90">
        <v>0</v>
      </c>
      <c r="G90" s="32">
        <v>0</v>
      </c>
    </row>
    <row r="91" spans="1:7" x14ac:dyDescent="0.2">
      <c r="A91">
        <v>44</v>
      </c>
      <c r="B91" t="str">
        <f t="shared" si="2"/>
        <v>reg44_nak</v>
      </c>
      <c r="C91" t="s">
        <v>191</v>
      </c>
      <c r="D91">
        <v>0</v>
      </c>
      <c r="E91">
        <v>1</v>
      </c>
      <c r="F91">
        <v>1</v>
      </c>
      <c r="G91" s="32">
        <v>0</v>
      </c>
    </row>
    <row r="92" spans="1:7" x14ac:dyDescent="0.2">
      <c r="A92">
        <v>45</v>
      </c>
      <c r="B92" t="str">
        <f t="shared" si="2"/>
        <v>reg45_nak</v>
      </c>
      <c r="C92" t="s">
        <v>188</v>
      </c>
      <c r="D92">
        <v>1</v>
      </c>
      <c r="E92">
        <v>0</v>
      </c>
      <c r="F92">
        <v>0</v>
      </c>
      <c r="G92" s="32">
        <v>0</v>
      </c>
    </row>
    <row r="93" spans="1:7" x14ac:dyDescent="0.2">
      <c r="A93">
        <v>45</v>
      </c>
      <c r="B93" t="str">
        <f t="shared" si="2"/>
        <v>reg45_nak</v>
      </c>
      <c r="C93" t="s">
        <v>191</v>
      </c>
      <c r="D93">
        <v>0</v>
      </c>
      <c r="E93">
        <v>1</v>
      </c>
      <c r="F93">
        <v>1</v>
      </c>
      <c r="G93" s="32">
        <v>0</v>
      </c>
    </row>
    <row r="94" spans="1:7" x14ac:dyDescent="0.2">
      <c r="A94">
        <v>46</v>
      </c>
      <c r="B94" t="str">
        <f t="shared" si="2"/>
        <v>reg46_nak</v>
      </c>
      <c r="C94" t="s">
        <v>188</v>
      </c>
      <c r="D94">
        <v>1</v>
      </c>
      <c r="E94">
        <v>0</v>
      </c>
      <c r="F94">
        <v>0</v>
      </c>
      <c r="G94" s="32">
        <v>0</v>
      </c>
    </row>
    <row r="95" spans="1:7" x14ac:dyDescent="0.2">
      <c r="A95">
        <v>46</v>
      </c>
      <c r="B95" t="str">
        <f t="shared" si="2"/>
        <v>reg46_nak</v>
      </c>
      <c r="C95" t="s">
        <v>191</v>
      </c>
      <c r="D95">
        <v>0</v>
      </c>
      <c r="E95">
        <v>1</v>
      </c>
      <c r="F95">
        <v>1</v>
      </c>
      <c r="G95" s="32">
        <v>0</v>
      </c>
    </row>
    <row r="96" spans="1:7" x14ac:dyDescent="0.2">
      <c r="A96">
        <v>47</v>
      </c>
      <c r="B96" s="33" t="str">
        <f t="shared" ref="B96:B103" si="3">CONCATENATE("irreg",A96,"_nak")</f>
        <v>irreg47_nak</v>
      </c>
      <c r="C96" s="33" t="s">
        <v>194</v>
      </c>
      <c r="D96" s="33">
        <v>0</v>
      </c>
      <c r="E96">
        <v>0</v>
      </c>
      <c r="F96" s="32">
        <v>0</v>
      </c>
      <c r="G96">
        <v>1</v>
      </c>
    </row>
    <row r="97" spans="1:7" x14ac:dyDescent="0.2">
      <c r="A97">
        <v>47</v>
      </c>
      <c r="B97" s="33" t="str">
        <f t="shared" si="3"/>
        <v>irreg47_nak</v>
      </c>
      <c r="C97" s="33" t="s">
        <v>195</v>
      </c>
      <c r="D97" s="33">
        <v>1</v>
      </c>
      <c r="E97">
        <v>1</v>
      </c>
      <c r="F97" s="32">
        <v>0</v>
      </c>
      <c r="G97">
        <v>0</v>
      </c>
    </row>
    <row r="98" spans="1:7" x14ac:dyDescent="0.2">
      <c r="A98">
        <v>48</v>
      </c>
      <c r="B98" s="33" t="str">
        <f t="shared" si="3"/>
        <v>irreg48_nak</v>
      </c>
      <c r="C98" s="33" t="s">
        <v>194</v>
      </c>
      <c r="D98" s="33">
        <v>0</v>
      </c>
      <c r="E98">
        <v>0</v>
      </c>
      <c r="F98" s="32">
        <v>0</v>
      </c>
      <c r="G98">
        <v>1</v>
      </c>
    </row>
    <row r="99" spans="1:7" x14ac:dyDescent="0.2">
      <c r="A99">
        <v>48</v>
      </c>
      <c r="B99" s="33" t="str">
        <f t="shared" si="3"/>
        <v>irreg48_nak</v>
      </c>
      <c r="C99" s="33" t="s">
        <v>195</v>
      </c>
      <c r="D99" s="33">
        <v>1</v>
      </c>
      <c r="E99">
        <v>1</v>
      </c>
      <c r="F99" s="32">
        <v>0</v>
      </c>
      <c r="G99">
        <v>0</v>
      </c>
    </row>
    <row r="100" spans="1:7" x14ac:dyDescent="0.2">
      <c r="A100">
        <v>49</v>
      </c>
      <c r="B100" s="33" t="str">
        <f t="shared" si="3"/>
        <v>irreg49_nak</v>
      </c>
      <c r="C100" s="33" t="s">
        <v>194</v>
      </c>
      <c r="D100" s="33">
        <v>0</v>
      </c>
      <c r="E100">
        <v>0</v>
      </c>
      <c r="F100" s="32">
        <v>0</v>
      </c>
      <c r="G100">
        <v>1</v>
      </c>
    </row>
    <row r="101" spans="1:7" x14ac:dyDescent="0.2">
      <c r="A101">
        <v>49</v>
      </c>
      <c r="B101" s="33" t="str">
        <f t="shared" si="3"/>
        <v>irreg49_nak</v>
      </c>
      <c r="C101" s="33" t="s">
        <v>195</v>
      </c>
      <c r="D101" s="33">
        <v>1</v>
      </c>
      <c r="E101">
        <v>1</v>
      </c>
      <c r="F101" s="32">
        <v>0</v>
      </c>
      <c r="G101">
        <v>0</v>
      </c>
    </row>
    <row r="102" spans="1:7" x14ac:dyDescent="0.2">
      <c r="A102">
        <v>50</v>
      </c>
      <c r="B102" s="33" t="str">
        <f t="shared" si="3"/>
        <v>irreg50_nak</v>
      </c>
      <c r="C102" s="33" t="s">
        <v>194</v>
      </c>
      <c r="D102" s="33">
        <v>0</v>
      </c>
      <c r="E102">
        <v>0</v>
      </c>
      <c r="F102" s="32">
        <v>0</v>
      </c>
      <c r="G102">
        <v>1</v>
      </c>
    </row>
    <row r="103" spans="1:7" x14ac:dyDescent="0.2">
      <c r="A103">
        <v>50</v>
      </c>
      <c r="B103" s="33" t="str">
        <f t="shared" si="3"/>
        <v>irreg50_nak</v>
      </c>
      <c r="C103" s="33" t="s">
        <v>195</v>
      </c>
      <c r="D103" s="33">
        <v>1</v>
      </c>
      <c r="E103">
        <v>1</v>
      </c>
      <c r="F103" s="32">
        <v>0</v>
      </c>
      <c r="G103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03"/>
  <sheetViews>
    <sheetView zoomScale="200" zoomScaleNormal="200" workbookViewId="0">
      <selection activeCell="L3" sqref="L3"/>
    </sheetView>
  </sheetViews>
  <sheetFormatPr defaultColWidth="11.5703125" defaultRowHeight="12.75" x14ac:dyDescent="0.2"/>
  <cols>
    <col min="6" max="7" width="14" customWidth="1"/>
    <col min="8" max="8" width="15.28515625" customWidth="1"/>
    <col min="15" max="15" width="3.5703125" customWidth="1"/>
  </cols>
  <sheetData>
    <row r="1" spans="1:16" x14ac:dyDescent="0.2">
      <c r="L1">
        <v>2.4420000000000002</v>
      </c>
    </row>
    <row r="2" spans="1:16" x14ac:dyDescent="0.2">
      <c r="L2">
        <v>0</v>
      </c>
      <c r="M2">
        <v>0</v>
      </c>
    </row>
    <row r="3" spans="1:16" x14ac:dyDescent="0.2">
      <c r="B3" t="s">
        <v>2</v>
      </c>
      <c r="C3" t="s">
        <v>4</v>
      </c>
      <c r="D3" t="s">
        <v>5</v>
      </c>
      <c r="E3" t="s">
        <v>185</v>
      </c>
      <c r="F3" t="s">
        <v>196</v>
      </c>
      <c r="G3" t="s">
        <v>186</v>
      </c>
      <c r="H3" t="s">
        <v>187</v>
      </c>
      <c r="J3" t="s">
        <v>149</v>
      </c>
      <c r="L3" t="s">
        <v>185</v>
      </c>
      <c r="M3" t="s">
        <v>196</v>
      </c>
      <c r="N3" t="s">
        <v>154</v>
      </c>
      <c r="O3" s="32" t="s">
        <v>155</v>
      </c>
      <c r="P3" t="s">
        <v>157</v>
      </c>
    </row>
    <row r="4" spans="1:16" x14ac:dyDescent="0.2">
      <c r="A4">
        <v>1</v>
      </c>
      <c r="B4" t="str">
        <f>CONCATENATE("reg",A4,"_nak")</f>
        <v>reg1_nak</v>
      </c>
      <c r="C4" t="s">
        <v>188</v>
      </c>
      <c r="D4">
        <v>1</v>
      </c>
      <c r="E4">
        <v>0</v>
      </c>
      <c r="F4">
        <v>1</v>
      </c>
      <c r="G4">
        <v>0</v>
      </c>
      <c r="H4" s="32">
        <v>0</v>
      </c>
      <c r="J4" t="s">
        <v>189</v>
      </c>
      <c r="K4" t="s">
        <v>189</v>
      </c>
      <c r="L4">
        <v>0</v>
      </c>
      <c r="M4">
        <v>1</v>
      </c>
      <c r="N4">
        <f>-SUMPRODUCT(L4:M4,$L$2:$M$2)</f>
        <v>0</v>
      </c>
      <c r="O4" s="32">
        <f>EXP(N4)</f>
        <v>1</v>
      </c>
      <c r="P4">
        <f>O4/SUM(O4:O5)</f>
        <v>0.5</v>
      </c>
    </row>
    <row r="5" spans="1:16" x14ac:dyDescent="0.2">
      <c r="A5">
        <v>1</v>
      </c>
      <c r="B5" t="s">
        <v>190</v>
      </c>
      <c r="C5" t="s">
        <v>191</v>
      </c>
      <c r="D5">
        <v>0</v>
      </c>
      <c r="E5">
        <v>1</v>
      </c>
      <c r="F5">
        <v>0</v>
      </c>
      <c r="G5">
        <v>1</v>
      </c>
      <c r="H5" s="32">
        <v>0</v>
      </c>
      <c r="J5" t="s">
        <v>189</v>
      </c>
      <c r="K5" t="s">
        <v>192</v>
      </c>
      <c r="L5">
        <v>1</v>
      </c>
      <c r="M5">
        <v>0</v>
      </c>
      <c r="N5">
        <f>-SUMPRODUCT(L5:M5,$L$2:$M$2)</f>
        <v>0</v>
      </c>
      <c r="O5" s="32">
        <f>EXP(N5)</f>
        <v>1</v>
      </c>
      <c r="P5">
        <f>O5/SUM(O4:O5)</f>
        <v>0.5</v>
      </c>
    </row>
    <row r="6" spans="1:16" x14ac:dyDescent="0.2">
      <c r="A6">
        <v>2</v>
      </c>
      <c r="B6" t="s">
        <v>193</v>
      </c>
      <c r="C6" t="s">
        <v>188</v>
      </c>
      <c r="D6">
        <v>1</v>
      </c>
      <c r="E6">
        <v>0</v>
      </c>
      <c r="F6">
        <v>1</v>
      </c>
      <c r="G6">
        <v>0</v>
      </c>
      <c r="H6" s="32">
        <v>0</v>
      </c>
    </row>
    <row r="7" spans="1:16" x14ac:dyDescent="0.2">
      <c r="A7">
        <v>2</v>
      </c>
      <c r="B7" t="str">
        <f t="shared" ref="B7:B38" si="0">CONCATENATE("reg",A7,"_nak")</f>
        <v>reg2_nak</v>
      </c>
      <c r="C7" t="s">
        <v>191</v>
      </c>
      <c r="D7">
        <v>0</v>
      </c>
      <c r="E7">
        <v>1</v>
      </c>
      <c r="F7">
        <v>0</v>
      </c>
      <c r="G7">
        <v>1</v>
      </c>
      <c r="H7" s="32">
        <v>0</v>
      </c>
    </row>
    <row r="8" spans="1:16" x14ac:dyDescent="0.2">
      <c r="A8">
        <v>3</v>
      </c>
      <c r="B8" t="str">
        <f t="shared" si="0"/>
        <v>reg3_nak</v>
      </c>
      <c r="C8" t="s">
        <v>188</v>
      </c>
      <c r="D8">
        <v>1</v>
      </c>
      <c r="E8">
        <v>0</v>
      </c>
      <c r="F8">
        <v>1</v>
      </c>
      <c r="G8">
        <v>0</v>
      </c>
      <c r="H8" s="32">
        <v>0</v>
      </c>
    </row>
    <row r="9" spans="1:16" x14ac:dyDescent="0.2">
      <c r="A9">
        <v>3</v>
      </c>
      <c r="B9" t="str">
        <f t="shared" si="0"/>
        <v>reg3_nak</v>
      </c>
      <c r="C9" t="s">
        <v>191</v>
      </c>
      <c r="D9">
        <v>0</v>
      </c>
      <c r="E9">
        <v>1</v>
      </c>
      <c r="F9">
        <v>0</v>
      </c>
      <c r="G9">
        <v>1</v>
      </c>
      <c r="H9" s="32">
        <v>0</v>
      </c>
    </row>
    <row r="10" spans="1:16" x14ac:dyDescent="0.2">
      <c r="A10">
        <v>4</v>
      </c>
      <c r="B10" t="str">
        <f t="shared" si="0"/>
        <v>reg4_nak</v>
      </c>
      <c r="C10" t="s">
        <v>188</v>
      </c>
      <c r="D10">
        <v>1</v>
      </c>
      <c r="E10">
        <v>0</v>
      </c>
      <c r="F10">
        <v>1</v>
      </c>
      <c r="G10">
        <v>0</v>
      </c>
      <c r="H10" s="32">
        <v>0</v>
      </c>
    </row>
    <row r="11" spans="1:16" x14ac:dyDescent="0.2">
      <c r="A11">
        <v>4</v>
      </c>
      <c r="B11" t="str">
        <f t="shared" si="0"/>
        <v>reg4_nak</v>
      </c>
      <c r="C11" t="s">
        <v>191</v>
      </c>
      <c r="D11">
        <v>0</v>
      </c>
      <c r="E11">
        <v>1</v>
      </c>
      <c r="F11">
        <v>0</v>
      </c>
      <c r="G11">
        <v>1</v>
      </c>
      <c r="H11" s="32">
        <v>0</v>
      </c>
    </row>
    <row r="12" spans="1:16" x14ac:dyDescent="0.2">
      <c r="A12">
        <v>5</v>
      </c>
      <c r="B12" t="str">
        <f t="shared" si="0"/>
        <v>reg5_nak</v>
      </c>
      <c r="C12" t="s">
        <v>188</v>
      </c>
      <c r="D12">
        <v>1</v>
      </c>
      <c r="E12">
        <v>0</v>
      </c>
      <c r="F12">
        <v>1</v>
      </c>
      <c r="G12">
        <v>0</v>
      </c>
      <c r="H12" s="32">
        <v>0</v>
      </c>
    </row>
    <row r="13" spans="1:16" x14ac:dyDescent="0.2">
      <c r="A13">
        <v>5</v>
      </c>
      <c r="B13" t="str">
        <f t="shared" si="0"/>
        <v>reg5_nak</v>
      </c>
      <c r="C13" t="s">
        <v>191</v>
      </c>
      <c r="D13">
        <v>0</v>
      </c>
      <c r="E13">
        <v>1</v>
      </c>
      <c r="F13">
        <v>0</v>
      </c>
      <c r="G13">
        <v>1</v>
      </c>
      <c r="H13" s="32">
        <v>0</v>
      </c>
    </row>
    <row r="14" spans="1:16" x14ac:dyDescent="0.2">
      <c r="A14">
        <v>6</v>
      </c>
      <c r="B14" t="str">
        <f t="shared" si="0"/>
        <v>reg6_nak</v>
      </c>
      <c r="C14" t="s">
        <v>188</v>
      </c>
      <c r="D14">
        <v>1</v>
      </c>
      <c r="E14">
        <v>0</v>
      </c>
      <c r="F14">
        <v>1</v>
      </c>
      <c r="G14">
        <v>0</v>
      </c>
      <c r="H14" s="32">
        <v>0</v>
      </c>
    </row>
    <row r="15" spans="1:16" x14ac:dyDescent="0.2">
      <c r="A15">
        <v>6</v>
      </c>
      <c r="B15" t="str">
        <f t="shared" si="0"/>
        <v>reg6_nak</v>
      </c>
      <c r="C15" t="s">
        <v>191</v>
      </c>
      <c r="D15">
        <v>0</v>
      </c>
      <c r="E15">
        <v>1</v>
      </c>
      <c r="F15">
        <v>0</v>
      </c>
      <c r="G15">
        <v>1</v>
      </c>
      <c r="H15" s="32">
        <v>0</v>
      </c>
    </row>
    <row r="16" spans="1:16" x14ac:dyDescent="0.2">
      <c r="A16">
        <v>7</v>
      </c>
      <c r="B16" t="str">
        <f t="shared" si="0"/>
        <v>reg7_nak</v>
      </c>
      <c r="C16" t="s">
        <v>188</v>
      </c>
      <c r="D16">
        <v>1</v>
      </c>
      <c r="E16">
        <v>0</v>
      </c>
      <c r="F16">
        <v>1</v>
      </c>
      <c r="G16">
        <v>0</v>
      </c>
      <c r="H16" s="32">
        <v>0</v>
      </c>
    </row>
    <row r="17" spans="1:8" x14ac:dyDescent="0.2">
      <c r="A17">
        <v>7</v>
      </c>
      <c r="B17" t="str">
        <f t="shared" si="0"/>
        <v>reg7_nak</v>
      </c>
      <c r="C17" t="s">
        <v>191</v>
      </c>
      <c r="D17">
        <v>0</v>
      </c>
      <c r="E17">
        <v>1</v>
      </c>
      <c r="F17">
        <v>0</v>
      </c>
      <c r="G17">
        <v>1</v>
      </c>
      <c r="H17" s="32">
        <v>0</v>
      </c>
    </row>
    <row r="18" spans="1:8" x14ac:dyDescent="0.2">
      <c r="A18">
        <v>8</v>
      </c>
      <c r="B18" t="str">
        <f t="shared" si="0"/>
        <v>reg8_nak</v>
      </c>
      <c r="C18" t="s">
        <v>188</v>
      </c>
      <c r="D18">
        <v>1</v>
      </c>
      <c r="E18">
        <v>0</v>
      </c>
      <c r="F18">
        <v>1</v>
      </c>
      <c r="G18">
        <v>0</v>
      </c>
      <c r="H18" s="32">
        <v>0</v>
      </c>
    </row>
    <row r="19" spans="1:8" x14ac:dyDescent="0.2">
      <c r="A19">
        <v>8</v>
      </c>
      <c r="B19" t="str">
        <f t="shared" si="0"/>
        <v>reg8_nak</v>
      </c>
      <c r="C19" t="s">
        <v>191</v>
      </c>
      <c r="D19">
        <v>0</v>
      </c>
      <c r="E19">
        <v>1</v>
      </c>
      <c r="F19">
        <v>0</v>
      </c>
      <c r="G19">
        <v>1</v>
      </c>
      <c r="H19" s="32">
        <v>0</v>
      </c>
    </row>
    <row r="20" spans="1:8" x14ac:dyDescent="0.2">
      <c r="A20">
        <v>9</v>
      </c>
      <c r="B20" t="str">
        <f t="shared" si="0"/>
        <v>reg9_nak</v>
      </c>
      <c r="C20" t="s">
        <v>188</v>
      </c>
      <c r="D20">
        <v>1</v>
      </c>
      <c r="E20">
        <v>0</v>
      </c>
      <c r="F20">
        <v>1</v>
      </c>
      <c r="G20">
        <v>0</v>
      </c>
      <c r="H20" s="32">
        <v>0</v>
      </c>
    </row>
    <row r="21" spans="1:8" x14ac:dyDescent="0.2">
      <c r="A21">
        <v>9</v>
      </c>
      <c r="B21" t="str">
        <f t="shared" si="0"/>
        <v>reg9_nak</v>
      </c>
      <c r="C21" t="s">
        <v>191</v>
      </c>
      <c r="D21">
        <v>0</v>
      </c>
      <c r="E21">
        <v>1</v>
      </c>
      <c r="F21">
        <v>0</v>
      </c>
      <c r="G21">
        <v>1</v>
      </c>
      <c r="H21" s="32">
        <v>0</v>
      </c>
    </row>
    <row r="22" spans="1:8" x14ac:dyDescent="0.2">
      <c r="A22">
        <v>10</v>
      </c>
      <c r="B22" t="str">
        <f t="shared" si="0"/>
        <v>reg10_nak</v>
      </c>
      <c r="C22" t="s">
        <v>188</v>
      </c>
      <c r="D22">
        <v>1</v>
      </c>
      <c r="E22">
        <v>0</v>
      </c>
      <c r="F22">
        <v>1</v>
      </c>
      <c r="G22">
        <v>0</v>
      </c>
      <c r="H22" s="32">
        <v>0</v>
      </c>
    </row>
    <row r="23" spans="1:8" x14ac:dyDescent="0.2">
      <c r="A23">
        <v>10</v>
      </c>
      <c r="B23" t="str">
        <f t="shared" si="0"/>
        <v>reg10_nak</v>
      </c>
      <c r="C23" t="s">
        <v>191</v>
      </c>
      <c r="D23">
        <v>0</v>
      </c>
      <c r="E23">
        <v>1</v>
      </c>
      <c r="F23">
        <v>0</v>
      </c>
      <c r="G23">
        <v>1</v>
      </c>
      <c r="H23" s="32">
        <v>0</v>
      </c>
    </row>
    <row r="24" spans="1:8" x14ac:dyDescent="0.2">
      <c r="A24">
        <v>11</v>
      </c>
      <c r="B24" t="str">
        <f t="shared" si="0"/>
        <v>reg11_nak</v>
      </c>
      <c r="C24" t="s">
        <v>188</v>
      </c>
      <c r="D24">
        <v>1</v>
      </c>
      <c r="E24">
        <v>0</v>
      </c>
      <c r="F24">
        <v>1</v>
      </c>
      <c r="G24">
        <v>0</v>
      </c>
      <c r="H24" s="32">
        <v>0</v>
      </c>
    </row>
    <row r="25" spans="1:8" x14ac:dyDescent="0.2">
      <c r="A25">
        <v>11</v>
      </c>
      <c r="B25" t="str">
        <f t="shared" si="0"/>
        <v>reg11_nak</v>
      </c>
      <c r="C25" t="s">
        <v>191</v>
      </c>
      <c r="D25">
        <v>0</v>
      </c>
      <c r="E25">
        <v>1</v>
      </c>
      <c r="F25">
        <v>0</v>
      </c>
      <c r="G25">
        <v>1</v>
      </c>
      <c r="H25" s="32">
        <v>0</v>
      </c>
    </row>
    <row r="26" spans="1:8" x14ac:dyDescent="0.2">
      <c r="A26">
        <v>12</v>
      </c>
      <c r="B26" t="str">
        <f t="shared" si="0"/>
        <v>reg12_nak</v>
      </c>
      <c r="C26" t="s">
        <v>188</v>
      </c>
      <c r="D26">
        <v>1</v>
      </c>
      <c r="E26">
        <v>0</v>
      </c>
      <c r="F26">
        <v>1</v>
      </c>
      <c r="G26">
        <v>0</v>
      </c>
      <c r="H26" s="32">
        <v>0</v>
      </c>
    </row>
    <row r="27" spans="1:8" x14ac:dyDescent="0.2">
      <c r="A27">
        <v>12</v>
      </c>
      <c r="B27" t="str">
        <f t="shared" si="0"/>
        <v>reg12_nak</v>
      </c>
      <c r="C27" t="s">
        <v>191</v>
      </c>
      <c r="D27">
        <v>0</v>
      </c>
      <c r="E27">
        <v>1</v>
      </c>
      <c r="F27">
        <v>0</v>
      </c>
      <c r="G27">
        <v>1</v>
      </c>
      <c r="H27" s="32">
        <v>0</v>
      </c>
    </row>
    <row r="28" spans="1:8" x14ac:dyDescent="0.2">
      <c r="A28">
        <v>13</v>
      </c>
      <c r="B28" t="str">
        <f t="shared" si="0"/>
        <v>reg13_nak</v>
      </c>
      <c r="C28" t="s">
        <v>188</v>
      </c>
      <c r="D28">
        <v>1</v>
      </c>
      <c r="E28">
        <v>0</v>
      </c>
      <c r="F28">
        <v>1</v>
      </c>
      <c r="G28">
        <v>0</v>
      </c>
      <c r="H28" s="32">
        <v>0</v>
      </c>
    </row>
    <row r="29" spans="1:8" x14ac:dyDescent="0.2">
      <c r="A29">
        <v>13</v>
      </c>
      <c r="B29" t="str">
        <f t="shared" si="0"/>
        <v>reg13_nak</v>
      </c>
      <c r="C29" t="s">
        <v>191</v>
      </c>
      <c r="D29">
        <v>0</v>
      </c>
      <c r="E29">
        <v>1</v>
      </c>
      <c r="F29">
        <v>0</v>
      </c>
      <c r="G29">
        <v>1</v>
      </c>
      <c r="H29" s="32">
        <v>0</v>
      </c>
    </row>
    <row r="30" spans="1:8" x14ac:dyDescent="0.2">
      <c r="A30">
        <v>14</v>
      </c>
      <c r="B30" t="str">
        <f t="shared" si="0"/>
        <v>reg14_nak</v>
      </c>
      <c r="C30" t="s">
        <v>188</v>
      </c>
      <c r="D30">
        <v>1</v>
      </c>
      <c r="E30">
        <v>0</v>
      </c>
      <c r="F30">
        <v>1</v>
      </c>
      <c r="G30">
        <v>0</v>
      </c>
      <c r="H30" s="32">
        <v>0</v>
      </c>
    </row>
    <row r="31" spans="1:8" x14ac:dyDescent="0.2">
      <c r="A31">
        <v>14</v>
      </c>
      <c r="B31" t="str">
        <f t="shared" si="0"/>
        <v>reg14_nak</v>
      </c>
      <c r="C31" t="s">
        <v>191</v>
      </c>
      <c r="D31">
        <v>0</v>
      </c>
      <c r="E31">
        <v>1</v>
      </c>
      <c r="F31">
        <v>0</v>
      </c>
      <c r="G31">
        <v>1</v>
      </c>
      <c r="H31" s="32">
        <v>0</v>
      </c>
    </row>
    <row r="32" spans="1:8" x14ac:dyDescent="0.2">
      <c r="A32">
        <v>15</v>
      </c>
      <c r="B32" t="str">
        <f t="shared" si="0"/>
        <v>reg15_nak</v>
      </c>
      <c r="C32" t="s">
        <v>188</v>
      </c>
      <c r="D32">
        <v>1</v>
      </c>
      <c r="E32">
        <v>0</v>
      </c>
      <c r="F32">
        <v>1</v>
      </c>
      <c r="G32">
        <v>0</v>
      </c>
      <c r="H32" s="32">
        <v>0</v>
      </c>
    </row>
    <row r="33" spans="1:8" x14ac:dyDescent="0.2">
      <c r="A33">
        <v>15</v>
      </c>
      <c r="B33" t="str">
        <f t="shared" si="0"/>
        <v>reg15_nak</v>
      </c>
      <c r="C33" t="s">
        <v>191</v>
      </c>
      <c r="D33">
        <v>0</v>
      </c>
      <c r="E33">
        <v>1</v>
      </c>
      <c r="F33">
        <v>0</v>
      </c>
      <c r="G33">
        <v>1</v>
      </c>
      <c r="H33" s="32">
        <v>0</v>
      </c>
    </row>
    <row r="34" spans="1:8" x14ac:dyDescent="0.2">
      <c r="A34">
        <v>16</v>
      </c>
      <c r="B34" t="str">
        <f t="shared" si="0"/>
        <v>reg16_nak</v>
      </c>
      <c r="C34" t="s">
        <v>188</v>
      </c>
      <c r="D34">
        <v>1</v>
      </c>
      <c r="E34">
        <v>0</v>
      </c>
      <c r="F34">
        <v>1</v>
      </c>
      <c r="G34">
        <v>0</v>
      </c>
      <c r="H34" s="32">
        <v>0</v>
      </c>
    </row>
    <row r="35" spans="1:8" x14ac:dyDescent="0.2">
      <c r="A35">
        <v>16</v>
      </c>
      <c r="B35" t="str">
        <f t="shared" si="0"/>
        <v>reg16_nak</v>
      </c>
      <c r="C35" t="s">
        <v>191</v>
      </c>
      <c r="D35">
        <v>0</v>
      </c>
      <c r="E35">
        <v>1</v>
      </c>
      <c r="F35">
        <v>0</v>
      </c>
      <c r="G35">
        <v>1</v>
      </c>
      <c r="H35" s="32">
        <v>0</v>
      </c>
    </row>
    <row r="36" spans="1:8" x14ac:dyDescent="0.2">
      <c r="A36">
        <v>17</v>
      </c>
      <c r="B36" t="str">
        <f t="shared" si="0"/>
        <v>reg17_nak</v>
      </c>
      <c r="C36" t="s">
        <v>188</v>
      </c>
      <c r="D36">
        <v>1</v>
      </c>
      <c r="E36">
        <v>0</v>
      </c>
      <c r="F36">
        <v>1</v>
      </c>
      <c r="G36">
        <v>0</v>
      </c>
      <c r="H36" s="32">
        <v>0</v>
      </c>
    </row>
    <row r="37" spans="1:8" x14ac:dyDescent="0.2">
      <c r="A37">
        <v>17</v>
      </c>
      <c r="B37" t="str">
        <f t="shared" si="0"/>
        <v>reg17_nak</v>
      </c>
      <c r="C37" t="s">
        <v>191</v>
      </c>
      <c r="D37">
        <v>0</v>
      </c>
      <c r="E37">
        <v>1</v>
      </c>
      <c r="F37">
        <v>0</v>
      </c>
      <c r="G37">
        <v>1</v>
      </c>
      <c r="H37" s="32">
        <v>0</v>
      </c>
    </row>
    <row r="38" spans="1:8" x14ac:dyDescent="0.2">
      <c r="A38">
        <v>18</v>
      </c>
      <c r="B38" t="str">
        <f t="shared" si="0"/>
        <v>reg18_nak</v>
      </c>
      <c r="C38" t="s">
        <v>188</v>
      </c>
      <c r="D38">
        <v>1</v>
      </c>
      <c r="E38">
        <v>0</v>
      </c>
      <c r="F38">
        <v>1</v>
      </c>
      <c r="G38">
        <v>0</v>
      </c>
      <c r="H38" s="32">
        <v>0</v>
      </c>
    </row>
    <row r="39" spans="1:8" x14ac:dyDescent="0.2">
      <c r="A39">
        <v>18</v>
      </c>
      <c r="B39" t="str">
        <f t="shared" ref="B39:B70" si="1">CONCATENATE("reg",A39,"_nak")</f>
        <v>reg18_nak</v>
      </c>
      <c r="C39" t="s">
        <v>191</v>
      </c>
      <c r="D39">
        <v>0</v>
      </c>
      <c r="E39">
        <v>1</v>
      </c>
      <c r="F39">
        <v>0</v>
      </c>
      <c r="G39">
        <v>1</v>
      </c>
      <c r="H39" s="32">
        <v>0</v>
      </c>
    </row>
    <row r="40" spans="1:8" x14ac:dyDescent="0.2">
      <c r="A40">
        <v>19</v>
      </c>
      <c r="B40" t="str">
        <f t="shared" si="1"/>
        <v>reg19_nak</v>
      </c>
      <c r="C40" t="s">
        <v>188</v>
      </c>
      <c r="D40">
        <v>1</v>
      </c>
      <c r="E40">
        <v>0</v>
      </c>
      <c r="F40">
        <v>1</v>
      </c>
      <c r="G40">
        <v>0</v>
      </c>
      <c r="H40" s="32">
        <v>0</v>
      </c>
    </row>
    <row r="41" spans="1:8" x14ac:dyDescent="0.2">
      <c r="A41">
        <v>19</v>
      </c>
      <c r="B41" t="str">
        <f t="shared" si="1"/>
        <v>reg19_nak</v>
      </c>
      <c r="C41" t="s">
        <v>191</v>
      </c>
      <c r="D41">
        <v>0</v>
      </c>
      <c r="E41">
        <v>1</v>
      </c>
      <c r="F41">
        <v>0</v>
      </c>
      <c r="G41">
        <v>1</v>
      </c>
      <c r="H41" s="32">
        <v>0</v>
      </c>
    </row>
    <row r="42" spans="1:8" x14ac:dyDescent="0.2">
      <c r="A42">
        <v>20</v>
      </c>
      <c r="B42" t="str">
        <f t="shared" si="1"/>
        <v>reg20_nak</v>
      </c>
      <c r="C42" t="s">
        <v>188</v>
      </c>
      <c r="D42">
        <v>1</v>
      </c>
      <c r="E42">
        <v>0</v>
      </c>
      <c r="F42">
        <v>1</v>
      </c>
      <c r="G42">
        <v>0</v>
      </c>
      <c r="H42" s="32">
        <v>0</v>
      </c>
    </row>
    <row r="43" spans="1:8" x14ac:dyDescent="0.2">
      <c r="A43">
        <v>20</v>
      </c>
      <c r="B43" t="str">
        <f t="shared" si="1"/>
        <v>reg20_nak</v>
      </c>
      <c r="C43" t="s">
        <v>191</v>
      </c>
      <c r="D43">
        <v>0</v>
      </c>
      <c r="E43">
        <v>1</v>
      </c>
      <c r="F43">
        <v>0</v>
      </c>
      <c r="G43">
        <v>1</v>
      </c>
      <c r="H43" s="32">
        <v>0</v>
      </c>
    </row>
    <row r="44" spans="1:8" x14ac:dyDescent="0.2">
      <c r="A44">
        <v>21</v>
      </c>
      <c r="B44" t="str">
        <f t="shared" si="1"/>
        <v>reg21_nak</v>
      </c>
      <c r="C44" t="s">
        <v>188</v>
      </c>
      <c r="D44">
        <v>1</v>
      </c>
      <c r="E44">
        <v>0</v>
      </c>
      <c r="F44">
        <v>1</v>
      </c>
      <c r="G44">
        <v>0</v>
      </c>
      <c r="H44" s="32">
        <v>0</v>
      </c>
    </row>
    <row r="45" spans="1:8" x14ac:dyDescent="0.2">
      <c r="A45">
        <v>21</v>
      </c>
      <c r="B45" t="str">
        <f t="shared" si="1"/>
        <v>reg21_nak</v>
      </c>
      <c r="C45" t="s">
        <v>191</v>
      </c>
      <c r="D45">
        <v>0</v>
      </c>
      <c r="E45">
        <v>1</v>
      </c>
      <c r="F45">
        <v>0</v>
      </c>
      <c r="G45">
        <v>1</v>
      </c>
      <c r="H45" s="32">
        <v>0</v>
      </c>
    </row>
    <row r="46" spans="1:8" x14ac:dyDescent="0.2">
      <c r="A46">
        <v>22</v>
      </c>
      <c r="B46" t="str">
        <f t="shared" si="1"/>
        <v>reg22_nak</v>
      </c>
      <c r="C46" t="s">
        <v>188</v>
      </c>
      <c r="D46">
        <v>1</v>
      </c>
      <c r="E46">
        <v>0</v>
      </c>
      <c r="F46">
        <v>1</v>
      </c>
      <c r="G46">
        <v>0</v>
      </c>
      <c r="H46" s="32">
        <v>0</v>
      </c>
    </row>
    <row r="47" spans="1:8" x14ac:dyDescent="0.2">
      <c r="A47">
        <v>22</v>
      </c>
      <c r="B47" t="str">
        <f t="shared" si="1"/>
        <v>reg22_nak</v>
      </c>
      <c r="C47" t="s">
        <v>191</v>
      </c>
      <c r="D47">
        <v>0</v>
      </c>
      <c r="E47">
        <v>1</v>
      </c>
      <c r="F47">
        <v>0</v>
      </c>
      <c r="G47">
        <v>1</v>
      </c>
      <c r="H47" s="32">
        <v>0</v>
      </c>
    </row>
    <row r="48" spans="1:8" x14ac:dyDescent="0.2">
      <c r="A48">
        <v>23</v>
      </c>
      <c r="B48" t="str">
        <f t="shared" si="1"/>
        <v>reg23_nak</v>
      </c>
      <c r="C48" t="s">
        <v>188</v>
      </c>
      <c r="D48">
        <v>1</v>
      </c>
      <c r="E48">
        <v>0</v>
      </c>
      <c r="F48">
        <v>1</v>
      </c>
      <c r="G48">
        <v>0</v>
      </c>
      <c r="H48" s="32">
        <v>0</v>
      </c>
    </row>
    <row r="49" spans="1:8" x14ac:dyDescent="0.2">
      <c r="A49">
        <v>23</v>
      </c>
      <c r="B49" t="str">
        <f t="shared" si="1"/>
        <v>reg23_nak</v>
      </c>
      <c r="C49" t="s">
        <v>191</v>
      </c>
      <c r="D49">
        <v>0</v>
      </c>
      <c r="E49">
        <v>1</v>
      </c>
      <c r="F49">
        <v>0</v>
      </c>
      <c r="G49">
        <v>1</v>
      </c>
      <c r="H49" s="32">
        <v>0</v>
      </c>
    </row>
    <row r="50" spans="1:8" x14ac:dyDescent="0.2">
      <c r="A50">
        <v>24</v>
      </c>
      <c r="B50" t="str">
        <f t="shared" si="1"/>
        <v>reg24_nak</v>
      </c>
      <c r="C50" t="s">
        <v>188</v>
      </c>
      <c r="D50">
        <v>1</v>
      </c>
      <c r="E50">
        <v>0</v>
      </c>
      <c r="F50">
        <v>1</v>
      </c>
      <c r="G50">
        <v>0</v>
      </c>
      <c r="H50" s="32">
        <v>0</v>
      </c>
    </row>
    <row r="51" spans="1:8" x14ac:dyDescent="0.2">
      <c r="A51">
        <v>24</v>
      </c>
      <c r="B51" t="str">
        <f t="shared" si="1"/>
        <v>reg24_nak</v>
      </c>
      <c r="C51" t="s">
        <v>191</v>
      </c>
      <c r="D51">
        <v>0</v>
      </c>
      <c r="E51">
        <v>1</v>
      </c>
      <c r="F51">
        <v>0</v>
      </c>
      <c r="G51">
        <v>1</v>
      </c>
      <c r="H51" s="32">
        <v>0</v>
      </c>
    </row>
    <row r="52" spans="1:8" x14ac:dyDescent="0.2">
      <c r="A52">
        <v>25</v>
      </c>
      <c r="B52" t="str">
        <f t="shared" si="1"/>
        <v>reg25_nak</v>
      </c>
      <c r="C52" t="s">
        <v>188</v>
      </c>
      <c r="D52">
        <v>1</v>
      </c>
      <c r="E52">
        <v>0</v>
      </c>
      <c r="F52">
        <v>1</v>
      </c>
      <c r="G52">
        <v>0</v>
      </c>
      <c r="H52" s="32">
        <v>0</v>
      </c>
    </row>
    <row r="53" spans="1:8" x14ac:dyDescent="0.2">
      <c r="A53">
        <v>25</v>
      </c>
      <c r="B53" t="str">
        <f t="shared" si="1"/>
        <v>reg25_nak</v>
      </c>
      <c r="C53" t="s">
        <v>191</v>
      </c>
      <c r="D53">
        <v>0</v>
      </c>
      <c r="E53">
        <v>1</v>
      </c>
      <c r="F53">
        <v>0</v>
      </c>
      <c r="G53">
        <v>1</v>
      </c>
      <c r="H53" s="32">
        <v>0</v>
      </c>
    </row>
    <row r="54" spans="1:8" x14ac:dyDescent="0.2">
      <c r="A54">
        <v>26</v>
      </c>
      <c r="B54" t="str">
        <f t="shared" si="1"/>
        <v>reg26_nak</v>
      </c>
      <c r="C54" t="s">
        <v>188</v>
      </c>
      <c r="D54">
        <v>1</v>
      </c>
      <c r="E54">
        <v>0</v>
      </c>
      <c r="F54">
        <v>1</v>
      </c>
      <c r="G54">
        <v>0</v>
      </c>
      <c r="H54" s="32">
        <v>0</v>
      </c>
    </row>
    <row r="55" spans="1:8" x14ac:dyDescent="0.2">
      <c r="A55">
        <v>26</v>
      </c>
      <c r="B55" t="str">
        <f t="shared" si="1"/>
        <v>reg26_nak</v>
      </c>
      <c r="C55" t="s">
        <v>191</v>
      </c>
      <c r="D55">
        <v>0</v>
      </c>
      <c r="E55">
        <v>1</v>
      </c>
      <c r="F55">
        <v>0</v>
      </c>
      <c r="G55">
        <v>1</v>
      </c>
      <c r="H55" s="32">
        <v>0</v>
      </c>
    </row>
    <row r="56" spans="1:8" x14ac:dyDescent="0.2">
      <c r="A56">
        <v>27</v>
      </c>
      <c r="B56" t="str">
        <f t="shared" si="1"/>
        <v>reg27_nak</v>
      </c>
      <c r="C56" t="s">
        <v>188</v>
      </c>
      <c r="D56">
        <v>1</v>
      </c>
      <c r="E56">
        <v>0</v>
      </c>
      <c r="F56">
        <v>1</v>
      </c>
      <c r="G56">
        <v>0</v>
      </c>
      <c r="H56" s="32">
        <v>0</v>
      </c>
    </row>
    <row r="57" spans="1:8" x14ac:dyDescent="0.2">
      <c r="A57">
        <v>27</v>
      </c>
      <c r="B57" t="str">
        <f t="shared" si="1"/>
        <v>reg27_nak</v>
      </c>
      <c r="C57" t="s">
        <v>191</v>
      </c>
      <c r="D57">
        <v>0</v>
      </c>
      <c r="E57">
        <v>1</v>
      </c>
      <c r="F57">
        <v>0</v>
      </c>
      <c r="G57">
        <v>1</v>
      </c>
      <c r="H57" s="32">
        <v>0</v>
      </c>
    </row>
    <row r="58" spans="1:8" x14ac:dyDescent="0.2">
      <c r="A58">
        <v>28</v>
      </c>
      <c r="B58" t="str">
        <f t="shared" si="1"/>
        <v>reg28_nak</v>
      </c>
      <c r="C58" t="s">
        <v>188</v>
      </c>
      <c r="D58">
        <v>1</v>
      </c>
      <c r="E58">
        <v>0</v>
      </c>
      <c r="F58">
        <v>1</v>
      </c>
      <c r="G58">
        <v>0</v>
      </c>
      <c r="H58" s="32">
        <v>0</v>
      </c>
    </row>
    <row r="59" spans="1:8" x14ac:dyDescent="0.2">
      <c r="A59">
        <v>28</v>
      </c>
      <c r="B59" t="str">
        <f t="shared" si="1"/>
        <v>reg28_nak</v>
      </c>
      <c r="C59" t="s">
        <v>191</v>
      </c>
      <c r="D59">
        <v>0</v>
      </c>
      <c r="E59">
        <v>1</v>
      </c>
      <c r="F59">
        <v>0</v>
      </c>
      <c r="G59">
        <v>1</v>
      </c>
      <c r="H59" s="32">
        <v>0</v>
      </c>
    </row>
    <row r="60" spans="1:8" x14ac:dyDescent="0.2">
      <c r="A60">
        <v>29</v>
      </c>
      <c r="B60" t="str">
        <f t="shared" si="1"/>
        <v>reg29_nak</v>
      </c>
      <c r="C60" t="s">
        <v>188</v>
      </c>
      <c r="D60">
        <v>1</v>
      </c>
      <c r="E60">
        <v>0</v>
      </c>
      <c r="F60">
        <v>1</v>
      </c>
      <c r="G60">
        <v>0</v>
      </c>
      <c r="H60" s="32">
        <v>0</v>
      </c>
    </row>
    <row r="61" spans="1:8" x14ac:dyDescent="0.2">
      <c r="A61">
        <v>29</v>
      </c>
      <c r="B61" t="str">
        <f t="shared" si="1"/>
        <v>reg29_nak</v>
      </c>
      <c r="C61" t="s">
        <v>191</v>
      </c>
      <c r="D61">
        <v>0</v>
      </c>
      <c r="E61">
        <v>1</v>
      </c>
      <c r="F61">
        <v>0</v>
      </c>
      <c r="G61">
        <v>1</v>
      </c>
      <c r="H61" s="32">
        <v>0</v>
      </c>
    </row>
    <row r="62" spans="1:8" x14ac:dyDescent="0.2">
      <c r="A62">
        <v>30</v>
      </c>
      <c r="B62" t="str">
        <f t="shared" si="1"/>
        <v>reg30_nak</v>
      </c>
      <c r="C62" t="s">
        <v>188</v>
      </c>
      <c r="D62">
        <v>1</v>
      </c>
      <c r="E62">
        <v>0</v>
      </c>
      <c r="F62">
        <v>1</v>
      </c>
      <c r="G62">
        <v>0</v>
      </c>
      <c r="H62" s="32">
        <v>0</v>
      </c>
    </row>
    <row r="63" spans="1:8" x14ac:dyDescent="0.2">
      <c r="A63">
        <v>30</v>
      </c>
      <c r="B63" t="str">
        <f t="shared" si="1"/>
        <v>reg30_nak</v>
      </c>
      <c r="C63" t="s">
        <v>191</v>
      </c>
      <c r="D63">
        <v>0</v>
      </c>
      <c r="E63">
        <v>1</v>
      </c>
      <c r="F63">
        <v>0</v>
      </c>
      <c r="G63">
        <v>1</v>
      </c>
      <c r="H63" s="32">
        <v>0</v>
      </c>
    </row>
    <row r="64" spans="1:8" x14ac:dyDescent="0.2">
      <c r="A64">
        <v>31</v>
      </c>
      <c r="B64" t="str">
        <f t="shared" si="1"/>
        <v>reg31_nak</v>
      </c>
      <c r="C64" t="s">
        <v>188</v>
      </c>
      <c r="D64">
        <v>1</v>
      </c>
      <c r="E64">
        <v>0</v>
      </c>
      <c r="F64">
        <v>1</v>
      </c>
      <c r="G64">
        <v>0</v>
      </c>
      <c r="H64" s="32">
        <v>0</v>
      </c>
    </row>
    <row r="65" spans="1:8" x14ac:dyDescent="0.2">
      <c r="A65">
        <v>31</v>
      </c>
      <c r="B65" t="str">
        <f t="shared" si="1"/>
        <v>reg31_nak</v>
      </c>
      <c r="C65" t="s">
        <v>191</v>
      </c>
      <c r="D65">
        <v>0</v>
      </c>
      <c r="E65">
        <v>1</v>
      </c>
      <c r="F65">
        <v>0</v>
      </c>
      <c r="G65">
        <v>1</v>
      </c>
      <c r="H65" s="32">
        <v>0</v>
      </c>
    </row>
    <row r="66" spans="1:8" x14ac:dyDescent="0.2">
      <c r="A66">
        <v>32</v>
      </c>
      <c r="B66" t="str">
        <f t="shared" si="1"/>
        <v>reg32_nak</v>
      </c>
      <c r="C66" t="s">
        <v>188</v>
      </c>
      <c r="D66">
        <v>1</v>
      </c>
      <c r="E66">
        <v>0</v>
      </c>
      <c r="F66">
        <v>1</v>
      </c>
      <c r="G66">
        <v>0</v>
      </c>
      <c r="H66" s="32">
        <v>0</v>
      </c>
    </row>
    <row r="67" spans="1:8" x14ac:dyDescent="0.2">
      <c r="A67">
        <v>32</v>
      </c>
      <c r="B67" t="str">
        <f t="shared" si="1"/>
        <v>reg32_nak</v>
      </c>
      <c r="C67" t="s">
        <v>191</v>
      </c>
      <c r="D67">
        <v>0</v>
      </c>
      <c r="E67">
        <v>1</v>
      </c>
      <c r="F67">
        <v>0</v>
      </c>
      <c r="G67">
        <v>1</v>
      </c>
      <c r="H67" s="32">
        <v>0</v>
      </c>
    </row>
    <row r="68" spans="1:8" x14ac:dyDescent="0.2">
      <c r="A68">
        <v>33</v>
      </c>
      <c r="B68" t="str">
        <f t="shared" si="1"/>
        <v>reg33_nak</v>
      </c>
      <c r="C68" t="s">
        <v>188</v>
      </c>
      <c r="D68">
        <v>1</v>
      </c>
      <c r="E68">
        <v>0</v>
      </c>
      <c r="F68">
        <v>1</v>
      </c>
      <c r="G68">
        <v>0</v>
      </c>
      <c r="H68" s="32">
        <v>0</v>
      </c>
    </row>
    <row r="69" spans="1:8" x14ac:dyDescent="0.2">
      <c r="A69">
        <v>33</v>
      </c>
      <c r="B69" t="str">
        <f t="shared" si="1"/>
        <v>reg33_nak</v>
      </c>
      <c r="C69" t="s">
        <v>191</v>
      </c>
      <c r="D69">
        <v>0</v>
      </c>
      <c r="E69">
        <v>1</v>
      </c>
      <c r="F69">
        <v>0</v>
      </c>
      <c r="G69">
        <v>1</v>
      </c>
      <c r="H69" s="32">
        <v>0</v>
      </c>
    </row>
    <row r="70" spans="1:8" x14ac:dyDescent="0.2">
      <c r="A70">
        <v>34</v>
      </c>
      <c r="B70" t="str">
        <f t="shared" si="1"/>
        <v>reg34_nak</v>
      </c>
      <c r="C70" t="s">
        <v>188</v>
      </c>
      <c r="D70">
        <v>1</v>
      </c>
      <c r="E70">
        <v>0</v>
      </c>
      <c r="F70">
        <v>1</v>
      </c>
      <c r="G70">
        <v>0</v>
      </c>
      <c r="H70" s="32">
        <v>0</v>
      </c>
    </row>
    <row r="71" spans="1:8" x14ac:dyDescent="0.2">
      <c r="A71">
        <v>34</v>
      </c>
      <c r="B71" t="str">
        <f t="shared" ref="B71:B102" si="2">CONCATENATE("reg",A71,"_nak")</f>
        <v>reg34_nak</v>
      </c>
      <c r="C71" t="s">
        <v>191</v>
      </c>
      <c r="D71">
        <v>0</v>
      </c>
      <c r="E71">
        <v>1</v>
      </c>
      <c r="F71">
        <v>0</v>
      </c>
      <c r="G71">
        <v>1</v>
      </c>
      <c r="H71" s="32">
        <v>0</v>
      </c>
    </row>
    <row r="72" spans="1:8" x14ac:dyDescent="0.2">
      <c r="A72">
        <v>35</v>
      </c>
      <c r="B72" t="str">
        <f t="shared" si="2"/>
        <v>reg35_nak</v>
      </c>
      <c r="C72" t="s">
        <v>188</v>
      </c>
      <c r="D72">
        <v>1</v>
      </c>
      <c r="E72">
        <v>0</v>
      </c>
      <c r="F72">
        <v>1</v>
      </c>
      <c r="G72">
        <v>0</v>
      </c>
      <c r="H72" s="32">
        <v>0</v>
      </c>
    </row>
    <row r="73" spans="1:8" x14ac:dyDescent="0.2">
      <c r="A73">
        <v>35</v>
      </c>
      <c r="B73" t="str">
        <f t="shared" si="2"/>
        <v>reg35_nak</v>
      </c>
      <c r="C73" t="s">
        <v>191</v>
      </c>
      <c r="D73">
        <v>0</v>
      </c>
      <c r="E73">
        <v>1</v>
      </c>
      <c r="F73">
        <v>0</v>
      </c>
      <c r="G73">
        <v>1</v>
      </c>
      <c r="H73" s="32">
        <v>0</v>
      </c>
    </row>
    <row r="74" spans="1:8" x14ac:dyDescent="0.2">
      <c r="A74">
        <v>36</v>
      </c>
      <c r="B74" t="str">
        <f t="shared" si="2"/>
        <v>reg36_nak</v>
      </c>
      <c r="C74" t="s">
        <v>188</v>
      </c>
      <c r="D74">
        <v>1</v>
      </c>
      <c r="E74">
        <v>0</v>
      </c>
      <c r="F74">
        <v>1</v>
      </c>
      <c r="G74">
        <v>0</v>
      </c>
      <c r="H74" s="32">
        <v>0</v>
      </c>
    </row>
    <row r="75" spans="1:8" x14ac:dyDescent="0.2">
      <c r="A75">
        <v>36</v>
      </c>
      <c r="B75" t="str">
        <f t="shared" si="2"/>
        <v>reg36_nak</v>
      </c>
      <c r="C75" t="s">
        <v>191</v>
      </c>
      <c r="D75">
        <v>0</v>
      </c>
      <c r="E75">
        <v>1</v>
      </c>
      <c r="F75">
        <v>0</v>
      </c>
      <c r="G75">
        <v>1</v>
      </c>
      <c r="H75" s="32">
        <v>0</v>
      </c>
    </row>
    <row r="76" spans="1:8" x14ac:dyDescent="0.2">
      <c r="A76">
        <v>37</v>
      </c>
      <c r="B76" t="str">
        <f t="shared" si="2"/>
        <v>reg37_nak</v>
      </c>
      <c r="C76" t="s">
        <v>188</v>
      </c>
      <c r="D76">
        <v>1</v>
      </c>
      <c r="E76">
        <v>0</v>
      </c>
      <c r="F76">
        <v>1</v>
      </c>
      <c r="G76">
        <v>0</v>
      </c>
      <c r="H76" s="32">
        <v>0</v>
      </c>
    </row>
    <row r="77" spans="1:8" x14ac:dyDescent="0.2">
      <c r="A77">
        <v>37</v>
      </c>
      <c r="B77" t="str">
        <f t="shared" si="2"/>
        <v>reg37_nak</v>
      </c>
      <c r="C77" t="s">
        <v>191</v>
      </c>
      <c r="D77">
        <v>0</v>
      </c>
      <c r="E77">
        <v>1</v>
      </c>
      <c r="F77">
        <v>0</v>
      </c>
      <c r="G77">
        <v>1</v>
      </c>
      <c r="H77" s="32">
        <v>0</v>
      </c>
    </row>
    <row r="78" spans="1:8" x14ac:dyDescent="0.2">
      <c r="A78">
        <v>38</v>
      </c>
      <c r="B78" t="str">
        <f t="shared" si="2"/>
        <v>reg38_nak</v>
      </c>
      <c r="C78" t="s">
        <v>188</v>
      </c>
      <c r="D78">
        <v>1</v>
      </c>
      <c r="E78">
        <v>0</v>
      </c>
      <c r="F78">
        <v>1</v>
      </c>
      <c r="G78">
        <v>0</v>
      </c>
      <c r="H78" s="32">
        <v>0</v>
      </c>
    </row>
    <row r="79" spans="1:8" x14ac:dyDescent="0.2">
      <c r="A79">
        <v>38</v>
      </c>
      <c r="B79" t="str">
        <f t="shared" si="2"/>
        <v>reg38_nak</v>
      </c>
      <c r="C79" t="s">
        <v>191</v>
      </c>
      <c r="D79">
        <v>0</v>
      </c>
      <c r="E79">
        <v>1</v>
      </c>
      <c r="F79">
        <v>0</v>
      </c>
      <c r="G79">
        <v>1</v>
      </c>
      <c r="H79" s="32">
        <v>0</v>
      </c>
    </row>
    <row r="80" spans="1:8" x14ac:dyDescent="0.2">
      <c r="A80">
        <v>39</v>
      </c>
      <c r="B80" t="str">
        <f t="shared" si="2"/>
        <v>reg39_nak</v>
      </c>
      <c r="C80" t="s">
        <v>188</v>
      </c>
      <c r="D80">
        <v>1</v>
      </c>
      <c r="E80">
        <v>0</v>
      </c>
      <c r="F80">
        <v>1</v>
      </c>
      <c r="G80">
        <v>0</v>
      </c>
      <c r="H80" s="32">
        <v>0</v>
      </c>
    </row>
    <row r="81" spans="1:8" x14ac:dyDescent="0.2">
      <c r="A81">
        <v>39</v>
      </c>
      <c r="B81" t="str">
        <f t="shared" si="2"/>
        <v>reg39_nak</v>
      </c>
      <c r="C81" t="s">
        <v>191</v>
      </c>
      <c r="D81">
        <v>0</v>
      </c>
      <c r="E81">
        <v>1</v>
      </c>
      <c r="F81">
        <v>0</v>
      </c>
      <c r="G81">
        <v>1</v>
      </c>
      <c r="H81" s="32">
        <v>0</v>
      </c>
    </row>
    <row r="82" spans="1:8" x14ac:dyDescent="0.2">
      <c r="A82">
        <v>40</v>
      </c>
      <c r="B82" t="str">
        <f t="shared" si="2"/>
        <v>reg40_nak</v>
      </c>
      <c r="C82" t="s">
        <v>188</v>
      </c>
      <c r="D82">
        <v>1</v>
      </c>
      <c r="E82">
        <v>0</v>
      </c>
      <c r="F82">
        <v>1</v>
      </c>
      <c r="G82">
        <v>0</v>
      </c>
      <c r="H82" s="32">
        <v>0</v>
      </c>
    </row>
    <row r="83" spans="1:8" x14ac:dyDescent="0.2">
      <c r="A83">
        <v>40</v>
      </c>
      <c r="B83" t="str">
        <f t="shared" si="2"/>
        <v>reg40_nak</v>
      </c>
      <c r="C83" t="s">
        <v>191</v>
      </c>
      <c r="D83">
        <v>0</v>
      </c>
      <c r="E83">
        <v>1</v>
      </c>
      <c r="F83">
        <v>0</v>
      </c>
      <c r="G83">
        <v>1</v>
      </c>
      <c r="H83" s="32">
        <v>0</v>
      </c>
    </row>
    <row r="84" spans="1:8" x14ac:dyDescent="0.2">
      <c r="A84">
        <v>41</v>
      </c>
      <c r="B84" t="str">
        <f t="shared" si="2"/>
        <v>reg41_nak</v>
      </c>
      <c r="C84" t="s">
        <v>188</v>
      </c>
      <c r="D84">
        <v>1</v>
      </c>
      <c r="E84">
        <v>0</v>
      </c>
      <c r="F84">
        <v>1</v>
      </c>
      <c r="G84">
        <v>0</v>
      </c>
      <c r="H84" s="32">
        <v>0</v>
      </c>
    </row>
    <row r="85" spans="1:8" x14ac:dyDescent="0.2">
      <c r="A85">
        <v>41</v>
      </c>
      <c r="B85" t="str">
        <f t="shared" si="2"/>
        <v>reg41_nak</v>
      </c>
      <c r="C85" t="s">
        <v>191</v>
      </c>
      <c r="D85">
        <v>0</v>
      </c>
      <c r="E85">
        <v>1</v>
      </c>
      <c r="F85">
        <v>0</v>
      </c>
      <c r="G85">
        <v>1</v>
      </c>
      <c r="H85" s="32">
        <v>0</v>
      </c>
    </row>
    <row r="86" spans="1:8" x14ac:dyDescent="0.2">
      <c r="A86">
        <v>42</v>
      </c>
      <c r="B86" t="str">
        <f t="shared" si="2"/>
        <v>reg42_nak</v>
      </c>
      <c r="C86" t="s">
        <v>188</v>
      </c>
      <c r="D86">
        <v>1</v>
      </c>
      <c r="E86">
        <v>0</v>
      </c>
      <c r="F86">
        <v>1</v>
      </c>
      <c r="G86">
        <v>0</v>
      </c>
      <c r="H86" s="32">
        <v>0</v>
      </c>
    </row>
    <row r="87" spans="1:8" x14ac:dyDescent="0.2">
      <c r="A87">
        <v>42</v>
      </c>
      <c r="B87" t="str">
        <f t="shared" si="2"/>
        <v>reg42_nak</v>
      </c>
      <c r="C87" t="s">
        <v>191</v>
      </c>
      <c r="D87">
        <v>0</v>
      </c>
      <c r="E87">
        <v>1</v>
      </c>
      <c r="F87">
        <v>0</v>
      </c>
      <c r="G87">
        <v>1</v>
      </c>
      <c r="H87" s="32">
        <v>0</v>
      </c>
    </row>
    <row r="88" spans="1:8" x14ac:dyDescent="0.2">
      <c r="A88">
        <v>43</v>
      </c>
      <c r="B88" t="str">
        <f t="shared" si="2"/>
        <v>reg43_nak</v>
      </c>
      <c r="C88" t="s">
        <v>188</v>
      </c>
      <c r="D88">
        <v>1</v>
      </c>
      <c r="E88">
        <v>0</v>
      </c>
      <c r="F88">
        <v>1</v>
      </c>
      <c r="G88">
        <v>0</v>
      </c>
      <c r="H88" s="32">
        <v>0</v>
      </c>
    </row>
    <row r="89" spans="1:8" x14ac:dyDescent="0.2">
      <c r="A89">
        <v>43</v>
      </c>
      <c r="B89" t="str">
        <f t="shared" si="2"/>
        <v>reg43_nak</v>
      </c>
      <c r="C89" t="s">
        <v>191</v>
      </c>
      <c r="D89">
        <v>0</v>
      </c>
      <c r="E89">
        <v>1</v>
      </c>
      <c r="F89">
        <v>0</v>
      </c>
      <c r="G89">
        <v>1</v>
      </c>
      <c r="H89" s="32">
        <v>0</v>
      </c>
    </row>
    <row r="90" spans="1:8" x14ac:dyDescent="0.2">
      <c r="A90">
        <v>44</v>
      </c>
      <c r="B90" t="str">
        <f t="shared" si="2"/>
        <v>reg44_nak</v>
      </c>
      <c r="C90" t="s">
        <v>188</v>
      </c>
      <c r="D90">
        <v>1</v>
      </c>
      <c r="E90">
        <v>0</v>
      </c>
      <c r="F90">
        <v>1</v>
      </c>
      <c r="G90">
        <v>0</v>
      </c>
      <c r="H90" s="32">
        <v>0</v>
      </c>
    </row>
    <row r="91" spans="1:8" x14ac:dyDescent="0.2">
      <c r="A91">
        <v>44</v>
      </c>
      <c r="B91" t="str">
        <f t="shared" si="2"/>
        <v>reg44_nak</v>
      </c>
      <c r="C91" t="s">
        <v>191</v>
      </c>
      <c r="D91">
        <v>0</v>
      </c>
      <c r="E91">
        <v>1</v>
      </c>
      <c r="F91">
        <v>0</v>
      </c>
      <c r="G91">
        <v>1</v>
      </c>
      <c r="H91" s="32">
        <v>0</v>
      </c>
    </row>
    <row r="92" spans="1:8" x14ac:dyDescent="0.2">
      <c r="A92">
        <v>45</v>
      </c>
      <c r="B92" t="str">
        <f t="shared" si="2"/>
        <v>reg45_nak</v>
      </c>
      <c r="C92" t="s">
        <v>188</v>
      </c>
      <c r="D92">
        <v>1</v>
      </c>
      <c r="E92">
        <v>0</v>
      </c>
      <c r="F92">
        <v>1</v>
      </c>
      <c r="G92">
        <v>0</v>
      </c>
      <c r="H92" s="32">
        <v>0</v>
      </c>
    </row>
    <row r="93" spans="1:8" x14ac:dyDescent="0.2">
      <c r="A93">
        <v>45</v>
      </c>
      <c r="B93" t="str">
        <f t="shared" si="2"/>
        <v>reg45_nak</v>
      </c>
      <c r="C93" t="s">
        <v>191</v>
      </c>
      <c r="D93">
        <v>0</v>
      </c>
      <c r="E93">
        <v>1</v>
      </c>
      <c r="F93">
        <v>0</v>
      </c>
      <c r="G93">
        <v>1</v>
      </c>
      <c r="H93" s="32">
        <v>0</v>
      </c>
    </row>
    <row r="94" spans="1:8" x14ac:dyDescent="0.2">
      <c r="A94">
        <v>46</v>
      </c>
      <c r="B94" t="str">
        <f t="shared" si="2"/>
        <v>reg46_nak</v>
      </c>
      <c r="C94" t="s">
        <v>188</v>
      </c>
      <c r="D94">
        <v>1</v>
      </c>
      <c r="E94">
        <v>0</v>
      </c>
      <c r="F94">
        <v>1</v>
      </c>
      <c r="G94">
        <v>0</v>
      </c>
      <c r="H94" s="32">
        <v>0</v>
      </c>
    </row>
    <row r="95" spans="1:8" x14ac:dyDescent="0.2">
      <c r="A95">
        <v>46</v>
      </c>
      <c r="B95" t="str">
        <f t="shared" si="2"/>
        <v>reg46_nak</v>
      </c>
      <c r="C95" t="s">
        <v>191</v>
      </c>
      <c r="D95">
        <v>0</v>
      </c>
      <c r="E95">
        <v>1</v>
      </c>
      <c r="F95">
        <v>0</v>
      </c>
      <c r="G95">
        <v>1</v>
      </c>
      <c r="H95" s="32">
        <v>0</v>
      </c>
    </row>
    <row r="96" spans="1:8" x14ac:dyDescent="0.2">
      <c r="A96">
        <v>47</v>
      </c>
      <c r="B96" s="33" t="str">
        <f t="shared" ref="B96:B103" si="3">CONCATENATE("irreg",A96,"_nak")</f>
        <v>irreg47_nak</v>
      </c>
      <c r="C96" s="33" t="s">
        <v>194</v>
      </c>
      <c r="D96" s="33">
        <v>0</v>
      </c>
      <c r="E96">
        <v>0</v>
      </c>
      <c r="F96">
        <v>1</v>
      </c>
      <c r="G96" s="32">
        <v>0</v>
      </c>
      <c r="H96">
        <v>1</v>
      </c>
    </row>
    <row r="97" spans="1:8" x14ac:dyDescent="0.2">
      <c r="A97">
        <v>47</v>
      </c>
      <c r="B97" s="33" t="str">
        <f t="shared" si="3"/>
        <v>irreg47_nak</v>
      </c>
      <c r="C97" s="33" t="s">
        <v>195</v>
      </c>
      <c r="D97" s="33">
        <v>1</v>
      </c>
      <c r="E97">
        <v>1</v>
      </c>
      <c r="F97">
        <v>0</v>
      </c>
      <c r="G97" s="32">
        <v>0</v>
      </c>
      <c r="H97">
        <v>0</v>
      </c>
    </row>
    <row r="98" spans="1:8" x14ac:dyDescent="0.2">
      <c r="A98">
        <v>48</v>
      </c>
      <c r="B98" s="33" t="str">
        <f t="shared" si="3"/>
        <v>irreg48_nak</v>
      </c>
      <c r="C98" s="33" t="s">
        <v>194</v>
      </c>
      <c r="D98" s="33">
        <v>0</v>
      </c>
      <c r="E98">
        <v>0</v>
      </c>
      <c r="F98">
        <v>1</v>
      </c>
      <c r="G98" s="32">
        <v>0</v>
      </c>
      <c r="H98">
        <v>1</v>
      </c>
    </row>
    <row r="99" spans="1:8" x14ac:dyDescent="0.2">
      <c r="A99">
        <v>48</v>
      </c>
      <c r="B99" s="33" t="str">
        <f t="shared" si="3"/>
        <v>irreg48_nak</v>
      </c>
      <c r="C99" s="33" t="s">
        <v>195</v>
      </c>
      <c r="D99" s="33">
        <v>1</v>
      </c>
      <c r="E99">
        <v>1</v>
      </c>
      <c r="F99">
        <v>0</v>
      </c>
      <c r="G99" s="32">
        <v>0</v>
      </c>
      <c r="H99">
        <v>0</v>
      </c>
    </row>
    <row r="100" spans="1:8" x14ac:dyDescent="0.2">
      <c r="A100">
        <v>49</v>
      </c>
      <c r="B100" s="33" t="str">
        <f t="shared" si="3"/>
        <v>irreg49_nak</v>
      </c>
      <c r="C100" s="33" t="s">
        <v>194</v>
      </c>
      <c r="D100" s="33">
        <v>0</v>
      </c>
      <c r="E100">
        <v>0</v>
      </c>
      <c r="F100">
        <v>1</v>
      </c>
      <c r="G100" s="32">
        <v>0</v>
      </c>
      <c r="H100">
        <v>1</v>
      </c>
    </row>
    <row r="101" spans="1:8" x14ac:dyDescent="0.2">
      <c r="A101">
        <v>49</v>
      </c>
      <c r="B101" s="33" t="str">
        <f t="shared" si="3"/>
        <v>irreg49_nak</v>
      </c>
      <c r="C101" s="33" t="s">
        <v>195</v>
      </c>
      <c r="D101" s="33">
        <v>1</v>
      </c>
      <c r="E101">
        <v>1</v>
      </c>
      <c r="F101">
        <v>0</v>
      </c>
      <c r="G101" s="32">
        <v>0</v>
      </c>
      <c r="H101">
        <v>0</v>
      </c>
    </row>
    <row r="102" spans="1:8" x14ac:dyDescent="0.2">
      <c r="A102">
        <v>50</v>
      </c>
      <c r="B102" s="33" t="str">
        <f t="shared" si="3"/>
        <v>irreg50_nak</v>
      </c>
      <c r="C102" s="33" t="s">
        <v>194</v>
      </c>
      <c r="D102" s="33">
        <v>0</v>
      </c>
      <c r="E102">
        <v>0</v>
      </c>
      <c r="F102">
        <v>1</v>
      </c>
      <c r="G102" s="32">
        <v>0</v>
      </c>
      <c r="H102">
        <v>1</v>
      </c>
    </row>
    <row r="103" spans="1:8" x14ac:dyDescent="0.2">
      <c r="A103">
        <v>50</v>
      </c>
      <c r="B103" s="33" t="str">
        <f t="shared" si="3"/>
        <v>irreg50_nak</v>
      </c>
      <c r="C103" s="33" t="s">
        <v>195</v>
      </c>
      <c r="D103" s="33">
        <v>1</v>
      </c>
      <c r="E103">
        <v>1</v>
      </c>
      <c r="F103">
        <v>0</v>
      </c>
      <c r="G103" s="32">
        <v>0</v>
      </c>
      <c r="H103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03"/>
  <sheetViews>
    <sheetView topLeftCell="H1" zoomScale="200" zoomScaleNormal="200" workbookViewId="0">
      <selection activeCell="M3" sqref="M3"/>
    </sheetView>
  </sheetViews>
  <sheetFormatPr defaultColWidth="11.5703125" defaultRowHeight="12.75" x14ac:dyDescent="0.2"/>
  <cols>
    <col min="7" max="8" width="14" customWidth="1"/>
    <col min="9" max="9" width="15.28515625" customWidth="1"/>
    <col min="16" max="16" width="3.5703125" customWidth="1"/>
  </cols>
  <sheetData>
    <row r="1" spans="1:17" x14ac:dyDescent="0.2">
      <c r="M1">
        <v>2.4420000000000002</v>
      </c>
    </row>
    <row r="2" spans="1:17" x14ac:dyDescent="0.2">
      <c r="M2">
        <v>0.23</v>
      </c>
      <c r="N2">
        <v>0.75</v>
      </c>
    </row>
    <row r="3" spans="1:17" x14ac:dyDescent="0.2">
      <c r="B3" t="s">
        <v>2</v>
      </c>
      <c r="C3" t="s">
        <v>3</v>
      </c>
      <c r="D3" t="s">
        <v>4</v>
      </c>
      <c r="E3" t="s">
        <v>5</v>
      </c>
      <c r="F3" t="s">
        <v>185</v>
      </c>
      <c r="G3" t="s">
        <v>196</v>
      </c>
      <c r="H3" t="s">
        <v>186</v>
      </c>
      <c r="I3" t="s">
        <v>187</v>
      </c>
      <c r="K3" t="s">
        <v>149</v>
      </c>
      <c r="M3" t="s">
        <v>185</v>
      </c>
      <c r="N3" t="s">
        <v>196</v>
      </c>
      <c r="O3" t="s">
        <v>154</v>
      </c>
      <c r="P3" s="32" t="s">
        <v>155</v>
      </c>
      <c r="Q3" t="s">
        <v>157</v>
      </c>
    </row>
    <row r="4" spans="1:17" x14ac:dyDescent="0.2">
      <c r="A4">
        <v>1</v>
      </c>
      <c r="B4" t="str">
        <f t="shared" ref="B4:B35" si="0">CONCATENATE("reg",A4,"_nak",A4)</f>
        <v>reg1_nak1</v>
      </c>
      <c r="C4" t="str">
        <f>D4</f>
        <v>reg_nak</v>
      </c>
      <c r="D4" t="s">
        <v>188</v>
      </c>
      <c r="E4">
        <v>1</v>
      </c>
      <c r="F4">
        <v>0</v>
      </c>
      <c r="G4">
        <v>1</v>
      </c>
      <c r="H4">
        <v>0</v>
      </c>
      <c r="I4" s="32">
        <v>0</v>
      </c>
      <c r="K4" t="s">
        <v>189</v>
      </c>
      <c r="L4" t="s">
        <v>189</v>
      </c>
      <c r="M4">
        <v>0</v>
      </c>
      <c r="N4">
        <v>1</v>
      </c>
      <c r="O4">
        <f>-SUMPRODUCT(M4:N4,$M$2:$N$2)</f>
        <v>-0.75</v>
      </c>
      <c r="P4" s="32">
        <f>EXP(O4)</f>
        <v>0.47236655274101469</v>
      </c>
      <c r="Q4">
        <f>P4/SUM(P4:P5)</f>
        <v>0.37285223368680442</v>
      </c>
    </row>
    <row r="5" spans="1:17" x14ac:dyDescent="0.2">
      <c r="A5">
        <v>1</v>
      </c>
      <c r="B5" t="str">
        <f t="shared" si="0"/>
        <v>reg1_nak1</v>
      </c>
      <c r="C5" t="str">
        <f>D4</f>
        <v>reg_nak</v>
      </c>
      <c r="D5" t="s">
        <v>191</v>
      </c>
      <c r="E5">
        <v>0</v>
      </c>
      <c r="F5">
        <v>1</v>
      </c>
      <c r="G5">
        <v>0</v>
      </c>
      <c r="H5">
        <v>1</v>
      </c>
      <c r="I5" s="32">
        <v>0</v>
      </c>
      <c r="K5" t="s">
        <v>189</v>
      </c>
      <c r="L5" t="s">
        <v>192</v>
      </c>
      <c r="M5">
        <v>1</v>
      </c>
      <c r="N5">
        <v>0</v>
      </c>
      <c r="O5">
        <f>-SUMPRODUCT(M5:N5,$M$2:$N$2)</f>
        <v>-0.23</v>
      </c>
      <c r="P5" s="32">
        <f>EXP(O5)</f>
        <v>0.79453360250333405</v>
      </c>
      <c r="Q5">
        <f>P5/SUM(P4:P5)</f>
        <v>0.62714776631319569</v>
      </c>
    </row>
    <row r="6" spans="1:17" x14ac:dyDescent="0.2">
      <c r="A6">
        <v>2</v>
      </c>
      <c r="B6" t="str">
        <f t="shared" si="0"/>
        <v>reg2_nak2</v>
      </c>
      <c r="C6" t="str">
        <f>D6</f>
        <v>reg_nak</v>
      </c>
      <c r="D6" t="s">
        <v>188</v>
      </c>
      <c r="E6">
        <v>1</v>
      </c>
      <c r="F6">
        <v>0</v>
      </c>
      <c r="G6">
        <v>1</v>
      </c>
      <c r="H6">
        <v>0</v>
      </c>
      <c r="I6" s="32">
        <v>0</v>
      </c>
    </row>
    <row r="7" spans="1:17" x14ac:dyDescent="0.2">
      <c r="A7">
        <v>2</v>
      </c>
      <c r="B7" t="str">
        <f t="shared" si="0"/>
        <v>reg2_nak2</v>
      </c>
      <c r="C7" t="str">
        <f>D6</f>
        <v>reg_nak</v>
      </c>
      <c r="D7" t="s">
        <v>191</v>
      </c>
      <c r="E7">
        <v>0</v>
      </c>
      <c r="F7">
        <v>1</v>
      </c>
      <c r="G7">
        <v>0</v>
      </c>
      <c r="H7">
        <v>1</v>
      </c>
      <c r="I7" s="32">
        <v>0</v>
      </c>
    </row>
    <row r="8" spans="1:17" x14ac:dyDescent="0.2">
      <c r="A8">
        <v>3</v>
      </c>
      <c r="B8" t="str">
        <f t="shared" si="0"/>
        <v>reg3_nak3</v>
      </c>
      <c r="C8" t="str">
        <f>D8</f>
        <v>reg_nak</v>
      </c>
      <c r="D8" t="s">
        <v>188</v>
      </c>
      <c r="E8">
        <v>1</v>
      </c>
      <c r="F8">
        <v>0</v>
      </c>
      <c r="G8">
        <v>1</v>
      </c>
      <c r="H8">
        <v>0</v>
      </c>
      <c r="I8" s="32">
        <v>0</v>
      </c>
    </row>
    <row r="9" spans="1:17" x14ac:dyDescent="0.2">
      <c r="A9">
        <v>3</v>
      </c>
      <c r="B9" t="str">
        <f t="shared" si="0"/>
        <v>reg3_nak3</v>
      </c>
      <c r="C9" t="str">
        <f>D8</f>
        <v>reg_nak</v>
      </c>
      <c r="D9" t="s">
        <v>191</v>
      </c>
      <c r="E9">
        <v>0</v>
      </c>
      <c r="F9">
        <v>1</v>
      </c>
      <c r="G9">
        <v>0</v>
      </c>
      <c r="H9">
        <v>1</v>
      </c>
      <c r="I9" s="32">
        <v>0</v>
      </c>
    </row>
    <row r="10" spans="1:17" x14ac:dyDescent="0.2">
      <c r="A10">
        <v>4</v>
      </c>
      <c r="B10" t="str">
        <f t="shared" si="0"/>
        <v>reg4_nak4</v>
      </c>
      <c r="C10" t="str">
        <f>D10</f>
        <v>reg_nak</v>
      </c>
      <c r="D10" t="s">
        <v>188</v>
      </c>
      <c r="E10">
        <v>1</v>
      </c>
      <c r="F10">
        <v>0</v>
      </c>
      <c r="G10">
        <v>1</v>
      </c>
      <c r="H10">
        <v>0</v>
      </c>
      <c r="I10" s="32">
        <v>0</v>
      </c>
    </row>
    <row r="11" spans="1:17" x14ac:dyDescent="0.2">
      <c r="A11">
        <v>4</v>
      </c>
      <c r="B11" t="str">
        <f t="shared" si="0"/>
        <v>reg4_nak4</v>
      </c>
      <c r="C11" t="str">
        <f>D10</f>
        <v>reg_nak</v>
      </c>
      <c r="D11" t="s">
        <v>191</v>
      </c>
      <c r="E11">
        <v>0</v>
      </c>
      <c r="F11">
        <v>1</v>
      </c>
      <c r="G11">
        <v>0</v>
      </c>
      <c r="H11">
        <v>1</v>
      </c>
      <c r="I11" s="32">
        <v>0</v>
      </c>
    </row>
    <row r="12" spans="1:17" x14ac:dyDescent="0.2">
      <c r="A12">
        <v>5</v>
      </c>
      <c r="B12" t="str">
        <f t="shared" si="0"/>
        <v>reg5_nak5</v>
      </c>
      <c r="C12" t="str">
        <f>D12</f>
        <v>reg_nak</v>
      </c>
      <c r="D12" t="s">
        <v>188</v>
      </c>
      <c r="E12">
        <v>1</v>
      </c>
      <c r="F12">
        <v>0</v>
      </c>
      <c r="G12">
        <v>1</v>
      </c>
      <c r="H12">
        <v>0</v>
      </c>
      <c r="I12" s="32">
        <v>0</v>
      </c>
    </row>
    <row r="13" spans="1:17" x14ac:dyDescent="0.2">
      <c r="A13">
        <v>5</v>
      </c>
      <c r="B13" t="str">
        <f t="shared" si="0"/>
        <v>reg5_nak5</v>
      </c>
      <c r="C13" t="str">
        <f>D12</f>
        <v>reg_nak</v>
      </c>
      <c r="D13" t="s">
        <v>191</v>
      </c>
      <c r="E13">
        <v>0</v>
      </c>
      <c r="F13">
        <v>1</v>
      </c>
      <c r="G13">
        <v>0</v>
      </c>
      <c r="H13">
        <v>1</v>
      </c>
      <c r="I13" s="32">
        <v>0</v>
      </c>
    </row>
    <row r="14" spans="1:17" x14ac:dyDescent="0.2">
      <c r="A14">
        <v>6</v>
      </c>
      <c r="B14" t="str">
        <f t="shared" si="0"/>
        <v>reg6_nak6</v>
      </c>
      <c r="C14" t="str">
        <f>D14</f>
        <v>reg_nak</v>
      </c>
      <c r="D14" t="s">
        <v>188</v>
      </c>
      <c r="E14">
        <v>1</v>
      </c>
      <c r="F14">
        <v>0</v>
      </c>
      <c r="G14">
        <v>1</v>
      </c>
      <c r="H14">
        <v>0</v>
      </c>
      <c r="I14" s="32">
        <v>0</v>
      </c>
    </row>
    <row r="15" spans="1:17" x14ac:dyDescent="0.2">
      <c r="A15">
        <v>6</v>
      </c>
      <c r="B15" t="str">
        <f t="shared" si="0"/>
        <v>reg6_nak6</v>
      </c>
      <c r="C15" t="str">
        <f>D14</f>
        <v>reg_nak</v>
      </c>
      <c r="D15" t="s">
        <v>191</v>
      </c>
      <c r="E15">
        <v>0</v>
      </c>
      <c r="F15">
        <v>1</v>
      </c>
      <c r="G15">
        <v>0</v>
      </c>
      <c r="H15">
        <v>1</v>
      </c>
      <c r="I15" s="32">
        <v>0</v>
      </c>
    </row>
    <row r="16" spans="1:17" x14ac:dyDescent="0.2">
      <c r="A16">
        <v>7</v>
      </c>
      <c r="B16" t="str">
        <f t="shared" si="0"/>
        <v>reg7_nak7</v>
      </c>
      <c r="C16" t="str">
        <f>D16</f>
        <v>reg_nak</v>
      </c>
      <c r="D16" t="s">
        <v>188</v>
      </c>
      <c r="E16">
        <v>1</v>
      </c>
      <c r="F16">
        <v>0</v>
      </c>
      <c r="G16">
        <v>1</v>
      </c>
      <c r="H16">
        <v>0</v>
      </c>
      <c r="I16" s="32">
        <v>0</v>
      </c>
    </row>
    <row r="17" spans="1:9" x14ac:dyDescent="0.2">
      <c r="A17">
        <v>7</v>
      </c>
      <c r="B17" t="str">
        <f t="shared" si="0"/>
        <v>reg7_nak7</v>
      </c>
      <c r="C17" t="str">
        <f>D16</f>
        <v>reg_nak</v>
      </c>
      <c r="D17" t="s">
        <v>191</v>
      </c>
      <c r="E17">
        <v>0</v>
      </c>
      <c r="F17">
        <v>1</v>
      </c>
      <c r="G17">
        <v>0</v>
      </c>
      <c r="H17">
        <v>1</v>
      </c>
      <c r="I17" s="32">
        <v>0</v>
      </c>
    </row>
    <row r="18" spans="1:9" x14ac:dyDescent="0.2">
      <c r="A18">
        <v>8</v>
      </c>
      <c r="B18" t="str">
        <f t="shared" si="0"/>
        <v>reg8_nak8</v>
      </c>
      <c r="C18" t="str">
        <f>D18</f>
        <v>reg_nak</v>
      </c>
      <c r="D18" t="s">
        <v>188</v>
      </c>
      <c r="E18">
        <v>1</v>
      </c>
      <c r="F18">
        <v>0</v>
      </c>
      <c r="G18">
        <v>1</v>
      </c>
      <c r="H18">
        <v>0</v>
      </c>
      <c r="I18" s="32">
        <v>0</v>
      </c>
    </row>
    <row r="19" spans="1:9" x14ac:dyDescent="0.2">
      <c r="A19">
        <v>8</v>
      </c>
      <c r="B19" t="str">
        <f t="shared" si="0"/>
        <v>reg8_nak8</v>
      </c>
      <c r="C19" t="str">
        <f>D18</f>
        <v>reg_nak</v>
      </c>
      <c r="D19" t="s">
        <v>191</v>
      </c>
      <c r="E19">
        <v>0</v>
      </c>
      <c r="F19">
        <v>1</v>
      </c>
      <c r="G19">
        <v>0</v>
      </c>
      <c r="H19">
        <v>1</v>
      </c>
      <c r="I19" s="32">
        <v>0</v>
      </c>
    </row>
    <row r="20" spans="1:9" x14ac:dyDescent="0.2">
      <c r="A20">
        <v>9</v>
      </c>
      <c r="B20" t="str">
        <f t="shared" si="0"/>
        <v>reg9_nak9</v>
      </c>
      <c r="C20" t="str">
        <f>D20</f>
        <v>reg_nak</v>
      </c>
      <c r="D20" t="s">
        <v>188</v>
      </c>
      <c r="E20">
        <v>1</v>
      </c>
      <c r="F20">
        <v>0</v>
      </c>
      <c r="G20">
        <v>1</v>
      </c>
      <c r="H20">
        <v>0</v>
      </c>
      <c r="I20" s="32">
        <v>0</v>
      </c>
    </row>
    <row r="21" spans="1:9" x14ac:dyDescent="0.2">
      <c r="A21">
        <v>9</v>
      </c>
      <c r="B21" t="str">
        <f t="shared" si="0"/>
        <v>reg9_nak9</v>
      </c>
      <c r="C21" t="str">
        <f>D20</f>
        <v>reg_nak</v>
      </c>
      <c r="D21" t="s">
        <v>191</v>
      </c>
      <c r="E21">
        <v>0</v>
      </c>
      <c r="F21">
        <v>1</v>
      </c>
      <c r="G21">
        <v>0</v>
      </c>
      <c r="H21">
        <v>1</v>
      </c>
      <c r="I21" s="32">
        <v>0</v>
      </c>
    </row>
    <row r="22" spans="1:9" x14ac:dyDescent="0.2">
      <c r="A22">
        <v>10</v>
      </c>
      <c r="B22" t="str">
        <f t="shared" si="0"/>
        <v>reg10_nak10</v>
      </c>
      <c r="C22" t="str">
        <f>D22</f>
        <v>reg_nak</v>
      </c>
      <c r="D22" t="s">
        <v>188</v>
      </c>
      <c r="E22">
        <v>1</v>
      </c>
      <c r="F22">
        <v>0</v>
      </c>
      <c r="G22">
        <v>1</v>
      </c>
      <c r="H22">
        <v>0</v>
      </c>
      <c r="I22" s="32">
        <v>0</v>
      </c>
    </row>
    <row r="23" spans="1:9" x14ac:dyDescent="0.2">
      <c r="A23">
        <v>10</v>
      </c>
      <c r="B23" t="str">
        <f t="shared" si="0"/>
        <v>reg10_nak10</v>
      </c>
      <c r="C23" t="str">
        <f>D22</f>
        <v>reg_nak</v>
      </c>
      <c r="D23" t="s">
        <v>191</v>
      </c>
      <c r="E23">
        <v>0</v>
      </c>
      <c r="F23">
        <v>1</v>
      </c>
      <c r="G23">
        <v>0</v>
      </c>
      <c r="H23">
        <v>1</v>
      </c>
      <c r="I23" s="32">
        <v>0</v>
      </c>
    </row>
    <row r="24" spans="1:9" x14ac:dyDescent="0.2">
      <c r="A24">
        <v>11</v>
      </c>
      <c r="B24" t="str">
        <f t="shared" si="0"/>
        <v>reg11_nak11</v>
      </c>
      <c r="C24" t="str">
        <f>D24</f>
        <v>reg_nak</v>
      </c>
      <c r="D24" t="s">
        <v>188</v>
      </c>
      <c r="E24">
        <v>1</v>
      </c>
      <c r="F24">
        <v>0</v>
      </c>
      <c r="G24">
        <v>1</v>
      </c>
      <c r="H24">
        <v>0</v>
      </c>
      <c r="I24" s="32">
        <v>0</v>
      </c>
    </row>
    <row r="25" spans="1:9" x14ac:dyDescent="0.2">
      <c r="A25">
        <v>11</v>
      </c>
      <c r="B25" t="str">
        <f t="shared" si="0"/>
        <v>reg11_nak11</v>
      </c>
      <c r="C25" t="str">
        <f>D24</f>
        <v>reg_nak</v>
      </c>
      <c r="D25" t="s">
        <v>191</v>
      </c>
      <c r="E25">
        <v>0</v>
      </c>
      <c r="F25">
        <v>1</v>
      </c>
      <c r="G25">
        <v>0</v>
      </c>
      <c r="H25">
        <v>1</v>
      </c>
      <c r="I25" s="32">
        <v>0</v>
      </c>
    </row>
    <row r="26" spans="1:9" x14ac:dyDescent="0.2">
      <c r="A26">
        <v>12</v>
      </c>
      <c r="B26" t="str">
        <f t="shared" si="0"/>
        <v>reg12_nak12</v>
      </c>
      <c r="C26" t="str">
        <f>D26</f>
        <v>reg_nak</v>
      </c>
      <c r="D26" t="s">
        <v>188</v>
      </c>
      <c r="E26">
        <v>1</v>
      </c>
      <c r="F26">
        <v>0</v>
      </c>
      <c r="G26">
        <v>1</v>
      </c>
      <c r="H26">
        <v>0</v>
      </c>
      <c r="I26" s="32">
        <v>0</v>
      </c>
    </row>
    <row r="27" spans="1:9" x14ac:dyDescent="0.2">
      <c r="A27">
        <v>12</v>
      </c>
      <c r="B27" t="str">
        <f t="shared" si="0"/>
        <v>reg12_nak12</v>
      </c>
      <c r="C27" t="str">
        <f>D26</f>
        <v>reg_nak</v>
      </c>
      <c r="D27" t="s">
        <v>191</v>
      </c>
      <c r="E27">
        <v>0</v>
      </c>
      <c r="F27">
        <v>1</v>
      </c>
      <c r="G27">
        <v>0</v>
      </c>
      <c r="H27">
        <v>1</v>
      </c>
      <c r="I27" s="32">
        <v>0</v>
      </c>
    </row>
    <row r="28" spans="1:9" x14ac:dyDescent="0.2">
      <c r="A28">
        <v>13</v>
      </c>
      <c r="B28" t="str">
        <f t="shared" si="0"/>
        <v>reg13_nak13</v>
      </c>
      <c r="C28" t="str">
        <f>D28</f>
        <v>reg_nak</v>
      </c>
      <c r="D28" t="s">
        <v>188</v>
      </c>
      <c r="E28">
        <v>1</v>
      </c>
      <c r="F28">
        <v>0</v>
      </c>
      <c r="G28">
        <v>1</v>
      </c>
      <c r="H28">
        <v>0</v>
      </c>
      <c r="I28" s="32">
        <v>0</v>
      </c>
    </row>
    <row r="29" spans="1:9" x14ac:dyDescent="0.2">
      <c r="A29">
        <v>13</v>
      </c>
      <c r="B29" t="str">
        <f t="shared" si="0"/>
        <v>reg13_nak13</v>
      </c>
      <c r="C29" t="str">
        <f>D28</f>
        <v>reg_nak</v>
      </c>
      <c r="D29" t="s">
        <v>191</v>
      </c>
      <c r="E29">
        <v>0</v>
      </c>
      <c r="F29">
        <v>1</v>
      </c>
      <c r="G29">
        <v>0</v>
      </c>
      <c r="H29">
        <v>1</v>
      </c>
      <c r="I29" s="32">
        <v>0</v>
      </c>
    </row>
    <row r="30" spans="1:9" x14ac:dyDescent="0.2">
      <c r="A30">
        <v>14</v>
      </c>
      <c r="B30" t="str">
        <f t="shared" si="0"/>
        <v>reg14_nak14</v>
      </c>
      <c r="C30" t="str">
        <f>D30</f>
        <v>reg_nak</v>
      </c>
      <c r="D30" t="s">
        <v>188</v>
      </c>
      <c r="E30">
        <v>1</v>
      </c>
      <c r="F30">
        <v>0</v>
      </c>
      <c r="G30">
        <v>1</v>
      </c>
      <c r="H30">
        <v>0</v>
      </c>
      <c r="I30" s="32">
        <v>0</v>
      </c>
    </row>
    <row r="31" spans="1:9" x14ac:dyDescent="0.2">
      <c r="A31">
        <v>14</v>
      </c>
      <c r="B31" t="str">
        <f t="shared" si="0"/>
        <v>reg14_nak14</v>
      </c>
      <c r="C31" t="str">
        <f>D30</f>
        <v>reg_nak</v>
      </c>
      <c r="D31" t="s">
        <v>191</v>
      </c>
      <c r="E31">
        <v>0</v>
      </c>
      <c r="F31">
        <v>1</v>
      </c>
      <c r="G31">
        <v>0</v>
      </c>
      <c r="H31">
        <v>1</v>
      </c>
      <c r="I31" s="32">
        <v>0</v>
      </c>
    </row>
    <row r="32" spans="1:9" x14ac:dyDescent="0.2">
      <c r="A32">
        <v>15</v>
      </c>
      <c r="B32" t="str">
        <f t="shared" si="0"/>
        <v>reg15_nak15</v>
      </c>
      <c r="C32" t="str">
        <f>D32</f>
        <v>reg_nak</v>
      </c>
      <c r="D32" t="s">
        <v>188</v>
      </c>
      <c r="E32">
        <v>1</v>
      </c>
      <c r="F32">
        <v>0</v>
      </c>
      <c r="G32">
        <v>1</v>
      </c>
      <c r="H32">
        <v>0</v>
      </c>
      <c r="I32" s="32">
        <v>0</v>
      </c>
    </row>
    <row r="33" spans="1:9" x14ac:dyDescent="0.2">
      <c r="A33">
        <v>15</v>
      </c>
      <c r="B33" t="str">
        <f t="shared" si="0"/>
        <v>reg15_nak15</v>
      </c>
      <c r="C33" t="str">
        <f>D32</f>
        <v>reg_nak</v>
      </c>
      <c r="D33" t="s">
        <v>191</v>
      </c>
      <c r="E33">
        <v>0</v>
      </c>
      <c r="F33">
        <v>1</v>
      </c>
      <c r="G33">
        <v>0</v>
      </c>
      <c r="H33">
        <v>1</v>
      </c>
      <c r="I33" s="32">
        <v>0</v>
      </c>
    </row>
    <row r="34" spans="1:9" x14ac:dyDescent="0.2">
      <c r="A34">
        <v>16</v>
      </c>
      <c r="B34" t="str">
        <f t="shared" si="0"/>
        <v>reg16_nak16</v>
      </c>
      <c r="C34" t="str">
        <f>D34</f>
        <v>reg_nak</v>
      </c>
      <c r="D34" t="s">
        <v>188</v>
      </c>
      <c r="E34">
        <v>1</v>
      </c>
      <c r="F34">
        <v>0</v>
      </c>
      <c r="G34">
        <v>1</v>
      </c>
      <c r="H34">
        <v>0</v>
      </c>
      <c r="I34" s="32">
        <v>0</v>
      </c>
    </row>
    <row r="35" spans="1:9" x14ac:dyDescent="0.2">
      <c r="A35">
        <v>16</v>
      </c>
      <c r="B35" t="str">
        <f t="shared" si="0"/>
        <v>reg16_nak16</v>
      </c>
      <c r="C35" t="str">
        <f>D34</f>
        <v>reg_nak</v>
      </c>
      <c r="D35" t="s">
        <v>191</v>
      </c>
      <c r="E35">
        <v>0</v>
      </c>
      <c r="F35">
        <v>1</v>
      </c>
      <c r="G35">
        <v>0</v>
      </c>
      <c r="H35">
        <v>1</v>
      </c>
      <c r="I35" s="32">
        <v>0</v>
      </c>
    </row>
    <row r="36" spans="1:9" x14ac:dyDescent="0.2">
      <c r="A36">
        <v>17</v>
      </c>
      <c r="B36" t="str">
        <f t="shared" ref="B36:B67" si="1">CONCATENATE("reg",A36,"_nak",A36)</f>
        <v>reg17_nak17</v>
      </c>
      <c r="C36" t="str">
        <f>D36</f>
        <v>reg_nak</v>
      </c>
      <c r="D36" t="s">
        <v>188</v>
      </c>
      <c r="E36">
        <v>1</v>
      </c>
      <c r="F36">
        <v>0</v>
      </c>
      <c r="G36">
        <v>1</v>
      </c>
      <c r="H36">
        <v>0</v>
      </c>
      <c r="I36" s="32">
        <v>0</v>
      </c>
    </row>
    <row r="37" spans="1:9" x14ac:dyDescent="0.2">
      <c r="A37">
        <v>17</v>
      </c>
      <c r="B37" t="str">
        <f t="shared" si="1"/>
        <v>reg17_nak17</v>
      </c>
      <c r="C37" t="str">
        <f>D36</f>
        <v>reg_nak</v>
      </c>
      <c r="D37" t="s">
        <v>191</v>
      </c>
      <c r="E37">
        <v>0</v>
      </c>
      <c r="F37">
        <v>1</v>
      </c>
      <c r="G37">
        <v>0</v>
      </c>
      <c r="H37">
        <v>1</v>
      </c>
      <c r="I37" s="32">
        <v>0</v>
      </c>
    </row>
    <row r="38" spans="1:9" x14ac:dyDescent="0.2">
      <c r="A38">
        <v>18</v>
      </c>
      <c r="B38" t="str">
        <f t="shared" si="1"/>
        <v>reg18_nak18</v>
      </c>
      <c r="C38" t="str">
        <f>D38</f>
        <v>reg_nak</v>
      </c>
      <c r="D38" t="s">
        <v>188</v>
      </c>
      <c r="E38">
        <v>1</v>
      </c>
      <c r="F38">
        <v>0</v>
      </c>
      <c r="G38">
        <v>1</v>
      </c>
      <c r="H38">
        <v>0</v>
      </c>
      <c r="I38" s="32">
        <v>0</v>
      </c>
    </row>
    <row r="39" spans="1:9" x14ac:dyDescent="0.2">
      <c r="A39">
        <v>18</v>
      </c>
      <c r="B39" t="str">
        <f t="shared" si="1"/>
        <v>reg18_nak18</v>
      </c>
      <c r="C39" t="str">
        <f>D38</f>
        <v>reg_nak</v>
      </c>
      <c r="D39" t="s">
        <v>191</v>
      </c>
      <c r="E39">
        <v>0</v>
      </c>
      <c r="F39">
        <v>1</v>
      </c>
      <c r="G39">
        <v>0</v>
      </c>
      <c r="H39">
        <v>1</v>
      </c>
      <c r="I39" s="32">
        <v>0</v>
      </c>
    </row>
    <row r="40" spans="1:9" x14ac:dyDescent="0.2">
      <c r="A40">
        <v>19</v>
      </c>
      <c r="B40" t="str">
        <f t="shared" si="1"/>
        <v>reg19_nak19</v>
      </c>
      <c r="C40" t="str">
        <f>D40</f>
        <v>reg_nak</v>
      </c>
      <c r="D40" t="s">
        <v>188</v>
      </c>
      <c r="E40">
        <v>1</v>
      </c>
      <c r="F40">
        <v>0</v>
      </c>
      <c r="G40">
        <v>1</v>
      </c>
      <c r="H40">
        <v>0</v>
      </c>
      <c r="I40" s="32">
        <v>0</v>
      </c>
    </row>
    <row r="41" spans="1:9" x14ac:dyDescent="0.2">
      <c r="A41">
        <v>19</v>
      </c>
      <c r="B41" t="str">
        <f t="shared" si="1"/>
        <v>reg19_nak19</v>
      </c>
      <c r="C41" t="str">
        <f>D40</f>
        <v>reg_nak</v>
      </c>
      <c r="D41" t="s">
        <v>191</v>
      </c>
      <c r="E41">
        <v>0</v>
      </c>
      <c r="F41">
        <v>1</v>
      </c>
      <c r="G41">
        <v>0</v>
      </c>
      <c r="H41">
        <v>1</v>
      </c>
      <c r="I41" s="32">
        <v>0</v>
      </c>
    </row>
    <row r="42" spans="1:9" x14ac:dyDescent="0.2">
      <c r="A42">
        <v>20</v>
      </c>
      <c r="B42" t="str">
        <f t="shared" si="1"/>
        <v>reg20_nak20</v>
      </c>
      <c r="C42" t="str">
        <f>D42</f>
        <v>reg_nak</v>
      </c>
      <c r="D42" t="s">
        <v>188</v>
      </c>
      <c r="E42">
        <v>1</v>
      </c>
      <c r="F42">
        <v>0</v>
      </c>
      <c r="G42">
        <v>1</v>
      </c>
      <c r="H42">
        <v>0</v>
      </c>
      <c r="I42" s="32">
        <v>0</v>
      </c>
    </row>
    <row r="43" spans="1:9" x14ac:dyDescent="0.2">
      <c r="A43">
        <v>20</v>
      </c>
      <c r="B43" t="str">
        <f t="shared" si="1"/>
        <v>reg20_nak20</v>
      </c>
      <c r="C43" t="str">
        <f>D42</f>
        <v>reg_nak</v>
      </c>
      <c r="D43" t="s">
        <v>191</v>
      </c>
      <c r="E43">
        <v>0</v>
      </c>
      <c r="F43">
        <v>1</v>
      </c>
      <c r="G43">
        <v>0</v>
      </c>
      <c r="H43">
        <v>1</v>
      </c>
      <c r="I43" s="32">
        <v>0</v>
      </c>
    </row>
    <row r="44" spans="1:9" x14ac:dyDescent="0.2">
      <c r="A44">
        <v>21</v>
      </c>
      <c r="B44" t="str">
        <f t="shared" si="1"/>
        <v>reg21_nak21</v>
      </c>
      <c r="C44" t="str">
        <f>D44</f>
        <v>reg_nak</v>
      </c>
      <c r="D44" t="s">
        <v>188</v>
      </c>
      <c r="E44">
        <v>1</v>
      </c>
      <c r="F44">
        <v>0</v>
      </c>
      <c r="G44">
        <v>1</v>
      </c>
      <c r="H44">
        <v>0</v>
      </c>
      <c r="I44" s="32">
        <v>0</v>
      </c>
    </row>
    <row r="45" spans="1:9" x14ac:dyDescent="0.2">
      <c r="A45">
        <v>21</v>
      </c>
      <c r="B45" t="str">
        <f t="shared" si="1"/>
        <v>reg21_nak21</v>
      </c>
      <c r="C45" t="str">
        <f>D44</f>
        <v>reg_nak</v>
      </c>
      <c r="D45" t="s">
        <v>191</v>
      </c>
      <c r="E45">
        <v>0</v>
      </c>
      <c r="F45">
        <v>1</v>
      </c>
      <c r="G45">
        <v>0</v>
      </c>
      <c r="H45">
        <v>1</v>
      </c>
      <c r="I45" s="32">
        <v>0</v>
      </c>
    </row>
    <row r="46" spans="1:9" x14ac:dyDescent="0.2">
      <c r="A46">
        <v>22</v>
      </c>
      <c r="B46" t="str">
        <f t="shared" si="1"/>
        <v>reg22_nak22</v>
      </c>
      <c r="C46" t="str">
        <f>D46</f>
        <v>reg_nak</v>
      </c>
      <c r="D46" t="s">
        <v>188</v>
      </c>
      <c r="E46">
        <v>1</v>
      </c>
      <c r="F46">
        <v>0</v>
      </c>
      <c r="G46">
        <v>1</v>
      </c>
      <c r="H46">
        <v>0</v>
      </c>
      <c r="I46" s="32">
        <v>0</v>
      </c>
    </row>
    <row r="47" spans="1:9" x14ac:dyDescent="0.2">
      <c r="A47">
        <v>22</v>
      </c>
      <c r="B47" t="str">
        <f t="shared" si="1"/>
        <v>reg22_nak22</v>
      </c>
      <c r="C47" t="str">
        <f>D46</f>
        <v>reg_nak</v>
      </c>
      <c r="D47" t="s">
        <v>191</v>
      </c>
      <c r="E47">
        <v>0</v>
      </c>
      <c r="F47">
        <v>1</v>
      </c>
      <c r="G47">
        <v>0</v>
      </c>
      <c r="H47">
        <v>1</v>
      </c>
      <c r="I47" s="32">
        <v>0</v>
      </c>
    </row>
    <row r="48" spans="1:9" x14ac:dyDescent="0.2">
      <c r="A48">
        <v>23</v>
      </c>
      <c r="B48" t="str">
        <f t="shared" si="1"/>
        <v>reg23_nak23</v>
      </c>
      <c r="C48" t="str">
        <f>D48</f>
        <v>reg_nak</v>
      </c>
      <c r="D48" t="s">
        <v>188</v>
      </c>
      <c r="E48">
        <v>1</v>
      </c>
      <c r="F48">
        <v>0</v>
      </c>
      <c r="G48">
        <v>1</v>
      </c>
      <c r="H48">
        <v>0</v>
      </c>
      <c r="I48" s="32">
        <v>0</v>
      </c>
    </row>
    <row r="49" spans="1:9" x14ac:dyDescent="0.2">
      <c r="A49">
        <v>23</v>
      </c>
      <c r="B49" t="str">
        <f t="shared" si="1"/>
        <v>reg23_nak23</v>
      </c>
      <c r="C49" t="str">
        <f>D48</f>
        <v>reg_nak</v>
      </c>
      <c r="D49" t="s">
        <v>191</v>
      </c>
      <c r="E49">
        <v>0</v>
      </c>
      <c r="F49">
        <v>1</v>
      </c>
      <c r="G49">
        <v>0</v>
      </c>
      <c r="H49">
        <v>1</v>
      </c>
      <c r="I49" s="32">
        <v>0</v>
      </c>
    </row>
    <row r="50" spans="1:9" x14ac:dyDescent="0.2">
      <c r="A50">
        <v>24</v>
      </c>
      <c r="B50" t="str">
        <f t="shared" si="1"/>
        <v>reg24_nak24</v>
      </c>
      <c r="C50" t="str">
        <f>D50</f>
        <v>reg_nak</v>
      </c>
      <c r="D50" t="s">
        <v>188</v>
      </c>
      <c r="E50">
        <v>1</v>
      </c>
      <c r="F50">
        <v>0</v>
      </c>
      <c r="G50">
        <v>1</v>
      </c>
      <c r="H50">
        <v>0</v>
      </c>
      <c r="I50" s="32">
        <v>0</v>
      </c>
    </row>
    <row r="51" spans="1:9" x14ac:dyDescent="0.2">
      <c r="A51">
        <v>24</v>
      </c>
      <c r="B51" t="str">
        <f t="shared" si="1"/>
        <v>reg24_nak24</v>
      </c>
      <c r="C51" t="str">
        <f>D50</f>
        <v>reg_nak</v>
      </c>
      <c r="D51" t="s">
        <v>191</v>
      </c>
      <c r="E51">
        <v>0</v>
      </c>
      <c r="F51">
        <v>1</v>
      </c>
      <c r="G51">
        <v>0</v>
      </c>
      <c r="H51">
        <v>1</v>
      </c>
      <c r="I51" s="32">
        <v>0</v>
      </c>
    </row>
    <row r="52" spans="1:9" x14ac:dyDescent="0.2">
      <c r="A52">
        <v>25</v>
      </c>
      <c r="B52" t="str">
        <f t="shared" si="1"/>
        <v>reg25_nak25</v>
      </c>
      <c r="C52" t="str">
        <f>D52</f>
        <v>reg_nak</v>
      </c>
      <c r="D52" t="s">
        <v>188</v>
      </c>
      <c r="E52">
        <v>1</v>
      </c>
      <c r="F52">
        <v>0</v>
      </c>
      <c r="G52">
        <v>1</v>
      </c>
      <c r="H52">
        <v>0</v>
      </c>
      <c r="I52" s="32">
        <v>0</v>
      </c>
    </row>
    <row r="53" spans="1:9" x14ac:dyDescent="0.2">
      <c r="A53">
        <v>25</v>
      </c>
      <c r="B53" t="str">
        <f t="shared" si="1"/>
        <v>reg25_nak25</v>
      </c>
      <c r="C53" t="str">
        <f>D52</f>
        <v>reg_nak</v>
      </c>
      <c r="D53" t="s">
        <v>191</v>
      </c>
      <c r="E53">
        <v>0</v>
      </c>
      <c r="F53">
        <v>1</v>
      </c>
      <c r="G53">
        <v>0</v>
      </c>
      <c r="H53">
        <v>1</v>
      </c>
      <c r="I53" s="32">
        <v>0</v>
      </c>
    </row>
    <row r="54" spans="1:9" x14ac:dyDescent="0.2">
      <c r="A54">
        <v>26</v>
      </c>
      <c r="B54" t="str">
        <f t="shared" si="1"/>
        <v>reg26_nak26</v>
      </c>
      <c r="C54" t="str">
        <f>D54</f>
        <v>reg_nak</v>
      </c>
      <c r="D54" t="s">
        <v>188</v>
      </c>
      <c r="E54">
        <v>1</v>
      </c>
      <c r="F54">
        <v>0</v>
      </c>
      <c r="G54">
        <v>1</v>
      </c>
      <c r="H54">
        <v>0</v>
      </c>
      <c r="I54" s="32">
        <v>0</v>
      </c>
    </row>
    <row r="55" spans="1:9" x14ac:dyDescent="0.2">
      <c r="A55">
        <v>26</v>
      </c>
      <c r="B55" t="str">
        <f t="shared" si="1"/>
        <v>reg26_nak26</v>
      </c>
      <c r="C55" t="str">
        <f>D54</f>
        <v>reg_nak</v>
      </c>
      <c r="D55" t="s">
        <v>191</v>
      </c>
      <c r="E55">
        <v>0</v>
      </c>
      <c r="F55">
        <v>1</v>
      </c>
      <c r="G55">
        <v>0</v>
      </c>
      <c r="H55">
        <v>1</v>
      </c>
      <c r="I55" s="32">
        <v>0</v>
      </c>
    </row>
    <row r="56" spans="1:9" x14ac:dyDescent="0.2">
      <c r="A56">
        <v>27</v>
      </c>
      <c r="B56" t="str">
        <f t="shared" si="1"/>
        <v>reg27_nak27</v>
      </c>
      <c r="C56" t="str">
        <f>D56</f>
        <v>reg_nak</v>
      </c>
      <c r="D56" t="s">
        <v>188</v>
      </c>
      <c r="E56">
        <v>1</v>
      </c>
      <c r="F56">
        <v>0</v>
      </c>
      <c r="G56">
        <v>1</v>
      </c>
      <c r="H56">
        <v>0</v>
      </c>
      <c r="I56" s="32">
        <v>0</v>
      </c>
    </row>
    <row r="57" spans="1:9" x14ac:dyDescent="0.2">
      <c r="A57">
        <v>27</v>
      </c>
      <c r="B57" t="str">
        <f t="shared" si="1"/>
        <v>reg27_nak27</v>
      </c>
      <c r="C57" t="str">
        <f>D56</f>
        <v>reg_nak</v>
      </c>
      <c r="D57" t="s">
        <v>191</v>
      </c>
      <c r="E57">
        <v>0</v>
      </c>
      <c r="F57">
        <v>1</v>
      </c>
      <c r="G57">
        <v>0</v>
      </c>
      <c r="H57">
        <v>1</v>
      </c>
      <c r="I57" s="32">
        <v>0</v>
      </c>
    </row>
    <row r="58" spans="1:9" x14ac:dyDescent="0.2">
      <c r="A58">
        <v>28</v>
      </c>
      <c r="B58" t="str">
        <f t="shared" si="1"/>
        <v>reg28_nak28</v>
      </c>
      <c r="C58" t="str">
        <f>D58</f>
        <v>reg_nak</v>
      </c>
      <c r="D58" t="s">
        <v>188</v>
      </c>
      <c r="E58">
        <v>1</v>
      </c>
      <c r="F58">
        <v>0</v>
      </c>
      <c r="G58">
        <v>1</v>
      </c>
      <c r="H58">
        <v>0</v>
      </c>
      <c r="I58" s="32">
        <v>0</v>
      </c>
    </row>
    <row r="59" spans="1:9" x14ac:dyDescent="0.2">
      <c r="A59">
        <v>28</v>
      </c>
      <c r="B59" t="str">
        <f t="shared" si="1"/>
        <v>reg28_nak28</v>
      </c>
      <c r="C59" t="str">
        <f>D58</f>
        <v>reg_nak</v>
      </c>
      <c r="D59" t="s">
        <v>191</v>
      </c>
      <c r="E59">
        <v>0</v>
      </c>
      <c r="F59">
        <v>1</v>
      </c>
      <c r="G59">
        <v>0</v>
      </c>
      <c r="H59">
        <v>1</v>
      </c>
      <c r="I59" s="32">
        <v>0</v>
      </c>
    </row>
    <row r="60" spans="1:9" x14ac:dyDescent="0.2">
      <c r="A60">
        <v>29</v>
      </c>
      <c r="B60" t="str">
        <f t="shared" si="1"/>
        <v>reg29_nak29</v>
      </c>
      <c r="C60" t="str">
        <f>D60</f>
        <v>reg_nak</v>
      </c>
      <c r="D60" t="s">
        <v>188</v>
      </c>
      <c r="E60">
        <v>1</v>
      </c>
      <c r="F60">
        <v>0</v>
      </c>
      <c r="G60">
        <v>1</v>
      </c>
      <c r="H60">
        <v>0</v>
      </c>
      <c r="I60" s="32">
        <v>0</v>
      </c>
    </row>
    <row r="61" spans="1:9" x14ac:dyDescent="0.2">
      <c r="A61">
        <v>29</v>
      </c>
      <c r="B61" t="str">
        <f t="shared" si="1"/>
        <v>reg29_nak29</v>
      </c>
      <c r="C61" t="str">
        <f>D60</f>
        <v>reg_nak</v>
      </c>
      <c r="D61" t="s">
        <v>191</v>
      </c>
      <c r="E61">
        <v>0</v>
      </c>
      <c r="F61">
        <v>1</v>
      </c>
      <c r="G61">
        <v>0</v>
      </c>
      <c r="H61">
        <v>1</v>
      </c>
      <c r="I61" s="32">
        <v>0</v>
      </c>
    </row>
    <row r="62" spans="1:9" x14ac:dyDescent="0.2">
      <c r="A62">
        <v>30</v>
      </c>
      <c r="B62" t="str">
        <f t="shared" si="1"/>
        <v>reg30_nak30</v>
      </c>
      <c r="C62" t="str">
        <f>D62</f>
        <v>reg_nak</v>
      </c>
      <c r="D62" t="s">
        <v>188</v>
      </c>
      <c r="E62">
        <v>1</v>
      </c>
      <c r="F62">
        <v>0</v>
      </c>
      <c r="G62">
        <v>1</v>
      </c>
      <c r="H62">
        <v>0</v>
      </c>
      <c r="I62" s="32">
        <v>0</v>
      </c>
    </row>
    <row r="63" spans="1:9" x14ac:dyDescent="0.2">
      <c r="A63">
        <v>30</v>
      </c>
      <c r="B63" t="str">
        <f t="shared" si="1"/>
        <v>reg30_nak30</v>
      </c>
      <c r="C63" t="str">
        <f>D62</f>
        <v>reg_nak</v>
      </c>
      <c r="D63" t="s">
        <v>191</v>
      </c>
      <c r="E63">
        <v>0</v>
      </c>
      <c r="F63">
        <v>1</v>
      </c>
      <c r="G63">
        <v>0</v>
      </c>
      <c r="H63">
        <v>1</v>
      </c>
      <c r="I63" s="32">
        <v>0</v>
      </c>
    </row>
    <row r="64" spans="1:9" x14ac:dyDescent="0.2">
      <c r="A64">
        <v>31</v>
      </c>
      <c r="B64" t="str">
        <f t="shared" si="1"/>
        <v>reg31_nak31</v>
      </c>
      <c r="C64" t="str">
        <f>D64</f>
        <v>reg_nak</v>
      </c>
      <c r="D64" t="s">
        <v>188</v>
      </c>
      <c r="E64">
        <v>1</v>
      </c>
      <c r="F64">
        <v>0</v>
      </c>
      <c r="G64">
        <v>1</v>
      </c>
      <c r="H64">
        <v>0</v>
      </c>
      <c r="I64" s="32">
        <v>0</v>
      </c>
    </row>
    <row r="65" spans="1:9" x14ac:dyDescent="0.2">
      <c r="A65">
        <v>31</v>
      </c>
      <c r="B65" t="str">
        <f t="shared" si="1"/>
        <v>reg31_nak31</v>
      </c>
      <c r="C65" t="str">
        <f>D64</f>
        <v>reg_nak</v>
      </c>
      <c r="D65" t="s">
        <v>191</v>
      </c>
      <c r="E65">
        <v>0</v>
      </c>
      <c r="F65">
        <v>1</v>
      </c>
      <c r="G65">
        <v>0</v>
      </c>
      <c r="H65">
        <v>1</v>
      </c>
      <c r="I65" s="32">
        <v>0</v>
      </c>
    </row>
    <row r="66" spans="1:9" x14ac:dyDescent="0.2">
      <c r="A66">
        <v>32</v>
      </c>
      <c r="B66" t="str">
        <f t="shared" si="1"/>
        <v>reg32_nak32</v>
      </c>
      <c r="C66" t="str">
        <f>D66</f>
        <v>reg_nak</v>
      </c>
      <c r="D66" t="s">
        <v>188</v>
      </c>
      <c r="E66">
        <v>1</v>
      </c>
      <c r="F66">
        <v>0</v>
      </c>
      <c r="G66">
        <v>1</v>
      </c>
      <c r="H66">
        <v>0</v>
      </c>
      <c r="I66" s="32">
        <v>0</v>
      </c>
    </row>
    <row r="67" spans="1:9" x14ac:dyDescent="0.2">
      <c r="A67">
        <v>32</v>
      </c>
      <c r="B67" t="str">
        <f t="shared" si="1"/>
        <v>reg32_nak32</v>
      </c>
      <c r="C67" t="str">
        <f>D66</f>
        <v>reg_nak</v>
      </c>
      <c r="D67" t="s">
        <v>191</v>
      </c>
      <c r="E67">
        <v>0</v>
      </c>
      <c r="F67">
        <v>1</v>
      </c>
      <c r="G67">
        <v>0</v>
      </c>
      <c r="H67">
        <v>1</v>
      </c>
      <c r="I67" s="32">
        <v>0</v>
      </c>
    </row>
    <row r="68" spans="1:9" x14ac:dyDescent="0.2">
      <c r="A68">
        <v>33</v>
      </c>
      <c r="B68" t="str">
        <f t="shared" ref="B68:B99" si="2">CONCATENATE("reg",A68,"_nak",A68)</f>
        <v>reg33_nak33</v>
      </c>
      <c r="C68" t="str">
        <f>D68</f>
        <v>reg_nak</v>
      </c>
      <c r="D68" t="s">
        <v>188</v>
      </c>
      <c r="E68">
        <v>1</v>
      </c>
      <c r="F68">
        <v>0</v>
      </c>
      <c r="G68">
        <v>1</v>
      </c>
      <c r="H68">
        <v>0</v>
      </c>
      <c r="I68" s="32">
        <v>0</v>
      </c>
    </row>
    <row r="69" spans="1:9" x14ac:dyDescent="0.2">
      <c r="A69">
        <v>33</v>
      </c>
      <c r="B69" t="str">
        <f t="shared" si="2"/>
        <v>reg33_nak33</v>
      </c>
      <c r="C69" t="str">
        <f>D68</f>
        <v>reg_nak</v>
      </c>
      <c r="D69" t="s">
        <v>191</v>
      </c>
      <c r="E69">
        <v>0</v>
      </c>
      <c r="F69">
        <v>1</v>
      </c>
      <c r="G69">
        <v>0</v>
      </c>
      <c r="H69">
        <v>1</v>
      </c>
      <c r="I69" s="32">
        <v>0</v>
      </c>
    </row>
    <row r="70" spans="1:9" x14ac:dyDescent="0.2">
      <c r="A70">
        <v>34</v>
      </c>
      <c r="B70" t="str">
        <f t="shared" si="2"/>
        <v>reg34_nak34</v>
      </c>
      <c r="C70" t="str">
        <f>D70</f>
        <v>reg_nak</v>
      </c>
      <c r="D70" t="s">
        <v>188</v>
      </c>
      <c r="E70">
        <v>1</v>
      </c>
      <c r="F70">
        <v>0</v>
      </c>
      <c r="G70">
        <v>1</v>
      </c>
      <c r="H70">
        <v>0</v>
      </c>
      <c r="I70" s="32">
        <v>0</v>
      </c>
    </row>
    <row r="71" spans="1:9" x14ac:dyDescent="0.2">
      <c r="A71">
        <v>34</v>
      </c>
      <c r="B71" t="str">
        <f t="shared" si="2"/>
        <v>reg34_nak34</v>
      </c>
      <c r="C71" t="str">
        <f>D70</f>
        <v>reg_nak</v>
      </c>
      <c r="D71" t="s">
        <v>191</v>
      </c>
      <c r="E71">
        <v>0</v>
      </c>
      <c r="F71">
        <v>1</v>
      </c>
      <c r="G71">
        <v>0</v>
      </c>
      <c r="H71">
        <v>1</v>
      </c>
      <c r="I71" s="32">
        <v>0</v>
      </c>
    </row>
    <row r="72" spans="1:9" x14ac:dyDescent="0.2">
      <c r="A72">
        <v>35</v>
      </c>
      <c r="B72" t="str">
        <f t="shared" si="2"/>
        <v>reg35_nak35</v>
      </c>
      <c r="C72" t="str">
        <f>D72</f>
        <v>reg_nak</v>
      </c>
      <c r="D72" t="s">
        <v>188</v>
      </c>
      <c r="E72">
        <v>1</v>
      </c>
      <c r="F72">
        <v>0</v>
      </c>
      <c r="G72">
        <v>1</v>
      </c>
      <c r="H72">
        <v>0</v>
      </c>
      <c r="I72" s="32">
        <v>0</v>
      </c>
    </row>
    <row r="73" spans="1:9" x14ac:dyDescent="0.2">
      <c r="A73">
        <v>35</v>
      </c>
      <c r="B73" t="str">
        <f t="shared" si="2"/>
        <v>reg35_nak35</v>
      </c>
      <c r="C73" t="str">
        <f>D72</f>
        <v>reg_nak</v>
      </c>
      <c r="D73" t="s">
        <v>191</v>
      </c>
      <c r="E73">
        <v>0</v>
      </c>
      <c r="F73">
        <v>1</v>
      </c>
      <c r="G73">
        <v>0</v>
      </c>
      <c r="H73">
        <v>1</v>
      </c>
      <c r="I73" s="32">
        <v>0</v>
      </c>
    </row>
    <row r="74" spans="1:9" x14ac:dyDescent="0.2">
      <c r="A74">
        <v>36</v>
      </c>
      <c r="B74" t="str">
        <f t="shared" si="2"/>
        <v>reg36_nak36</v>
      </c>
      <c r="C74" t="str">
        <f>D74</f>
        <v>reg_nak</v>
      </c>
      <c r="D74" t="s">
        <v>188</v>
      </c>
      <c r="E74">
        <v>1</v>
      </c>
      <c r="F74">
        <v>0</v>
      </c>
      <c r="G74">
        <v>1</v>
      </c>
      <c r="H74">
        <v>0</v>
      </c>
      <c r="I74" s="32">
        <v>0</v>
      </c>
    </row>
    <row r="75" spans="1:9" x14ac:dyDescent="0.2">
      <c r="A75">
        <v>36</v>
      </c>
      <c r="B75" t="str">
        <f t="shared" si="2"/>
        <v>reg36_nak36</v>
      </c>
      <c r="C75" t="str">
        <f>D74</f>
        <v>reg_nak</v>
      </c>
      <c r="D75" t="s">
        <v>191</v>
      </c>
      <c r="E75">
        <v>0</v>
      </c>
      <c r="F75">
        <v>1</v>
      </c>
      <c r="G75">
        <v>0</v>
      </c>
      <c r="H75">
        <v>1</v>
      </c>
      <c r="I75" s="32">
        <v>0</v>
      </c>
    </row>
    <row r="76" spans="1:9" x14ac:dyDescent="0.2">
      <c r="A76">
        <v>37</v>
      </c>
      <c r="B76" t="str">
        <f t="shared" si="2"/>
        <v>reg37_nak37</v>
      </c>
      <c r="C76" t="str">
        <f>D76</f>
        <v>reg_nak</v>
      </c>
      <c r="D76" t="s">
        <v>188</v>
      </c>
      <c r="E76">
        <v>1</v>
      </c>
      <c r="F76">
        <v>0</v>
      </c>
      <c r="G76">
        <v>1</v>
      </c>
      <c r="H76">
        <v>0</v>
      </c>
      <c r="I76" s="32">
        <v>0</v>
      </c>
    </row>
    <row r="77" spans="1:9" x14ac:dyDescent="0.2">
      <c r="A77">
        <v>37</v>
      </c>
      <c r="B77" t="str">
        <f t="shared" si="2"/>
        <v>reg37_nak37</v>
      </c>
      <c r="C77" t="str">
        <f>D76</f>
        <v>reg_nak</v>
      </c>
      <c r="D77" t="s">
        <v>191</v>
      </c>
      <c r="E77">
        <v>0</v>
      </c>
      <c r="F77">
        <v>1</v>
      </c>
      <c r="G77">
        <v>0</v>
      </c>
      <c r="H77">
        <v>1</v>
      </c>
      <c r="I77" s="32">
        <v>0</v>
      </c>
    </row>
    <row r="78" spans="1:9" x14ac:dyDescent="0.2">
      <c r="A78">
        <v>38</v>
      </c>
      <c r="B78" t="str">
        <f t="shared" si="2"/>
        <v>reg38_nak38</v>
      </c>
      <c r="C78" t="str">
        <f>D78</f>
        <v>reg_nak</v>
      </c>
      <c r="D78" t="s">
        <v>188</v>
      </c>
      <c r="E78">
        <v>1</v>
      </c>
      <c r="F78">
        <v>0</v>
      </c>
      <c r="G78">
        <v>1</v>
      </c>
      <c r="H78">
        <v>0</v>
      </c>
      <c r="I78" s="32">
        <v>0</v>
      </c>
    </row>
    <row r="79" spans="1:9" x14ac:dyDescent="0.2">
      <c r="A79">
        <v>38</v>
      </c>
      <c r="B79" t="str">
        <f t="shared" si="2"/>
        <v>reg38_nak38</v>
      </c>
      <c r="C79" t="str">
        <f>D78</f>
        <v>reg_nak</v>
      </c>
      <c r="D79" t="s">
        <v>191</v>
      </c>
      <c r="E79">
        <v>0</v>
      </c>
      <c r="F79">
        <v>1</v>
      </c>
      <c r="G79">
        <v>0</v>
      </c>
      <c r="H79">
        <v>1</v>
      </c>
      <c r="I79" s="32">
        <v>0</v>
      </c>
    </row>
    <row r="80" spans="1:9" x14ac:dyDescent="0.2">
      <c r="A80">
        <v>39</v>
      </c>
      <c r="B80" t="str">
        <f t="shared" si="2"/>
        <v>reg39_nak39</v>
      </c>
      <c r="C80" t="str">
        <f>D80</f>
        <v>reg_nak</v>
      </c>
      <c r="D80" t="s">
        <v>188</v>
      </c>
      <c r="E80">
        <v>1</v>
      </c>
      <c r="F80">
        <v>0</v>
      </c>
      <c r="G80">
        <v>1</v>
      </c>
      <c r="H80">
        <v>0</v>
      </c>
      <c r="I80" s="32">
        <v>0</v>
      </c>
    </row>
    <row r="81" spans="1:9" x14ac:dyDescent="0.2">
      <c r="A81">
        <v>39</v>
      </c>
      <c r="B81" t="str">
        <f t="shared" si="2"/>
        <v>reg39_nak39</v>
      </c>
      <c r="C81" t="str">
        <f>D80</f>
        <v>reg_nak</v>
      </c>
      <c r="D81" t="s">
        <v>191</v>
      </c>
      <c r="E81">
        <v>0</v>
      </c>
      <c r="F81">
        <v>1</v>
      </c>
      <c r="G81">
        <v>0</v>
      </c>
      <c r="H81">
        <v>1</v>
      </c>
      <c r="I81" s="32">
        <v>0</v>
      </c>
    </row>
    <row r="82" spans="1:9" x14ac:dyDescent="0.2">
      <c r="A82">
        <v>40</v>
      </c>
      <c r="B82" t="str">
        <f t="shared" si="2"/>
        <v>reg40_nak40</v>
      </c>
      <c r="C82" t="str">
        <f>D82</f>
        <v>reg_nak</v>
      </c>
      <c r="D82" t="s">
        <v>188</v>
      </c>
      <c r="E82">
        <v>1</v>
      </c>
      <c r="F82">
        <v>0</v>
      </c>
      <c r="G82">
        <v>1</v>
      </c>
      <c r="H82">
        <v>0</v>
      </c>
      <c r="I82" s="32">
        <v>0</v>
      </c>
    </row>
    <row r="83" spans="1:9" x14ac:dyDescent="0.2">
      <c r="A83">
        <v>40</v>
      </c>
      <c r="B83" t="str">
        <f t="shared" si="2"/>
        <v>reg40_nak40</v>
      </c>
      <c r="C83" t="str">
        <f>D82</f>
        <v>reg_nak</v>
      </c>
      <c r="D83" t="s">
        <v>191</v>
      </c>
      <c r="E83">
        <v>0</v>
      </c>
      <c r="F83">
        <v>1</v>
      </c>
      <c r="G83">
        <v>0</v>
      </c>
      <c r="H83">
        <v>1</v>
      </c>
      <c r="I83" s="32">
        <v>0</v>
      </c>
    </row>
    <row r="84" spans="1:9" x14ac:dyDescent="0.2">
      <c r="A84">
        <v>41</v>
      </c>
      <c r="B84" t="str">
        <f t="shared" si="2"/>
        <v>reg41_nak41</v>
      </c>
      <c r="C84" t="str">
        <f>D84</f>
        <v>reg_nak</v>
      </c>
      <c r="D84" t="s">
        <v>188</v>
      </c>
      <c r="E84">
        <v>1</v>
      </c>
      <c r="F84">
        <v>0</v>
      </c>
      <c r="G84">
        <v>1</v>
      </c>
      <c r="H84">
        <v>0</v>
      </c>
      <c r="I84" s="32">
        <v>0</v>
      </c>
    </row>
    <row r="85" spans="1:9" x14ac:dyDescent="0.2">
      <c r="A85">
        <v>41</v>
      </c>
      <c r="B85" t="str">
        <f t="shared" si="2"/>
        <v>reg41_nak41</v>
      </c>
      <c r="C85" t="str">
        <f>D84</f>
        <v>reg_nak</v>
      </c>
      <c r="D85" t="s">
        <v>191</v>
      </c>
      <c r="E85">
        <v>0</v>
      </c>
      <c r="F85">
        <v>1</v>
      </c>
      <c r="G85">
        <v>0</v>
      </c>
      <c r="H85">
        <v>1</v>
      </c>
      <c r="I85" s="32">
        <v>0</v>
      </c>
    </row>
    <row r="86" spans="1:9" x14ac:dyDescent="0.2">
      <c r="A86">
        <v>42</v>
      </c>
      <c r="B86" t="str">
        <f t="shared" si="2"/>
        <v>reg42_nak42</v>
      </c>
      <c r="C86" t="str">
        <f>D86</f>
        <v>reg_nak</v>
      </c>
      <c r="D86" t="s">
        <v>188</v>
      </c>
      <c r="E86">
        <v>1</v>
      </c>
      <c r="F86">
        <v>0</v>
      </c>
      <c r="G86">
        <v>1</v>
      </c>
      <c r="H86">
        <v>0</v>
      </c>
      <c r="I86" s="32">
        <v>0</v>
      </c>
    </row>
    <row r="87" spans="1:9" x14ac:dyDescent="0.2">
      <c r="A87">
        <v>42</v>
      </c>
      <c r="B87" t="str">
        <f t="shared" si="2"/>
        <v>reg42_nak42</v>
      </c>
      <c r="C87" t="str">
        <f>D86</f>
        <v>reg_nak</v>
      </c>
      <c r="D87" t="s">
        <v>191</v>
      </c>
      <c r="E87">
        <v>0</v>
      </c>
      <c r="F87">
        <v>1</v>
      </c>
      <c r="G87">
        <v>0</v>
      </c>
      <c r="H87">
        <v>1</v>
      </c>
      <c r="I87" s="32">
        <v>0</v>
      </c>
    </row>
    <row r="88" spans="1:9" x14ac:dyDescent="0.2">
      <c r="A88">
        <v>43</v>
      </c>
      <c r="B88" t="str">
        <f t="shared" si="2"/>
        <v>reg43_nak43</v>
      </c>
      <c r="C88" t="str">
        <f>D88</f>
        <v>reg_nak</v>
      </c>
      <c r="D88" t="s">
        <v>188</v>
      </c>
      <c r="E88">
        <v>1</v>
      </c>
      <c r="F88">
        <v>0</v>
      </c>
      <c r="G88">
        <v>1</v>
      </c>
      <c r="H88">
        <v>0</v>
      </c>
      <c r="I88" s="32">
        <v>0</v>
      </c>
    </row>
    <row r="89" spans="1:9" x14ac:dyDescent="0.2">
      <c r="A89">
        <v>43</v>
      </c>
      <c r="B89" t="str">
        <f t="shared" si="2"/>
        <v>reg43_nak43</v>
      </c>
      <c r="C89" t="str">
        <f>D88</f>
        <v>reg_nak</v>
      </c>
      <c r="D89" t="s">
        <v>191</v>
      </c>
      <c r="E89">
        <v>0</v>
      </c>
      <c r="F89">
        <v>1</v>
      </c>
      <c r="G89">
        <v>0</v>
      </c>
      <c r="H89">
        <v>1</v>
      </c>
      <c r="I89" s="32">
        <v>0</v>
      </c>
    </row>
    <row r="90" spans="1:9" x14ac:dyDescent="0.2">
      <c r="A90">
        <v>44</v>
      </c>
      <c r="B90" t="str">
        <f t="shared" si="2"/>
        <v>reg44_nak44</v>
      </c>
      <c r="C90" t="str">
        <f>D90</f>
        <v>reg_nak</v>
      </c>
      <c r="D90" t="s">
        <v>188</v>
      </c>
      <c r="E90">
        <v>1</v>
      </c>
      <c r="F90">
        <v>0</v>
      </c>
      <c r="G90">
        <v>1</v>
      </c>
      <c r="H90">
        <v>0</v>
      </c>
      <c r="I90" s="32">
        <v>0</v>
      </c>
    </row>
    <row r="91" spans="1:9" x14ac:dyDescent="0.2">
      <c r="A91">
        <v>44</v>
      </c>
      <c r="B91" t="str">
        <f t="shared" si="2"/>
        <v>reg44_nak44</v>
      </c>
      <c r="C91" t="str">
        <f>D90</f>
        <v>reg_nak</v>
      </c>
      <c r="D91" t="s">
        <v>191</v>
      </c>
      <c r="E91">
        <v>0</v>
      </c>
      <c r="F91">
        <v>1</v>
      </c>
      <c r="G91">
        <v>0</v>
      </c>
      <c r="H91">
        <v>1</v>
      </c>
      <c r="I91" s="32">
        <v>0</v>
      </c>
    </row>
    <row r="92" spans="1:9" x14ac:dyDescent="0.2">
      <c r="A92">
        <v>45</v>
      </c>
      <c r="B92" t="str">
        <f t="shared" si="2"/>
        <v>reg45_nak45</v>
      </c>
      <c r="C92" t="str">
        <f>D92</f>
        <v>reg_nak</v>
      </c>
      <c r="D92" t="s">
        <v>188</v>
      </c>
      <c r="E92">
        <v>1</v>
      </c>
      <c r="F92">
        <v>0</v>
      </c>
      <c r="G92">
        <v>1</v>
      </c>
      <c r="H92">
        <v>0</v>
      </c>
      <c r="I92" s="32">
        <v>0</v>
      </c>
    </row>
    <row r="93" spans="1:9" x14ac:dyDescent="0.2">
      <c r="A93">
        <v>45</v>
      </c>
      <c r="B93" t="str">
        <f t="shared" si="2"/>
        <v>reg45_nak45</v>
      </c>
      <c r="C93" t="str">
        <f>D92</f>
        <v>reg_nak</v>
      </c>
      <c r="D93" t="s">
        <v>191</v>
      </c>
      <c r="E93">
        <v>0</v>
      </c>
      <c r="F93">
        <v>1</v>
      </c>
      <c r="G93">
        <v>0</v>
      </c>
      <c r="H93">
        <v>1</v>
      </c>
      <c r="I93" s="32">
        <v>0</v>
      </c>
    </row>
    <row r="94" spans="1:9" x14ac:dyDescent="0.2">
      <c r="A94">
        <v>46</v>
      </c>
      <c r="B94" t="str">
        <f t="shared" si="2"/>
        <v>reg46_nak46</v>
      </c>
      <c r="C94" t="str">
        <f>D94</f>
        <v>reg_nak</v>
      </c>
      <c r="D94" t="s">
        <v>188</v>
      </c>
      <c r="E94">
        <v>1</v>
      </c>
      <c r="F94">
        <v>0</v>
      </c>
      <c r="G94">
        <v>1</v>
      </c>
      <c r="H94">
        <v>0</v>
      </c>
      <c r="I94" s="32">
        <v>0</v>
      </c>
    </row>
    <row r="95" spans="1:9" x14ac:dyDescent="0.2">
      <c r="A95">
        <v>46</v>
      </c>
      <c r="B95" t="str">
        <f t="shared" si="2"/>
        <v>reg46_nak46</v>
      </c>
      <c r="C95" t="str">
        <f>D94</f>
        <v>reg_nak</v>
      </c>
      <c r="D95" t="s">
        <v>191</v>
      </c>
      <c r="E95">
        <v>0</v>
      </c>
      <c r="F95">
        <v>1</v>
      </c>
      <c r="G95">
        <v>0</v>
      </c>
      <c r="H95">
        <v>1</v>
      </c>
      <c r="I95" s="32">
        <v>0</v>
      </c>
    </row>
    <row r="96" spans="1:9" x14ac:dyDescent="0.2">
      <c r="A96">
        <v>47</v>
      </c>
      <c r="B96" t="str">
        <f t="shared" ref="B96:B103" si="3">CONCATENATE("irreg",A96,"_nak",A96)</f>
        <v>irreg47_nak47</v>
      </c>
      <c r="C96" t="str">
        <f>D96</f>
        <v>irreg_nak</v>
      </c>
      <c r="D96" s="33" t="s">
        <v>194</v>
      </c>
      <c r="E96" s="33">
        <v>0</v>
      </c>
      <c r="F96">
        <v>0</v>
      </c>
      <c r="G96">
        <v>1</v>
      </c>
      <c r="H96" s="32">
        <v>0</v>
      </c>
      <c r="I96">
        <v>1</v>
      </c>
    </row>
    <row r="97" spans="1:9" x14ac:dyDescent="0.2">
      <c r="A97">
        <v>47</v>
      </c>
      <c r="B97" t="str">
        <f t="shared" si="3"/>
        <v>irreg47_nak47</v>
      </c>
      <c r="C97" t="str">
        <f>D96</f>
        <v>irreg_nak</v>
      </c>
      <c r="D97" s="33" t="s">
        <v>195</v>
      </c>
      <c r="E97" s="33">
        <v>1</v>
      </c>
      <c r="F97">
        <v>1</v>
      </c>
      <c r="G97">
        <v>0</v>
      </c>
      <c r="H97" s="32">
        <v>0</v>
      </c>
      <c r="I97">
        <v>0</v>
      </c>
    </row>
    <row r="98" spans="1:9" x14ac:dyDescent="0.2">
      <c r="A98">
        <v>48</v>
      </c>
      <c r="B98" t="str">
        <f t="shared" si="3"/>
        <v>irreg48_nak48</v>
      </c>
      <c r="C98" t="str">
        <f>D98</f>
        <v>irreg_nak</v>
      </c>
      <c r="D98" s="33" t="s">
        <v>194</v>
      </c>
      <c r="E98" s="33">
        <v>0</v>
      </c>
      <c r="F98">
        <v>0</v>
      </c>
      <c r="G98">
        <v>1</v>
      </c>
      <c r="H98" s="32">
        <v>0</v>
      </c>
      <c r="I98">
        <v>1</v>
      </c>
    </row>
    <row r="99" spans="1:9" x14ac:dyDescent="0.2">
      <c r="A99">
        <v>48</v>
      </c>
      <c r="B99" t="str">
        <f t="shared" si="3"/>
        <v>irreg48_nak48</v>
      </c>
      <c r="C99" t="str">
        <f>D98</f>
        <v>irreg_nak</v>
      </c>
      <c r="D99" s="33" t="s">
        <v>195</v>
      </c>
      <c r="E99" s="33">
        <v>1</v>
      </c>
      <c r="F99">
        <v>1</v>
      </c>
      <c r="G99">
        <v>0</v>
      </c>
      <c r="H99" s="32">
        <v>0</v>
      </c>
      <c r="I99">
        <v>0</v>
      </c>
    </row>
    <row r="100" spans="1:9" x14ac:dyDescent="0.2">
      <c r="A100">
        <v>49</v>
      </c>
      <c r="B100" t="str">
        <f t="shared" si="3"/>
        <v>irreg49_nak49</v>
      </c>
      <c r="C100" t="str">
        <f>D100</f>
        <v>irreg_nak</v>
      </c>
      <c r="D100" s="33" t="s">
        <v>194</v>
      </c>
      <c r="E100" s="33">
        <v>0</v>
      </c>
      <c r="F100">
        <v>0</v>
      </c>
      <c r="G100">
        <v>1</v>
      </c>
      <c r="H100" s="32">
        <v>0</v>
      </c>
      <c r="I100">
        <v>1</v>
      </c>
    </row>
    <row r="101" spans="1:9" x14ac:dyDescent="0.2">
      <c r="A101">
        <v>49</v>
      </c>
      <c r="B101" t="str">
        <f t="shared" si="3"/>
        <v>irreg49_nak49</v>
      </c>
      <c r="C101" t="str">
        <f>D100</f>
        <v>irreg_nak</v>
      </c>
      <c r="D101" s="33" t="s">
        <v>195</v>
      </c>
      <c r="E101" s="33">
        <v>1</v>
      </c>
      <c r="F101">
        <v>1</v>
      </c>
      <c r="G101">
        <v>0</v>
      </c>
      <c r="H101" s="32">
        <v>0</v>
      </c>
      <c r="I101">
        <v>0</v>
      </c>
    </row>
    <row r="102" spans="1:9" x14ac:dyDescent="0.2">
      <c r="A102">
        <v>50</v>
      </c>
      <c r="B102" t="str">
        <f t="shared" si="3"/>
        <v>irreg50_nak50</v>
      </c>
      <c r="C102" t="str">
        <f>D102</f>
        <v>irreg_nak</v>
      </c>
      <c r="D102" s="33" t="s">
        <v>194</v>
      </c>
      <c r="E102" s="33">
        <v>0</v>
      </c>
      <c r="F102">
        <v>0</v>
      </c>
      <c r="G102">
        <v>1</v>
      </c>
      <c r="H102" s="32">
        <v>0</v>
      </c>
      <c r="I102">
        <v>1</v>
      </c>
    </row>
    <row r="103" spans="1:9" x14ac:dyDescent="0.2">
      <c r="A103">
        <v>50</v>
      </c>
      <c r="B103" t="str">
        <f t="shared" si="3"/>
        <v>irreg50_nak50</v>
      </c>
      <c r="C103" t="str">
        <f>D102</f>
        <v>irreg_nak</v>
      </c>
      <c r="D103" s="33" t="s">
        <v>195</v>
      </c>
      <c r="E103" s="33">
        <v>1</v>
      </c>
      <c r="F103">
        <v>1</v>
      </c>
      <c r="G103">
        <v>0</v>
      </c>
      <c r="H103" s="32">
        <v>0</v>
      </c>
      <c r="I103">
        <v>0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5:E225"/>
  <sheetViews>
    <sheetView zoomScale="200" zoomScaleNormal="200" workbookViewId="0"/>
  </sheetViews>
  <sheetFormatPr defaultColWidth="11.5703125" defaultRowHeight="12.75" x14ac:dyDescent="0.2"/>
  <sheetData>
    <row r="5" spans="5:5" x14ac:dyDescent="0.2">
      <c r="E5" s="34"/>
    </row>
    <row r="10" spans="5:5" x14ac:dyDescent="0.2">
      <c r="E10" s="34"/>
    </row>
    <row r="15" spans="5:5" x14ac:dyDescent="0.2">
      <c r="E15" s="34"/>
    </row>
    <row r="30" spans="5:5" x14ac:dyDescent="0.2">
      <c r="E30" s="34"/>
    </row>
    <row r="40" spans="5:5" x14ac:dyDescent="0.2">
      <c r="E40" s="34"/>
    </row>
    <row r="50" spans="5:5" x14ac:dyDescent="0.2">
      <c r="E50" s="34"/>
    </row>
    <row r="55" spans="5:5" x14ac:dyDescent="0.2">
      <c r="E55" s="34"/>
    </row>
    <row r="60" spans="5:5" x14ac:dyDescent="0.2">
      <c r="E60" s="34"/>
    </row>
    <row r="65" spans="5:5" x14ac:dyDescent="0.2">
      <c r="E65" s="34"/>
    </row>
    <row r="70" spans="5:5" x14ac:dyDescent="0.2">
      <c r="E70" s="34"/>
    </row>
    <row r="75" spans="5:5" x14ac:dyDescent="0.2">
      <c r="E75" s="34"/>
    </row>
    <row r="85" spans="5:5" x14ac:dyDescent="0.2">
      <c r="E85" s="34"/>
    </row>
    <row r="95" spans="5:5" x14ac:dyDescent="0.2">
      <c r="E95" s="34"/>
    </row>
    <row r="110" spans="5:5" x14ac:dyDescent="0.2">
      <c r="E110" s="34"/>
    </row>
    <row r="120" spans="5:5" x14ac:dyDescent="0.2">
      <c r="E120" s="34"/>
    </row>
    <row r="130" spans="5:5" x14ac:dyDescent="0.2">
      <c r="E130" s="34"/>
    </row>
    <row r="140" spans="5:5" x14ac:dyDescent="0.2">
      <c r="E140" s="34"/>
    </row>
    <row r="155" spans="5:5" x14ac:dyDescent="0.2">
      <c r="E155" s="34"/>
    </row>
    <row r="160" spans="5:5" x14ac:dyDescent="0.2">
      <c r="E160" s="34"/>
    </row>
    <row r="170" spans="5:5" x14ac:dyDescent="0.2">
      <c r="E170" s="34"/>
    </row>
    <row r="175" spans="5:5" x14ac:dyDescent="0.2">
      <c r="E175" s="34"/>
    </row>
    <row r="180" spans="5:5" x14ac:dyDescent="0.2">
      <c r="E180" s="34"/>
    </row>
    <row r="190" spans="5:5" x14ac:dyDescent="0.2">
      <c r="E190" s="34"/>
    </row>
    <row r="200" spans="5:5" x14ac:dyDescent="0.2">
      <c r="E200" s="34"/>
    </row>
    <row r="205" spans="5:5" x14ac:dyDescent="0.2">
      <c r="E205" s="34"/>
    </row>
    <row r="210" spans="5:5" x14ac:dyDescent="0.2">
      <c r="E210" s="34"/>
    </row>
    <row r="215" spans="5:5" x14ac:dyDescent="0.2">
      <c r="E215" s="34"/>
    </row>
    <row r="220" spans="5:5" x14ac:dyDescent="0.2">
      <c r="E220" s="34"/>
    </row>
    <row r="225" spans="5:5" x14ac:dyDescent="0.2">
      <c r="E225" s="34"/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across-item variation</vt:lpstr>
      <vt:lpstr>Zymet_example</vt:lpstr>
      <vt:lpstr>Zymet_example_forGLaPL</vt:lpstr>
      <vt:lpstr>Zymet_esque_undergoers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Moore-Cantwell, Claire</cp:lastModifiedBy>
  <cp:revision>16</cp:revision>
  <dcterms:created xsi:type="dcterms:W3CDTF">2022-12-09T17:36:25Z</dcterms:created>
  <dcterms:modified xsi:type="dcterms:W3CDTF">2023-03-01T16:47:21Z</dcterms:modified>
  <dc:language>en-US</dc:language>
</cp:coreProperties>
</file>