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LaPL/Combo/"/>
    </mc:Choice>
  </mc:AlternateContent>
  <xr:revisionPtr revIDLastSave="0" documentId="8_{2BFA5821-8021-B342-AB68-E4559959120A}" xr6:coauthVersionLast="47" xr6:coauthVersionMax="47" xr10:uidLastSave="{00000000-0000-0000-0000-000000000000}"/>
  <bookViews>
    <workbookView xWindow="0" yWindow="460" windowWidth="25860" windowHeight="16260" activeTab="1" xr2:uid="{6D016418-8590-7F42-9768-866F63012115}"/>
  </bookViews>
  <sheets>
    <sheet name="GSRTab" sheetId="1" r:id="rId1"/>
    <sheet name="GSRTab_hidden" sheetId="7" r:id="rId2"/>
    <sheet name="RSTTab_noHidden" sheetId="2" r:id="rId3"/>
    <sheet name="RSTTab_Summary" sheetId="6" r:id="rId4"/>
    <sheet name="Sheet1" sheetId="5" r:id="rId5"/>
    <sheet name="Sheet3" sheetId="3" r:id="rId6"/>
    <sheet name="Sheet4" sheetId="4" state="hidden" r:id="rId7"/>
  </sheets>
  <definedNames>
    <definedName name="solver_adj" localSheetId="2" hidden="1">RSTTab_noHidden!$E$5:$R$5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RSTTab_noHidden!$X$8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2" i="7" l="1"/>
  <c r="V52" i="7" s="1"/>
  <c r="U51" i="7"/>
  <c r="V51" i="7" s="1"/>
  <c r="W51" i="7" s="1"/>
  <c r="X51" i="7" s="1"/>
  <c r="U50" i="7"/>
  <c r="V50" i="7" s="1"/>
  <c r="U49" i="7"/>
  <c r="V49" i="7" s="1"/>
  <c r="W49" i="7" s="1"/>
  <c r="X49" i="7" s="1"/>
  <c r="U48" i="7"/>
  <c r="V48" i="7" s="1"/>
  <c r="U47" i="7"/>
  <c r="V47" i="7" s="1"/>
  <c r="W47" i="7" s="1"/>
  <c r="X47" i="7" s="1"/>
  <c r="U46" i="7"/>
  <c r="V46" i="7" s="1"/>
  <c r="U45" i="7"/>
  <c r="V45" i="7" s="1"/>
  <c r="W45" i="7" s="1"/>
  <c r="X45" i="7" s="1"/>
  <c r="U44" i="7"/>
  <c r="V44" i="7" s="1"/>
  <c r="U43" i="7"/>
  <c r="V43" i="7" s="1"/>
  <c r="U42" i="7"/>
  <c r="V42" i="7" s="1"/>
  <c r="U41" i="7"/>
  <c r="V41" i="7" s="1"/>
  <c r="U40" i="7"/>
  <c r="V40" i="7" s="1"/>
  <c r="U39" i="7"/>
  <c r="V39" i="7" s="1"/>
  <c r="W39" i="7" s="1"/>
  <c r="X39" i="7" s="1"/>
  <c r="U38" i="7"/>
  <c r="V38" i="7" s="1"/>
  <c r="U37" i="7"/>
  <c r="V37" i="7" s="1"/>
  <c r="U36" i="7"/>
  <c r="V36" i="7" s="1"/>
  <c r="U35" i="7"/>
  <c r="V35" i="7" s="1"/>
  <c r="U34" i="7"/>
  <c r="V34" i="7" s="1"/>
  <c r="U33" i="7"/>
  <c r="V33" i="7" s="1"/>
  <c r="U32" i="7"/>
  <c r="V32" i="7" s="1"/>
  <c r="U31" i="7"/>
  <c r="V31" i="7" s="1"/>
  <c r="U30" i="7"/>
  <c r="V30" i="7" s="1"/>
  <c r="U29" i="7"/>
  <c r="V29" i="7" s="1"/>
  <c r="U28" i="7"/>
  <c r="V28" i="7" s="1"/>
  <c r="U27" i="7"/>
  <c r="V27" i="7" s="1"/>
  <c r="U26" i="7"/>
  <c r="V26" i="7" s="1"/>
  <c r="U25" i="7"/>
  <c r="V25" i="7" s="1"/>
  <c r="U24" i="7"/>
  <c r="V24" i="7" s="1"/>
  <c r="U23" i="7"/>
  <c r="V23" i="7" s="1"/>
  <c r="U22" i="7"/>
  <c r="V22" i="7" s="1"/>
  <c r="U21" i="7"/>
  <c r="V21" i="7" s="1"/>
  <c r="U20" i="7"/>
  <c r="V20" i="7" s="1"/>
  <c r="U19" i="7"/>
  <c r="V19" i="7" s="1"/>
  <c r="W19" i="7" s="1"/>
  <c r="X19" i="7" s="1"/>
  <c r="U18" i="7"/>
  <c r="V18" i="7" s="1"/>
  <c r="U17" i="7"/>
  <c r="V17" i="7" s="1"/>
  <c r="U16" i="7"/>
  <c r="V16" i="7" s="1"/>
  <c r="U15" i="7"/>
  <c r="V15" i="7" s="1"/>
  <c r="W15" i="7" s="1"/>
  <c r="X15" i="7" s="1"/>
  <c r="U14" i="7"/>
  <c r="V14" i="7" s="1"/>
  <c r="U13" i="7"/>
  <c r="V13" i="7" s="1"/>
  <c r="U12" i="7"/>
  <c r="V12" i="7" s="1"/>
  <c r="V11" i="7"/>
  <c r="W11" i="7" s="1"/>
  <c r="X11" i="7" s="1"/>
  <c r="U11" i="7"/>
  <c r="U10" i="7"/>
  <c r="V10" i="7" s="1"/>
  <c r="U7" i="7"/>
  <c r="V7" i="7" s="1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W25" i="7" l="1"/>
  <c r="X25" i="7" s="1"/>
  <c r="W13" i="7"/>
  <c r="X13" i="7" s="1"/>
  <c r="W17" i="7"/>
  <c r="X17" i="7" s="1"/>
  <c r="W41" i="7"/>
  <c r="X41" i="7" s="1"/>
  <c r="W43" i="7"/>
  <c r="X43" i="7" s="1"/>
  <c r="W23" i="7"/>
  <c r="X23" i="7" s="1"/>
  <c r="W29" i="7"/>
  <c r="X29" i="7" s="1"/>
  <c r="W33" i="7"/>
  <c r="X33" i="7" s="1"/>
  <c r="W7" i="7"/>
  <c r="X7" i="7" s="1"/>
  <c r="W10" i="7"/>
  <c r="X10" i="7" s="1"/>
  <c r="W14" i="7"/>
  <c r="X14" i="7" s="1"/>
  <c r="W20" i="7"/>
  <c r="X20" i="7" s="1"/>
  <c r="W26" i="7"/>
  <c r="X26" i="7" s="1"/>
  <c r="W34" i="7"/>
  <c r="X34" i="7" s="1"/>
  <c r="W44" i="7"/>
  <c r="X44" i="7" s="1"/>
  <c r="W50" i="7"/>
  <c r="X50" i="7" s="1"/>
  <c r="W21" i="7"/>
  <c r="X21" i="7" s="1"/>
  <c r="W27" i="7"/>
  <c r="X27" i="7" s="1"/>
  <c r="W31" i="7"/>
  <c r="X31" i="7" s="1"/>
  <c r="W35" i="7"/>
  <c r="X35" i="7" s="1"/>
  <c r="W37" i="7"/>
  <c r="X37" i="7" s="1"/>
  <c r="W12" i="7"/>
  <c r="X12" i="7" s="1"/>
  <c r="W16" i="7"/>
  <c r="X16" i="7" s="1"/>
  <c r="W18" i="7"/>
  <c r="X18" i="7" s="1"/>
  <c r="W22" i="7"/>
  <c r="X22" i="7" s="1"/>
  <c r="W24" i="7"/>
  <c r="X24" i="7" s="1"/>
  <c r="W28" i="7"/>
  <c r="X28" i="7" s="1"/>
  <c r="W30" i="7"/>
  <c r="X30" i="7" s="1"/>
  <c r="W32" i="7"/>
  <c r="X32" i="7" s="1"/>
  <c r="W36" i="7"/>
  <c r="X36" i="7" s="1"/>
  <c r="W38" i="7"/>
  <c r="X38" i="7" s="1"/>
  <c r="W40" i="7"/>
  <c r="X40" i="7" s="1"/>
  <c r="W42" i="7"/>
  <c r="X42" i="7" s="1"/>
  <c r="W46" i="7"/>
  <c r="X46" i="7" s="1"/>
  <c r="W48" i="7"/>
  <c r="X48" i="7" s="1"/>
  <c r="W52" i="7"/>
  <c r="X52" i="7" s="1"/>
  <c r="B3" i="6" a="1"/>
  <c r="B3" i="6"/>
  <c r="Y6" i="7" l="1"/>
  <c r="Z11" i="7" s="1"/>
  <c r="Z10" i="7" l="1"/>
  <c r="D3" i="6" l="1" a="1"/>
  <c r="D3" i="6" s="1"/>
  <c r="I4" i="1"/>
  <c r="I2" i="1"/>
  <c r="J2" i="1"/>
  <c r="J4" i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S4" i="1"/>
  <c r="R4" i="1"/>
  <c r="Q4" i="1"/>
  <c r="P4" i="1"/>
  <c r="O4" i="1"/>
  <c r="N4" i="1"/>
  <c r="M4" i="1"/>
  <c r="L4" i="1"/>
  <c r="K4" i="1"/>
  <c r="H4" i="1"/>
  <c r="G4" i="1"/>
  <c r="F4" i="1"/>
  <c r="E4" i="1"/>
  <c r="S2" i="1"/>
  <c r="R2" i="1"/>
  <c r="Q2" i="1"/>
  <c r="P2" i="1"/>
  <c r="O2" i="1"/>
  <c r="N2" i="1"/>
  <c r="M2" i="1"/>
  <c r="L2" i="1"/>
  <c r="K2" i="1"/>
  <c r="H2" i="1"/>
  <c r="G2" i="1"/>
  <c r="F2" i="1"/>
  <c r="E2" i="1"/>
  <c r="S7" i="2"/>
  <c r="T7" i="2" s="1"/>
  <c r="Q2" i="2"/>
  <c r="Q4" i="2"/>
  <c r="S50" i="2"/>
  <c r="T50" i="2" s="1"/>
  <c r="S49" i="2"/>
  <c r="T49" i="2" s="1"/>
  <c r="S48" i="2"/>
  <c r="T48" i="2" s="1"/>
  <c r="S47" i="2"/>
  <c r="T4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F2" i="2"/>
  <c r="G2" i="2"/>
  <c r="H2" i="2"/>
  <c r="I2" i="2"/>
  <c r="J2" i="2"/>
  <c r="K2" i="2"/>
  <c r="L2" i="2"/>
  <c r="M2" i="2"/>
  <c r="N2" i="2"/>
  <c r="O2" i="2"/>
  <c r="P2" i="2"/>
  <c r="R2" i="2"/>
  <c r="E2" i="2"/>
  <c r="F4" i="2"/>
  <c r="G4" i="2"/>
  <c r="H4" i="2"/>
  <c r="I4" i="2"/>
  <c r="J4" i="2"/>
  <c r="K4" i="2"/>
  <c r="L4" i="2"/>
  <c r="M4" i="2"/>
  <c r="N4" i="2"/>
  <c r="O4" i="2"/>
  <c r="P4" i="2"/>
  <c r="R4" i="2"/>
  <c r="E4" i="2"/>
  <c r="B8" i="6" l="1" a="1"/>
  <c r="B8" i="6" s="1"/>
  <c r="B6" i="6" a="1"/>
  <c r="B6" i="6" s="1"/>
  <c r="B9" i="6" a="1"/>
  <c r="B9" i="6" s="1"/>
  <c r="B5" i="6" a="1"/>
  <c r="B5" i="6" s="1"/>
  <c r="B4" i="6" a="1"/>
  <c r="B4" i="6" s="1"/>
  <c r="B7" i="6" a="1"/>
  <c r="B7" i="6" s="1"/>
  <c r="U4" i="2"/>
  <c r="V47" i="1"/>
  <c r="W47" i="1" s="1"/>
  <c r="V43" i="1"/>
  <c r="W43" i="1" s="1"/>
  <c r="V9" i="1"/>
  <c r="W9" i="1" s="1"/>
  <c r="V48" i="1"/>
  <c r="W48" i="1" s="1"/>
  <c r="V13" i="1"/>
  <c r="W13" i="1" s="1"/>
  <c r="V17" i="1"/>
  <c r="W17" i="1" s="1"/>
  <c r="V25" i="1"/>
  <c r="W25" i="1" s="1"/>
  <c r="V33" i="1"/>
  <c r="W33" i="1" s="1"/>
  <c r="V37" i="1"/>
  <c r="W37" i="1" s="1"/>
  <c r="V45" i="1"/>
  <c r="W45" i="1" s="1"/>
  <c r="V49" i="1"/>
  <c r="W49" i="1" s="1"/>
  <c r="V44" i="1"/>
  <c r="W44" i="1" s="1"/>
  <c r="V26" i="1"/>
  <c r="W26" i="1" s="1"/>
  <c r="V34" i="1"/>
  <c r="W34" i="1" s="1"/>
  <c r="V38" i="1"/>
  <c r="W38" i="1" s="1"/>
  <c r="V46" i="1"/>
  <c r="W46" i="1" s="1"/>
  <c r="V50" i="1"/>
  <c r="W50" i="1" s="1"/>
  <c r="V18" i="1"/>
  <c r="W18" i="1" s="1"/>
  <c r="V23" i="1"/>
  <c r="W23" i="1" s="1"/>
  <c r="V31" i="1"/>
  <c r="W31" i="1" s="1"/>
  <c r="V7" i="1"/>
  <c r="W7" i="1" s="1"/>
  <c r="V10" i="1"/>
  <c r="W10" i="1" s="1"/>
  <c r="V8" i="1"/>
  <c r="W8" i="1" s="1"/>
  <c r="V11" i="1"/>
  <c r="W11" i="1" s="1"/>
  <c r="V27" i="1"/>
  <c r="W27" i="1" s="1"/>
  <c r="V35" i="1"/>
  <c r="W35" i="1" s="1"/>
  <c r="V39" i="1"/>
  <c r="W39" i="1" s="1"/>
  <c r="V14" i="1"/>
  <c r="W14" i="1" s="1"/>
  <c r="V15" i="1"/>
  <c r="W15" i="1" s="1"/>
  <c r="V19" i="1"/>
  <c r="W19" i="1" s="1"/>
  <c r="V12" i="1"/>
  <c r="W12" i="1" s="1"/>
  <c r="V16" i="1"/>
  <c r="W16" i="1" s="1"/>
  <c r="V20" i="1"/>
  <c r="W20" i="1" s="1"/>
  <c r="V24" i="1"/>
  <c r="W24" i="1" s="1"/>
  <c r="V28" i="1"/>
  <c r="W28" i="1" s="1"/>
  <c r="V32" i="1"/>
  <c r="W32" i="1" s="1"/>
  <c r="V36" i="1"/>
  <c r="W36" i="1" s="1"/>
  <c r="V40" i="1"/>
  <c r="W40" i="1" s="1"/>
  <c r="V21" i="1"/>
  <c r="W21" i="1" s="1"/>
  <c r="V29" i="1"/>
  <c r="W29" i="1" s="1"/>
  <c r="V41" i="1"/>
  <c r="W41" i="1" s="1"/>
  <c r="V22" i="1"/>
  <c r="W22" i="1" s="1"/>
  <c r="V30" i="1"/>
  <c r="W30" i="1" s="1"/>
  <c r="V42" i="1"/>
  <c r="W42" i="1" s="1"/>
  <c r="U50" i="2"/>
  <c r="V50" i="2" s="1"/>
  <c r="U49" i="2"/>
  <c r="V49" i="2" s="1"/>
  <c r="U48" i="2"/>
  <c r="V48" i="2" s="1"/>
  <c r="U47" i="2"/>
  <c r="V47" i="2" s="1"/>
  <c r="U43" i="2"/>
  <c r="V43" i="2" s="1"/>
  <c r="U27" i="2"/>
  <c r="V27" i="2" s="1"/>
  <c r="U19" i="2"/>
  <c r="V19" i="2" s="1"/>
  <c r="U7" i="2"/>
  <c r="V7" i="2" s="1"/>
  <c r="U39" i="2"/>
  <c r="V39" i="2" s="1"/>
  <c r="U35" i="2"/>
  <c r="V35" i="2" s="1"/>
  <c r="U31" i="2"/>
  <c r="V31" i="2" s="1"/>
  <c r="U23" i="2"/>
  <c r="V23" i="2" s="1"/>
  <c r="U44" i="2"/>
  <c r="V44" i="2" s="1"/>
  <c r="U15" i="2"/>
  <c r="V15" i="2" s="1"/>
  <c r="U11" i="2"/>
  <c r="V11" i="2" s="1"/>
  <c r="U46" i="2"/>
  <c r="V46" i="2" s="1"/>
  <c r="U42" i="2"/>
  <c r="V42" i="2" s="1"/>
  <c r="U38" i="2"/>
  <c r="V38" i="2" s="1"/>
  <c r="U34" i="2"/>
  <c r="V34" i="2" s="1"/>
  <c r="U30" i="2"/>
  <c r="V30" i="2" s="1"/>
  <c r="U26" i="2"/>
  <c r="V26" i="2" s="1"/>
  <c r="U22" i="2"/>
  <c r="V22" i="2" s="1"/>
  <c r="U18" i="2"/>
  <c r="V18" i="2" s="1"/>
  <c r="U14" i="2"/>
  <c r="V14" i="2" s="1"/>
  <c r="U10" i="2"/>
  <c r="V10" i="2" s="1"/>
  <c r="U45" i="2"/>
  <c r="V45" i="2" s="1"/>
  <c r="U41" i="2"/>
  <c r="V41" i="2" s="1"/>
  <c r="U37" i="2"/>
  <c r="V37" i="2" s="1"/>
  <c r="U33" i="2"/>
  <c r="V33" i="2" s="1"/>
  <c r="U29" i="2"/>
  <c r="V29" i="2" s="1"/>
  <c r="U25" i="2"/>
  <c r="V25" i="2" s="1"/>
  <c r="U21" i="2"/>
  <c r="V21" i="2" s="1"/>
  <c r="U17" i="2"/>
  <c r="V17" i="2" s="1"/>
  <c r="U13" i="2"/>
  <c r="V13" i="2" s="1"/>
  <c r="U9" i="2"/>
  <c r="V9" i="2" s="1"/>
  <c r="U40" i="2"/>
  <c r="V40" i="2" s="1"/>
  <c r="U36" i="2"/>
  <c r="V36" i="2" s="1"/>
  <c r="U32" i="2"/>
  <c r="V32" i="2" s="1"/>
  <c r="U28" i="2"/>
  <c r="V28" i="2" s="1"/>
  <c r="U24" i="2"/>
  <c r="V24" i="2" s="1"/>
  <c r="U20" i="2"/>
  <c r="V20" i="2" s="1"/>
  <c r="U16" i="2"/>
  <c r="V16" i="2" s="1"/>
  <c r="U12" i="2"/>
  <c r="V12" i="2" s="1"/>
  <c r="U8" i="2"/>
  <c r="V8" i="2" s="1"/>
  <c r="X6" i="1" l="1"/>
  <c r="Y9" i="1" s="1"/>
  <c r="W6" i="2"/>
  <c r="Y8" i="1" l="1"/>
  <c r="X9" i="2"/>
  <c r="X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tc={67A07324-2BF3-014B-AA95-88594CB4D272}</author>
    <author>tc={A2E55339-F6FD-B34A-B4DA-909FEC7B3430}</author>
    <author>tc={1B6BD751-4A88-114B-A0A5-91108E170F84}</author>
    <author>tc={C3E0C61C-F1D3-674C-BE4A-326D69093761}</author>
    <author>tc={254813DA-921F-2B4E-A428-499B690EC79F}</author>
    <author>tc={6FE0BD9E-649A-E349-ABC2-E9D7964E1B8D}</author>
    <author>tc={CE85B7B6-F2E7-9840-ABA5-022C7DCF0DF5}</author>
    <author>tc={AE1E6C07-F040-1B4E-88BF-327E3C547656}</author>
    <author>tc={7E7E0B35-AD28-934E-A781-9BECD8C84B1F}</author>
    <author>tc={5003F90A-A7FD-414E-BC34-0A607A548FF7}</author>
    <author>tc={1FB2D7E6-2422-604E-ABC8-0C4F1CB968B3}</author>
  </authors>
  <commentList>
    <comment ref="A6" authorId="0" shapeId="0" xr:uid="{67A07324-2BF3-014B-AA95-88594CB4D272}">
      <text>
        <t>[Threaded comment]
Your version of Excel allows you to read this threaded comment; however, any edits to it will get removed if the file is opened in a newer version of Excel. Learn more: https://go.microsoft.com/fwlink/?linkid=870924
Comment:
    Inside the fancy lines is what you should copy-paste into a plain text file, to run the learner</t>
      </text>
    </comment>
    <comment ref="G6" authorId="1" shapeId="0" xr:uid="{A2E55339-F6FD-B34A-B4DA-909FEC7B343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assigning violations only to the material between vowels.  This is a blanket constraint standing in for *coronal, *nasal, *fricative…
Reply:
    It assigns one violation per segment with any features on it (no violations to glottal stop, written as ‘q’ in this spreadsheet)
Reply:
    it’s output-oriented, so it doesn’t care whether the features are supported by a PFC or not</t>
      </text>
    </comment>
    <comment ref="H6" authorId="2" shapeId="0" xr:uid="{1B6BD751-4A88-114B-A0A5-91108E170F8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 a violation per root node (here, for simplicity, just between the vowels)</t>
      </text>
    </comment>
    <comment ref="K6" authorId="3" shapeId="0" xr:uid="{C3E0C61C-F1D3-674C-BE4A-326D690937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‘petite’ as the feminine has a different lexical entry.  here, is entirely different lexeme with different PFCs</t>
      </text>
    </comment>
    <comment ref="S6" authorId="4" shapeId="0" xr:uid="{254813DA-921F-2B4E-A428-499B690EC79F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rough equivalent of Uniformity, and does similar work to S&amp;G’s Align constraints.  Violated when all elements of Morpheme 1 do not precede all elements of Morpheme 2</t>
      </text>
    </comment>
    <comment ref="B7" authorId="5" shapeId="0" xr:uid="{6FE0BD9E-649A-E349-ABC2-E9D7964E1B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this is the coalesced candidate
</t>
      </text>
    </comment>
    <comment ref="B9" authorId="6" shapeId="0" xr:uid="{CE85B7B6-F2E7-9840-ABA5-022C7DCF0D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‘z’ comes from ‘ami’ only, since ‘petit’ does not have a ‘z’</t>
      </text>
    </comment>
    <comment ref="B11" authorId="7" shapeId="0" xr:uid="{AE1E6C07-F040-1B4E-88BF-327E3C547656}">
      <text>
        <t>[Threaded comment]
Your version of Excel allows you to read this threaded comment; however, any edits to it will get removed if the file is opened in a newer version of Excel. Learn more: https://go.microsoft.com/fwlink/?linkid=870924
Comment:
    ‘q’ stands for glottal stop here</t>
      </text>
    </comment>
    <comment ref="A31" authorId="8" shapeId="0" xr:uid="{7E7E0B35-AD28-934E-A781-9BECD8C84B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PFC’s for ‘joli’ because there is no underlying final consonant</t>
      </text>
    </comment>
    <comment ref="B32" authorId="9" shapeId="0" xr:uid="{5003F90A-A7FD-414E-BC34-0A607A548F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one, the ’t’ is assumed to come completely from ‘ami’ since ‘joli’ does not have one</t>
      </text>
    </comment>
    <comment ref="A37" authorId="10" shapeId="0" xr:uid="{1FB2D7E6-2422-604E-ABC8-0C4F1CB968B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PFCs for ‘ero’ because there is no underlying initial consonant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tc={9657C883-BF71-6041-A778-D3B8385D6AAC}</author>
    <author>tc={AAB8DA75-DA0F-484A-BB4C-C442C5905D30}</author>
    <author>tc={10EC3DF1-1486-4E43-9DAE-4ADF24844A7B}</author>
    <author>tc={4B1F72CF-5EB9-5A4D-B78E-88A1101D0864}</author>
    <author>tc={C6E54CFF-55AC-8E47-96EA-1770E5E185BE}</author>
    <author>tc={3A30C0CF-C971-2449-9424-63F1A2D387B3}</author>
    <author>tc={0CD48C66-5CC6-2E49-97D2-0A6C578BF1E7}</author>
    <author>tc={F88D07C7-475D-9B41-949F-35E3C4A2A7A3}</author>
    <author>tc={2107184D-6E12-5640-B97C-D98A934F56D3}</author>
    <author>tc={71D038A8-8D11-DC46-95B6-55C2EBAC2BF3}</author>
    <author>tc={E1E130EB-9B57-B644-8B0E-2C2EAB83B3E2}</author>
  </authors>
  <commentList>
    <comment ref="A6" authorId="0" shapeId="0" xr:uid="{9657C883-BF71-6041-A778-D3B8385D6AAC}">
      <text>
        <t>[Threaded comment]
Your version of Excel allows you to read this threaded comment; however, any edits to it will get removed if the file is opened in a newer version of Excel. Learn more: https://go.microsoft.com/fwlink/?linkid=870924
Comment:
    Inside the fancy lines is what you should copy-paste into a plain text file, to run the learner</t>
      </text>
    </comment>
    <comment ref="H6" authorId="1" shapeId="0" xr:uid="{AAB8DA75-DA0F-484A-BB4C-C442C5905D3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assigning violations only to the material between vowels.  This is a blanket constraint standing in for *coronal, *nasal, *fricative…
Reply:
    It assigns one violation per segment with any features on it (no violations to glottal stop, written as ‘q’ in this spreadsheet)
Reply:
    it’s output-oriented, so it doesn’t care whether the features are supported by a PFC or not</t>
      </text>
    </comment>
    <comment ref="I6" authorId="2" shapeId="0" xr:uid="{10EC3DF1-1486-4E43-9DAE-4ADF24844A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 a violation per root node (here, for simplicity, just between the vowels)</t>
      </text>
    </comment>
    <comment ref="L6" authorId="3" shapeId="0" xr:uid="{4B1F72CF-5EB9-5A4D-B78E-88A1101D086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‘petite’ as the feminine has a different lexical entry.  here, is entirely different lexeme with different PFCs</t>
      </text>
    </comment>
    <comment ref="T6" authorId="4" shapeId="0" xr:uid="{C6E54CFF-55AC-8E47-96EA-1770E5E185BE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rough equivalent of Uniformity, and does similar work to S&amp;G’s Align constraints.  Violated when all elements of Morpheme 1 do not precede all elements of Morpheme 2</t>
      </text>
    </comment>
    <comment ref="B7" authorId="5" shapeId="0" xr:uid="{3A30C0CF-C971-2449-9424-63F1A2D387B3}">
      <text>
        <t>[Threaded comment]
Your version of Excel allows you to read this threaded comment; however, any edits to it will get removed if the file is opened in a newer version of Excel. Learn more: https://go.microsoft.com/fwlink/?linkid=870924
Comment:
    (12) indicates the coalesced candidate</t>
      </text>
    </comment>
    <comment ref="B11" authorId="6" shapeId="0" xr:uid="{0CD48C66-5CC6-2E49-97D2-0A6C578B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‘z’ comes from ‘ami’ only, since ‘petit’ does not have a ‘z’</t>
      </text>
    </comment>
    <comment ref="B13" authorId="7" shapeId="0" xr:uid="{F88D07C7-475D-9B41-949F-35E3C4A2A7A3}">
      <text>
        <t>[Threaded comment]
Your version of Excel allows you to read this threaded comment; however, any edits to it will get removed if the file is opened in a newer version of Excel. Learn more: https://go.microsoft.com/fwlink/?linkid=870924
Comment:
    ‘q’ stands for glottal stop here</t>
      </text>
    </comment>
    <comment ref="A33" authorId="8" shapeId="0" xr:uid="{2107184D-6E12-5640-B97C-D98A934F56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PFC’s for ‘joli’ because there is no underlying final consonant</t>
      </text>
    </comment>
    <comment ref="B34" authorId="9" shapeId="0" xr:uid="{71D038A8-8D11-DC46-95B6-55C2EBAC2B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one, the ’t’ is assumed to come completely from ‘ami’ since ‘joli’ does not have one</t>
      </text>
    </comment>
    <comment ref="A39" authorId="10" shapeId="0" xr:uid="{E1E130EB-9B57-B644-8B0E-2C2EAB83B3E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PFCs for ‘ero’ because there is no underlying initial consonant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tc={0F51A72B-96F4-2E45-B54A-8983BB4261A7}</author>
    <author>tc={E16DBFF4-688F-F340-95E9-94F35D6A699F}</author>
    <author>tc={A9397F12-2229-8E48-9F4B-384EA02206A7}</author>
    <author>tc={B4B26EE7-9DB2-A444-AF19-E2F6CC835D8A}</author>
    <author>tc={0BB0F3E8-7334-E84E-9419-FE7AFFBE3705}</author>
    <author>tc={3DAE1923-BCC2-7543-A1D2-ED580CF96E7B}</author>
    <author>tc={2CF5AF7E-2180-FE48-AAA8-D30F51D21C5D}</author>
    <author>tc={DB46045C-4D5B-9746-986E-0EA9CD6B5C80}</author>
    <author>tc={6A68315C-34A7-D948-8B49-EF5287DACC46}</author>
    <author>tc={A6D31109-ADF2-8A4B-B6B5-A08EBA708EC1}</author>
    <author>tc={DE56721B-3F30-A84F-89D4-B4366AC64D26}</author>
  </authors>
  <commentList>
    <comment ref="A6" authorId="0" shapeId="0" xr:uid="{0F51A72B-96F4-2E45-B54A-8983BB4261A7}">
      <text>
        <t>[Threaded comment]
Your version of Excel allows you to read this threaded comment; however, any edits to it will get removed if the file is opened in a newer version of Excel. Learn more: https://go.microsoft.com/fwlink/?linkid=870924
Comment:
    Inside the fancy lines is what you should copy-paste into a plain text file, to run the learner</t>
      </text>
    </comment>
    <comment ref="G6" authorId="1" shapeId="0" xr:uid="{E16DBFF4-688F-F340-95E9-94F35D6A699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assigning violations only to the material between vowels.  This is a blanket constraint standing in for *coronal, *nasal, *fricative…
Reply:
    It assigns one violation per segment with any features on it (no violations to glottal stop, written as ‘q’ in this spreadsheet)
Reply:
    it’s output-oriented, so it doesn’t care whether the features are supported by a PFC or not</t>
      </text>
    </comment>
    <comment ref="H6" authorId="2" shapeId="0" xr:uid="{A9397F12-2229-8E48-9F4B-384EA02206A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assign a violation per root node (here, for simplicity, just between the vowels)</t>
      </text>
    </comment>
    <comment ref="J6" authorId="3" shapeId="0" xr:uid="{B4B26EE7-9DB2-A444-AF19-E2F6CC835D8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‘petite’ as the feminine has a different lexical entry.  here, is entirely different lexeme with different PFCs</t>
      </text>
    </comment>
    <comment ref="R6" authorId="4" shapeId="0" xr:uid="{0BB0F3E8-7334-E84E-9419-FE7AFFBE3705}">
      <text>
        <t>[Threaded comment]
Your version of Excel allows you to read this threaded comment; however, any edits to it will get removed if the file is opened in a newer version of Excel. Learn more: https://go.microsoft.com/fwlink/?linkid=870924
Comment:
    rough equivalent of Uniformity, and does similar work to S&amp;G’s Align constraints.  Violated when all elements of Morpheme 1 do not precede all elements of Morpheme 2</t>
      </text>
    </comment>
    <comment ref="B7" authorId="5" shapeId="0" xr:uid="{3DAE1923-BCC2-7543-A1D2-ED580CF96E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 this is the coalesced candidate
</t>
      </text>
    </comment>
    <comment ref="B9" authorId="6" shapeId="0" xr:uid="{2CF5AF7E-2180-FE48-AAA8-D30F51D21C5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‘z’ comes from ‘ami’ only, since ‘petit’ does not have a ‘z’</t>
      </text>
    </comment>
    <comment ref="B11" authorId="7" shapeId="0" xr:uid="{DB46045C-4D5B-9746-986E-0EA9CD6B5C80}">
      <text>
        <t>[Threaded comment]
Your version of Excel allows you to read this threaded comment; however, any edits to it will get removed if the file is opened in a newer version of Excel. Learn more: https://go.microsoft.com/fwlink/?linkid=870924
Comment:
    ‘q’ stands for glottal stop here</t>
      </text>
    </comment>
    <comment ref="A31" authorId="8" shapeId="0" xr:uid="{6A68315C-34A7-D948-8B49-EF5287DACC4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PFC’s for ‘joli’ because there is no underlying final consonant</t>
      </text>
    </comment>
    <comment ref="B32" authorId="9" shapeId="0" xr:uid="{A6D31109-ADF2-8A4B-B6B5-A08EBA708E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one, the ’t’ is assumed to come completely from ‘ami’ since ‘joli’ does not have one</t>
      </text>
    </comment>
    <comment ref="A37" authorId="10" shapeId="0" xr:uid="{DE56721B-3F30-A84F-89D4-B4366AC64D2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PFCs for ‘ero’ because there is no underlying initial consonant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<sst xmlns="http://schemas.openxmlformats.org/spreadsheetml/2006/main" count="977" uniqueCount="250">
  <si>
    <t>petit_ami</t>
  </si>
  <si>
    <t>petitami</t>
  </si>
  <si>
    <t>petiami</t>
  </si>
  <si>
    <t>L1 penalty</t>
  </si>
  <si>
    <t>sigma:</t>
  </si>
  <si>
    <t>mu:</t>
  </si>
  <si>
    <t>L2 penalty</t>
  </si>
  <si>
    <t>Objective:</t>
  </si>
  <si>
    <t>input</t>
  </si>
  <si>
    <t>output</t>
  </si>
  <si>
    <t>probability</t>
  </si>
  <si>
    <t>tab.prob</t>
  </si>
  <si>
    <t>*b</t>
  </si>
  <si>
    <t>*d</t>
  </si>
  <si>
    <t>*z</t>
  </si>
  <si>
    <t>*g</t>
  </si>
  <si>
    <t>*voice</t>
  </si>
  <si>
    <t>Faith</t>
  </si>
  <si>
    <t>H</t>
  </si>
  <si>
    <t>eH</t>
  </si>
  <si>
    <t>p</t>
  </si>
  <si>
    <t>Likelihood:</t>
  </si>
  <si>
    <t>pab</t>
  </si>
  <si>
    <t>pap</t>
  </si>
  <si>
    <t>L2</t>
  </si>
  <si>
    <t>pab1</t>
  </si>
  <si>
    <t>L1</t>
  </si>
  <si>
    <t>pab2</t>
  </si>
  <si>
    <t>pab3</t>
  </si>
  <si>
    <t>pab4</t>
  </si>
  <si>
    <t>pab5</t>
  </si>
  <si>
    <t>pad6</t>
  </si>
  <si>
    <t>pab7</t>
  </si>
  <si>
    <t>pab8</t>
  </si>
  <si>
    <t>pab9</t>
  </si>
  <si>
    <t>pab10</t>
  </si>
  <si>
    <t>tad</t>
  </si>
  <si>
    <t>tat</t>
  </si>
  <si>
    <t>tad1</t>
  </si>
  <si>
    <t>tad2</t>
  </si>
  <si>
    <t>tad3</t>
  </si>
  <si>
    <t>tad4</t>
  </si>
  <si>
    <t>tad5</t>
  </si>
  <si>
    <t>tad6</t>
  </si>
  <si>
    <t>tad7</t>
  </si>
  <si>
    <t>tad8</t>
  </si>
  <si>
    <t>tad9</t>
  </si>
  <si>
    <t>tad10</t>
  </si>
  <si>
    <t>taz</t>
  </si>
  <si>
    <t>tas</t>
  </si>
  <si>
    <t>taz1</t>
  </si>
  <si>
    <t>taz2</t>
  </si>
  <si>
    <t>taz3</t>
  </si>
  <si>
    <t>taz4</t>
  </si>
  <si>
    <t>taz5</t>
  </si>
  <si>
    <t>taz6</t>
  </si>
  <si>
    <t>taz7</t>
  </si>
  <si>
    <t>taz8</t>
  </si>
  <si>
    <t>taz9</t>
  </si>
  <si>
    <t>taz10</t>
  </si>
  <si>
    <t>tag</t>
  </si>
  <si>
    <t>tak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</si>
  <si>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</si>
  <si>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</si>
  <si>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</si>
  <si>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</si>
  <si>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</si>
  <si>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</si>
  <si>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</si>
  <si>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</si>
  <si>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</si>
  <si>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</si>
  <si>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beMore</t>
  </si>
  <si>
    <t>beEr</t>
  </si>
  <si>
    <t>W1</t>
  </si>
  <si>
    <t>more</t>
  </si>
  <si>
    <t>er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</si>
  <si>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</si>
  <si>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</si>
  <si>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</si>
  <si>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</si>
  <si>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</si>
  <si>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</si>
  <si>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</si>
  <si>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</si>
  <si>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</si>
  <si>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</si>
  <si>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</si>
  <si>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</si>
  <si>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</si>
  <si>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</si>
  <si>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</si>
  <si>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</si>
  <si>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</si>
  <si>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</si>
  <si>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</si>
  <si>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</si>
  <si>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</si>
  <si>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</si>
  <si>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</si>
  <si>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</si>
  <si>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</si>
  <si>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</si>
  <si>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</si>
  <si>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</si>
  <si>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</si>
  <si>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</si>
  <si>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</si>
  <si>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</si>
  <si>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</si>
  <si>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</si>
  <si>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</si>
  <si>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</si>
  <si>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</si>
  <si>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</si>
  <si>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</si>
  <si>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</si>
  <si>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</si>
  <si>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</si>
  <si>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</si>
  <si>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</si>
  <si>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</si>
  <si>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</si>
  <si>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</si>
  <si>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</si>
  <si>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</si>
  <si>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</si>
  <si>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</si>
  <si>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</si>
  <si>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</si>
  <si>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</si>
  <si>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</si>
  <si>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</si>
  <si>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</si>
  <si>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</si>
  <si>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</si>
  <si>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</si>
  <si>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</si>
  <si>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</si>
  <si>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</si>
  <si>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</si>
  <si>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</si>
  <si>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</si>
  <si>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</si>
  <si>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</si>
  <si>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</si>
  <si>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</si>
  <si>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</si>
  <si>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</si>
  <si>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</si>
  <si>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</si>
  <si>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</si>
  <si>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</si>
  <si>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</si>
  <si>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</si>
  <si>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</si>
  <si>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</si>
  <si>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</si>
  <si>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</si>
  <si>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</si>
  <si>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</si>
  <si>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</si>
  <si>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</si>
  <si>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</si>
  <si>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</si>
  <si>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</si>
  <si>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</si>
  <si>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</si>
  <si>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</si>
  <si>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</si>
  <si>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</si>
  <si>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</si>
  <si>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</si>
  <si>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</si>
  <si>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</si>
  <si>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</si>
  <si>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candidate</t>
  </si>
  <si>
    <t>obs.prob</t>
  </si>
  <si>
    <t>petizami</t>
  </si>
  <si>
    <t>petinami</t>
  </si>
  <si>
    <t>le_ami</t>
  </si>
  <si>
    <t>lezami</t>
  </si>
  <si>
    <t>leami</t>
  </si>
  <si>
    <t>letami</t>
  </si>
  <si>
    <t>lenami</t>
  </si>
  <si>
    <t>un_ami</t>
  </si>
  <si>
    <t>unami</t>
  </si>
  <si>
    <t>uami</t>
  </si>
  <si>
    <t>utami</t>
  </si>
  <si>
    <t>uzami</t>
  </si>
  <si>
    <t>petit_hero</t>
  </si>
  <si>
    <t>petiero</t>
  </si>
  <si>
    <t>petitero</t>
  </si>
  <si>
    <t>petizero</t>
  </si>
  <si>
    <t>petinero</t>
  </si>
  <si>
    <t>*hiatus</t>
  </si>
  <si>
    <t>petit_t</t>
  </si>
  <si>
    <t>t_ami</t>
  </si>
  <si>
    <t>z_ami</t>
  </si>
  <si>
    <t>n_ami</t>
  </si>
  <si>
    <t>petittami</t>
  </si>
  <si>
    <t>petitzami</t>
  </si>
  <si>
    <t>petitnami</t>
  </si>
  <si>
    <t>NoCoda</t>
  </si>
  <si>
    <t>joli_ami</t>
  </si>
  <si>
    <t>leztami</t>
  </si>
  <si>
    <t>lezzami</t>
  </si>
  <si>
    <t>leznami</t>
  </si>
  <si>
    <t>untami</t>
  </si>
  <si>
    <t>unzami</t>
  </si>
  <si>
    <t>unnami</t>
  </si>
  <si>
    <t>joliami</t>
  </si>
  <si>
    <t>jolitami</t>
  </si>
  <si>
    <t>jolizami</t>
  </si>
  <si>
    <t>jolinami</t>
  </si>
  <si>
    <t>petiqami</t>
  </si>
  <si>
    <t>leqami</t>
  </si>
  <si>
    <t>uqami</t>
  </si>
  <si>
    <t>joliqami</t>
  </si>
  <si>
    <t>jolittami</t>
  </si>
  <si>
    <t>petiqero</t>
  </si>
  <si>
    <t>petittero</t>
  </si>
  <si>
    <t>petite_kope</t>
  </si>
  <si>
    <t>petitkope</t>
  </si>
  <si>
    <t>petikope</t>
  </si>
  <si>
    <t>petiope</t>
  </si>
  <si>
    <t>petizkope</t>
  </si>
  <si>
    <t>le_z</t>
  </si>
  <si>
    <t>petite_t</t>
  </si>
  <si>
    <t>un_n</t>
  </si>
  <si>
    <t>k_kope</t>
  </si>
  <si>
    <t>*Struc</t>
  </si>
  <si>
    <t>*Feature</t>
  </si>
  <si>
    <t>M1_prec_M2</t>
  </si>
  <si>
    <t>Need to learn a weight for this constraint --&gt; it must be considered a general markedness constraint?</t>
  </si>
  <si>
    <t>weights --&gt;</t>
  </si>
  <si>
    <t>pred.prob</t>
  </si>
  <si>
    <t>Objective (L1)</t>
  </si>
  <si>
    <t>Objective (L2)</t>
  </si>
  <si>
    <t>petite_traktur</t>
  </si>
  <si>
    <t>petittraktur</t>
  </si>
  <si>
    <t>petitraktur</t>
  </si>
  <si>
    <t>petiaktur</t>
  </si>
  <si>
    <t>petiztraktur</t>
  </si>
  <si>
    <t>t_traktur</t>
  </si>
  <si>
    <t>Uniformity</t>
  </si>
  <si>
    <t>petit(1)ami</t>
  </si>
  <si>
    <t>petit(12)ami</t>
  </si>
  <si>
    <t>petit(2)ami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</si>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</sst>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slantDashDot">
        <color theme="1" tint="4.9989318521683403E-2"/>
      </right>
      <top/>
      <bottom/>
      <diagonal/>
    </border>
    <border>
      <left/>
      <right style="slantDashDot">
        <color theme="1" tint="4.9989318521683403E-2"/>
      </right>
      <top style="thin">
        <color theme="1" tint="0.34998626667073579"/>
      </top>
      <bottom/>
      <diagonal/>
    </border>
    <border>
      <left/>
      <right/>
      <top style="slantDashDot">
        <color theme="1" tint="4.9989318521683403E-2"/>
      </top>
      <bottom style="thin">
        <color theme="1" tint="0.34998626667073579"/>
      </bottom>
      <diagonal/>
    </border>
    <border>
      <left/>
      <right style="slantDashDot">
        <color theme="1" tint="4.9989318521683403E-2"/>
      </right>
      <top style="slantDashDot">
        <color theme="1" tint="4.9989318521683403E-2"/>
      </top>
      <bottom style="thin">
        <color theme="1" tint="0.34998626667073579"/>
      </bottom>
      <diagonal/>
    </border>
    <border>
      <left/>
      <right/>
      <top style="thin">
        <color theme="1" tint="0.14999847407452621"/>
      </top>
      <bottom/>
      <diagonal/>
    </border>
    <border>
      <left/>
      <right style="slantDashDot">
        <color theme="1" tint="4.9989318521683403E-2"/>
      </right>
      <top style="thin">
        <color theme="1" tint="0.1499984740745262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0" xfId="0" applyNumberFormat="1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2" fontId="2" fillId="0" borderId="2" xfId="0" applyNumberFormat="1" applyFont="1" applyBorder="1"/>
    <xf numFmtId="0" fontId="2" fillId="0" borderId="0" xfId="0" applyNumberFormat="1" applyFont="1"/>
    <xf numFmtId="0" fontId="2" fillId="2" borderId="0" xfId="0" applyFont="1" applyFill="1"/>
    <xf numFmtId="0" fontId="2" fillId="2" borderId="1" xfId="0" applyFont="1" applyFill="1" applyBorder="1"/>
    <xf numFmtId="2" fontId="2" fillId="2" borderId="0" xfId="0" applyNumberFormat="1" applyFont="1" applyFill="1"/>
    <xf numFmtId="0" fontId="2" fillId="2" borderId="0" xfId="0" applyNumberFormat="1" applyFont="1" applyFill="1"/>
    <xf numFmtId="0" fontId="0" fillId="0" borderId="4" xfId="0" applyBorder="1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8" xfId="0" applyBorder="1"/>
    <xf numFmtId="0" fontId="1" fillId="3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1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0" borderId="0" xfId="0" quotePrefix="1"/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ire Moore-Cantwell" id="{3134BA73-E82B-7942-94E7-8B7BFCEDC6FA}" userId="S::cmooreca@sfu.ca::eb4038ea-f934-4b93-96e1-65f40fc746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1-06-29T01:07:00.38" personId="{3134BA73-E82B-7942-94E7-8B7BFCEDC6FA}" id="{67A07324-2BF3-014B-AA95-88594CB4D272}">
    <text>Inside the fancy lines is what you should copy-paste into a plain text file, to run the learner</text>
  </threadedComment>
  <threadedComment ref="G6" dT="2021-06-29T00:50:35.26" personId="{3134BA73-E82B-7942-94E7-8B7BFCEDC6FA}" id="{A2E55339-F6FD-B34A-B4DA-909FEC7B3430}">
    <text>assigning violations only to the material between vowels.  This is a blanket constraint standing in for *coronal, *nasal, *fricative…</text>
  </threadedComment>
  <threadedComment ref="G6" dT="2021-06-29T00:51:07.19" personId="{3134BA73-E82B-7942-94E7-8B7BFCEDC6FA}" id="{800B0D32-2F92-884B-AFFF-EA1047702B0E}" parentId="{A2E55339-F6FD-B34A-B4DA-909FEC7B3430}">
    <text>It assigns one violation per segment with any features on it (no violations to glottal stop, written as ‘q’ in this spreadsheet)</text>
  </threadedComment>
  <threadedComment ref="G6" dT="2021-06-29T00:51:36.26" personId="{3134BA73-E82B-7942-94E7-8B7BFCEDC6FA}" id="{D55AB1EB-AB74-0A4A-939D-A0A6D324F65E}" parentId="{A2E55339-F6FD-B34A-B4DA-909FEC7B3430}">
    <text>it’s output-oriented, so it doesn’t care whether the features are supported by a PFC or not</text>
  </threadedComment>
  <threadedComment ref="H6" dT="2021-06-29T00:53:13.02" personId="{3134BA73-E82B-7942-94E7-8B7BFCEDC6FA}" id="{1B6BD751-4A88-114B-A0A5-91108E170F84}">
    <text>assign a violation per root node (here, for simplicity, just between the vowels)</text>
  </threadedComment>
  <threadedComment ref="K6" dT="2021-06-29T00:34:35.39" personId="{3134BA73-E82B-7942-94E7-8B7BFCEDC6FA}" id="{C3E0C61C-F1D3-674C-BE4A-326D69093761}">
    <text>note: ‘petite’ as the feminine has a different lexical entry.  here, is entirely different lexeme with different PFCs</text>
  </threadedComment>
  <threadedComment ref="S6" dT="2021-06-29T01:03:10.55" personId="{3134BA73-E82B-7942-94E7-8B7BFCEDC6FA}" id="{254813DA-921F-2B4E-A428-499B690EC79F}">
    <text>rough equivalent of Uniformity, and does similar work to S&amp;G’s Align constraints.  Violated when all elements of Morpheme 1 do not precede all elements of Morpheme 2</text>
  </threadedComment>
  <threadedComment ref="B7" dT="2021-06-29T00:31:39.19" personId="{3134BA73-E82B-7942-94E7-8B7BFCEDC6FA}" id="{6FE0BD9E-649A-E349-ABC2-E9D7964E1B8D}">
    <text xml:space="preserve">assume this is the coalesced candidate
</text>
  </threadedComment>
  <threadedComment ref="B9" dT="2021-06-29T00:45:56.96" personId="{3134BA73-E82B-7942-94E7-8B7BFCEDC6FA}" id="{CE85B7B6-F2E7-9840-ABA5-022C7DCF0DF5}">
    <text>this ‘z’ comes from ‘ami’ only, since ‘petit’ does not have a ‘z’</text>
  </threadedComment>
  <threadedComment ref="B11" dT="2021-06-29T00:44:01.04" personId="{3134BA73-E82B-7942-94E7-8B7BFCEDC6FA}" id="{AE1E6C07-F040-1B4E-88BF-327E3C547656}">
    <text>‘q’ stands for glottal stop here</text>
  </threadedComment>
  <threadedComment ref="A31" dT="2021-06-29T00:41:19.62" personId="{3134BA73-E82B-7942-94E7-8B7BFCEDC6FA}" id="{7E7E0B35-AD28-934E-A781-9BECD8C84B1F}">
    <text>No PFC’s for ‘joli’ because there is no underlying final consonant</text>
  </threadedComment>
  <threadedComment ref="B32" dT="2021-06-29T00:43:39.36" personId="{3134BA73-E82B-7942-94E7-8B7BFCEDC6FA}" id="{5003F90A-A7FD-414E-BC34-0A607A548FF7}">
    <text>this one, the ’t’ is assumed to come completely from ‘ami’ since ‘joli’ does not have one</text>
  </threadedComment>
  <threadedComment ref="A37" dT="2021-06-29T00:40:54.68" personId="{3134BA73-E82B-7942-94E7-8B7BFCEDC6FA}" id="{1FB2D7E6-2422-604E-ABC8-0C4F1CB968B3}">
    <text>No PFCs for ‘ero’ because there is no underlying initial consonant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1-06-29T01:07:00.38" personId="{3134BA73-E82B-7942-94E7-8B7BFCEDC6FA}" id="{9657C883-BF71-6041-A778-D3B8385D6AAC}">
    <text>Inside the fancy lines is what you should copy-paste into a plain text file, to run the learner</text>
  </threadedComment>
  <threadedComment ref="H6" dT="2021-06-29T00:50:35.26" personId="{3134BA73-E82B-7942-94E7-8B7BFCEDC6FA}" id="{AAB8DA75-DA0F-484A-BB4C-C442C5905D30}">
    <text>assigning violations only to the material between vowels.  This is a blanket constraint standing in for *coronal, *nasal, *fricative…</text>
  </threadedComment>
  <threadedComment ref="H6" dT="2021-06-29T00:51:07.19" personId="{3134BA73-E82B-7942-94E7-8B7BFCEDC6FA}" id="{5FCEB2AD-7ED2-1147-B1B1-1A532A3C6732}" parentId="{AAB8DA75-DA0F-484A-BB4C-C442C5905D30}">
    <text>It assigns one violation per segment with any features on it (no violations to glottal stop, written as ‘q’ in this spreadsheet)</text>
  </threadedComment>
  <threadedComment ref="H6" dT="2021-06-29T00:51:36.26" personId="{3134BA73-E82B-7942-94E7-8B7BFCEDC6FA}" id="{02FDE4AB-1264-1446-A692-2EA1CD134804}" parentId="{AAB8DA75-DA0F-484A-BB4C-C442C5905D30}">
    <text>it’s output-oriented, so it doesn’t care whether the features are supported by a PFC or not</text>
  </threadedComment>
  <threadedComment ref="I6" dT="2021-06-29T00:53:13.02" personId="{3134BA73-E82B-7942-94E7-8B7BFCEDC6FA}" id="{10EC3DF1-1486-4E43-9DAE-4ADF24844A7B}">
    <text>assign a violation per root node (here, for simplicity, just between the vowels)</text>
  </threadedComment>
  <threadedComment ref="L6" dT="2021-06-29T00:34:35.39" personId="{3134BA73-E82B-7942-94E7-8B7BFCEDC6FA}" id="{4B1F72CF-5EB9-5A4D-B78E-88A1101D0864}">
    <text>note: ‘petite’ as the feminine has a different lexical entry.  here, is entirely different lexeme with different PFCs</text>
  </threadedComment>
  <threadedComment ref="T6" dT="2021-06-29T01:03:10.55" personId="{3134BA73-E82B-7942-94E7-8B7BFCEDC6FA}" id="{C6E54CFF-55AC-8E47-96EA-1770E5E185BE}">
    <text>rough equivalent of Uniformity, and does similar work to S&amp;G’s Align constraints.  Violated when all elements of Morpheme 1 do not precede all elements of Morpheme 2</text>
  </threadedComment>
  <threadedComment ref="B7" dT="2021-06-29T00:31:39.19" personId="{3134BA73-E82B-7942-94E7-8B7BFCEDC6FA}" id="{3A30C0CF-C971-2449-9424-63F1A2D387B3}">
    <text>(12) indicates the coalesced candidate</text>
  </threadedComment>
  <threadedComment ref="B11" dT="2021-06-29T00:45:56.96" personId="{3134BA73-E82B-7942-94E7-8B7BFCEDC6FA}" id="{0CD48C66-5CC6-2E49-97D2-0A6C578BF1E7}">
    <text>this ‘z’ comes from ‘ami’ only, since ‘petit’ does not have a ‘z’</text>
  </threadedComment>
  <threadedComment ref="B13" dT="2021-06-29T00:44:01.04" personId="{3134BA73-E82B-7942-94E7-8B7BFCEDC6FA}" id="{F88D07C7-475D-9B41-949F-35E3C4A2A7A3}">
    <text>‘q’ stands for glottal stop here</text>
  </threadedComment>
  <threadedComment ref="A33" dT="2021-06-29T00:41:19.62" personId="{3134BA73-E82B-7942-94E7-8B7BFCEDC6FA}" id="{2107184D-6E12-5640-B97C-D98A934F56D3}">
    <text>No PFC’s for ‘joli’ because there is no underlying final consonant</text>
  </threadedComment>
  <threadedComment ref="B34" dT="2021-06-29T00:43:39.36" personId="{3134BA73-E82B-7942-94E7-8B7BFCEDC6FA}" id="{71D038A8-8D11-DC46-95B6-55C2EBAC2BF3}">
    <text>this one, the ’t’ is assumed to come completely from ‘ami’ since ‘joli’ does not have one</text>
  </threadedComment>
  <threadedComment ref="A39" dT="2021-06-29T00:40:54.68" personId="{3134BA73-E82B-7942-94E7-8B7BFCEDC6FA}" id="{E1E130EB-9B57-B644-8B0E-2C2EAB83B3E2}">
    <text>No PFCs for ‘ero’ because there is no underlying initial consonant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6" dT="2021-06-29T01:07:00.38" personId="{3134BA73-E82B-7942-94E7-8B7BFCEDC6FA}" id="{0F51A72B-96F4-2E45-B54A-8983BB4261A7}">
    <text>Inside the fancy lines is what you should copy-paste into a plain text file, to run the learner</text>
  </threadedComment>
  <threadedComment ref="G6" dT="2021-06-29T00:50:35.26" personId="{3134BA73-E82B-7942-94E7-8B7BFCEDC6FA}" id="{E16DBFF4-688F-F340-95E9-94F35D6A699F}">
    <text>assigning violations only to the material between vowels.  This is a blanket constraint standing in for *coronal, *nasal, *fricative…</text>
  </threadedComment>
  <threadedComment ref="G6" dT="2021-06-29T00:51:07.19" personId="{3134BA73-E82B-7942-94E7-8B7BFCEDC6FA}" id="{5ADEFD95-984F-D84A-AEF7-743BC8874C80}" parentId="{E16DBFF4-688F-F340-95E9-94F35D6A699F}">
    <text>It assigns one violation per segment with any features on it (no violations to glottal stop, written as ‘q’ in this spreadsheet)</text>
  </threadedComment>
  <threadedComment ref="G6" dT="2021-06-29T00:51:36.26" personId="{3134BA73-E82B-7942-94E7-8B7BFCEDC6FA}" id="{57791D8E-6FD0-0245-BFD2-D4EF0C0619EE}" parentId="{E16DBFF4-688F-F340-95E9-94F35D6A699F}">
    <text>it’s output-oriented, so it doesn’t care whether the features are supported by a PFC or not</text>
  </threadedComment>
  <threadedComment ref="H6" dT="2021-06-29T00:53:13.02" personId="{3134BA73-E82B-7942-94E7-8B7BFCEDC6FA}" id="{A9397F12-2229-8E48-9F4B-384EA02206A7}">
    <text>assign a violation per root node (here, for simplicity, just between the vowels)</text>
  </threadedComment>
  <threadedComment ref="J6" dT="2021-06-29T00:34:35.39" personId="{3134BA73-E82B-7942-94E7-8B7BFCEDC6FA}" id="{B4B26EE7-9DB2-A444-AF19-E2F6CC835D8A}">
    <text>note: ‘petite’ as the feminine has a different lexical entry.  here, is entirely different lexeme with different PFCs</text>
  </threadedComment>
  <threadedComment ref="R6" dT="2021-06-29T01:03:10.55" personId="{3134BA73-E82B-7942-94E7-8B7BFCEDC6FA}" id="{0BB0F3E8-7334-E84E-9419-FE7AFFBE3705}">
    <text>rough equivalent of Uniformity, and does similar work to S&amp;G’s Align constraints.  Violated when all elements of Morpheme 1 do not precede all elements of Morpheme 2</text>
  </threadedComment>
  <threadedComment ref="B7" dT="2021-06-29T00:31:39.19" personId="{3134BA73-E82B-7942-94E7-8B7BFCEDC6FA}" id="{3DAE1923-BCC2-7543-A1D2-ED580CF96E7B}">
    <text xml:space="preserve">assume this is the coalesced candidate
</text>
  </threadedComment>
  <threadedComment ref="B9" dT="2021-06-29T00:45:56.96" personId="{3134BA73-E82B-7942-94E7-8B7BFCEDC6FA}" id="{2CF5AF7E-2180-FE48-AAA8-D30F51D21C5D}">
    <text>this ‘z’ comes from ‘ami’ only, since ‘petit’ does not have a ‘z’</text>
  </threadedComment>
  <threadedComment ref="B11" dT="2021-06-29T00:44:01.04" personId="{3134BA73-E82B-7942-94E7-8B7BFCEDC6FA}" id="{DB46045C-4D5B-9746-986E-0EA9CD6B5C80}">
    <text>‘q’ stands for glottal stop here</text>
  </threadedComment>
  <threadedComment ref="A31" dT="2021-06-29T00:41:19.62" personId="{3134BA73-E82B-7942-94E7-8B7BFCEDC6FA}" id="{6A68315C-34A7-D948-8B49-EF5287DACC46}">
    <text>No PFC’s for ‘joli’ because there is no underlying final consonant</text>
  </threadedComment>
  <threadedComment ref="B32" dT="2021-06-29T00:43:39.36" personId="{3134BA73-E82B-7942-94E7-8B7BFCEDC6FA}" id="{A6D31109-ADF2-8A4B-B6B5-A08EBA708EC1}">
    <text>this one, the ’t’ is assumed to come completely from ‘ami’ since ‘joli’ does not have one</text>
  </threadedComment>
  <threadedComment ref="A37" dT="2021-06-29T00:40:54.68" personId="{3134BA73-E82B-7942-94E7-8B7BFCEDC6FA}" id="{DE56721B-3F30-A84F-89D4-B4366AC64D26}">
    <text>No PFCs for ‘ero’ because there is no underlying initial consonant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52CB-BA06-6C44-855B-3B3D98D8050D}">
  <dimension ref="A1:Y50"/>
  <sheetViews>
    <sheetView zoomScale="125" zoomScaleNormal="125" workbookViewId="0">
      <selection sqref="A1:XFD1048576"/>
    </sheetView>
  </sheetViews>
  <sheetFormatPr baseColWidth="10" defaultColWidth="11" defaultRowHeight="16" x14ac:dyDescent="0.2"/>
  <cols>
    <col min="1" max="1" width="13" customWidth="1"/>
    <col min="5" max="8" width="9.33203125" style="20" customWidth="1"/>
    <col min="9" max="9" width="13.1640625" style="31" customWidth="1"/>
    <col min="10" max="16" width="9.33203125" style="21" customWidth="1"/>
    <col min="17" max="18" width="8.83203125" style="21" customWidth="1"/>
    <col min="19" max="19" width="13.1640625" style="31" customWidth="1"/>
    <col min="20" max="20" width="6" style="36" customWidth="1"/>
    <col min="21" max="21" width="3.6640625" style="39" customWidth="1"/>
    <col min="22" max="22" width="9.6640625" style="36" customWidth="1"/>
    <col min="23" max="23" width="10.1640625" style="36" customWidth="1"/>
    <col min="24" max="24" width="13" customWidth="1"/>
  </cols>
  <sheetData>
    <row r="1" spans="1:25" x14ac:dyDescent="0.2">
      <c r="I1" s="34" t="s">
        <v>234</v>
      </c>
      <c r="S1" s="34" t="s">
        <v>234</v>
      </c>
    </row>
    <row r="2" spans="1:25" x14ac:dyDescent="0.2">
      <c r="D2" t="s">
        <v>3</v>
      </c>
      <c r="E2" s="20">
        <f>(E5-E3)*SQRT(2)/$C$3^2</f>
        <v>0</v>
      </c>
      <c r="F2" s="20">
        <f t="shared" ref="F2:S2" si="0">(F5-F3)*SQRT(2)/$C$3^2</f>
        <v>0</v>
      </c>
      <c r="G2" s="20">
        <f t="shared" si="0"/>
        <v>5.6257726990027811E-8</v>
      </c>
      <c r="H2" s="20">
        <f t="shared" si="0"/>
        <v>9.4409139614298439E-4</v>
      </c>
      <c r="I2" s="35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  <c r="N2" s="21">
        <f t="shared" si="0"/>
        <v>0</v>
      </c>
      <c r="O2" s="21">
        <f t="shared" si="0"/>
        <v>0</v>
      </c>
      <c r="P2" s="21">
        <f t="shared" si="0"/>
        <v>0</v>
      </c>
      <c r="Q2" s="21">
        <f t="shared" si="0"/>
        <v>0</v>
      </c>
      <c r="R2" s="21">
        <f t="shared" si="0"/>
        <v>-1.4142135623730951E-4</v>
      </c>
      <c r="S2" s="35">
        <f t="shared" si="0"/>
        <v>0</v>
      </c>
    </row>
    <row r="3" spans="1:25" x14ac:dyDescent="0.2">
      <c r="B3" t="s">
        <v>4</v>
      </c>
      <c r="C3">
        <v>100</v>
      </c>
      <c r="D3" t="s">
        <v>5</v>
      </c>
      <c r="E3" s="20">
        <v>0</v>
      </c>
      <c r="F3" s="20">
        <v>0</v>
      </c>
      <c r="G3" s="20">
        <v>0</v>
      </c>
      <c r="H3" s="20">
        <v>0</v>
      </c>
      <c r="I3" s="35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1</v>
      </c>
      <c r="S3" s="35">
        <v>0</v>
      </c>
    </row>
    <row r="4" spans="1:25" x14ac:dyDescent="0.2">
      <c r="D4" t="s">
        <v>6</v>
      </c>
      <c r="E4" s="20">
        <f>(E5-E3)^2/2/$C$3</f>
        <v>0</v>
      </c>
      <c r="F4" s="20">
        <f t="shared" ref="F4:S4" si="1">(F5-F3)^2/2/$C$3</f>
        <v>0</v>
      </c>
      <c r="G4" s="20">
        <f t="shared" si="1"/>
        <v>7.9123296152112561E-10</v>
      </c>
      <c r="H4" s="20">
        <f t="shared" si="1"/>
        <v>0.22282714106780235</v>
      </c>
      <c r="I4" s="35">
        <f t="shared" si="1"/>
        <v>0</v>
      </c>
      <c r="J4" s="21">
        <f t="shared" si="1"/>
        <v>0</v>
      </c>
      <c r="K4" s="21">
        <f t="shared" si="1"/>
        <v>0</v>
      </c>
      <c r="L4" s="21">
        <f t="shared" si="1"/>
        <v>0</v>
      </c>
      <c r="M4" s="21">
        <f t="shared" si="1"/>
        <v>0</v>
      </c>
      <c r="N4" s="21">
        <f t="shared" si="1"/>
        <v>0</v>
      </c>
      <c r="O4" s="21">
        <f t="shared" si="1"/>
        <v>0</v>
      </c>
      <c r="P4" s="21">
        <f t="shared" si="1"/>
        <v>0</v>
      </c>
      <c r="Q4" s="21">
        <f t="shared" si="1"/>
        <v>0</v>
      </c>
      <c r="R4" s="21">
        <f t="shared" si="1"/>
        <v>5.0000000000000001E-3</v>
      </c>
      <c r="S4" s="35">
        <f t="shared" si="1"/>
        <v>0</v>
      </c>
    </row>
    <row r="5" spans="1:25" ht="17" thickBot="1" x14ac:dyDescent="0.25">
      <c r="D5" t="s">
        <v>235</v>
      </c>
      <c r="E5" s="20">
        <v>0</v>
      </c>
      <c r="F5" s="20">
        <v>0</v>
      </c>
      <c r="G5" s="20">
        <v>3.9780220248790117E-4</v>
      </c>
      <c r="H5" s="20">
        <v>6.6757342827257942</v>
      </c>
      <c r="I5" s="35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35">
        <v>0</v>
      </c>
    </row>
    <row r="6" spans="1:25" s="28" customFormat="1" x14ac:dyDescent="0.2">
      <c r="A6" s="28" t="s">
        <v>8</v>
      </c>
      <c r="B6" s="28" t="s">
        <v>176</v>
      </c>
      <c r="C6" s="28" t="s">
        <v>177</v>
      </c>
      <c r="D6" s="28" t="s">
        <v>11</v>
      </c>
      <c r="E6" s="29" t="s">
        <v>203</v>
      </c>
      <c r="F6" s="29" t="s">
        <v>195</v>
      </c>
      <c r="G6" s="29" t="s">
        <v>232</v>
      </c>
      <c r="H6" s="29" t="s">
        <v>231</v>
      </c>
      <c r="I6" s="32" t="s">
        <v>245</v>
      </c>
      <c r="J6" s="30" t="s">
        <v>196</v>
      </c>
      <c r="K6" s="30" t="s">
        <v>228</v>
      </c>
      <c r="L6" s="30" t="s">
        <v>227</v>
      </c>
      <c r="M6" s="30" t="s">
        <v>229</v>
      </c>
      <c r="N6" s="30" t="s">
        <v>197</v>
      </c>
      <c r="O6" s="30" t="s">
        <v>198</v>
      </c>
      <c r="P6" s="30" t="s">
        <v>199</v>
      </c>
      <c r="Q6" s="30" t="s">
        <v>230</v>
      </c>
      <c r="R6" s="30" t="s">
        <v>244</v>
      </c>
      <c r="S6" s="32" t="s">
        <v>233</v>
      </c>
      <c r="T6" s="37" t="s">
        <v>18</v>
      </c>
      <c r="U6" s="40" t="s">
        <v>19</v>
      </c>
      <c r="V6" s="37" t="s">
        <v>236</v>
      </c>
      <c r="W6" s="37" t="s">
        <v>21</v>
      </c>
      <c r="X6" s="28">
        <f>SUMPRODUCT(W7:W50,C7:C50)</f>
        <v>-46.760620070125711</v>
      </c>
    </row>
    <row r="7" spans="1:25" s="15" customFormat="1" x14ac:dyDescent="0.2">
      <c r="A7" s="15" t="s">
        <v>0</v>
      </c>
      <c r="B7" s="15" t="s">
        <v>1</v>
      </c>
      <c r="C7" s="15">
        <v>1</v>
      </c>
      <c r="D7" s="15">
        <v>1</v>
      </c>
      <c r="E7" s="22">
        <v>0</v>
      </c>
      <c r="F7" s="22">
        <v>0</v>
      </c>
      <c r="G7" s="22">
        <v>1</v>
      </c>
      <c r="H7" s="22">
        <v>1</v>
      </c>
      <c r="I7" s="33">
        <v>1</v>
      </c>
      <c r="J7" s="23">
        <v>0</v>
      </c>
      <c r="K7" s="24">
        <v>0</v>
      </c>
      <c r="L7" s="24">
        <v>0</v>
      </c>
      <c r="M7" s="24">
        <v>0</v>
      </c>
      <c r="N7" s="23">
        <v>0</v>
      </c>
      <c r="O7" s="23">
        <v>1</v>
      </c>
      <c r="P7" s="23">
        <v>1</v>
      </c>
      <c r="Q7" s="24">
        <v>0</v>
      </c>
      <c r="R7" s="24">
        <v>0</v>
      </c>
      <c r="S7" s="33">
        <v>1</v>
      </c>
      <c r="T7" s="38">
        <f t="shared" ref="T7:T50" si="2">-SUMPRODUCT(E$5:S$5,E7:S7)</f>
        <v>-6.6761320849282821</v>
      </c>
      <c r="U7" s="41">
        <f>EXP(T7)</f>
        <v>1.2606446209330676E-3</v>
      </c>
      <c r="V7" s="38">
        <f t="shared" ref="V7:V50" si="3">U7/SUMIF(A:A,A7,U:U)</f>
        <v>1.2543130396838243E-3</v>
      </c>
      <c r="W7" s="42">
        <f>LN(V7)</f>
        <v>-6.6811672350028113</v>
      </c>
    </row>
    <row r="8" spans="1:25" x14ac:dyDescent="0.2">
      <c r="A8" t="s">
        <v>0</v>
      </c>
      <c r="B8" t="s">
        <v>2</v>
      </c>
      <c r="C8">
        <v>0</v>
      </c>
      <c r="D8">
        <v>1</v>
      </c>
      <c r="E8" s="20">
        <v>0</v>
      </c>
      <c r="F8" s="20">
        <v>1</v>
      </c>
      <c r="G8" s="20">
        <v>0</v>
      </c>
      <c r="H8" s="20">
        <v>0</v>
      </c>
      <c r="I8" s="31">
        <v>0</v>
      </c>
      <c r="J8" s="21">
        <v>1</v>
      </c>
      <c r="K8" s="25">
        <v>0</v>
      </c>
      <c r="L8" s="25">
        <v>0</v>
      </c>
      <c r="M8" s="25">
        <v>0</v>
      </c>
      <c r="N8" s="21">
        <v>1</v>
      </c>
      <c r="O8" s="21">
        <v>1</v>
      </c>
      <c r="P8" s="21">
        <v>1</v>
      </c>
      <c r="Q8" s="25">
        <v>0</v>
      </c>
      <c r="R8" s="25">
        <v>0</v>
      </c>
      <c r="S8" s="31">
        <v>0</v>
      </c>
      <c r="T8" s="36">
        <f t="shared" si="2"/>
        <v>0</v>
      </c>
      <c r="U8" s="39">
        <f t="shared" ref="U8:U50" si="4">EXP(T8)</f>
        <v>1</v>
      </c>
      <c r="V8" s="36">
        <f t="shared" si="3"/>
        <v>0.99497750504455651</v>
      </c>
      <c r="W8" s="43">
        <f t="shared" ref="W8:W50" si="5">LN(V8)</f>
        <v>-5.0351500745294559E-3</v>
      </c>
      <c r="X8" s="16" t="s">
        <v>237</v>
      </c>
      <c r="Y8">
        <f>X6-SUM(E2:S2)</f>
        <v>-46.761422796423346</v>
      </c>
    </row>
    <row r="9" spans="1:25" x14ac:dyDescent="0.2">
      <c r="A9" t="s">
        <v>0</v>
      </c>
      <c r="B9" t="s">
        <v>178</v>
      </c>
      <c r="C9">
        <v>0</v>
      </c>
      <c r="D9">
        <v>1</v>
      </c>
      <c r="E9" s="20">
        <v>0</v>
      </c>
      <c r="F9" s="20">
        <v>0</v>
      </c>
      <c r="G9" s="20">
        <v>1</v>
      </c>
      <c r="H9" s="20">
        <v>1</v>
      </c>
      <c r="I9" s="31">
        <v>0</v>
      </c>
      <c r="J9" s="21">
        <v>1</v>
      </c>
      <c r="K9" s="25">
        <v>0</v>
      </c>
      <c r="L9" s="25">
        <v>0</v>
      </c>
      <c r="M9" s="25">
        <v>0</v>
      </c>
      <c r="N9" s="21">
        <v>1</v>
      </c>
      <c r="O9" s="21">
        <v>0</v>
      </c>
      <c r="P9" s="21">
        <v>1</v>
      </c>
      <c r="Q9" s="25">
        <v>0</v>
      </c>
      <c r="R9" s="25">
        <v>0</v>
      </c>
      <c r="S9" s="31">
        <v>0</v>
      </c>
      <c r="T9" s="36">
        <f t="shared" si="2"/>
        <v>-6.6761320849282821</v>
      </c>
      <c r="U9" s="39">
        <f t="shared" si="4"/>
        <v>1.2606446209330676E-3</v>
      </c>
      <c r="V9" s="36">
        <f t="shared" si="3"/>
        <v>1.2543130396838243E-3</v>
      </c>
      <c r="W9" s="43">
        <f t="shared" si="5"/>
        <v>-6.6811672350028113</v>
      </c>
      <c r="X9" s="16" t="s">
        <v>238</v>
      </c>
      <c r="Y9">
        <f>X6-SUM(E4:S4)</f>
        <v>-46.988447211984749</v>
      </c>
    </row>
    <row r="10" spans="1:25" x14ac:dyDescent="0.2">
      <c r="A10" t="s">
        <v>0</v>
      </c>
      <c r="B10" t="s">
        <v>179</v>
      </c>
      <c r="C10">
        <v>0</v>
      </c>
      <c r="D10">
        <v>1</v>
      </c>
      <c r="E10" s="20">
        <v>0</v>
      </c>
      <c r="F10" s="20">
        <v>0</v>
      </c>
      <c r="G10" s="20">
        <v>1</v>
      </c>
      <c r="H10" s="20">
        <v>1</v>
      </c>
      <c r="I10" s="31">
        <v>0</v>
      </c>
      <c r="J10" s="21">
        <v>1</v>
      </c>
      <c r="K10" s="25">
        <v>0</v>
      </c>
      <c r="L10" s="25">
        <v>0</v>
      </c>
      <c r="M10" s="25">
        <v>0</v>
      </c>
      <c r="N10" s="21">
        <v>1</v>
      </c>
      <c r="O10" s="21">
        <v>1</v>
      </c>
      <c r="P10" s="21">
        <v>0</v>
      </c>
      <c r="Q10" s="25">
        <v>0</v>
      </c>
      <c r="R10" s="25">
        <v>0</v>
      </c>
      <c r="S10" s="31">
        <v>0</v>
      </c>
      <c r="T10" s="36">
        <f t="shared" si="2"/>
        <v>-6.6761320849282821</v>
      </c>
      <c r="U10" s="39">
        <f t="shared" si="4"/>
        <v>1.2606446209330676E-3</v>
      </c>
      <c r="V10" s="36">
        <f t="shared" si="3"/>
        <v>1.2543130396838243E-3</v>
      </c>
      <c r="W10" s="43">
        <f t="shared" si="5"/>
        <v>-6.6811672350028113</v>
      </c>
    </row>
    <row r="11" spans="1:25" x14ac:dyDescent="0.2">
      <c r="A11" t="s">
        <v>0</v>
      </c>
      <c r="B11" t="s">
        <v>215</v>
      </c>
      <c r="C11">
        <v>0</v>
      </c>
      <c r="D11">
        <v>1</v>
      </c>
      <c r="E11" s="20">
        <v>0</v>
      </c>
      <c r="F11" s="20">
        <v>0</v>
      </c>
      <c r="G11" s="20">
        <v>0</v>
      </c>
      <c r="H11" s="20">
        <v>1</v>
      </c>
      <c r="I11" s="31">
        <v>0</v>
      </c>
      <c r="J11" s="21">
        <v>1</v>
      </c>
      <c r="K11" s="25">
        <v>0</v>
      </c>
      <c r="L11" s="25">
        <v>0</v>
      </c>
      <c r="M11" s="25">
        <v>0</v>
      </c>
      <c r="N11" s="21">
        <v>1</v>
      </c>
      <c r="O11" s="21">
        <v>1</v>
      </c>
      <c r="P11" s="21">
        <v>1</v>
      </c>
      <c r="Q11" s="25">
        <v>0</v>
      </c>
      <c r="R11" s="25">
        <v>0</v>
      </c>
      <c r="S11" s="31">
        <v>0</v>
      </c>
      <c r="T11" s="36">
        <f t="shared" si="2"/>
        <v>-6.6757342827257942</v>
      </c>
      <c r="U11" s="39">
        <f t="shared" si="4"/>
        <v>1.2611462078994146E-3</v>
      </c>
      <c r="V11" s="36">
        <f t="shared" si="3"/>
        <v>1.2548121074321631E-3</v>
      </c>
      <c r="W11" s="43">
        <f t="shared" si="5"/>
        <v>-6.6807694328003233</v>
      </c>
    </row>
    <row r="12" spans="1:25" x14ac:dyDescent="0.2">
      <c r="A12" t="s">
        <v>0</v>
      </c>
      <c r="B12" t="s">
        <v>200</v>
      </c>
      <c r="C12">
        <v>0</v>
      </c>
      <c r="D12">
        <v>1</v>
      </c>
      <c r="E12" s="20">
        <v>1</v>
      </c>
      <c r="F12" s="20">
        <v>0</v>
      </c>
      <c r="G12" s="20">
        <v>2</v>
      </c>
      <c r="H12" s="20">
        <v>2</v>
      </c>
      <c r="I12" s="31">
        <v>0</v>
      </c>
      <c r="J12" s="21">
        <v>0</v>
      </c>
      <c r="K12" s="25">
        <v>0</v>
      </c>
      <c r="L12" s="25">
        <v>0</v>
      </c>
      <c r="M12" s="25">
        <v>0</v>
      </c>
      <c r="N12" s="21">
        <v>0</v>
      </c>
      <c r="O12" s="21">
        <v>1</v>
      </c>
      <c r="P12" s="21">
        <v>1</v>
      </c>
      <c r="Q12" s="25">
        <v>0</v>
      </c>
      <c r="R12" s="25">
        <v>0</v>
      </c>
      <c r="S12" s="31">
        <v>0</v>
      </c>
      <c r="T12" s="36">
        <f t="shared" si="2"/>
        <v>-13.352264169856564</v>
      </c>
      <c r="U12" s="39">
        <f t="shared" si="4"/>
        <v>1.5892248602874774E-6</v>
      </c>
      <c r="V12" s="36">
        <f t="shared" si="3"/>
        <v>1.5812429864436181E-6</v>
      </c>
      <c r="W12" s="43">
        <f t="shared" si="5"/>
        <v>-13.357299319931094</v>
      </c>
    </row>
    <row r="13" spans="1:25" x14ac:dyDescent="0.2">
      <c r="A13" t="s">
        <v>0</v>
      </c>
      <c r="B13" t="s">
        <v>201</v>
      </c>
      <c r="C13">
        <v>0</v>
      </c>
      <c r="D13">
        <v>1</v>
      </c>
      <c r="E13" s="20">
        <v>1</v>
      </c>
      <c r="F13" s="20">
        <v>0</v>
      </c>
      <c r="G13" s="20">
        <v>2</v>
      </c>
      <c r="H13" s="20">
        <v>2</v>
      </c>
      <c r="I13" s="31">
        <v>0</v>
      </c>
      <c r="J13" s="21">
        <v>0</v>
      </c>
      <c r="K13" s="25">
        <v>0</v>
      </c>
      <c r="L13" s="25">
        <v>0</v>
      </c>
      <c r="M13" s="25">
        <v>0</v>
      </c>
      <c r="N13" s="21">
        <v>1</v>
      </c>
      <c r="O13" s="21">
        <v>0</v>
      </c>
      <c r="P13" s="21">
        <v>1</v>
      </c>
      <c r="Q13" s="25">
        <v>0</v>
      </c>
      <c r="R13" s="25">
        <v>0</v>
      </c>
      <c r="S13" s="31">
        <v>0</v>
      </c>
      <c r="T13" s="36">
        <f t="shared" si="2"/>
        <v>-13.352264169856564</v>
      </c>
      <c r="U13" s="39">
        <f t="shared" si="4"/>
        <v>1.5892248602874774E-6</v>
      </c>
      <c r="V13" s="36">
        <f t="shared" si="3"/>
        <v>1.5812429864436181E-6</v>
      </c>
      <c r="W13" s="43">
        <f t="shared" si="5"/>
        <v>-13.357299319931094</v>
      </c>
    </row>
    <row r="14" spans="1:25" x14ac:dyDescent="0.2">
      <c r="A14" t="s">
        <v>0</v>
      </c>
      <c r="B14" t="s">
        <v>202</v>
      </c>
      <c r="C14">
        <v>0</v>
      </c>
      <c r="D14">
        <v>1</v>
      </c>
      <c r="E14" s="20">
        <v>1</v>
      </c>
      <c r="F14" s="20">
        <v>0</v>
      </c>
      <c r="G14" s="20">
        <v>2</v>
      </c>
      <c r="H14" s="20">
        <v>2</v>
      </c>
      <c r="I14" s="31">
        <v>0</v>
      </c>
      <c r="J14" s="21">
        <v>0</v>
      </c>
      <c r="K14" s="25">
        <v>0</v>
      </c>
      <c r="L14" s="25">
        <v>0</v>
      </c>
      <c r="M14" s="25">
        <v>0</v>
      </c>
      <c r="N14" s="21">
        <v>1</v>
      </c>
      <c r="O14" s="21">
        <v>1</v>
      </c>
      <c r="P14" s="21">
        <v>0</v>
      </c>
      <c r="Q14" s="25">
        <v>0</v>
      </c>
      <c r="R14" s="25">
        <v>0</v>
      </c>
      <c r="S14" s="31">
        <v>0</v>
      </c>
      <c r="T14" s="36">
        <f t="shared" si="2"/>
        <v>-13.352264169856564</v>
      </c>
      <c r="U14" s="39">
        <f t="shared" si="4"/>
        <v>1.5892248602874774E-6</v>
      </c>
      <c r="V14" s="36">
        <f t="shared" si="3"/>
        <v>1.5812429864436181E-6</v>
      </c>
      <c r="W14" s="43">
        <f t="shared" si="5"/>
        <v>-13.357299319931094</v>
      </c>
    </row>
    <row r="15" spans="1:25" s="15" customFormat="1" x14ac:dyDescent="0.2">
      <c r="A15" s="15" t="s">
        <v>180</v>
      </c>
      <c r="B15" s="15" t="s">
        <v>181</v>
      </c>
      <c r="C15" s="15">
        <v>1</v>
      </c>
      <c r="D15" s="15">
        <v>1</v>
      </c>
      <c r="E15" s="22">
        <v>0</v>
      </c>
      <c r="F15" s="22">
        <v>0</v>
      </c>
      <c r="G15" s="22">
        <v>1</v>
      </c>
      <c r="H15" s="22">
        <v>1</v>
      </c>
      <c r="I15" s="33">
        <v>1</v>
      </c>
      <c r="J15" s="24">
        <v>0</v>
      </c>
      <c r="K15" s="24">
        <v>0</v>
      </c>
      <c r="L15" s="26">
        <v>0</v>
      </c>
      <c r="M15" s="24">
        <v>0</v>
      </c>
      <c r="N15" s="23">
        <v>1</v>
      </c>
      <c r="O15" s="23">
        <v>0</v>
      </c>
      <c r="P15" s="23">
        <v>1</v>
      </c>
      <c r="Q15" s="24">
        <v>0</v>
      </c>
      <c r="R15" s="24">
        <v>0</v>
      </c>
      <c r="S15" s="33">
        <v>1</v>
      </c>
      <c r="T15" s="38">
        <f t="shared" si="2"/>
        <v>-6.6761320849282821</v>
      </c>
      <c r="U15" s="41">
        <f t="shared" si="4"/>
        <v>1.2606446209330676E-3</v>
      </c>
      <c r="V15" s="38">
        <f t="shared" si="3"/>
        <v>1.2543130396838243E-3</v>
      </c>
      <c r="W15" s="42">
        <f t="shared" si="5"/>
        <v>-6.6811672350028113</v>
      </c>
    </row>
    <row r="16" spans="1:25" x14ac:dyDescent="0.2">
      <c r="A16" t="s">
        <v>180</v>
      </c>
      <c r="B16" t="s">
        <v>182</v>
      </c>
      <c r="C16">
        <v>0</v>
      </c>
      <c r="D16">
        <v>1</v>
      </c>
      <c r="E16" s="20">
        <v>0</v>
      </c>
      <c r="F16" s="20">
        <v>1</v>
      </c>
      <c r="G16" s="20">
        <v>0</v>
      </c>
      <c r="H16" s="20">
        <v>0</v>
      </c>
      <c r="I16" s="31">
        <v>0</v>
      </c>
      <c r="J16" s="25">
        <v>0</v>
      </c>
      <c r="K16" s="25">
        <v>0</v>
      </c>
      <c r="L16" s="27">
        <v>1</v>
      </c>
      <c r="M16" s="25">
        <v>0</v>
      </c>
      <c r="N16" s="21">
        <v>1</v>
      </c>
      <c r="O16" s="21">
        <v>1</v>
      </c>
      <c r="P16" s="21">
        <v>1</v>
      </c>
      <c r="Q16" s="25">
        <v>0</v>
      </c>
      <c r="R16" s="25">
        <v>0</v>
      </c>
      <c r="S16" s="31">
        <v>0</v>
      </c>
      <c r="T16" s="36">
        <f t="shared" si="2"/>
        <v>0</v>
      </c>
      <c r="U16" s="39">
        <f t="shared" si="4"/>
        <v>1</v>
      </c>
      <c r="V16" s="36">
        <f t="shared" si="3"/>
        <v>0.99497750504455651</v>
      </c>
      <c r="W16" s="43">
        <f t="shared" si="5"/>
        <v>-5.0351500745294559E-3</v>
      </c>
    </row>
    <row r="17" spans="1:23" x14ac:dyDescent="0.2">
      <c r="A17" t="s">
        <v>180</v>
      </c>
      <c r="B17" t="s">
        <v>183</v>
      </c>
      <c r="C17">
        <v>0</v>
      </c>
      <c r="D17">
        <v>1</v>
      </c>
      <c r="E17" s="20">
        <v>0</v>
      </c>
      <c r="F17" s="20">
        <v>0</v>
      </c>
      <c r="G17" s="20">
        <v>1</v>
      </c>
      <c r="H17" s="20">
        <v>1</v>
      </c>
      <c r="I17" s="31">
        <v>0</v>
      </c>
      <c r="J17" s="25">
        <v>0</v>
      </c>
      <c r="K17" s="25">
        <v>0</v>
      </c>
      <c r="L17" s="27">
        <v>1</v>
      </c>
      <c r="M17" s="25">
        <v>0</v>
      </c>
      <c r="N17" s="21">
        <v>0</v>
      </c>
      <c r="O17" s="21">
        <v>1</v>
      </c>
      <c r="P17" s="21">
        <v>1</v>
      </c>
      <c r="Q17" s="25">
        <v>0</v>
      </c>
      <c r="R17" s="25">
        <v>0</v>
      </c>
      <c r="S17" s="31">
        <v>0</v>
      </c>
      <c r="T17" s="36">
        <f t="shared" si="2"/>
        <v>-6.6761320849282821</v>
      </c>
      <c r="U17" s="39">
        <f t="shared" si="4"/>
        <v>1.2606446209330676E-3</v>
      </c>
      <c r="V17" s="36">
        <f t="shared" si="3"/>
        <v>1.2543130396838243E-3</v>
      </c>
      <c r="W17" s="43">
        <f t="shared" si="5"/>
        <v>-6.6811672350028113</v>
      </c>
    </row>
    <row r="18" spans="1:23" x14ac:dyDescent="0.2">
      <c r="A18" t="s">
        <v>180</v>
      </c>
      <c r="B18" t="s">
        <v>184</v>
      </c>
      <c r="C18">
        <v>0</v>
      </c>
      <c r="D18">
        <v>1</v>
      </c>
      <c r="E18" s="20">
        <v>0</v>
      </c>
      <c r="F18" s="20">
        <v>0</v>
      </c>
      <c r="G18" s="20">
        <v>1</v>
      </c>
      <c r="H18" s="20">
        <v>1</v>
      </c>
      <c r="I18" s="31">
        <v>0</v>
      </c>
      <c r="J18" s="25">
        <v>0</v>
      </c>
      <c r="K18" s="25">
        <v>0</v>
      </c>
      <c r="L18" s="27">
        <v>1</v>
      </c>
      <c r="M18" s="25">
        <v>0</v>
      </c>
      <c r="N18" s="21">
        <v>1</v>
      </c>
      <c r="O18" s="21">
        <v>1</v>
      </c>
      <c r="P18" s="21">
        <v>0</v>
      </c>
      <c r="Q18" s="25">
        <v>0</v>
      </c>
      <c r="R18" s="25">
        <v>0</v>
      </c>
      <c r="S18" s="31">
        <v>0</v>
      </c>
      <c r="T18" s="36">
        <f t="shared" si="2"/>
        <v>-6.6761320849282821</v>
      </c>
      <c r="U18" s="39">
        <f t="shared" si="4"/>
        <v>1.2606446209330676E-3</v>
      </c>
      <c r="V18" s="36">
        <f t="shared" si="3"/>
        <v>1.2543130396838243E-3</v>
      </c>
      <c r="W18" s="43">
        <f t="shared" si="5"/>
        <v>-6.6811672350028113</v>
      </c>
    </row>
    <row r="19" spans="1:23" x14ac:dyDescent="0.2">
      <c r="A19" t="s">
        <v>180</v>
      </c>
      <c r="B19" t="s">
        <v>216</v>
      </c>
      <c r="C19">
        <v>0</v>
      </c>
      <c r="D19">
        <v>1</v>
      </c>
      <c r="E19" s="20">
        <v>0</v>
      </c>
      <c r="F19" s="20">
        <v>0</v>
      </c>
      <c r="G19" s="20">
        <v>0</v>
      </c>
      <c r="H19" s="20">
        <v>1</v>
      </c>
      <c r="I19" s="31">
        <v>0</v>
      </c>
      <c r="J19" s="25">
        <v>0</v>
      </c>
      <c r="K19" s="25">
        <v>0</v>
      </c>
      <c r="L19" s="27">
        <v>1</v>
      </c>
      <c r="M19" s="25">
        <v>0</v>
      </c>
      <c r="N19" s="21">
        <v>1</v>
      </c>
      <c r="O19" s="21">
        <v>1</v>
      </c>
      <c r="P19" s="21">
        <v>1</v>
      </c>
      <c r="Q19" s="25">
        <v>0</v>
      </c>
      <c r="R19" s="25">
        <v>0</v>
      </c>
      <c r="S19" s="31">
        <v>0</v>
      </c>
      <c r="T19" s="36">
        <f t="shared" si="2"/>
        <v>-6.6757342827257942</v>
      </c>
      <c r="U19" s="39">
        <f t="shared" si="4"/>
        <v>1.2611462078994146E-3</v>
      </c>
      <c r="V19" s="36">
        <f t="shared" si="3"/>
        <v>1.2548121074321631E-3</v>
      </c>
      <c r="W19" s="43">
        <f t="shared" si="5"/>
        <v>-6.6807694328003233</v>
      </c>
    </row>
    <row r="20" spans="1:23" x14ac:dyDescent="0.2">
      <c r="A20" t="s">
        <v>180</v>
      </c>
      <c r="B20" t="s">
        <v>205</v>
      </c>
      <c r="C20">
        <v>0</v>
      </c>
      <c r="D20">
        <v>1</v>
      </c>
      <c r="E20" s="20">
        <v>1</v>
      </c>
      <c r="F20" s="20">
        <v>0</v>
      </c>
      <c r="G20" s="20">
        <v>2</v>
      </c>
      <c r="H20" s="20">
        <v>2</v>
      </c>
      <c r="I20" s="31">
        <v>0</v>
      </c>
      <c r="J20" s="25">
        <v>0</v>
      </c>
      <c r="K20" s="25">
        <v>0</v>
      </c>
      <c r="L20" s="27">
        <v>0</v>
      </c>
      <c r="M20" s="25">
        <v>0</v>
      </c>
      <c r="N20" s="21">
        <v>0</v>
      </c>
      <c r="O20" s="21">
        <v>1</v>
      </c>
      <c r="P20" s="21">
        <v>1</v>
      </c>
      <c r="Q20" s="25">
        <v>0</v>
      </c>
      <c r="R20" s="25">
        <v>0</v>
      </c>
      <c r="S20" s="31">
        <v>0</v>
      </c>
      <c r="T20" s="36">
        <f t="shared" si="2"/>
        <v>-13.352264169856564</v>
      </c>
      <c r="U20" s="39">
        <f t="shared" si="4"/>
        <v>1.5892248602874774E-6</v>
      </c>
      <c r="V20" s="36">
        <f t="shared" si="3"/>
        <v>1.5812429864436181E-6</v>
      </c>
      <c r="W20" s="43">
        <f t="shared" si="5"/>
        <v>-13.357299319931094</v>
      </c>
    </row>
    <row r="21" spans="1:23" x14ac:dyDescent="0.2">
      <c r="A21" t="s">
        <v>180</v>
      </c>
      <c r="B21" t="s">
        <v>206</v>
      </c>
      <c r="C21">
        <v>0</v>
      </c>
      <c r="D21">
        <v>1</v>
      </c>
      <c r="E21" s="20">
        <v>1</v>
      </c>
      <c r="F21" s="20">
        <v>0</v>
      </c>
      <c r="G21" s="20">
        <v>2</v>
      </c>
      <c r="H21" s="20">
        <v>2</v>
      </c>
      <c r="I21" s="31">
        <v>0</v>
      </c>
      <c r="J21" s="25">
        <v>0</v>
      </c>
      <c r="K21" s="25">
        <v>0</v>
      </c>
      <c r="L21" s="27">
        <v>0</v>
      </c>
      <c r="M21" s="25">
        <v>0</v>
      </c>
      <c r="N21" s="21">
        <v>1</v>
      </c>
      <c r="O21" s="21">
        <v>0</v>
      </c>
      <c r="P21" s="21">
        <v>1</v>
      </c>
      <c r="Q21" s="25">
        <v>0</v>
      </c>
      <c r="R21" s="25">
        <v>0</v>
      </c>
      <c r="S21" s="31">
        <v>0</v>
      </c>
      <c r="T21" s="36">
        <f t="shared" si="2"/>
        <v>-13.352264169856564</v>
      </c>
      <c r="U21" s="39">
        <f t="shared" si="4"/>
        <v>1.5892248602874774E-6</v>
      </c>
      <c r="V21" s="36">
        <f t="shared" si="3"/>
        <v>1.5812429864436181E-6</v>
      </c>
      <c r="W21" s="43">
        <f t="shared" si="5"/>
        <v>-13.357299319931094</v>
      </c>
    </row>
    <row r="22" spans="1:23" x14ac:dyDescent="0.2">
      <c r="A22" t="s">
        <v>180</v>
      </c>
      <c r="B22" t="s">
        <v>207</v>
      </c>
      <c r="C22">
        <v>0</v>
      </c>
      <c r="D22">
        <v>1</v>
      </c>
      <c r="E22" s="20">
        <v>1</v>
      </c>
      <c r="F22" s="20">
        <v>0</v>
      </c>
      <c r="G22" s="20">
        <v>2</v>
      </c>
      <c r="H22" s="20">
        <v>2</v>
      </c>
      <c r="I22" s="31">
        <v>0</v>
      </c>
      <c r="J22" s="25">
        <v>0</v>
      </c>
      <c r="K22" s="25">
        <v>0</v>
      </c>
      <c r="L22" s="27">
        <v>0</v>
      </c>
      <c r="M22" s="25">
        <v>0</v>
      </c>
      <c r="N22" s="21">
        <v>1</v>
      </c>
      <c r="O22" s="21">
        <v>1</v>
      </c>
      <c r="P22" s="21">
        <v>0</v>
      </c>
      <c r="Q22" s="25">
        <v>0</v>
      </c>
      <c r="R22" s="25">
        <v>0</v>
      </c>
      <c r="S22" s="31">
        <v>0</v>
      </c>
      <c r="T22" s="36">
        <f t="shared" si="2"/>
        <v>-13.352264169856564</v>
      </c>
      <c r="U22" s="39">
        <f t="shared" si="4"/>
        <v>1.5892248602874774E-6</v>
      </c>
      <c r="V22" s="36">
        <f t="shared" si="3"/>
        <v>1.5812429864436181E-6</v>
      </c>
      <c r="W22" s="43">
        <f t="shared" si="5"/>
        <v>-13.357299319931094</v>
      </c>
    </row>
    <row r="23" spans="1:23" s="15" customFormat="1" x14ac:dyDescent="0.2">
      <c r="A23" s="15" t="s">
        <v>185</v>
      </c>
      <c r="B23" s="15" t="s">
        <v>186</v>
      </c>
      <c r="C23" s="15">
        <v>1</v>
      </c>
      <c r="D23" s="15">
        <v>1</v>
      </c>
      <c r="E23" s="22">
        <v>0</v>
      </c>
      <c r="F23" s="22">
        <v>0</v>
      </c>
      <c r="G23" s="22">
        <v>1</v>
      </c>
      <c r="H23" s="22">
        <v>1</v>
      </c>
      <c r="I23" s="33">
        <v>1</v>
      </c>
      <c r="J23" s="24">
        <v>0</v>
      </c>
      <c r="K23" s="24">
        <v>0</v>
      </c>
      <c r="L23" s="24">
        <v>0</v>
      </c>
      <c r="M23" s="26">
        <v>0</v>
      </c>
      <c r="N23" s="23">
        <v>1</v>
      </c>
      <c r="O23" s="23">
        <v>1</v>
      </c>
      <c r="P23" s="23">
        <v>0</v>
      </c>
      <c r="Q23" s="24">
        <v>0</v>
      </c>
      <c r="R23" s="24">
        <v>0</v>
      </c>
      <c r="S23" s="33">
        <v>1</v>
      </c>
      <c r="T23" s="38">
        <f t="shared" si="2"/>
        <v>-6.6761320849282821</v>
      </c>
      <c r="U23" s="41">
        <f t="shared" si="4"/>
        <v>1.2606446209330676E-3</v>
      </c>
      <c r="V23" s="38">
        <f t="shared" si="3"/>
        <v>1.2543130396838243E-3</v>
      </c>
      <c r="W23" s="42">
        <f t="shared" si="5"/>
        <v>-6.6811672350028113</v>
      </c>
    </row>
    <row r="24" spans="1:23" x14ac:dyDescent="0.2">
      <c r="A24" t="s">
        <v>185</v>
      </c>
      <c r="B24" t="s">
        <v>187</v>
      </c>
      <c r="C24">
        <v>0</v>
      </c>
      <c r="D24">
        <v>1</v>
      </c>
      <c r="E24" s="20">
        <v>0</v>
      </c>
      <c r="F24" s="20">
        <v>1</v>
      </c>
      <c r="G24" s="20">
        <v>0</v>
      </c>
      <c r="H24" s="20">
        <v>0</v>
      </c>
      <c r="I24" s="31">
        <v>0</v>
      </c>
      <c r="J24" s="25">
        <v>0</v>
      </c>
      <c r="K24" s="25">
        <v>0</v>
      </c>
      <c r="L24" s="25">
        <v>0</v>
      </c>
      <c r="M24" s="27">
        <v>1</v>
      </c>
      <c r="N24" s="21">
        <v>1</v>
      </c>
      <c r="O24" s="21">
        <v>1</v>
      </c>
      <c r="P24" s="21">
        <v>1</v>
      </c>
      <c r="Q24" s="25">
        <v>0</v>
      </c>
      <c r="R24" s="25">
        <v>0</v>
      </c>
      <c r="S24" s="31">
        <v>0</v>
      </c>
      <c r="T24" s="36">
        <f t="shared" si="2"/>
        <v>0</v>
      </c>
      <c r="U24" s="39">
        <f t="shared" si="4"/>
        <v>1</v>
      </c>
      <c r="V24" s="36">
        <f t="shared" si="3"/>
        <v>0.99497750504455651</v>
      </c>
      <c r="W24" s="43">
        <f t="shared" si="5"/>
        <v>-5.0351500745294559E-3</v>
      </c>
    </row>
    <row r="25" spans="1:23" x14ac:dyDescent="0.2">
      <c r="A25" t="s">
        <v>185</v>
      </c>
      <c r="B25" t="s">
        <v>188</v>
      </c>
      <c r="C25">
        <v>0</v>
      </c>
      <c r="D25">
        <v>1</v>
      </c>
      <c r="E25" s="20">
        <v>0</v>
      </c>
      <c r="F25" s="20">
        <v>0</v>
      </c>
      <c r="G25" s="20">
        <v>1</v>
      </c>
      <c r="H25" s="20">
        <v>1</v>
      </c>
      <c r="I25" s="31">
        <v>0</v>
      </c>
      <c r="J25" s="25">
        <v>0</v>
      </c>
      <c r="K25" s="25">
        <v>0</v>
      </c>
      <c r="L25" s="25">
        <v>0</v>
      </c>
      <c r="M25" s="27">
        <v>1</v>
      </c>
      <c r="N25" s="21">
        <v>0</v>
      </c>
      <c r="O25" s="21">
        <v>1</v>
      </c>
      <c r="P25" s="21">
        <v>1</v>
      </c>
      <c r="Q25" s="25">
        <v>0</v>
      </c>
      <c r="R25" s="25">
        <v>0</v>
      </c>
      <c r="S25" s="31">
        <v>0</v>
      </c>
      <c r="T25" s="36">
        <f t="shared" si="2"/>
        <v>-6.6761320849282821</v>
      </c>
      <c r="U25" s="39">
        <f t="shared" si="4"/>
        <v>1.2606446209330676E-3</v>
      </c>
      <c r="V25" s="36">
        <f t="shared" si="3"/>
        <v>1.2543130396838243E-3</v>
      </c>
      <c r="W25" s="43">
        <f t="shared" si="5"/>
        <v>-6.6811672350028113</v>
      </c>
    </row>
    <row r="26" spans="1:23" x14ac:dyDescent="0.2">
      <c r="A26" t="s">
        <v>185</v>
      </c>
      <c r="B26" t="s">
        <v>189</v>
      </c>
      <c r="C26">
        <v>0</v>
      </c>
      <c r="D26">
        <v>1</v>
      </c>
      <c r="E26" s="20">
        <v>0</v>
      </c>
      <c r="F26" s="20">
        <v>0</v>
      </c>
      <c r="G26" s="20">
        <v>1</v>
      </c>
      <c r="H26" s="20">
        <v>1</v>
      </c>
      <c r="I26" s="31">
        <v>0</v>
      </c>
      <c r="J26" s="25">
        <v>0</v>
      </c>
      <c r="K26" s="25">
        <v>0</v>
      </c>
      <c r="L26" s="25">
        <v>0</v>
      </c>
      <c r="M26" s="27">
        <v>1</v>
      </c>
      <c r="N26" s="21">
        <v>1</v>
      </c>
      <c r="O26" s="21">
        <v>0</v>
      </c>
      <c r="P26" s="21">
        <v>1</v>
      </c>
      <c r="Q26" s="25">
        <v>0</v>
      </c>
      <c r="R26" s="25">
        <v>0</v>
      </c>
      <c r="S26" s="31">
        <v>0</v>
      </c>
      <c r="T26" s="36">
        <f t="shared" si="2"/>
        <v>-6.6761320849282821</v>
      </c>
      <c r="U26" s="39">
        <f t="shared" si="4"/>
        <v>1.2606446209330676E-3</v>
      </c>
      <c r="V26" s="36">
        <f t="shared" si="3"/>
        <v>1.2543130396838243E-3</v>
      </c>
      <c r="W26" s="43">
        <f t="shared" si="5"/>
        <v>-6.6811672350028113</v>
      </c>
    </row>
    <row r="27" spans="1:23" x14ac:dyDescent="0.2">
      <c r="A27" t="s">
        <v>185</v>
      </c>
      <c r="B27" t="s">
        <v>217</v>
      </c>
      <c r="C27">
        <v>0</v>
      </c>
      <c r="D27">
        <v>1</v>
      </c>
      <c r="E27" s="20">
        <v>0</v>
      </c>
      <c r="F27" s="20">
        <v>0</v>
      </c>
      <c r="G27" s="20">
        <v>0</v>
      </c>
      <c r="H27" s="20">
        <v>1</v>
      </c>
      <c r="I27" s="31">
        <v>0</v>
      </c>
      <c r="J27" s="25">
        <v>0</v>
      </c>
      <c r="K27" s="25">
        <v>0</v>
      </c>
      <c r="L27" s="25">
        <v>0</v>
      </c>
      <c r="M27" s="27">
        <v>1</v>
      </c>
      <c r="N27" s="21">
        <v>1</v>
      </c>
      <c r="O27" s="21">
        <v>1</v>
      </c>
      <c r="P27" s="21">
        <v>1</v>
      </c>
      <c r="Q27" s="25">
        <v>0</v>
      </c>
      <c r="R27" s="25">
        <v>0</v>
      </c>
      <c r="S27" s="31">
        <v>0</v>
      </c>
      <c r="T27" s="36">
        <f t="shared" si="2"/>
        <v>-6.6757342827257942</v>
      </c>
      <c r="U27" s="39">
        <f t="shared" si="4"/>
        <v>1.2611462078994146E-3</v>
      </c>
      <c r="V27" s="36">
        <f t="shared" si="3"/>
        <v>1.2548121074321631E-3</v>
      </c>
      <c r="W27" s="43">
        <f t="shared" si="5"/>
        <v>-6.6807694328003233</v>
      </c>
    </row>
    <row r="28" spans="1:23" x14ac:dyDescent="0.2">
      <c r="A28" t="s">
        <v>185</v>
      </c>
      <c r="B28" t="s">
        <v>208</v>
      </c>
      <c r="C28">
        <v>0</v>
      </c>
      <c r="D28">
        <v>1</v>
      </c>
      <c r="E28" s="20">
        <v>1</v>
      </c>
      <c r="F28" s="20">
        <v>0</v>
      </c>
      <c r="G28" s="20">
        <v>2</v>
      </c>
      <c r="H28" s="20">
        <v>2</v>
      </c>
      <c r="I28" s="31">
        <v>0</v>
      </c>
      <c r="J28" s="25">
        <v>0</v>
      </c>
      <c r="K28" s="25">
        <v>0</v>
      </c>
      <c r="L28" s="25">
        <v>0</v>
      </c>
      <c r="M28" s="27">
        <v>0</v>
      </c>
      <c r="N28" s="21">
        <v>0</v>
      </c>
      <c r="O28" s="21">
        <v>1</v>
      </c>
      <c r="P28" s="21">
        <v>1</v>
      </c>
      <c r="Q28" s="25">
        <v>0</v>
      </c>
      <c r="R28" s="25">
        <v>0</v>
      </c>
      <c r="S28" s="31">
        <v>0</v>
      </c>
      <c r="T28" s="36">
        <f t="shared" si="2"/>
        <v>-13.352264169856564</v>
      </c>
      <c r="U28" s="39">
        <f t="shared" si="4"/>
        <v>1.5892248602874774E-6</v>
      </c>
      <c r="V28" s="36">
        <f t="shared" si="3"/>
        <v>1.5812429864436181E-6</v>
      </c>
      <c r="W28" s="43">
        <f t="shared" si="5"/>
        <v>-13.357299319931094</v>
      </c>
    </row>
    <row r="29" spans="1:23" x14ac:dyDescent="0.2">
      <c r="A29" t="s">
        <v>185</v>
      </c>
      <c r="B29" t="s">
        <v>209</v>
      </c>
      <c r="C29">
        <v>0</v>
      </c>
      <c r="D29">
        <v>1</v>
      </c>
      <c r="E29" s="20">
        <v>1</v>
      </c>
      <c r="F29" s="20">
        <v>0</v>
      </c>
      <c r="G29" s="20">
        <v>2</v>
      </c>
      <c r="H29" s="20">
        <v>2</v>
      </c>
      <c r="I29" s="31">
        <v>0</v>
      </c>
      <c r="J29" s="25">
        <v>0</v>
      </c>
      <c r="K29" s="25">
        <v>0</v>
      </c>
      <c r="L29" s="25">
        <v>0</v>
      </c>
      <c r="M29" s="27">
        <v>0</v>
      </c>
      <c r="N29" s="21">
        <v>1</v>
      </c>
      <c r="O29" s="21">
        <v>0</v>
      </c>
      <c r="P29" s="21">
        <v>1</v>
      </c>
      <c r="Q29" s="25">
        <v>0</v>
      </c>
      <c r="R29" s="25">
        <v>0</v>
      </c>
      <c r="S29" s="31">
        <v>0</v>
      </c>
      <c r="T29" s="36">
        <f t="shared" si="2"/>
        <v>-13.352264169856564</v>
      </c>
      <c r="U29" s="39">
        <f t="shared" si="4"/>
        <v>1.5892248602874774E-6</v>
      </c>
      <c r="V29" s="36">
        <f t="shared" si="3"/>
        <v>1.5812429864436181E-6</v>
      </c>
      <c r="W29" s="43">
        <f t="shared" si="5"/>
        <v>-13.357299319931094</v>
      </c>
    </row>
    <row r="30" spans="1:23" x14ac:dyDescent="0.2">
      <c r="A30" t="s">
        <v>185</v>
      </c>
      <c r="B30" t="s">
        <v>210</v>
      </c>
      <c r="C30">
        <v>0</v>
      </c>
      <c r="D30">
        <v>1</v>
      </c>
      <c r="E30" s="20">
        <v>1</v>
      </c>
      <c r="F30" s="20">
        <v>0</v>
      </c>
      <c r="G30" s="20">
        <v>2</v>
      </c>
      <c r="H30" s="20">
        <v>2</v>
      </c>
      <c r="I30" s="31">
        <v>0</v>
      </c>
      <c r="J30" s="25">
        <v>0</v>
      </c>
      <c r="K30" s="25">
        <v>0</v>
      </c>
      <c r="L30" s="25">
        <v>0</v>
      </c>
      <c r="M30" s="27">
        <v>0</v>
      </c>
      <c r="N30" s="21">
        <v>1</v>
      </c>
      <c r="O30" s="21">
        <v>1</v>
      </c>
      <c r="P30" s="21">
        <v>1</v>
      </c>
      <c r="Q30" s="25">
        <v>0</v>
      </c>
      <c r="R30" s="25">
        <v>0</v>
      </c>
      <c r="S30" s="31">
        <v>0</v>
      </c>
      <c r="T30" s="36">
        <f t="shared" si="2"/>
        <v>-13.352264169856564</v>
      </c>
      <c r="U30" s="39">
        <f t="shared" si="4"/>
        <v>1.5892248602874774E-6</v>
      </c>
      <c r="V30" s="36">
        <f t="shared" si="3"/>
        <v>1.5812429864436181E-6</v>
      </c>
      <c r="W30" s="43">
        <f t="shared" si="5"/>
        <v>-13.357299319931094</v>
      </c>
    </row>
    <row r="31" spans="1:23" s="15" customFormat="1" x14ac:dyDescent="0.2">
      <c r="A31" s="15" t="s">
        <v>204</v>
      </c>
      <c r="B31" s="15" t="s">
        <v>211</v>
      </c>
      <c r="C31" s="15">
        <v>1</v>
      </c>
      <c r="D31" s="15">
        <v>1</v>
      </c>
      <c r="E31" s="22">
        <v>0</v>
      </c>
      <c r="F31" s="22">
        <v>1</v>
      </c>
      <c r="G31" s="22">
        <v>0</v>
      </c>
      <c r="H31" s="22">
        <v>0</v>
      </c>
      <c r="I31" s="33">
        <v>0</v>
      </c>
      <c r="J31" s="24">
        <v>0</v>
      </c>
      <c r="K31" s="24">
        <v>0</v>
      </c>
      <c r="L31" s="24">
        <v>0</v>
      </c>
      <c r="M31" s="24">
        <v>0</v>
      </c>
      <c r="N31" s="23">
        <v>1</v>
      </c>
      <c r="O31" s="23">
        <v>1</v>
      </c>
      <c r="P31" s="23">
        <v>1</v>
      </c>
      <c r="Q31" s="24">
        <v>0</v>
      </c>
      <c r="R31" s="24">
        <v>0</v>
      </c>
      <c r="S31" s="33">
        <v>0</v>
      </c>
      <c r="T31" s="38">
        <f t="shared" si="2"/>
        <v>0</v>
      </c>
      <c r="U31" s="41">
        <f t="shared" si="4"/>
        <v>1</v>
      </c>
      <c r="V31" s="38">
        <f t="shared" si="3"/>
        <v>0.99498065165691085</v>
      </c>
      <c r="W31" s="42">
        <f t="shared" si="5"/>
        <v>-5.0319875835557141E-3</v>
      </c>
    </row>
    <row r="32" spans="1:23" x14ac:dyDescent="0.2">
      <c r="A32" s="17" t="s">
        <v>204</v>
      </c>
      <c r="B32" t="s">
        <v>212</v>
      </c>
      <c r="C32" s="19">
        <v>0</v>
      </c>
      <c r="D32">
        <v>1</v>
      </c>
      <c r="E32" s="20">
        <v>0</v>
      </c>
      <c r="F32" s="20">
        <v>0</v>
      </c>
      <c r="G32" s="20">
        <v>1</v>
      </c>
      <c r="H32" s="20">
        <v>1</v>
      </c>
      <c r="I32" s="31">
        <v>0</v>
      </c>
      <c r="J32" s="25">
        <v>0</v>
      </c>
      <c r="K32" s="25">
        <v>0</v>
      </c>
      <c r="L32" s="25">
        <v>0</v>
      </c>
      <c r="M32" s="25">
        <v>0</v>
      </c>
      <c r="N32" s="21">
        <v>0</v>
      </c>
      <c r="O32" s="21">
        <v>1</v>
      </c>
      <c r="P32" s="21">
        <v>1</v>
      </c>
      <c r="Q32" s="25">
        <v>0</v>
      </c>
      <c r="R32" s="25">
        <v>0</v>
      </c>
      <c r="S32" s="31">
        <v>0</v>
      </c>
      <c r="T32" s="36">
        <f t="shared" si="2"/>
        <v>-6.6761320849282821</v>
      </c>
      <c r="U32" s="39">
        <f t="shared" si="4"/>
        <v>1.2606446209330676E-3</v>
      </c>
      <c r="V32" s="36">
        <f t="shared" si="3"/>
        <v>1.2543170064437629E-3</v>
      </c>
      <c r="W32" s="43">
        <f t="shared" si="5"/>
        <v>-6.6811640725118382</v>
      </c>
    </row>
    <row r="33" spans="1:23" x14ac:dyDescent="0.2">
      <c r="A33" s="17" t="s">
        <v>204</v>
      </c>
      <c r="B33" t="s">
        <v>213</v>
      </c>
      <c r="C33" s="19">
        <v>0</v>
      </c>
      <c r="D33">
        <v>1</v>
      </c>
      <c r="E33" s="20">
        <v>0</v>
      </c>
      <c r="F33" s="20">
        <v>0</v>
      </c>
      <c r="G33" s="20">
        <v>1</v>
      </c>
      <c r="H33" s="20">
        <v>1</v>
      </c>
      <c r="I33" s="31">
        <v>0</v>
      </c>
      <c r="J33" s="25">
        <v>0</v>
      </c>
      <c r="K33" s="25">
        <v>0</v>
      </c>
      <c r="L33" s="25">
        <v>0</v>
      </c>
      <c r="M33" s="25">
        <v>0</v>
      </c>
      <c r="N33" s="21">
        <v>1</v>
      </c>
      <c r="O33" s="21">
        <v>0</v>
      </c>
      <c r="P33" s="21">
        <v>1</v>
      </c>
      <c r="Q33" s="25">
        <v>0</v>
      </c>
      <c r="R33" s="25">
        <v>0</v>
      </c>
      <c r="S33" s="31">
        <v>0</v>
      </c>
      <c r="T33" s="36">
        <f t="shared" si="2"/>
        <v>-6.6761320849282821</v>
      </c>
      <c r="U33" s="39">
        <f t="shared" si="4"/>
        <v>1.2606446209330676E-3</v>
      </c>
      <c r="V33" s="36">
        <f t="shared" si="3"/>
        <v>1.2543170064437629E-3</v>
      </c>
      <c r="W33" s="43">
        <f t="shared" si="5"/>
        <v>-6.6811640725118382</v>
      </c>
    </row>
    <row r="34" spans="1:23" x14ac:dyDescent="0.2">
      <c r="A34" s="17" t="s">
        <v>204</v>
      </c>
      <c r="B34" t="s">
        <v>214</v>
      </c>
      <c r="C34" s="19">
        <v>0</v>
      </c>
      <c r="D34">
        <v>1</v>
      </c>
      <c r="E34" s="20">
        <v>0</v>
      </c>
      <c r="F34" s="20">
        <v>0</v>
      </c>
      <c r="G34" s="20">
        <v>1</v>
      </c>
      <c r="H34" s="20">
        <v>1</v>
      </c>
      <c r="I34" s="31">
        <v>0</v>
      </c>
      <c r="J34" s="25">
        <v>0</v>
      </c>
      <c r="K34" s="25">
        <v>0</v>
      </c>
      <c r="L34" s="25">
        <v>0</v>
      </c>
      <c r="M34" s="25">
        <v>0</v>
      </c>
      <c r="N34" s="21">
        <v>1</v>
      </c>
      <c r="O34" s="21">
        <v>1</v>
      </c>
      <c r="P34" s="21">
        <v>0</v>
      </c>
      <c r="Q34" s="25">
        <v>0</v>
      </c>
      <c r="R34" s="25">
        <v>0</v>
      </c>
      <c r="S34" s="31">
        <v>0</v>
      </c>
      <c r="T34" s="36">
        <f t="shared" si="2"/>
        <v>-6.6761320849282821</v>
      </c>
      <c r="U34" s="39">
        <f t="shared" si="4"/>
        <v>1.2606446209330676E-3</v>
      </c>
      <c r="V34" s="36">
        <f t="shared" si="3"/>
        <v>1.2543170064437629E-3</v>
      </c>
      <c r="W34" s="43">
        <f t="shared" si="5"/>
        <v>-6.6811640725118382</v>
      </c>
    </row>
    <row r="35" spans="1:23" x14ac:dyDescent="0.2">
      <c r="A35" s="17" t="s">
        <v>204</v>
      </c>
      <c r="B35" t="s">
        <v>218</v>
      </c>
      <c r="C35" s="19">
        <v>0</v>
      </c>
      <c r="D35">
        <v>1</v>
      </c>
      <c r="E35" s="20">
        <v>0</v>
      </c>
      <c r="F35" s="20">
        <v>0</v>
      </c>
      <c r="G35" s="20">
        <v>0</v>
      </c>
      <c r="H35" s="20">
        <v>1</v>
      </c>
      <c r="I35" s="31">
        <v>0</v>
      </c>
      <c r="J35" s="25">
        <v>0</v>
      </c>
      <c r="K35" s="25">
        <v>0</v>
      </c>
      <c r="L35" s="25">
        <v>0</v>
      </c>
      <c r="M35" s="25">
        <v>0</v>
      </c>
      <c r="N35" s="21">
        <v>1</v>
      </c>
      <c r="O35" s="21">
        <v>1</v>
      </c>
      <c r="P35" s="21">
        <v>1</v>
      </c>
      <c r="Q35" s="25">
        <v>0</v>
      </c>
      <c r="R35" s="25">
        <v>0</v>
      </c>
      <c r="S35" s="31">
        <v>0</v>
      </c>
      <c r="T35" s="36">
        <f t="shared" si="2"/>
        <v>-6.6757342827257942</v>
      </c>
      <c r="U35" s="39">
        <f t="shared" si="4"/>
        <v>1.2611462078994146E-3</v>
      </c>
      <c r="V35" s="36">
        <f t="shared" si="3"/>
        <v>1.2548160757704014E-3</v>
      </c>
      <c r="W35" s="43">
        <f t="shared" si="5"/>
        <v>-6.6807662703093502</v>
      </c>
    </row>
    <row r="36" spans="1:23" x14ac:dyDescent="0.2">
      <c r="A36" s="18" t="s">
        <v>204</v>
      </c>
      <c r="B36" t="s">
        <v>219</v>
      </c>
      <c r="C36" s="19">
        <v>0</v>
      </c>
      <c r="D36">
        <v>1</v>
      </c>
      <c r="E36" s="20">
        <v>1</v>
      </c>
      <c r="F36" s="20">
        <v>0</v>
      </c>
      <c r="G36" s="20">
        <v>2</v>
      </c>
      <c r="H36" s="20">
        <v>2</v>
      </c>
      <c r="I36" s="31">
        <v>0</v>
      </c>
      <c r="J36" s="25">
        <v>0</v>
      </c>
      <c r="K36" s="25">
        <v>0</v>
      </c>
      <c r="L36" s="25">
        <v>0</v>
      </c>
      <c r="M36" s="25">
        <v>0</v>
      </c>
      <c r="N36" s="21">
        <v>0</v>
      </c>
      <c r="O36" s="21">
        <v>1</v>
      </c>
      <c r="P36" s="21">
        <v>1</v>
      </c>
      <c r="Q36" s="25">
        <v>0</v>
      </c>
      <c r="R36" s="25">
        <v>0</v>
      </c>
      <c r="S36" s="31">
        <v>0</v>
      </c>
      <c r="T36" s="36">
        <f t="shared" si="2"/>
        <v>-13.352264169856564</v>
      </c>
      <c r="U36" s="39">
        <f t="shared" si="4"/>
        <v>1.5892248602874774E-6</v>
      </c>
      <c r="V36" s="36">
        <f t="shared" si="3"/>
        <v>1.5812479871181974E-6</v>
      </c>
      <c r="W36" s="43">
        <f t="shared" si="5"/>
        <v>-13.357296157440119</v>
      </c>
    </row>
    <row r="37" spans="1:23" s="15" customFormat="1" x14ac:dyDescent="0.2">
      <c r="A37" s="17" t="s">
        <v>190</v>
      </c>
      <c r="B37" s="15" t="s">
        <v>191</v>
      </c>
      <c r="C37" s="15">
        <v>1</v>
      </c>
      <c r="D37" s="15">
        <v>1</v>
      </c>
      <c r="E37" s="22">
        <v>0</v>
      </c>
      <c r="F37" s="22">
        <v>1</v>
      </c>
      <c r="G37" s="22">
        <v>0</v>
      </c>
      <c r="H37" s="22">
        <v>0</v>
      </c>
      <c r="I37" s="33">
        <v>0</v>
      </c>
      <c r="J37" s="23">
        <v>1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33">
        <v>0</v>
      </c>
      <c r="T37" s="38">
        <f t="shared" si="2"/>
        <v>0</v>
      </c>
      <c r="U37" s="41">
        <f t="shared" si="4"/>
        <v>1</v>
      </c>
      <c r="V37" s="38">
        <f t="shared" si="3"/>
        <v>0.99498065165691085</v>
      </c>
      <c r="W37" s="42">
        <f t="shared" si="5"/>
        <v>-5.0319875835557141E-3</v>
      </c>
    </row>
    <row r="38" spans="1:23" x14ac:dyDescent="0.2">
      <c r="A38" t="s">
        <v>190</v>
      </c>
      <c r="B38" t="s">
        <v>192</v>
      </c>
      <c r="C38">
        <v>0</v>
      </c>
      <c r="D38">
        <v>1</v>
      </c>
      <c r="E38" s="20">
        <v>0</v>
      </c>
      <c r="F38" s="20">
        <v>0</v>
      </c>
      <c r="G38" s="20">
        <v>1</v>
      </c>
      <c r="H38" s="20">
        <v>1</v>
      </c>
      <c r="I38" s="31">
        <v>0</v>
      </c>
      <c r="J38" s="21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31">
        <v>0</v>
      </c>
      <c r="T38" s="36">
        <f t="shared" si="2"/>
        <v>-6.6761320849282821</v>
      </c>
      <c r="U38" s="39">
        <f t="shared" si="4"/>
        <v>1.2606446209330676E-3</v>
      </c>
      <c r="V38" s="36">
        <f t="shared" si="3"/>
        <v>1.2543170064437629E-3</v>
      </c>
      <c r="W38" s="43">
        <f t="shared" si="5"/>
        <v>-6.6811640725118382</v>
      </c>
    </row>
    <row r="39" spans="1:23" x14ac:dyDescent="0.2">
      <c r="A39" t="s">
        <v>190</v>
      </c>
      <c r="B39" t="s">
        <v>193</v>
      </c>
      <c r="C39">
        <v>0</v>
      </c>
      <c r="D39">
        <v>1</v>
      </c>
      <c r="E39" s="20">
        <v>0</v>
      </c>
      <c r="F39" s="20">
        <v>0</v>
      </c>
      <c r="G39" s="20">
        <v>1</v>
      </c>
      <c r="H39" s="20">
        <v>1</v>
      </c>
      <c r="I39" s="31">
        <v>0</v>
      </c>
      <c r="J39" s="21">
        <v>1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31">
        <v>0</v>
      </c>
      <c r="T39" s="36">
        <f t="shared" si="2"/>
        <v>-6.6761320849282821</v>
      </c>
      <c r="U39" s="39">
        <f t="shared" si="4"/>
        <v>1.2606446209330676E-3</v>
      </c>
      <c r="V39" s="36">
        <f t="shared" si="3"/>
        <v>1.2543170064437629E-3</v>
      </c>
      <c r="W39" s="43">
        <f t="shared" si="5"/>
        <v>-6.6811640725118382</v>
      </c>
    </row>
    <row r="40" spans="1:23" x14ac:dyDescent="0.2">
      <c r="A40" t="s">
        <v>190</v>
      </c>
      <c r="B40" t="s">
        <v>194</v>
      </c>
      <c r="C40">
        <v>0</v>
      </c>
      <c r="D40">
        <v>1</v>
      </c>
      <c r="E40" s="20">
        <v>0</v>
      </c>
      <c r="F40" s="20">
        <v>0</v>
      </c>
      <c r="G40" s="20">
        <v>1</v>
      </c>
      <c r="H40" s="20">
        <v>1</v>
      </c>
      <c r="I40" s="31">
        <v>0</v>
      </c>
      <c r="J40" s="21">
        <v>1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31">
        <v>0</v>
      </c>
      <c r="T40" s="36">
        <f t="shared" si="2"/>
        <v>-6.6761320849282821</v>
      </c>
      <c r="U40" s="39">
        <f t="shared" si="4"/>
        <v>1.2606446209330676E-3</v>
      </c>
      <c r="V40" s="36">
        <f t="shared" si="3"/>
        <v>1.2543170064437629E-3</v>
      </c>
      <c r="W40" s="43">
        <f t="shared" si="5"/>
        <v>-6.6811640725118382</v>
      </c>
    </row>
    <row r="41" spans="1:23" x14ac:dyDescent="0.2">
      <c r="A41" t="s">
        <v>190</v>
      </c>
      <c r="B41" t="s">
        <v>220</v>
      </c>
      <c r="C41">
        <v>0</v>
      </c>
      <c r="D41">
        <v>1</v>
      </c>
      <c r="E41" s="20">
        <v>0</v>
      </c>
      <c r="F41" s="20">
        <v>0</v>
      </c>
      <c r="G41" s="20">
        <v>0</v>
      </c>
      <c r="H41" s="20">
        <v>1</v>
      </c>
      <c r="I41" s="31">
        <v>0</v>
      </c>
      <c r="J41" s="21">
        <v>1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31">
        <v>0</v>
      </c>
      <c r="T41" s="36">
        <f t="shared" si="2"/>
        <v>-6.6757342827257942</v>
      </c>
      <c r="U41" s="39">
        <f t="shared" si="4"/>
        <v>1.2611462078994146E-3</v>
      </c>
      <c r="V41" s="36">
        <f t="shared" si="3"/>
        <v>1.2548160757704014E-3</v>
      </c>
      <c r="W41" s="43">
        <f t="shared" si="5"/>
        <v>-6.6807662703093502</v>
      </c>
    </row>
    <row r="42" spans="1:23" x14ac:dyDescent="0.2">
      <c r="A42" t="s">
        <v>190</v>
      </c>
      <c r="B42" t="s">
        <v>221</v>
      </c>
      <c r="C42">
        <v>0</v>
      </c>
      <c r="D42">
        <v>1</v>
      </c>
      <c r="E42" s="20">
        <v>1</v>
      </c>
      <c r="F42" s="20">
        <v>0</v>
      </c>
      <c r="G42" s="20">
        <v>2</v>
      </c>
      <c r="H42" s="20">
        <v>2</v>
      </c>
      <c r="I42" s="31">
        <v>0</v>
      </c>
      <c r="J42" s="21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31">
        <v>0</v>
      </c>
      <c r="T42" s="36">
        <f t="shared" si="2"/>
        <v>-13.352264169856564</v>
      </c>
      <c r="U42" s="39">
        <f t="shared" si="4"/>
        <v>1.5892248602874774E-6</v>
      </c>
      <c r="V42" s="36">
        <f t="shared" si="3"/>
        <v>1.5812479871181974E-6</v>
      </c>
      <c r="W42" s="43">
        <f t="shared" si="5"/>
        <v>-13.357296157440119</v>
      </c>
    </row>
    <row r="43" spans="1:23" s="15" customFormat="1" x14ac:dyDescent="0.2">
      <c r="A43" s="15" t="s">
        <v>222</v>
      </c>
      <c r="B43" s="15" t="s">
        <v>223</v>
      </c>
      <c r="C43" s="15">
        <v>1</v>
      </c>
      <c r="D43" s="15">
        <v>1</v>
      </c>
      <c r="E43" s="22">
        <v>1</v>
      </c>
      <c r="F43" s="22">
        <v>0</v>
      </c>
      <c r="G43" s="22">
        <v>2</v>
      </c>
      <c r="H43" s="22">
        <v>2</v>
      </c>
      <c r="I43" s="33">
        <v>0</v>
      </c>
      <c r="J43" s="24">
        <v>0</v>
      </c>
      <c r="K43" s="26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3">
        <v>0</v>
      </c>
      <c r="R43" s="24">
        <v>0</v>
      </c>
      <c r="S43" s="33">
        <v>0</v>
      </c>
      <c r="T43" s="38">
        <f t="shared" si="2"/>
        <v>-13.352264169856564</v>
      </c>
      <c r="U43" s="41">
        <f t="shared" si="4"/>
        <v>1.5892248602874774E-6</v>
      </c>
      <c r="V43" s="38">
        <f t="shared" si="3"/>
        <v>1.5872188964279943E-6</v>
      </c>
      <c r="W43" s="42">
        <f t="shared" si="5"/>
        <v>-13.353527194975083</v>
      </c>
    </row>
    <row r="44" spans="1:23" x14ac:dyDescent="0.2">
      <c r="A44" s="17" t="s">
        <v>222</v>
      </c>
      <c r="B44" s="19" t="s">
        <v>224</v>
      </c>
      <c r="C44" s="19">
        <v>0</v>
      </c>
      <c r="D44">
        <v>1</v>
      </c>
      <c r="E44" s="20">
        <v>0</v>
      </c>
      <c r="F44" s="20">
        <v>0</v>
      </c>
      <c r="G44" s="20">
        <v>1</v>
      </c>
      <c r="H44" s="20">
        <v>1</v>
      </c>
      <c r="I44" s="31">
        <v>0</v>
      </c>
      <c r="J44" s="25">
        <v>0</v>
      </c>
      <c r="K44" s="27">
        <v>1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1">
        <v>0</v>
      </c>
      <c r="R44" s="25">
        <v>0</v>
      </c>
      <c r="S44" s="31">
        <v>0</v>
      </c>
      <c r="T44" s="36">
        <f t="shared" si="2"/>
        <v>-6.6761320849282821</v>
      </c>
      <c r="U44" s="39">
        <f t="shared" si="4"/>
        <v>1.2606446209330676E-3</v>
      </c>
      <c r="V44" s="36">
        <f t="shared" si="3"/>
        <v>1.2590534001987114E-3</v>
      </c>
      <c r="W44" s="43">
        <f t="shared" si="5"/>
        <v>-6.6773951100468016</v>
      </c>
    </row>
    <row r="45" spans="1:23" x14ac:dyDescent="0.2">
      <c r="A45" s="17" t="s">
        <v>222</v>
      </c>
      <c r="B45" s="19" t="s">
        <v>225</v>
      </c>
      <c r="C45" s="19">
        <v>0</v>
      </c>
      <c r="D45">
        <v>1</v>
      </c>
      <c r="E45" s="20">
        <v>0</v>
      </c>
      <c r="F45" s="20">
        <v>1</v>
      </c>
      <c r="G45" s="20">
        <v>0</v>
      </c>
      <c r="H45" s="20">
        <v>0</v>
      </c>
      <c r="I45" s="31">
        <v>0</v>
      </c>
      <c r="J45" s="25">
        <v>0</v>
      </c>
      <c r="K45" s="27">
        <v>1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1">
        <v>1</v>
      </c>
      <c r="R45" s="25">
        <v>0</v>
      </c>
      <c r="S45" s="31">
        <v>0</v>
      </c>
      <c r="T45" s="36">
        <f t="shared" si="2"/>
        <v>0</v>
      </c>
      <c r="U45" s="39">
        <f t="shared" si="4"/>
        <v>1</v>
      </c>
      <c r="V45" s="36">
        <f t="shared" si="3"/>
        <v>0.99873777216200843</v>
      </c>
      <c r="W45" s="43">
        <f t="shared" si="5"/>
        <v>-1.2630251185194714E-3</v>
      </c>
    </row>
    <row r="46" spans="1:23" x14ac:dyDescent="0.2">
      <c r="A46" s="17" t="s">
        <v>222</v>
      </c>
      <c r="B46" s="19" t="s">
        <v>226</v>
      </c>
      <c r="C46" s="19">
        <v>0</v>
      </c>
      <c r="D46">
        <v>1</v>
      </c>
      <c r="E46" s="20">
        <v>1</v>
      </c>
      <c r="F46" s="20">
        <v>0</v>
      </c>
      <c r="G46" s="20">
        <v>2</v>
      </c>
      <c r="H46" s="20">
        <v>2</v>
      </c>
      <c r="I46" s="31">
        <v>0</v>
      </c>
      <c r="J46" s="25">
        <v>0</v>
      </c>
      <c r="K46" s="27">
        <v>1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1">
        <v>0</v>
      </c>
      <c r="R46" s="25">
        <v>0</v>
      </c>
      <c r="S46" s="31">
        <v>0</v>
      </c>
      <c r="T46" s="36">
        <f t="shared" si="2"/>
        <v>-13.352264169856564</v>
      </c>
      <c r="U46" s="39">
        <f t="shared" si="4"/>
        <v>1.5892248602874774E-6</v>
      </c>
      <c r="V46" s="36">
        <f t="shared" si="3"/>
        <v>1.5872188964279943E-6</v>
      </c>
      <c r="W46" s="43">
        <f t="shared" si="5"/>
        <v>-13.353527194975083</v>
      </c>
    </row>
    <row r="47" spans="1:23" s="45" customFormat="1" x14ac:dyDescent="0.2">
      <c r="A47" s="44" t="s">
        <v>239</v>
      </c>
      <c r="B47" s="44" t="s">
        <v>240</v>
      </c>
      <c r="C47" s="45">
        <v>1</v>
      </c>
      <c r="D47" s="45">
        <v>1</v>
      </c>
      <c r="E47" s="46">
        <v>1</v>
      </c>
      <c r="F47" s="46">
        <v>0</v>
      </c>
      <c r="G47" s="46">
        <v>2</v>
      </c>
      <c r="H47" s="46">
        <v>2</v>
      </c>
      <c r="I47" s="48">
        <v>0</v>
      </c>
      <c r="J47" s="51">
        <v>0</v>
      </c>
      <c r="K47" s="47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47">
        <v>0</v>
      </c>
      <c r="S47" s="48">
        <v>0</v>
      </c>
      <c r="T47" s="49">
        <f t="shared" si="2"/>
        <v>-13.352264169856564</v>
      </c>
      <c r="U47" s="50">
        <f t="shared" si="4"/>
        <v>1.5892248602874774E-6</v>
      </c>
      <c r="V47" s="49">
        <f t="shared" si="3"/>
        <v>1.5872188964279943E-6</v>
      </c>
      <c r="W47" s="49">
        <f t="shared" si="5"/>
        <v>-13.353527194975083</v>
      </c>
    </row>
    <row r="48" spans="1:23" x14ac:dyDescent="0.2">
      <c r="A48" s="19" t="s">
        <v>239</v>
      </c>
      <c r="B48" s="19" t="s">
        <v>241</v>
      </c>
      <c r="C48" s="19">
        <v>0</v>
      </c>
      <c r="D48" s="19">
        <v>1</v>
      </c>
      <c r="E48" s="20">
        <v>0</v>
      </c>
      <c r="F48" s="20">
        <v>0</v>
      </c>
      <c r="G48" s="20">
        <v>1</v>
      </c>
      <c r="H48" s="20">
        <v>1</v>
      </c>
      <c r="I48" s="31">
        <v>1</v>
      </c>
      <c r="J48" s="25">
        <v>0</v>
      </c>
      <c r="K48" s="21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1">
        <v>0</v>
      </c>
      <c r="S48" s="31">
        <v>1</v>
      </c>
      <c r="T48" s="36">
        <f t="shared" si="2"/>
        <v>-6.6761320849282821</v>
      </c>
      <c r="U48" s="39">
        <f t="shared" si="4"/>
        <v>1.2606446209330676E-3</v>
      </c>
      <c r="V48" s="36">
        <f t="shared" si="3"/>
        <v>1.2590534001987114E-3</v>
      </c>
      <c r="W48" s="36">
        <f t="shared" si="5"/>
        <v>-6.6773951100468016</v>
      </c>
    </row>
    <row r="49" spans="1:23" x14ac:dyDescent="0.2">
      <c r="A49" s="19" t="s">
        <v>239</v>
      </c>
      <c r="B49" s="19" t="s">
        <v>242</v>
      </c>
      <c r="C49" s="19">
        <v>0</v>
      </c>
      <c r="D49" s="19">
        <v>1</v>
      </c>
      <c r="E49" s="20">
        <v>0</v>
      </c>
      <c r="F49" s="20">
        <v>1</v>
      </c>
      <c r="G49" s="20">
        <v>0</v>
      </c>
      <c r="H49" s="20">
        <v>0</v>
      </c>
      <c r="I49" s="31">
        <v>0</v>
      </c>
      <c r="J49" s="25">
        <v>0</v>
      </c>
      <c r="K49" s="21">
        <v>1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1">
        <v>1</v>
      </c>
      <c r="S49" s="31">
        <v>0</v>
      </c>
      <c r="T49" s="36">
        <f t="shared" si="2"/>
        <v>0</v>
      </c>
      <c r="U49" s="39">
        <f t="shared" si="4"/>
        <v>1</v>
      </c>
      <c r="V49" s="36">
        <f t="shared" si="3"/>
        <v>0.99873777216200843</v>
      </c>
      <c r="W49" s="36">
        <f t="shared" si="5"/>
        <v>-1.2630251185194714E-3</v>
      </c>
    </row>
    <row r="50" spans="1:23" x14ac:dyDescent="0.2">
      <c r="A50" s="19" t="s">
        <v>239</v>
      </c>
      <c r="B50" s="19" t="s">
        <v>243</v>
      </c>
      <c r="C50" s="19">
        <v>0</v>
      </c>
      <c r="D50" s="19">
        <v>1</v>
      </c>
      <c r="E50" s="20">
        <v>1</v>
      </c>
      <c r="F50" s="20">
        <v>0</v>
      </c>
      <c r="G50" s="20">
        <v>2</v>
      </c>
      <c r="H50" s="20">
        <v>2</v>
      </c>
      <c r="I50" s="31">
        <v>0</v>
      </c>
      <c r="J50" s="25">
        <v>0</v>
      </c>
      <c r="K50" s="21">
        <v>1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1">
        <v>0</v>
      </c>
      <c r="S50" s="31">
        <v>0</v>
      </c>
      <c r="T50" s="36">
        <f t="shared" si="2"/>
        <v>-13.352264169856564</v>
      </c>
      <c r="U50" s="39">
        <f t="shared" si="4"/>
        <v>1.5892248602874774E-6</v>
      </c>
      <c r="V50" s="36">
        <f t="shared" si="3"/>
        <v>1.5872188964279943E-6</v>
      </c>
      <c r="W50" s="36">
        <f t="shared" si="5"/>
        <v>-13.353527194975083</v>
      </c>
    </row>
  </sheetData>
  <conditionalFormatting sqref="A7:H50 J7:T50">
    <cfRule type="expression" dxfId="19" priority="2">
      <formula>"H==min(H:H)"</formula>
    </cfRule>
  </conditionalFormatting>
  <conditionalFormatting sqref="I7:I50">
    <cfRule type="expression" dxfId="18" priority="1">
      <formula>"H==min(H:H)"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7F13-ADE3-2441-AFCD-BB6B49A36A9F}">
  <dimension ref="A1:Z52"/>
  <sheetViews>
    <sheetView tabSelected="1" workbookViewId="0">
      <selection activeCell="H8" sqref="H8"/>
    </sheetView>
  </sheetViews>
  <sheetFormatPr baseColWidth="10" defaultColWidth="11" defaultRowHeight="16" x14ac:dyDescent="0.2"/>
  <cols>
    <col min="1" max="1" width="13" customWidth="1"/>
    <col min="6" max="9" width="9.33203125" style="20" customWidth="1"/>
    <col min="10" max="10" width="13.1640625" style="31" customWidth="1"/>
    <col min="11" max="17" width="9.33203125" style="21" customWidth="1"/>
    <col min="18" max="19" width="8.83203125" style="21" customWidth="1"/>
    <col min="20" max="20" width="13.1640625" style="31" customWidth="1"/>
    <col min="21" max="21" width="6" style="36" customWidth="1"/>
    <col min="22" max="22" width="3.6640625" style="39" customWidth="1"/>
    <col min="23" max="23" width="9.6640625" style="36" customWidth="1"/>
    <col min="24" max="24" width="10.1640625" style="36" customWidth="1"/>
    <col min="25" max="25" width="13" customWidth="1"/>
  </cols>
  <sheetData>
    <row r="1" spans="1:26" x14ac:dyDescent="0.2">
      <c r="J1" s="34" t="s">
        <v>234</v>
      </c>
      <c r="T1" s="34" t="s">
        <v>234</v>
      </c>
    </row>
    <row r="2" spans="1:26" x14ac:dyDescent="0.2">
      <c r="E2" t="s">
        <v>3</v>
      </c>
      <c r="F2" s="20">
        <f>(F5-F3)*SQRT(2)/$D$3^2</f>
        <v>0</v>
      </c>
      <c r="G2" s="20">
        <f t="shared" ref="G2:T2" si="0">(G5-G3)*SQRT(2)/$D$3^2</f>
        <v>0</v>
      </c>
      <c r="H2" s="20">
        <f t="shared" si="0"/>
        <v>5.6257726990027811E-8</v>
      </c>
      <c r="I2" s="20">
        <f t="shared" si="0"/>
        <v>9.4409139614298439E-4</v>
      </c>
      <c r="J2" s="35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  <c r="N2" s="21">
        <f t="shared" si="0"/>
        <v>0</v>
      </c>
      <c r="O2" s="21">
        <f t="shared" si="0"/>
        <v>0</v>
      </c>
      <c r="P2" s="21">
        <f t="shared" si="0"/>
        <v>0</v>
      </c>
      <c r="Q2" s="21">
        <f t="shared" si="0"/>
        <v>0</v>
      </c>
      <c r="R2" s="21">
        <f t="shared" si="0"/>
        <v>0</v>
      </c>
      <c r="S2" s="21">
        <f t="shared" si="0"/>
        <v>-1.4142135623730951E-4</v>
      </c>
      <c r="T2" s="35">
        <f t="shared" si="0"/>
        <v>0</v>
      </c>
    </row>
    <row r="3" spans="1:26" x14ac:dyDescent="0.2">
      <c r="B3" t="s">
        <v>4</v>
      </c>
      <c r="D3">
        <v>100</v>
      </c>
      <c r="E3" t="s">
        <v>5</v>
      </c>
      <c r="F3" s="20">
        <v>0</v>
      </c>
      <c r="G3" s="20">
        <v>0</v>
      </c>
      <c r="H3" s="20">
        <v>0</v>
      </c>
      <c r="I3" s="20">
        <v>0</v>
      </c>
      <c r="J3" s="35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1</v>
      </c>
      <c r="T3" s="35">
        <v>0</v>
      </c>
    </row>
    <row r="4" spans="1:26" x14ac:dyDescent="0.2">
      <c r="E4" t="s">
        <v>6</v>
      </c>
      <c r="F4" s="20">
        <f>(F5-F3)^2/2/$D$3</f>
        <v>0</v>
      </c>
      <c r="G4" s="20">
        <f t="shared" ref="G4:T4" si="1">(G5-G3)^2/2/$D$3</f>
        <v>0</v>
      </c>
      <c r="H4" s="20">
        <f t="shared" si="1"/>
        <v>7.9123296152112561E-10</v>
      </c>
      <c r="I4" s="20">
        <f t="shared" si="1"/>
        <v>0.22282714106780235</v>
      </c>
      <c r="J4" s="35">
        <f t="shared" si="1"/>
        <v>0</v>
      </c>
      <c r="K4" s="21">
        <f t="shared" si="1"/>
        <v>0</v>
      </c>
      <c r="L4" s="21">
        <f t="shared" si="1"/>
        <v>0</v>
      </c>
      <c r="M4" s="21">
        <f t="shared" si="1"/>
        <v>0</v>
      </c>
      <c r="N4" s="21">
        <f t="shared" si="1"/>
        <v>0</v>
      </c>
      <c r="O4" s="21">
        <f t="shared" si="1"/>
        <v>0</v>
      </c>
      <c r="P4" s="21">
        <f t="shared" si="1"/>
        <v>0</v>
      </c>
      <c r="Q4" s="21">
        <f t="shared" si="1"/>
        <v>0</v>
      </c>
      <c r="R4" s="21">
        <f t="shared" si="1"/>
        <v>0</v>
      </c>
      <c r="S4" s="21">
        <f t="shared" si="1"/>
        <v>5.0000000000000001E-3</v>
      </c>
      <c r="T4" s="35">
        <f t="shared" si="1"/>
        <v>0</v>
      </c>
    </row>
    <row r="5" spans="1:26" ht="17" thickBot="1" x14ac:dyDescent="0.25">
      <c r="E5" t="s">
        <v>235</v>
      </c>
      <c r="F5" s="20">
        <v>0</v>
      </c>
      <c r="G5" s="20">
        <v>0</v>
      </c>
      <c r="H5" s="20">
        <v>3.9780220248790117E-4</v>
      </c>
      <c r="I5" s="20">
        <v>6.6757342827257942</v>
      </c>
      <c r="J5" s="35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35">
        <v>0</v>
      </c>
    </row>
    <row r="6" spans="1:26" s="28" customFormat="1" x14ac:dyDescent="0.2">
      <c r="A6" s="28" t="s">
        <v>8</v>
      </c>
      <c r="B6" s="28" t="s">
        <v>176</v>
      </c>
      <c r="C6" s="28" t="s">
        <v>249</v>
      </c>
      <c r="D6" s="28" t="s">
        <v>177</v>
      </c>
      <c r="E6" s="28" t="s">
        <v>11</v>
      </c>
      <c r="F6" s="29" t="s">
        <v>203</v>
      </c>
      <c r="G6" s="29" t="s">
        <v>195</v>
      </c>
      <c r="H6" s="29" t="s">
        <v>232</v>
      </c>
      <c r="I6" s="29" t="s">
        <v>231</v>
      </c>
      <c r="J6" s="32" t="s">
        <v>245</v>
      </c>
      <c r="K6" s="30" t="s">
        <v>196</v>
      </c>
      <c r="L6" s="30" t="s">
        <v>228</v>
      </c>
      <c r="M6" s="30" t="s">
        <v>227</v>
      </c>
      <c r="N6" s="30" t="s">
        <v>229</v>
      </c>
      <c r="O6" s="30" t="s">
        <v>197</v>
      </c>
      <c r="P6" s="30" t="s">
        <v>198</v>
      </c>
      <c r="Q6" s="30" t="s">
        <v>199</v>
      </c>
      <c r="R6" s="30" t="s">
        <v>230</v>
      </c>
      <c r="S6" s="30" t="s">
        <v>244</v>
      </c>
      <c r="T6" s="32" t="s">
        <v>233</v>
      </c>
      <c r="U6" s="37" t="s">
        <v>18</v>
      </c>
      <c r="V6" s="40" t="s">
        <v>19</v>
      </c>
      <c r="W6" s="37" t="s">
        <v>236</v>
      </c>
      <c r="X6" s="37" t="s">
        <v>21</v>
      </c>
      <c r="Y6" s="28">
        <f>SUMPRODUCT(X7:X52,D7:D52)</f>
        <v>-46.760620070125711</v>
      </c>
    </row>
    <row r="7" spans="1:26" s="15" customFormat="1" x14ac:dyDescent="0.2">
      <c r="A7" s="15" t="s">
        <v>0</v>
      </c>
      <c r="B7" s="15" t="s">
        <v>247</v>
      </c>
      <c r="C7" s="15" t="s">
        <v>1</v>
      </c>
      <c r="D7" s="15">
        <v>1</v>
      </c>
      <c r="E7" s="15">
        <v>1</v>
      </c>
      <c r="F7" s="22">
        <v>0</v>
      </c>
      <c r="G7" s="22">
        <v>0</v>
      </c>
      <c r="H7" s="22">
        <v>1</v>
      </c>
      <c r="I7" s="22">
        <v>1</v>
      </c>
      <c r="J7" s="33">
        <v>1</v>
      </c>
      <c r="K7" s="23">
        <v>0</v>
      </c>
      <c r="L7" s="24">
        <v>0</v>
      </c>
      <c r="M7" s="24">
        <v>0</v>
      </c>
      <c r="N7" s="24">
        <v>0</v>
      </c>
      <c r="O7" s="23">
        <v>0</v>
      </c>
      <c r="P7" s="23">
        <v>1</v>
      </c>
      <c r="Q7" s="23">
        <v>1</v>
      </c>
      <c r="R7" s="24">
        <v>0</v>
      </c>
      <c r="S7" s="24">
        <v>0</v>
      </c>
      <c r="T7" s="33">
        <v>1</v>
      </c>
      <c r="U7" s="38">
        <f t="shared" ref="U7:U52" si="2">-SUMPRODUCT(F$5:T$5,F7:T7)</f>
        <v>-6.6761320849282821</v>
      </c>
      <c r="V7" s="41">
        <f>EXP(U7)</f>
        <v>1.2606446209330676E-3</v>
      </c>
      <c r="W7" s="38">
        <f>V7/SUMIF(A:A,A7,V:V)</f>
        <v>1.2543130396838243E-3</v>
      </c>
      <c r="X7" s="42">
        <f>LN(W7)</f>
        <v>-6.6811672350028113</v>
      </c>
    </row>
    <row r="8" spans="1:26" s="17" customFormat="1" x14ac:dyDescent="0.2">
      <c r="A8" s="17" t="s">
        <v>0</v>
      </c>
      <c r="B8" s="19" t="s">
        <v>246</v>
      </c>
      <c r="C8" s="19" t="s">
        <v>1</v>
      </c>
      <c r="D8" s="17">
        <v>1</v>
      </c>
      <c r="E8" s="17">
        <v>0</v>
      </c>
      <c r="F8" s="53">
        <v>0</v>
      </c>
      <c r="G8" s="53">
        <v>0</v>
      </c>
      <c r="H8" s="53"/>
      <c r="I8" s="53"/>
      <c r="J8" s="31"/>
      <c r="K8" s="54"/>
      <c r="L8" s="55"/>
      <c r="M8" s="55"/>
      <c r="N8" s="55"/>
      <c r="O8" s="54"/>
      <c r="P8" s="54"/>
      <c r="Q8" s="54"/>
      <c r="R8" s="55"/>
      <c r="S8" s="55"/>
      <c r="T8" s="31"/>
      <c r="U8" s="56"/>
      <c r="V8" s="57"/>
      <c r="W8" s="56"/>
      <c r="X8" s="58"/>
    </row>
    <row r="9" spans="1:26" s="17" customFormat="1" x14ac:dyDescent="0.2">
      <c r="A9" s="19" t="s">
        <v>0</v>
      </c>
      <c r="B9" s="19" t="s">
        <v>248</v>
      </c>
      <c r="C9" s="19" t="s">
        <v>1</v>
      </c>
      <c r="D9" s="17">
        <v>1</v>
      </c>
      <c r="E9" s="17">
        <v>0</v>
      </c>
      <c r="F9" s="53">
        <v>0</v>
      </c>
      <c r="G9" s="53">
        <v>0</v>
      </c>
      <c r="H9" s="53"/>
      <c r="I9" s="53"/>
      <c r="J9" s="31"/>
      <c r="K9" s="54"/>
      <c r="L9" s="55"/>
      <c r="M9" s="55"/>
      <c r="N9" s="55"/>
      <c r="O9" s="54"/>
      <c r="P9" s="54"/>
      <c r="Q9" s="54"/>
      <c r="R9" s="55"/>
      <c r="S9" s="55"/>
      <c r="T9" s="31"/>
      <c r="U9" s="56"/>
      <c r="V9" s="57"/>
      <c r="W9" s="56"/>
      <c r="X9" s="58"/>
    </row>
    <row r="10" spans="1:26" x14ac:dyDescent="0.2">
      <c r="A10" t="s">
        <v>0</v>
      </c>
      <c r="B10" t="s">
        <v>2</v>
      </c>
      <c r="D10">
        <v>0</v>
      </c>
      <c r="E10">
        <v>1</v>
      </c>
      <c r="F10" s="20">
        <v>0</v>
      </c>
      <c r="G10" s="20">
        <v>1</v>
      </c>
      <c r="H10" s="20">
        <v>0</v>
      </c>
      <c r="I10" s="20">
        <v>0</v>
      </c>
      <c r="J10" s="31">
        <v>0</v>
      </c>
      <c r="K10" s="21">
        <v>1</v>
      </c>
      <c r="L10" s="25">
        <v>0</v>
      </c>
      <c r="M10" s="25">
        <v>0</v>
      </c>
      <c r="N10" s="25">
        <v>0</v>
      </c>
      <c r="O10" s="21">
        <v>1</v>
      </c>
      <c r="P10" s="21">
        <v>1</v>
      </c>
      <c r="Q10" s="21">
        <v>1</v>
      </c>
      <c r="R10" s="25">
        <v>0</v>
      </c>
      <c r="S10" s="25">
        <v>0</v>
      </c>
      <c r="T10" s="31">
        <v>0</v>
      </c>
      <c r="U10" s="36">
        <f t="shared" si="2"/>
        <v>0</v>
      </c>
      <c r="V10" s="39">
        <f t="shared" ref="V10:V52" si="3">EXP(U10)</f>
        <v>1</v>
      </c>
      <c r="W10" s="36">
        <f>V10/SUMIF(A:A,A10,V:V)</f>
        <v>0.99497750504455651</v>
      </c>
      <c r="X10" s="43">
        <f t="shared" ref="X10:X52" si="4">LN(W10)</f>
        <v>-5.0351500745294559E-3</v>
      </c>
      <c r="Y10" s="16" t="s">
        <v>237</v>
      </c>
      <c r="Z10">
        <f>Y6-SUM(F2:T2)</f>
        <v>-46.761422796423346</v>
      </c>
    </row>
    <row r="11" spans="1:26" x14ac:dyDescent="0.2">
      <c r="A11" t="s">
        <v>0</v>
      </c>
      <c r="B11" t="s">
        <v>178</v>
      </c>
      <c r="D11">
        <v>0</v>
      </c>
      <c r="E11">
        <v>1</v>
      </c>
      <c r="F11" s="20">
        <v>0</v>
      </c>
      <c r="G11" s="20">
        <v>0</v>
      </c>
      <c r="H11" s="20">
        <v>1</v>
      </c>
      <c r="I11" s="20">
        <v>1</v>
      </c>
      <c r="J11" s="31">
        <v>0</v>
      </c>
      <c r="K11" s="21">
        <v>1</v>
      </c>
      <c r="L11" s="25">
        <v>0</v>
      </c>
      <c r="M11" s="25">
        <v>0</v>
      </c>
      <c r="N11" s="25">
        <v>0</v>
      </c>
      <c r="O11" s="21">
        <v>1</v>
      </c>
      <c r="P11" s="21">
        <v>0</v>
      </c>
      <c r="Q11" s="21">
        <v>1</v>
      </c>
      <c r="R11" s="25">
        <v>0</v>
      </c>
      <c r="S11" s="25">
        <v>0</v>
      </c>
      <c r="T11" s="31">
        <v>0</v>
      </c>
      <c r="U11" s="36">
        <f t="shared" si="2"/>
        <v>-6.6761320849282821</v>
      </c>
      <c r="V11" s="39">
        <f t="shared" si="3"/>
        <v>1.2606446209330676E-3</v>
      </c>
      <c r="W11" s="36">
        <f>V11/SUMIF(A:A,A11,V:V)</f>
        <v>1.2543130396838243E-3</v>
      </c>
      <c r="X11" s="43">
        <f t="shared" si="4"/>
        <v>-6.6811672350028113</v>
      </c>
      <c r="Y11" s="16" t="s">
        <v>238</v>
      </c>
      <c r="Z11">
        <f>Y6-SUM(F4:T4)</f>
        <v>-46.988447211984749</v>
      </c>
    </row>
    <row r="12" spans="1:26" x14ac:dyDescent="0.2">
      <c r="A12" t="s">
        <v>0</v>
      </c>
      <c r="B12" t="s">
        <v>179</v>
      </c>
      <c r="D12">
        <v>0</v>
      </c>
      <c r="E12">
        <v>1</v>
      </c>
      <c r="F12" s="20">
        <v>0</v>
      </c>
      <c r="G12" s="20">
        <v>0</v>
      </c>
      <c r="H12" s="20">
        <v>1</v>
      </c>
      <c r="I12" s="20">
        <v>1</v>
      </c>
      <c r="J12" s="31">
        <v>0</v>
      </c>
      <c r="K12" s="21">
        <v>1</v>
      </c>
      <c r="L12" s="25">
        <v>0</v>
      </c>
      <c r="M12" s="25">
        <v>0</v>
      </c>
      <c r="N12" s="25">
        <v>0</v>
      </c>
      <c r="O12" s="21">
        <v>1</v>
      </c>
      <c r="P12" s="21">
        <v>1</v>
      </c>
      <c r="Q12" s="21">
        <v>0</v>
      </c>
      <c r="R12" s="25">
        <v>0</v>
      </c>
      <c r="S12" s="25">
        <v>0</v>
      </c>
      <c r="T12" s="31">
        <v>0</v>
      </c>
      <c r="U12" s="36">
        <f t="shared" si="2"/>
        <v>-6.6761320849282821</v>
      </c>
      <c r="V12" s="39">
        <f t="shared" si="3"/>
        <v>1.2606446209330676E-3</v>
      </c>
      <c r="W12" s="36">
        <f>V12/SUMIF(A:A,A12,V:V)</f>
        <v>1.2543130396838243E-3</v>
      </c>
      <c r="X12" s="43">
        <f t="shared" si="4"/>
        <v>-6.6811672350028113</v>
      </c>
    </row>
    <row r="13" spans="1:26" x14ac:dyDescent="0.2">
      <c r="A13" t="s">
        <v>0</v>
      </c>
      <c r="B13" t="s">
        <v>215</v>
      </c>
      <c r="D13">
        <v>0</v>
      </c>
      <c r="E13">
        <v>1</v>
      </c>
      <c r="F13" s="20">
        <v>0</v>
      </c>
      <c r="G13" s="20">
        <v>0</v>
      </c>
      <c r="H13" s="20">
        <v>0</v>
      </c>
      <c r="I13" s="20">
        <v>1</v>
      </c>
      <c r="J13" s="31">
        <v>0</v>
      </c>
      <c r="K13" s="21">
        <v>1</v>
      </c>
      <c r="L13" s="25">
        <v>0</v>
      </c>
      <c r="M13" s="25">
        <v>0</v>
      </c>
      <c r="N13" s="25">
        <v>0</v>
      </c>
      <c r="O13" s="21">
        <v>1</v>
      </c>
      <c r="P13" s="21">
        <v>1</v>
      </c>
      <c r="Q13" s="21">
        <v>1</v>
      </c>
      <c r="R13" s="25">
        <v>0</v>
      </c>
      <c r="S13" s="25">
        <v>0</v>
      </c>
      <c r="T13" s="31">
        <v>0</v>
      </c>
      <c r="U13" s="36">
        <f t="shared" si="2"/>
        <v>-6.6757342827257942</v>
      </c>
      <c r="V13" s="39">
        <f t="shared" si="3"/>
        <v>1.2611462078994146E-3</v>
      </c>
      <c r="W13" s="36">
        <f>V13/SUMIF(A:A,A13,V:V)</f>
        <v>1.2548121074321631E-3</v>
      </c>
      <c r="X13" s="43">
        <f t="shared" si="4"/>
        <v>-6.6807694328003233</v>
      </c>
    </row>
    <row r="14" spans="1:26" x14ac:dyDescent="0.2">
      <c r="A14" t="s">
        <v>0</v>
      </c>
      <c r="B14" t="s">
        <v>200</v>
      </c>
      <c r="D14">
        <v>0</v>
      </c>
      <c r="E14">
        <v>1</v>
      </c>
      <c r="F14" s="20">
        <v>1</v>
      </c>
      <c r="G14" s="20">
        <v>0</v>
      </c>
      <c r="H14" s="20">
        <v>2</v>
      </c>
      <c r="I14" s="20">
        <v>2</v>
      </c>
      <c r="J14" s="31">
        <v>0</v>
      </c>
      <c r="K14" s="21">
        <v>0</v>
      </c>
      <c r="L14" s="25">
        <v>0</v>
      </c>
      <c r="M14" s="25">
        <v>0</v>
      </c>
      <c r="N14" s="25">
        <v>0</v>
      </c>
      <c r="O14" s="21">
        <v>0</v>
      </c>
      <c r="P14" s="21">
        <v>1</v>
      </c>
      <c r="Q14" s="21">
        <v>1</v>
      </c>
      <c r="R14" s="25">
        <v>0</v>
      </c>
      <c r="S14" s="25">
        <v>0</v>
      </c>
      <c r="T14" s="31">
        <v>0</v>
      </c>
      <c r="U14" s="36">
        <f t="shared" si="2"/>
        <v>-13.352264169856564</v>
      </c>
      <c r="V14" s="39">
        <f t="shared" si="3"/>
        <v>1.5892248602874774E-6</v>
      </c>
      <c r="W14" s="36">
        <f>V14/SUMIF(A:A,A14,V:V)</f>
        <v>1.5812429864436181E-6</v>
      </c>
      <c r="X14" s="43">
        <f t="shared" si="4"/>
        <v>-13.357299319931094</v>
      </c>
    </row>
    <row r="15" spans="1:26" x14ac:dyDescent="0.2">
      <c r="A15" t="s">
        <v>0</v>
      </c>
      <c r="B15" t="s">
        <v>201</v>
      </c>
      <c r="D15">
        <v>0</v>
      </c>
      <c r="E15">
        <v>1</v>
      </c>
      <c r="F15" s="20">
        <v>1</v>
      </c>
      <c r="G15" s="20">
        <v>0</v>
      </c>
      <c r="H15" s="20">
        <v>2</v>
      </c>
      <c r="I15" s="20">
        <v>2</v>
      </c>
      <c r="J15" s="31">
        <v>0</v>
      </c>
      <c r="K15" s="21">
        <v>0</v>
      </c>
      <c r="L15" s="25">
        <v>0</v>
      </c>
      <c r="M15" s="25">
        <v>0</v>
      </c>
      <c r="N15" s="25">
        <v>0</v>
      </c>
      <c r="O15" s="21">
        <v>1</v>
      </c>
      <c r="P15" s="21">
        <v>0</v>
      </c>
      <c r="Q15" s="21">
        <v>1</v>
      </c>
      <c r="R15" s="25">
        <v>0</v>
      </c>
      <c r="S15" s="25">
        <v>0</v>
      </c>
      <c r="T15" s="31">
        <v>0</v>
      </c>
      <c r="U15" s="36">
        <f t="shared" si="2"/>
        <v>-13.352264169856564</v>
      </c>
      <c r="V15" s="39">
        <f t="shared" si="3"/>
        <v>1.5892248602874774E-6</v>
      </c>
      <c r="W15" s="36">
        <f>V15/SUMIF(A:A,A15,V:V)</f>
        <v>1.5812429864436181E-6</v>
      </c>
      <c r="X15" s="43">
        <f t="shared" si="4"/>
        <v>-13.357299319931094</v>
      </c>
    </row>
    <row r="16" spans="1:26" x14ac:dyDescent="0.2">
      <c r="A16" t="s">
        <v>0</v>
      </c>
      <c r="B16" t="s">
        <v>202</v>
      </c>
      <c r="D16">
        <v>0</v>
      </c>
      <c r="E16">
        <v>1</v>
      </c>
      <c r="F16" s="20">
        <v>1</v>
      </c>
      <c r="G16" s="20">
        <v>0</v>
      </c>
      <c r="H16" s="20">
        <v>2</v>
      </c>
      <c r="I16" s="20">
        <v>2</v>
      </c>
      <c r="J16" s="31">
        <v>0</v>
      </c>
      <c r="K16" s="21">
        <v>0</v>
      </c>
      <c r="L16" s="25">
        <v>0</v>
      </c>
      <c r="M16" s="25">
        <v>0</v>
      </c>
      <c r="N16" s="25">
        <v>0</v>
      </c>
      <c r="O16" s="21">
        <v>1</v>
      </c>
      <c r="P16" s="21">
        <v>1</v>
      </c>
      <c r="Q16" s="21">
        <v>0</v>
      </c>
      <c r="R16" s="25">
        <v>0</v>
      </c>
      <c r="S16" s="25">
        <v>0</v>
      </c>
      <c r="T16" s="31">
        <v>0</v>
      </c>
      <c r="U16" s="36">
        <f t="shared" si="2"/>
        <v>-13.352264169856564</v>
      </c>
      <c r="V16" s="39">
        <f t="shared" si="3"/>
        <v>1.5892248602874774E-6</v>
      </c>
      <c r="W16" s="36">
        <f>V16/SUMIF(A:A,A16,V:V)</f>
        <v>1.5812429864436181E-6</v>
      </c>
      <c r="X16" s="43">
        <f t="shared" si="4"/>
        <v>-13.357299319931094</v>
      </c>
    </row>
    <row r="17" spans="1:24" s="15" customFormat="1" x14ac:dyDescent="0.2">
      <c r="A17" s="15" t="s">
        <v>180</v>
      </c>
      <c r="B17" s="15" t="s">
        <v>181</v>
      </c>
      <c r="D17" s="15">
        <v>1</v>
      </c>
      <c r="E17" s="15">
        <v>1</v>
      </c>
      <c r="F17" s="22">
        <v>0</v>
      </c>
      <c r="G17" s="22">
        <v>0</v>
      </c>
      <c r="H17" s="22">
        <v>1</v>
      </c>
      <c r="I17" s="22">
        <v>1</v>
      </c>
      <c r="J17" s="33">
        <v>1</v>
      </c>
      <c r="K17" s="24">
        <v>0</v>
      </c>
      <c r="L17" s="24">
        <v>0</v>
      </c>
      <c r="M17" s="26">
        <v>0</v>
      </c>
      <c r="N17" s="24">
        <v>0</v>
      </c>
      <c r="O17" s="23">
        <v>1</v>
      </c>
      <c r="P17" s="23">
        <v>0</v>
      </c>
      <c r="Q17" s="23">
        <v>1</v>
      </c>
      <c r="R17" s="24">
        <v>0</v>
      </c>
      <c r="S17" s="24">
        <v>0</v>
      </c>
      <c r="T17" s="33">
        <v>1</v>
      </c>
      <c r="U17" s="38">
        <f t="shared" si="2"/>
        <v>-6.6761320849282821</v>
      </c>
      <c r="V17" s="41">
        <f t="shared" si="3"/>
        <v>1.2606446209330676E-3</v>
      </c>
      <c r="W17" s="38">
        <f>V17/SUMIF(A:A,A17,V:V)</f>
        <v>1.2543130396838243E-3</v>
      </c>
      <c r="X17" s="42">
        <f t="shared" si="4"/>
        <v>-6.6811672350028113</v>
      </c>
    </row>
    <row r="18" spans="1:24" x14ac:dyDescent="0.2">
      <c r="A18" t="s">
        <v>180</v>
      </c>
      <c r="B18" t="s">
        <v>182</v>
      </c>
      <c r="D18">
        <v>0</v>
      </c>
      <c r="E18">
        <v>1</v>
      </c>
      <c r="F18" s="20">
        <v>0</v>
      </c>
      <c r="G18" s="20">
        <v>1</v>
      </c>
      <c r="H18" s="20">
        <v>0</v>
      </c>
      <c r="I18" s="20">
        <v>0</v>
      </c>
      <c r="J18" s="31">
        <v>0</v>
      </c>
      <c r="K18" s="25">
        <v>0</v>
      </c>
      <c r="L18" s="25">
        <v>0</v>
      </c>
      <c r="M18" s="27">
        <v>1</v>
      </c>
      <c r="N18" s="25">
        <v>0</v>
      </c>
      <c r="O18" s="21">
        <v>1</v>
      </c>
      <c r="P18" s="21">
        <v>1</v>
      </c>
      <c r="Q18" s="21">
        <v>1</v>
      </c>
      <c r="R18" s="25">
        <v>0</v>
      </c>
      <c r="S18" s="25">
        <v>0</v>
      </c>
      <c r="T18" s="31">
        <v>0</v>
      </c>
      <c r="U18" s="36">
        <f t="shared" si="2"/>
        <v>0</v>
      </c>
      <c r="V18" s="39">
        <f t="shared" si="3"/>
        <v>1</v>
      </c>
      <c r="W18" s="36">
        <f>V18/SUMIF(A:A,A18,V:V)</f>
        <v>0.99497750504455651</v>
      </c>
      <c r="X18" s="43">
        <f t="shared" si="4"/>
        <v>-5.0351500745294559E-3</v>
      </c>
    </row>
    <row r="19" spans="1:24" x14ac:dyDescent="0.2">
      <c r="A19" t="s">
        <v>180</v>
      </c>
      <c r="B19" t="s">
        <v>183</v>
      </c>
      <c r="D19">
        <v>0</v>
      </c>
      <c r="E19">
        <v>1</v>
      </c>
      <c r="F19" s="20">
        <v>0</v>
      </c>
      <c r="G19" s="20">
        <v>0</v>
      </c>
      <c r="H19" s="20">
        <v>1</v>
      </c>
      <c r="I19" s="20">
        <v>1</v>
      </c>
      <c r="J19" s="31">
        <v>0</v>
      </c>
      <c r="K19" s="25">
        <v>0</v>
      </c>
      <c r="L19" s="25">
        <v>0</v>
      </c>
      <c r="M19" s="27">
        <v>1</v>
      </c>
      <c r="N19" s="25">
        <v>0</v>
      </c>
      <c r="O19" s="21">
        <v>0</v>
      </c>
      <c r="P19" s="21">
        <v>1</v>
      </c>
      <c r="Q19" s="21">
        <v>1</v>
      </c>
      <c r="R19" s="25">
        <v>0</v>
      </c>
      <c r="S19" s="25">
        <v>0</v>
      </c>
      <c r="T19" s="31">
        <v>0</v>
      </c>
      <c r="U19" s="36">
        <f t="shared" si="2"/>
        <v>-6.6761320849282821</v>
      </c>
      <c r="V19" s="39">
        <f t="shared" si="3"/>
        <v>1.2606446209330676E-3</v>
      </c>
      <c r="W19" s="36">
        <f>V19/SUMIF(A:A,A19,V:V)</f>
        <v>1.2543130396838243E-3</v>
      </c>
      <c r="X19" s="43">
        <f t="shared" si="4"/>
        <v>-6.6811672350028113</v>
      </c>
    </row>
    <row r="20" spans="1:24" x14ac:dyDescent="0.2">
      <c r="A20" t="s">
        <v>180</v>
      </c>
      <c r="B20" t="s">
        <v>184</v>
      </c>
      <c r="D20">
        <v>0</v>
      </c>
      <c r="E20">
        <v>1</v>
      </c>
      <c r="F20" s="20">
        <v>0</v>
      </c>
      <c r="G20" s="20">
        <v>0</v>
      </c>
      <c r="H20" s="20">
        <v>1</v>
      </c>
      <c r="I20" s="20">
        <v>1</v>
      </c>
      <c r="J20" s="31">
        <v>0</v>
      </c>
      <c r="K20" s="25">
        <v>0</v>
      </c>
      <c r="L20" s="25">
        <v>0</v>
      </c>
      <c r="M20" s="27">
        <v>1</v>
      </c>
      <c r="N20" s="25">
        <v>0</v>
      </c>
      <c r="O20" s="21">
        <v>1</v>
      </c>
      <c r="P20" s="21">
        <v>1</v>
      </c>
      <c r="Q20" s="21">
        <v>0</v>
      </c>
      <c r="R20" s="25">
        <v>0</v>
      </c>
      <c r="S20" s="25">
        <v>0</v>
      </c>
      <c r="T20" s="31">
        <v>0</v>
      </c>
      <c r="U20" s="36">
        <f t="shared" si="2"/>
        <v>-6.6761320849282821</v>
      </c>
      <c r="V20" s="39">
        <f t="shared" si="3"/>
        <v>1.2606446209330676E-3</v>
      </c>
      <c r="W20" s="36">
        <f>V20/SUMIF(A:A,A20,V:V)</f>
        <v>1.2543130396838243E-3</v>
      </c>
      <c r="X20" s="43">
        <f t="shared" si="4"/>
        <v>-6.6811672350028113</v>
      </c>
    </row>
    <row r="21" spans="1:24" x14ac:dyDescent="0.2">
      <c r="A21" t="s">
        <v>180</v>
      </c>
      <c r="B21" t="s">
        <v>216</v>
      </c>
      <c r="D21">
        <v>0</v>
      </c>
      <c r="E21">
        <v>1</v>
      </c>
      <c r="F21" s="20">
        <v>0</v>
      </c>
      <c r="G21" s="20">
        <v>0</v>
      </c>
      <c r="H21" s="20">
        <v>0</v>
      </c>
      <c r="I21" s="20">
        <v>1</v>
      </c>
      <c r="J21" s="31">
        <v>0</v>
      </c>
      <c r="K21" s="25">
        <v>0</v>
      </c>
      <c r="L21" s="25">
        <v>0</v>
      </c>
      <c r="M21" s="27">
        <v>1</v>
      </c>
      <c r="N21" s="25">
        <v>0</v>
      </c>
      <c r="O21" s="21">
        <v>1</v>
      </c>
      <c r="P21" s="21">
        <v>1</v>
      </c>
      <c r="Q21" s="21">
        <v>1</v>
      </c>
      <c r="R21" s="25">
        <v>0</v>
      </c>
      <c r="S21" s="25">
        <v>0</v>
      </c>
      <c r="T21" s="31">
        <v>0</v>
      </c>
      <c r="U21" s="36">
        <f t="shared" si="2"/>
        <v>-6.6757342827257942</v>
      </c>
      <c r="V21" s="39">
        <f t="shared" si="3"/>
        <v>1.2611462078994146E-3</v>
      </c>
      <c r="W21" s="36">
        <f>V21/SUMIF(A:A,A21,V:V)</f>
        <v>1.2548121074321631E-3</v>
      </c>
      <c r="X21" s="43">
        <f t="shared" si="4"/>
        <v>-6.6807694328003233</v>
      </c>
    </row>
    <row r="22" spans="1:24" x14ac:dyDescent="0.2">
      <c r="A22" t="s">
        <v>180</v>
      </c>
      <c r="B22" t="s">
        <v>205</v>
      </c>
      <c r="D22">
        <v>0</v>
      </c>
      <c r="E22">
        <v>1</v>
      </c>
      <c r="F22" s="20">
        <v>1</v>
      </c>
      <c r="G22" s="20">
        <v>0</v>
      </c>
      <c r="H22" s="20">
        <v>2</v>
      </c>
      <c r="I22" s="20">
        <v>2</v>
      </c>
      <c r="J22" s="31">
        <v>0</v>
      </c>
      <c r="K22" s="25">
        <v>0</v>
      </c>
      <c r="L22" s="25">
        <v>0</v>
      </c>
      <c r="M22" s="27">
        <v>0</v>
      </c>
      <c r="N22" s="25">
        <v>0</v>
      </c>
      <c r="O22" s="21">
        <v>0</v>
      </c>
      <c r="P22" s="21">
        <v>1</v>
      </c>
      <c r="Q22" s="21">
        <v>1</v>
      </c>
      <c r="R22" s="25">
        <v>0</v>
      </c>
      <c r="S22" s="25">
        <v>0</v>
      </c>
      <c r="T22" s="31">
        <v>0</v>
      </c>
      <c r="U22" s="36">
        <f t="shared" si="2"/>
        <v>-13.352264169856564</v>
      </c>
      <c r="V22" s="39">
        <f t="shared" si="3"/>
        <v>1.5892248602874774E-6</v>
      </c>
      <c r="W22" s="36">
        <f>V22/SUMIF(A:A,A22,V:V)</f>
        <v>1.5812429864436181E-6</v>
      </c>
      <c r="X22" s="43">
        <f t="shared" si="4"/>
        <v>-13.357299319931094</v>
      </c>
    </row>
    <row r="23" spans="1:24" x14ac:dyDescent="0.2">
      <c r="A23" t="s">
        <v>180</v>
      </c>
      <c r="B23" t="s">
        <v>206</v>
      </c>
      <c r="D23">
        <v>0</v>
      </c>
      <c r="E23">
        <v>1</v>
      </c>
      <c r="F23" s="20">
        <v>1</v>
      </c>
      <c r="G23" s="20">
        <v>0</v>
      </c>
      <c r="H23" s="20">
        <v>2</v>
      </c>
      <c r="I23" s="20">
        <v>2</v>
      </c>
      <c r="J23" s="31">
        <v>0</v>
      </c>
      <c r="K23" s="25">
        <v>0</v>
      </c>
      <c r="L23" s="25">
        <v>0</v>
      </c>
      <c r="M23" s="27">
        <v>0</v>
      </c>
      <c r="N23" s="25">
        <v>0</v>
      </c>
      <c r="O23" s="21">
        <v>1</v>
      </c>
      <c r="P23" s="21">
        <v>0</v>
      </c>
      <c r="Q23" s="21">
        <v>1</v>
      </c>
      <c r="R23" s="25">
        <v>0</v>
      </c>
      <c r="S23" s="25">
        <v>0</v>
      </c>
      <c r="T23" s="31">
        <v>0</v>
      </c>
      <c r="U23" s="36">
        <f t="shared" si="2"/>
        <v>-13.352264169856564</v>
      </c>
      <c r="V23" s="39">
        <f t="shared" si="3"/>
        <v>1.5892248602874774E-6</v>
      </c>
      <c r="W23" s="36">
        <f>V23/SUMIF(A:A,A23,V:V)</f>
        <v>1.5812429864436181E-6</v>
      </c>
      <c r="X23" s="43">
        <f t="shared" si="4"/>
        <v>-13.357299319931094</v>
      </c>
    </row>
    <row r="24" spans="1:24" x14ac:dyDescent="0.2">
      <c r="A24" t="s">
        <v>180</v>
      </c>
      <c r="B24" t="s">
        <v>207</v>
      </c>
      <c r="D24">
        <v>0</v>
      </c>
      <c r="E24">
        <v>1</v>
      </c>
      <c r="F24" s="20">
        <v>1</v>
      </c>
      <c r="G24" s="20">
        <v>0</v>
      </c>
      <c r="H24" s="20">
        <v>2</v>
      </c>
      <c r="I24" s="20">
        <v>2</v>
      </c>
      <c r="J24" s="31">
        <v>0</v>
      </c>
      <c r="K24" s="25">
        <v>0</v>
      </c>
      <c r="L24" s="25">
        <v>0</v>
      </c>
      <c r="M24" s="27">
        <v>0</v>
      </c>
      <c r="N24" s="25">
        <v>0</v>
      </c>
      <c r="O24" s="21">
        <v>1</v>
      </c>
      <c r="P24" s="21">
        <v>1</v>
      </c>
      <c r="Q24" s="21">
        <v>0</v>
      </c>
      <c r="R24" s="25">
        <v>0</v>
      </c>
      <c r="S24" s="25">
        <v>0</v>
      </c>
      <c r="T24" s="31">
        <v>0</v>
      </c>
      <c r="U24" s="36">
        <f t="shared" si="2"/>
        <v>-13.352264169856564</v>
      </c>
      <c r="V24" s="39">
        <f t="shared" si="3"/>
        <v>1.5892248602874774E-6</v>
      </c>
      <c r="W24" s="36">
        <f>V24/SUMIF(A:A,A24,V:V)</f>
        <v>1.5812429864436181E-6</v>
      </c>
      <c r="X24" s="43">
        <f t="shared" si="4"/>
        <v>-13.357299319931094</v>
      </c>
    </row>
    <row r="25" spans="1:24" s="15" customFormat="1" x14ac:dyDescent="0.2">
      <c r="A25" s="15" t="s">
        <v>185</v>
      </c>
      <c r="B25" s="15" t="s">
        <v>186</v>
      </c>
      <c r="D25" s="15">
        <v>1</v>
      </c>
      <c r="E25" s="15">
        <v>1</v>
      </c>
      <c r="F25" s="22">
        <v>0</v>
      </c>
      <c r="G25" s="22">
        <v>0</v>
      </c>
      <c r="H25" s="22">
        <v>1</v>
      </c>
      <c r="I25" s="22">
        <v>1</v>
      </c>
      <c r="J25" s="33">
        <v>1</v>
      </c>
      <c r="K25" s="24">
        <v>0</v>
      </c>
      <c r="L25" s="24">
        <v>0</v>
      </c>
      <c r="M25" s="24">
        <v>0</v>
      </c>
      <c r="N25" s="26">
        <v>0</v>
      </c>
      <c r="O25" s="23">
        <v>1</v>
      </c>
      <c r="P25" s="23">
        <v>1</v>
      </c>
      <c r="Q25" s="23">
        <v>0</v>
      </c>
      <c r="R25" s="24">
        <v>0</v>
      </c>
      <c r="S25" s="24">
        <v>0</v>
      </c>
      <c r="T25" s="33">
        <v>1</v>
      </c>
      <c r="U25" s="38">
        <f t="shared" si="2"/>
        <v>-6.6761320849282821</v>
      </c>
      <c r="V25" s="41">
        <f t="shared" si="3"/>
        <v>1.2606446209330676E-3</v>
      </c>
      <c r="W25" s="38">
        <f>V25/SUMIF(A:A,A25,V:V)</f>
        <v>1.2543130396838243E-3</v>
      </c>
      <c r="X25" s="42">
        <f t="shared" si="4"/>
        <v>-6.6811672350028113</v>
      </c>
    </row>
    <row r="26" spans="1:24" x14ac:dyDescent="0.2">
      <c r="A26" t="s">
        <v>185</v>
      </c>
      <c r="B26" t="s">
        <v>187</v>
      </c>
      <c r="D26">
        <v>0</v>
      </c>
      <c r="E26">
        <v>1</v>
      </c>
      <c r="F26" s="20">
        <v>0</v>
      </c>
      <c r="G26" s="20">
        <v>1</v>
      </c>
      <c r="H26" s="20">
        <v>0</v>
      </c>
      <c r="I26" s="20">
        <v>0</v>
      </c>
      <c r="J26" s="31">
        <v>0</v>
      </c>
      <c r="K26" s="25">
        <v>0</v>
      </c>
      <c r="L26" s="25">
        <v>0</v>
      </c>
      <c r="M26" s="25">
        <v>0</v>
      </c>
      <c r="N26" s="27">
        <v>1</v>
      </c>
      <c r="O26" s="21">
        <v>1</v>
      </c>
      <c r="P26" s="21">
        <v>1</v>
      </c>
      <c r="Q26" s="21">
        <v>1</v>
      </c>
      <c r="R26" s="25">
        <v>0</v>
      </c>
      <c r="S26" s="25">
        <v>0</v>
      </c>
      <c r="T26" s="31">
        <v>0</v>
      </c>
      <c r="U26" s="36">
        <f t="shared" si="2"/>
        <v>0</v>
      </c>
      <c r="V26" s="39">
        <f t="shared" si="3"/>
        <v>1</v>
      </c>
      <c r="W26" s="36">
        <f>V26/SUMIF(A:A,A26,V:V)</f>
        <v>0.99497750504455651</v>
      </c>
      <c r="X26" s="43">
        <f t="shared" si="4"/>
        <v>-5.0351500745294559E-3</v>
      </c>
    </row>
    <row r="27" spans="1:24" x14ac:dyDescent="0.2">
      <c r="A27" t="s">
        <v>185</v>
      </c>
      <c r="B27" t="s">
        <v>188</v>
      </c>
      <c r="D27">
        <v>0</v>
      </c>
      <c r="E27">
        <v>1</v>
      </c>
      <c r="F27" s="20">
        <v>0</v>
      </c>
      <c r="G27" s="20">
        <v>0</v>
      </c>
      <c r="H27" s="20">
        <v>1</v>
      </c>
      <c r="I27" s="20">
        <v>1</v>
      </c>
      <c r="J27" s="31">
        <v>0</v>
      </c>
      <c r="K27" s="25">
        <v>0</v>
      </c>
      <c r="L27" s="25">
        <v>0</v>
      </c>
      <c r="M27" s="25">
        <v>0</v>
      </c>
      <c r="N27" s="27">
        <v>1</v>
      </c>
      <c r="O27" s="21">
        <v>0</v>
      </c>
      <c r="P27" s="21">
        <v>1</v>
      </c>
      <c r="Q27" s="21">
        <v>1</v>
      </c>
      <c r="R27" s="25">
        <v>0</v>
      </c>
      <c r="S27" s="25">
        <v>0</v>
      </c>
      <c r="T27" s="31">
        <v>0</v>
      </c>
      <c r="U27" s="36">
        <f t="shared" si="2"/>
        <v>-6.6761320849282821</v>
      </c>
      <c r="V27" s="39">
        <f t="shared" si="3"/>
        <v>1.2606446209330676E-3</v>
      </c>
      <c r="W27" s="36">
        <f>V27/SUMIF(A:A,A27,V:V)</f>
        <v>1.2543130396838243E-3</v>
      </c>
      <c r="X27" s="43">
        <f t="shared" si="4"/>
        <v>-6.6811672350028113</v>
      </c>
    </row>
    <row r="28" spans="1:24" x14ac:dyDescent="0.2">
      <c r="A28" t="s">
        <v>185</v>
      </c>
      <c r="B28" t="s">
        <v>189</v>
      </c>
      <c r="D28">
        <v>0</v>
      </c>
      <c r="E28">
        <v>1</v>
      </c>
      <c r="F28" s="20">
        <v>0</v>
      </c>
      <c r="G28" s="20">
        <v>0</v>
      </c>
      <c r="H28" s="20">
        <v>1</v>
      </c>
      <c r="I28" s="20">
        <v>1</v>
      </c>
      <c r="J28" s="31">
        <v>0</v>
      </c>
      <c r="K28" s="25">
        <v>0</v>
      </c>
      <c r="L28" s="25">
        <v>0</v>
      </c>
      <c r="M28" s="25">
        <v>0</v>
      </c>
      <c r="N28" s="27">
        <v>1</v>
      </c>
      <c r="O28" s="21">
        <v>1</v>
      </c>
      <c r="P28" s="21">
        <v>0</v>
      </c>
      <c r="Q28" s="21">
        <v>1</v>
      </c>
      <c r="R28" s="25">
        <v>0</v>
      </c>
      <c r="S28" s="25">
        <v>0</v>
      </c>
      <c r="T28" s="31">
        <v>0</v>
      </c>
      <c r="U28" s="36">
        <f t="shared" si="2"/>
        <v>-6.6761320849282821</v>
      </c>
      <c r="V28" s="39">
        <f t="shared" si="3"/>
        <v>1.2606446209330676E-3</v>
      </c>
      <c r="W28" s="36">
        <f>V28/SUMIF(A:A,A28,V:V)</f>
        <v>1.2543130396838243E-3</v>
      </c>
      <c r="X28" s="43">
        <f t="shared" si="4"/>
        <v>-6.6811672350028113</v>
      </c>
    </row>
    <row r="29" spans="1:24" x14ac:dyDescent="0.2">
      <c r="A29" t="s">
        <v>185</v>
      </c>
      <c r="B29" t="s">
        <v>217</v>
      </c>
      <c r="D29">
        <v>0</v>
      </c>
      <c r="E29">
        <v>1</v>
      </c>
      <c r="F29" s="20">
        <v>0</v>
      </c>
      <c r="G29" s="20">
        <v>0</v>
      </c>
      <c r="H29" s="20">
        <v>0</v>
      </c>
      <c r="I29" s="20">
        <v>1</v>
      </c>
      <c r="J29" s="31">
        <v>0</v>
      </c>
      <c r="K29" s="25">
        <v>0</v>
      </c>
      <c r="L29" s="25">
        <v>0</v>
      </c>
      <c r="M29" s="25">
        <v>0</v>
      </c>
      <c r="N29" s="27">
        <v>1</v>
      </c>
      <c r="O29" s="21">
        <v>1</v>
      </c>
      <c r="P29" s="21">
        <v>1</v>
      </c>
      <c r="Q29" s="21">
        <v>1</v>
      </c>
      <c r="R29" s="25">
        <v>0</v>
      </c>
      <c r="S29" s="25">
        <v>0</v>
      </c>
      <c r="T29" s="31">
        <v>0</v>
      </c>
      <c r="U29" s="36">
        <f t="shared" si="2"/>
        <v>-6.6757342827257942</v>
      </c>
      <c r="V29" s="39">
        <f t="shared" si="3"/>
        <v>1.2611462078994146E-3</v>
      </c>
      <c r="W29" s="36">
        <f>V29/SUMIF(A:A,A29,V:V)</f>
        <v>1.2548121074321631E-3</v>
      </c>
      <c r="X29" s="43">
        <f t="shared" si="4"/>
        <v>-6.6807694328003233</v>
      </c>
    </row>
    <row r="30" spans="1:24" x14ac:dyDescent="0.2">
      <c r="A30" t="s">
        <v>185</v>
      </c>
      <c r="B30" t="s">
        <v>208</v>
      </c>
      <c r="D30">
        <v>0</v>
      </c>
      <c r="E30">
        <v>1</v>
      </c>
      <c r="F30" s="20">
        <v>1</v>
      </c>
      <c r="G30" s="20">
        <v>0</v>
      </c>
      <c r="H30" s="20">
        <v>2</v>
      </c>
      <c r="I30" s="20">
        <v>2</v>
      </c>
      <c r="J30" s="31">
        <v>0</v>
      </c>
      <c r="K30" s="25">
        <v>0</v>
      </c>
      <c r="L30" s="25">
        <v>0</v>
      </c>
      <c r="M30" s="25">
        <v>0</v>
      </c>
      <c r="N30" s="27">
        <v>0</v>
      </c>
      <c r="O30" s="21">
        <v>0</v>
      </c>
      <c r="P30" s="21">
        <v>1</v>
      </c>
      <c r="Q30" s="21">
        <v>1</v>
      </c>
      <c r="R30" s="25">
        <v>0</v>
      </c>
      <c r="S30" s="25">
        <v>0</v>
      </c>
      <c r="T30" s="31">
        <v>0</v>
      </c>
      <c r="U30" s="36">
        <f t="shared" si="2"/>
        <v>-13.352264169856564</v>
      </c>
      <c r="V30" s="39">
        <f t="shared" si="3"/>
        <v>1.5892248602874774E-6</v>
      </c>
      <c r="W30" s="36">
        <f>V30/SUMIF(A:A,A30,V:V)</f>
        <v>1.5812429864436181E-6</v>
      </c>
      <c r="X30" s="43">
        <f t="shared" si="4"/>
        <v>-13.357299319931094</v>
      </c>
    </row>
    <row r="31" spans="1:24" x14ac:dyDescent="0.2">
      <c r="A31" t="s">
        <v>185</v>
      </c>
      <c r="B31" t="s">
        <v>209</v>
      </c>
      <c r="D31">
        <v>0</v>
      </c>
      <c r="E31">
        <v>1</v>
      </c>
      <c r="F31" s="20">
        <v>1</v>
      </c>
      <c r="G31" s="20">
        <v>0</v>
      </c>
      <c r="H31" s="20">
        <v>2</v>
      </c>
      <c r="I31" s="20">
        <v>2</v>
      </c>
      <c r="J31" s="31">
        <v>0</v>
      </c>
      <c r="K31" s="25">
        <v>0</v>
      </c>
      <c r="L31" s="25">
        <v>0</v>
      </c>
      <c r="M31" s="25">
        <v>0</v>
      </c>
      <c r="N31" s="27">
        <v>0</v>
      </c>
      <c r="O31" s="21">
        <v>1</v>
      </c>
      <c r="P31" s="21">
        <v>0</v>
      </c>
      <c r="Q31" s="21">
        <v>1</v>
      </c>
      <c r="R31" s="25">
        <v>0</v>
      </c>
      <c r="S31" s="25">
        <v>0</v>
      </c>
      <c r="T31" s="31">
        <v>0</v>
      </c>
      <c r="U31" s="36">
        <f t="shared" si="2"/>
        <v>-13.352264169856564</v>
      </c>
      <c r="V31" s="39">
        <f t="shared" si="3"/>
        <v>1.5892248602874774E-6</v>
      </c>
      <c r="W31" s="36">
        <f>V31/SUMIF(A:A,A31,V:V)</f>
        <v>1.5812429864436181E-6</v>
      </c>
      <c r="X31" s="43">
        <f t="shared" si="4"/>
        <v>-13.357299319931094</v>
      </c>
    </row>
    <row r="32" spans="1:24" x14ac:dyDescent="0.2">
      <c r="A32" t="s">
        <v>185</v>
      </c>
      <c r="B32" t="s">
        <v>210</v>
      </c>
      <c r="D32">
        <v>0</v>
      </c>
      <c r="E32">
        <v>1</v>
      </c>
      <c r="F32" s="20">
        <v>1</v>
      </c>
      <c r="G32" s="20">
        <v>0</v>
      </c>
      <c r="H32" s="20">
        <v>2</v>
      </c>
      <c r="I32" s="20">
        <v>2</v>
      </c>
      <c r="J32" s="31">
        <v>0</v>
      </c>
      <c r="K32" s="25">
        <v>0</v>
      </c>
      <c r="L32" s="25">
        <v>0</v>
      </c>
      <c r="M32" s="25">
        <v>0</v>
      </c>
      <c r="N32" s="27">
        <v>0</v>
      </c>
      <c r="O32" s="21">
        <v>1</v>
      </c>
      <c r="P32" s="21">
        <v>1</v>
      </c>
      <c r="Q32" s="21">
        <v>1</v>
      </c>
      <c r="R32" s="25">
        <v>0</v>
      </c>
      <c r="S32" s="25">
        <v>0</v>
      </c>
      <c r="T32" s="31">
        <v>0</v>
      </c>
      <c r="U32" s="36">
        <f t="shared" si="2"/>
        <v>-13.352264169856564</v>
      </c>
      <c r="V32" s="39">
        <f t="shared" si="3"/>
        <v>1.5892248602874774E-6</v>
      </c>
      <c r="W32" s="36">
        <f>V32/SUMIF(A:A,A32,V:V)</f>
        <v>1.5812429864436181E-6</v>
      </c>
      <c r="X32" s="43">
        <f t="shared" si="4"/>
        <v>-13.357299319931094</v>
      </c>
    </row>
    <row r="33" spans="1:24" s="15" customFormat="1" x14ac:dyDescent="0.2">
      <c r="A33" s="15" t="s">
        <v>204</v>
      </c>
      <c r="B33" s="15" t="s">
        <v>211</v>
      </c>
      <c r="D33" s="15">
        <v>1</v>
      </c>
      <c r="E33" s="15">
        <v>1</v>
      </c>
      <c r="F33" s="22">
        <v>0</v>
      </c>
      <c r="G33" s="22">
        <v>1</v>
      </c>
      <c r="H33" s="22">
        <v>0</v>
      </c>
      <c r="I33" s="22">
        <v>0</v>
      </c>
      <c r="J33" s="33">
        <v>0</v>
      </c>
      <c r="K33" s="24">
        <v>0</v>
      </c>
      <c r="L33" s="24">
        <v>0</v>
      </c>
      <c r="M33" s="24">
        <v>0</v>
      </c>
      <c r="N33" s="24">
        <v>0</v>
      </c>
      <c r="O33" s="23">
        <v>1</v>
      </c>
      <c r="P33" s="23">
        <v>1</v>
      </c>
      <c r="Q33" s="23">
        <v>1</v>
      </c>
      <c r="R33" s="24">
        <v>0</v>
      </c>
      <c r="S33" s="24">
        <v>0</v>
      </c>
      <c r="T33" s="33">
        <v>0</v>
      </c>
      <c r="U33" s="38">
        <f t="shared" si="2"/>
        <v>0</v>
      </c>
      <c r="V33" s="41">
        <f t="shared" si="3"/>
        <v>1</v>
      </c>
      <c r="W33" s="38">
        <f>V33/SUMIF(A:A,A33,V:V)</f>
        <v>0.99498065165691085</v>
      </c>
      <c r="X33" s="42">
        <f t="shared" si="4"/>
        <v>-5.0319875835557141E-3</v>
      </c>
    </row>
    <row r="34" spans="1:24" x14ac:dyDescent="0.2">
      <c r="A34" s="17" t="s">
        <v>204</v>
      </c>
      <c r="B34" t="s">
        <v>212</v>
      </c>
      <c r="D34" s="19">
        <v>0</v>
      </c>
      <c r="E34">
        <v>1</v>
      </c>
      <c r="F34" s="20">
        <v>0</v>
      </c>
      <c r="G34" s="20">
        <v>0</v>
      </c>
      <c r="H34" s="20">
        <v>1</v>
      </c>
      <c r="I34" s="20">
        <v>1</v>
      </c>
      <c r="J34" s="31">
        <v>0</v>
      </c>
      <c r="K34" s="25">
        <v>0</v>
      </c>
      <c r="L34" s="25">
        <v>0</v>
      </c>
      <c r="M34" s="25">
        <v>0</v>
      </c>
      <c r="N34" s="25">
        <v>0</v>
      </c>
      <c r="O34" s="21">
        <v>0</v>
      </c>
      <c r="P34" s="21">
        <v>1</v>
      </c>
      <c r="Q34" s="21">
        <v>1</v>
      </c>
      <c r="R34" s="25">
        <v>0</v>
      </c>
      <c r="S34" s="25">
        <v>0</v>
      </c>
      <c r="T34" s="31">
        <v>0</v>
      </c>
      <c r="U34" s="36">
        <f t="shared" si="2"/>
        <v>-6.6761320849282821</v>
      </c>
      <c r="V34" s="39">
        <f t="shared" si="3"/>
        <v>1.2606446209330676E-3</v>
      </c>
      <c r="W34" s="36">
        <f>V34/SUMIF(A:A,A34,V:V)</f>
        <v>1.2543170064437629E-3</v>
      </c>
      <c r="X34" s="43">
        <f t="shared" si="4"/>
        <v>-6.6811640725118382</v>
      </c>
    </row>
    <row r="35" spans="1:24" x14ac:dyDescent="0.2">
      <c r="A35" s="17" t="s">
        <v>204</v>
      </c>
      <c r="B35" t="s">
        <v>213</v>
      </c>
      <c r="D35" s="19">
        <v>0</v>
      </c>
      <c r="E35">
        <v>1</v>
      </c>
      <c r="F35" s="20">
        <v>0</v>
      </c>
      <c r="G35" s="20">
        <v>0</v>
      </c>
      <c r="H35" s="20">
        <v>1</v>
      </c>
      <c r="I35" s="20">
        <v>1</v>
      </c>
      <c r="J35" s="31">
        <v>0</v>
      </c>
      <c r="K35" s="25">
        <v>0</v>
      </c>
      <c r="L35" s="25">
        <v>0</v>
      </c>
      <c r="M35" s="25">
        <v>0</v>
      </c>
      <c r="N35" s="25">
        <v>0</v>
      </c>
      <c r="O35" s="21">
        <v>1</v>
      </c>
      <c r="P35" s="21">
        <v>0</v>
      </c>
      <c r="Q35" s="21">
        <v>1</v>
      </c>
      <c r="R35" s="25">
        <v>0</v>
      </c>
      <c r="S35" s="25">
        <v>0</v>
      </c>
      <c r="T35" s="31">
        <v>0</v>
      </c>
      <c r="U35" s="36">
        <f t="shared" si="2"/>
        <v>-6.6761320849282821</v>
      </c>
      <c r="V35" s="39">
        <f t="shared" si="3"/>
        <v>1.2606446209330676E-3</v>
      </c>
      <c r="W35" s="36">
        <f>V35/SUMIF(A:A,A35,V:V)</f>
        <v>1.2543170064437629E-3</v>
      </c>
      <c r="X35" s="43">
        <f t="shared" si="4"/>
        <v>-6.6811640725118382</v>
      </c>
    </row>
    <row r="36" spans="1:24" x14ac:dyDescent="0.2">
      <c r="A36" s="17" t="s">
        <v>204</v>
      </c>
      <c r="B36" t="s">
        <v>214</v>
      </c>
      <c r="D36" s="19">
        <v>0</v>
      </c>
      <c r="E36">
        <v>1</v>
      </c>
      <c r="F36" s="20">
        <v>0</v>
      </c>
      <c r="G36" s="20">
        <v>0</v>
      </c>
      <c r="H36" s="20">
        <v>1</v>
      </c>
      <c r="I36" s="20">
        <v>1</v>
      </c>
      <c r="J36" s="31">
        <v>0</v>
      </c>
      <c r="K36" s="25">
        <v>0</v>
      </c>
      <c r="L36" s="25">
        <v>0</v>
      </c>
      <c r="M36" s="25">
        <v>0</v>
      </c>
      <c r="N36" s="25">
        <v>0</v>
      </c>
      <c r="O36" s="21">
        <v>1</v>
      </c>
      <c r="P36" s="21">
        <v>1</v>
      </c>
      <c r="Q36" s="21">
        <v>0</v>
      </c>
      <c r="R36" s="25">
        <v>0</v>
      </c>
      <c r="S36" s="25">
        <v>0</v>
      </c>
      <c r="T36" s="31">
        <v>0</v>
      </c>
      <c r="U36" s="36">
        <f t="shared" si="2"/>
        <v>-6.6761320849282821</v>
      </c>
      <c r="V36" s="39">
        <f t="shared" si="3"/>
        <v>1.2606446209330676E-3</v>
      </c>
      <c r="W36" s="36">
        <f>V36/SUMIF(A:A,A36,V:V)</f>
        <v>1.2543170064437629E-3</v>
      </c>
      <c r="X36" s="43">
        <f t="shared" si="4"/>
        <v>-6.6811640725118382</v>
      </c>
    </row>
    <row r="37" spans="1:24" x14ac:dyDescent="0.2">
      <c r="A37" s="17" t="s">
        <v>204</v>
      </c>
      <c r="B37" t="s">
        <v>218</v>
      </c>
      <c r="D37" s="19">
        <v>0</v>
      </c>
      <c r="E37">
        <v>1</v>
      </c>
      <c r="F37" s="20">
        <v>0</v>
      </c>
      <c r="G37" s="20">
        <v>0</v>
      </c>
      <c r="H37" s="20">
        <v>0</v>
      </c>
      <c r="I37" s="20">
        <v>1</v>
      </c>
      <c r="J37" s="31">
        <v>0</v>
      </c>
      <c r="K37" s="25">
        <v>0</v>
      </c>
      <c r="L37" s="25">
        <v>0</v>
      </c>
      <c r="M37" s="25">
        <v>0</v>
      </c>
      <c r="N37" s="25">
        <v>0</v>
      </c>
      <c r="O37" s="21">
        <v>1</v>
      </c>
      <c r="P37" s="21">
        <v>1</v>
      </c>
      <c r="Q37" s="21">
        <v>1</v>
      </c>
      <c r="R37" s="25">
        <v>0</v>
      </c>
      <c r="S37" s="25">
        <v>0</v>
      </c>
      <c r="T37" s="31">
        <v>0</v>
      </c>
      <c r="U37" s="36">
        <f t="shared" si="2"/>
        <v>-6.6757342827257942</v>
      </c>
      <c r="V37" s="39">
        <f t="shared" si="3"/>
        <v>1.2611462078994146E-3</v>
      </c>
      <c r="W37" s="36">
        <f>V37/SUMIF(A:A,A37,V:V)</f>
        <v>1.2548160757704014E-3</v>
      </c>
      <c r="X37" s="43">
        <f t="shared" si="4"/>
        <v>-6.6807662703093502</v>
      </c>
    </row>
    <row r="38" spans="1:24" x14ac:dyDescent="0.2">
      <c r="A38" s="18" t="s">
        <v>204</v>
      </c>
      <c r="B38" t="s">
        <v>219</v>
      </c>
      <c r="D38" s="19">
        <v>0</v>
      </c>
      <c r="E38">
        <v>1</v>
      </c>
      <c r="F38" s="20">
        <v>1</v>
      </c>
      <c r="G38" s="20">
        <v>0</v>
      </c>
      <c r="H38" s="20">
        <v>2</v>
      </c>
      <c r="I38" s="20">
        <v>2</v>
      </c>
      <c r="J38" s="31">
        <v>0</v>
      </c>
      <c r="K38" s="25">
        <v>0</v>
      </c>
      <c r="L38" s="25">
        <v>0</v>
      </c>
      <c r="M38" s="25">
        <v>0</v>
      </c>
      <c r="N38" s="25">
        <v>0</v>
      </c>
      <c r="O38" s="21">
        <v>0</v>
      </c>
      <c r="P38" s="21">
        <v>1</v>
      </c>
      <c r="Q38" s="21">
        <v>1</v>
      </c>
      <c r="R38" s="25">
        <v>0</v>
      </c>
      <c r="S38" s="25">
        <v>0</v>
      </c>
      <c r="T38" s="31">
        <v>0</v>
      </c>
      <c r="U38" s="36">
        <f t="shared" si="2"/>
        <v>-13.352264169856564</v>
      </c>
      <c r="V38" s="39">
        <f t="shared" si="3"/>
        <v>1.5892248602874774E-6</v>
      </c>
      <c r="W38" s="36">
        <f>V38/SUMIF(A:A,A38,V:V)</f>
        <v>1.5812479871181974E-6</v>
      </c>
      <c r="X38" s="43">
        <f t="shared" si="4"/>
        <v>-13.357296157440119</v>
      </c>
    </row>
    <row r="39" spans="1:24" s="15" customFormat="1" x14ac:dyDescent="0.2">
      <c r="A39" s="17" t="s">
        <v>190</v>
      </c>
      <c r="B39" s="15" t="s">
        <v>191</v>
      </c>
      <c r="D39" s="15">
        <v>1</v>
      </c>
      <c r="E39" s="15">
        <v>1</v>
      </c>
      <c r="F39" s="22">
        <v>0</v>
      </c>
      <c r="G39" s="22">
        <v>1</v>
      </c>
      <c r="H39" s="22">
        <v>0</v>
      </c>
      <c r="I39" s="22">
        <v>0</v>
      </c>
      <c r="J39" s="33">
        <v>0</v>
      </c>
      <c r="K39" s="23">
        <v>1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33">
        <v>0</v>
      </c>
      <c r="U39" s="38">
        <f t="shared" si="2"/>
        <v>0</v>
      </c>
      <c r="V39" s="41">
        <f t="shared" si="3"/>
        <v>1</v>
      </c>
      <c r="W39" s="38">
        <f>V39/SUMIF(A:A,A39,V:V)</f>
        <v>0.99498065165691085</v>
      </c>
      <c r="X39" s="42">
        <f t="shared" si="4"/>
        <v>-5.0319875835557141E-3</v>
      </c>
    </row>
    <row r="40" spans="1:24" x14ac:dyDescent="0.2">
      <c r="A40" t="s">
        <v>190</v>
      </c>
      <c r="B40" t="s">
        <v>192</v>
      </c>
      <c r="D40">
        <v>0</v>
      </c>
      <c r="E40">
        <v>1</v>
      </c>
      <c r="F40" s="20">
        <v>0</v>
      </c>
      <c r="G40" s="20">
        <v>0</v>
      </c>
      <c r="H40" s="20">
        <v>1</v>
      </c>
      <c r="I40" s="20">
        <v>1</v>
      </c>
      <c r="J40" s="31">
        <v>0</v>
      </c>
      <c r="K40" s="21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31">
        <v>0</v>
      </c>
      <c r="U40" s="36">
        <f t="shared" si="2"/>
        <v>-6.6761320849282821</v>
      </c>
      <c r="V40" s="39">
        <f t="shared" si="3"/>
        <v>1.2606446209330676E-3</v>
      </c>
      <c r="W40" s="36">
        <f>V40/SUMIF(A:A,A40,V:V)</f>
        <v>1.2543170064437629E-3</v>
      </c>
      <c r="X40" s="43">
        <f t="shared" si="4"/>
        <v>-6.6811640725118382</v>
      </c>
    </row>
    <row r="41" spans="1:24" x14ac:dyDescent="0.2">
      <c r="A41" t="s">
        <v>190</v>
      </c>
      <c r="B41" t="s">
        <v>193</v>
      </c>
      <c r="D41">
        <v>0</v>
      </c>
      <c r="E41">
        <v>1</v>
      </c>
      <c r="F41" s="20">
        <v>0</v>
      </c>
      <c r="G41" s="20">
        <v>0</v>
      </c>
      <c r="H41" s="20">
        <v>1</v>
      </c>
      <c r="I41" s="20">
        <v>1</v>
      </c>
      <c r="J41" s="31">
        <v>0</v>
      </c>
      <c r="K41" s="21">
        <v>1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31">
        <v>0</v>
      </c>
      <c r="U41" s="36">
        <f t="shared" si="2"/>
        <v>-6.6761320849282821</v>
      </c>
      <c r="V41" s="39">
        <f t="shared" si="3"/>
        <v>1.2606446209330676E-3</v>
      </c>
      <c r="W41" s="36">
        <f>V41/SUMIF(A:A,A41,V:V)</f>
        <v>1.2543170064437629E-3</v>
      </c>
      <c r="X41" s="43">
        <f t="shared" si="4"/>
        <v>-6.6811640725118382</v>
      </c>
    </row>
    <row r="42" spans="1:24" x14ac:dyDescent="0.2">
      <c r="A42" t="s">
        <v>190</v>
      </c>
      <c r="B42" t="s">
        <v>194</v>
      </c>
      <c r="D42">
        <v>0</v>
      </c>
      <c r="E42">
        <v>1</v>
      </c>
      <c r="F42" s="20">
        <v>0</v>
      </c>
      <c r="G42" s="20">
        <v>0</v>
      </c>
      <c r="H42" s="20">
        <v>1</v>
      </c>
      <c r="I42" s="20">
        <v>1</v>
      </c>
      <c r="J42" s="31">
        <v>0</v>
      </c>
      <c r="K42" s="21">
        <v>1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31">
        <v>0</v>
      </c>
      <c r="U42" s="36">
        <f t="shared" si="2"/>
        <v>-6.6761320849282821</v>
      </c>
      <c r="V42" s="39">
        <f t="shared" si="3"/>
        <v>1.2606446209330676E-3</v>
      </c>
      <c r="W42" s="36">
        <f>V42/SUMIF(A:A,A42,V:V)</f>
        <v>1.2543170064437629E-3</v>
      </c>
      <c r="X42" s="43">
        <f t="shared" si="4"/>
        <v>-6.6811640725118382</v>
      </c>
    </row>
    <row r="43" spans="1:24" x14ac:dyDescent="0.2">
      <c r="A43" t="s">
        <v>190</v>
      </c>
      <c r="B43" t="s">
        <v>220</v>
      </c>
      <c r="D43">
        <v>0</v>
      </c>
      <c r="E43">
        <v>1</v>
      </c>
      <c r="F43" s="20">
        <v>0</v>
      </c>
      <c r="G43" s="20">
        <v>0</v>
      </c>
      <c r="H43" s="20">
        <v>0</v>
      </c>
      <c r="I43" s="20">
        <v>1</v>
      </c>
      <c r="J43" s="31">
        <v>0</v>
      </c>
      <c r="K43" s="21">
        <v>1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31">
        <v>0</v>
      </c>
      <c r="U43" s="36">
        <f t="shared" si="2"/>
        <v>-6.6757342827257942</v>
      </c>
      <c r="V43" s="39">
        <f t="shared" si="3"/>
        <v>1.2611462078994146E-3</v>
      </c>
      <c r="W43" s="36">
        <f>V43/SUMIF(A:A,A43,V:V)</f>
        <v>1.2548160757704014E-3</v>
      </c>
      <c r="X43" s="43">
        <f t="shared" si="4"/>
        <v>-6.6807662703093502</v>
      </c>
    </row>
    <row r="44" spans="1:24" x14ac:dyDescent="0.2">
      <c r="A44" t="s">
        <v>190</v>
      </c>
      <c r="B44" t="s">
        <v>221</v>
      </c>
      <c r="D44">
        <v>0</v>
      </c>
      <c r="E44">
        <v>1</v>
      </c>
      <c r="F44" s="20">
        <v>1</v>
      </c>
      <c r="G44" s="20">
        <v>0</v>
      </c>
      <c r="H44" s="20">
        <v>2</v>
      </c>
      <c r="I44" s="20">
        <v>2</v>
      </c>
      <c r="J44" s="31">
        <v>0</v>
      </c>
      <c r="K44" s="21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31">
        <v>0</v>
      </c>
      <c r="U44" s="36">
        <f t="shared" si="2"/>
        <v>-13.352264169856564</v>
      </c>
      <c r="V44" s="39">
        <f t="shared" si="3"/>
        <v>1.5892248602874774E-6</v>
      </c>
      <c r="W44" s="36">
        <f>V44/SUMIF(A:A,A44,V:V)</f>
        <v>1.5812479871181974E-6</v>
      </c>
      <c r="X44" s="43">
        <f t="shared" si="4"/>
        <v>-13.357296157440119</v>
      </c>
    </row>
    <row r="45" spans="1:24" s="15" customFormat="1" x14ac:dyDescent="0.2">
      <c r="A45" s="15" t="s">
        <v>222</v>
      </c>
      <c r="B45" s="15" t="s">
        <v>223</v>
      </c>
      <c r="D45" s="15">
        <v>1</v>
      </c>
      <c r="E45" s="15">
        <v>1</v>
      </c>
      <c r="F45" s="22">
        <v>1</v>
      </c>
      <c r="G45" s="22">
        <v>0</v>
      </c>
      <c r="H45" s="22">
        <v>2</v>
      </c>
      <c r="I45" s="22">
        <v>2</v>
      </c>
      <c r="J45" s="33">
        <v>0</v>
      </c>
      <c r="K45" s="24">
        <v>0</v>
      </c>
      <c r="L45" s="26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3">
        <v>0</v>
      </c>
      <c r="S45" s="24">
        <v>0</v>
      </c>
      <c r="T45" s="33">
        <v>0</v>
      </c>
      <c r="U45" s="38">
        <f t="shared" si="2"/>
        <v>-13.352264169856564</v>
      </c>
      <c r="V45" s="41">
        <f t="shared" si="3"/>
        <v>1.5892248602874774E-6</v>
      </c>
      <c r="W45" s="38">
        <f>V45/SUMIF(A:A,A45,V:V)</f>
        <v>1.5872188964279943E-6</v>
      </c>
      <c r="X45" s="42">
        <f t="shared" si="4"/>
        <v>-13.353527194975083</v>
      </c>
    </row>
    <row r="46" spans="1:24" x14ac:dyDescent="0.2">
      <c r="A46" s="17" t="s">
        <v>222</v>
      </c>
      <c r="B46" s="19" t="s">
        <v>224</v>
      </c>
      <c r="C46" s="19"/>
      <c r="D46" s="19">
        <v>0</v>
      </c>
      <c r="E46">
        <v>1</v>
      </c>
      <c r="F46" s="20">
        <v>0</v>
      </c>
      <c r="G46" s="20">
        <v>0</v>
      </c>
      <c r="H46" s="20">
        <v>1</v>
      </c>
      <c r="I46" s="20">
        <v>1</v>
      </c>
      <c r="J46" s="31">
        <v>0</v>
      </c>
      <c r="K46" s="25">
        <v>0</v>
      </c>
      <c r="L46" s="27">
        <v>1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1">
        <v>0</v>
      </c>
      <c r="S46" s="25">
        <v>0</v>
      </c>
      <c r="T46" s="31">
        <v>0</v>
      </c>
      <c r="U46" s="36">
        <f t="shared" si="2"/>
        <v>-6.6761320849282821</v>
      </c>
      <c r="V46" s="39">
        <f t="shared" si="3"/>
        <v>1.2606446209330676E-3</v>
      </c>
      <c r="W46" s="36">
        <f>V46/SUMIF(A:A,A46,V:V)</f>
        <v>1.2590534001987114E-3</v>
      </c>
      <c r="X46" s="43">
        <f t="shared" si="4"/>
        <v>-6.6773951100468016</v>
      </c>
    </row>
    <row r="47" spans="1:24" x14ac:dyDescent="0.2">
      <c r="A47" s="17" t="s">
        <v>222</v>
      </c>
      <c r="B47" s="19" t="s">
        <v>225</v>
      </c>
      <c r="C47" s="19"/>
      <c r="D47" s="19">
        <v>0</v>
      </c>
      <c r="E47">
        <v>1</v>
      </c>
      <c r="F47" s="20">
        <v>0</v>
      </c>
      <c r="G47" s="20">
        <v>1</v>
      </c>
      <c r="H47" s="20">
        <v>0</v>
      </c>
      <c r="I47" s="20">
        <v>0</v>
      </c>
      <c r="J47" s="31">
        <v>0</v>
      </c>
      <c r="K47" s="25">
        <v>0</v>
      </c>
      <c r="L47" s="27">
        <v>1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1">
        <v>1</v>
      </c>
      <c r="S47" s="25">
        <v>0</v>
      </c>
      <c r="T47" s="31">
        <v>0</v>
      </c>
      <c r="U47" s="36">
        <f t="shared" si="2"/>
        <v>0</v>
      </c>
      <c r="V47" s="39">
        <f t="shared" si="3"/>
        <v>1</v>
      </c>
      <c r="W47" s="36">
        <f>V47/SUMIF(A:A,A47,V:V)</f>
        <v>0.99873777216200843</v>
      </c>
      <c r="X47" s="43">
        <f t="shared" si="4"/>
        <v>-1.2630251185194714E-3</v>
      </c>
    </row>
    <row r="48" spans="1:24" x14ac:dyDescent="0.2">
      <c r="A48" s="17" t="s">
        <v>222</v>
      </c>
      <c r="B48" s="19" t="s">
        <v>226</v>
      </c>
      <c r="C48" s="19"/>
      <c r="D48" s="19">
        <v>0</v>
      </c>
      <c r="E48">
        <v>1</v>
      </c>
      <c r="F48" s="20">
        <v>1</v>
      </c>
      <c r="G48" s="20">
        <v>0</v>
      </c>
      <c r="H48" s="20">
        <v>2</v>
      </c>
      <c r="I48" s="20">
        <v>2</v>
      </c>
      <c r="J48" s="31">
        <v>0</v>
      </c>
      <c r="K48" s="25">
        <v>0</v>
      </c>
      <c r="L48" s="27">
        <v>1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1">
        <v>0</v>
      </c>
      <c r="S48" s="25">
        <v>0</v>
      </c>
      <c r="T48" s="31">
        <v>0</v>
      </c>
      <c r="U48" s="36">
        <f t="shared" si="2"/>
        <v>-13.352264169856564</v>
      </c>
      <c r="V48" s="39">
        <f t="shared" si="3"/>
        <v>1.5892248602874774E-6</v>
      </c>
      <c r="W48" s="36">
        <f>V48/SUMIF(A:A,A48,V:V)</f>
        <v>1.5872188964279943E-6</v>
      </c>
      <c r="X48" s="43">
        <f t="shared" si="4"/>
        <v>-13.353527194975083</v>
      </c>
    </row>
    <row r="49" spans="1:24" s="45" customFormat="1" x14ac:dyDescent="0.2">
      <c r="A49" s="44" t="s">
        <v>239</v>
      </c>
      <c r="B49" s="44" t="s">
        <v>240</v>
      </c>
      <c r="C49" s="44"/>
      <c r="D49" s="45">
        <v>1</v>
      </c>
      <c r="E49" s="45">
        <v>1</v>
      </c>
      <c r="F49" s="46">
        <v>1</v>
      </c>
      <c r="G49" s="46">
        <v>0</v>
      </c>
      <c r="H49" s="46">
        <v>2</v>
      </c>
      <c r="I49" s="46">
        <v>2</v>
      </c>
      <c r="J49" s="48">
        <v>0</v>
      </c>
      <c r="K49" s="51">
        <v>0</v>
      </c>
      <c r="L49" s="47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47">
        <v>0</v>
      </c>
      <c r="T49" s="48">
        <v>0</v>
      </c>
      <c r="U49" s="49">
        <f t="shared" si="2"/>
        <v>-13.352264169856564</v>
      </c>
      <c r="V49" s="50">
        <f t="shared" si="3"/>
        <v>1.5892248602874774E-6</v>
      </c>
      <c r="W49" s="49">
        <f>V49/SUMIF(A:A,A49,V:V)</f>
        <v>1.5872188964279943E-6</v>
      </c>
      <c r="X49" s="49">
        <f t="shared" si="4"/>
        <v>-13.353527194975083</v>
      </c>
    </row>
    <row r="50" spans="1:24" x14ac:dyDescent="0.2">
      <c r="A50" s="19" t="s">
        <v>239</v>
      </c>
      <c r="B50" s="19" t="s">
        <v>241</v>
      </c>
      <c r="C50" s="19"/>
      <c r="D50" s="19">
        <v>0</v>
      </c>
      <c r="E50" s="19">
        <v>1</v>
      </c>
      <c r="F50" s="20">
        <v>0</v>
      </c>
      <c r="G50" s="20">
        <v>0</v>
      </c>
      <c r="H50" s="20">
        <v>1</v>
      </c>
      <c r="I50" s="20">
        <v>1</v>
      </c>
      <c r="J50" s="31">
        <v>1</v>
      </c>
      <c r="K50" s="25">
        <v>0</v>
      </c>
      <c r="L50" s="21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1">
        <v>0</v>
      </c>
      <c r="T50" s="31">
        <v>1</v>
      </c>
      <c r="U50" s="36">
        <f t="shared" si="2"/>
        <v>-6.6761320849282821</v>
      </c>
      <c r="V50" s="39">
        <f t="shared" si="3"/>
        <v>1.2606446209330676E-3</v>
      </c>
      <c r="W50" s="36">
        <f>V50/SUMIF(A:A,A50,V:V)</f>
        <v>1.2590534001987114E-3</v>
      </c>
      <c r="X50" s="36">
        <f t="shared" si="4"/>
        <v>-6.6773951100468016</v>
      </c>
    </row>
    <row r="51" spans="1:24" x14ac:dyDescent="0.2">
      <c r="A51" s="19" t="s">
        <v>239</v>
      </c>
      <c r="B51" s="19" t="s">
        <v>242</v>
      </c>
      <c r="C51" s="19"/>
      <c r="D51" s="19">
        <v>0</v>
      </c>
      <c r="E51" s="19">
        <v>1</v>
      </c>
      <c r="F51" s="20">
        <v>0</v>
      </c>
      <c r="G51" s="20">
        <v>1</v>
      </c>
      <c r="H51" s="20">
        <v>0</v>
      </c>
      <c r="I51" s="20">
        <v>0</v>
      </c>
      <c r="J51" s="31">
        <v>0</v>
      </c>
      <c r="K51" s="25">
        <v>0</v>
      </c>
      <c r="L51" s="21">
        <v>1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1">
        <v>1</v>
      </c>
      <c r="T51" s="31">
        <v>0</v>
      </c>
      <c r="U51" s="36">
        <f t="shared" si="2"/>
        <v>0</v>
      </c>
      <c r="V51" s="39">
        <f t="shared" si="3"/>
        <v>1</v>
      </c>
      <c r="W51" s="36">
        <f>V51/SUMIF(A:A,A51,V:V)</f>
        <v>0.99873777216200843</v>
      </c>
      <c r="X51" s="36">
        <f t="shared" si="4"/>
        <v>-1.2630251185194714E-3</v>
      </c>
    </row>
    <row r="52" spans="1:24" x14ac:dyDescent="0.2">
      <c r="A52" s="19" t="s">
        <v>239</v>
      </c>
      <c r="B52" s="19" t="s">
        <v>243</v>
      </c>
      <c r="C52" s="19"/>
      <c r="D52" s="19">
        <v>0</v>
      </c>
      <c r="E52" s="19">
        <v>1</v>
      </c>
      <c r="F52" s="20">
        <v>1</v>
      </c>
      <c r="G52" s="20">
        <v>0</v>
      </c>
      <c r="H52" s="20">
        <v>2</v>
      </c>
      <c r="I52" s="20">
        <v>2</v>
      </c>
      <c r="J52" s="31">
        <v>0</v>
      </c>
      <c r="K52" s="25">
        <v>0</v>
      </c>
      <c r="L52" s="21">
        <v>1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1">
        <v>0</v>
      </c>
      <c r="T52" s="31">
        <v>0</v>
      </c>
      <c r="U52" s="36">
        <f t="shared" si="2"/>
        <v>-13.352264169856564</v>
      </c>
      <c r="V52" s="39">
        <f t="shared" si="3"/>
        <v>1.5892248602874774E-6</v>
      </c>
      <c r="W52" s="36">
        <f>V52/SUMIF(A:A,A52,V:V)</f>
        <v>1.5872188964279943E-6</v>
      </c>
      <c r="X52" s="36">
        <f t="shared" si="4"/>
        <v>-13.353527194975083</v>
      </c>
    </row>
  </sheetData>
  <conditionalFormatting sqref="A7:I52 K7:U52">
    <cfRule type="expression" dxfId="17" priority="2">
      <formula>"H==min(H:H)"</formula>
    </cfRule>
  </conditionalFormatting>
  <conditionalFormatting sqref="J7:J52">
    <cfRule type="expression" dxfId="16" priority="1">
      <formula>"H==min(H:H)"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A12C-F81F-5344-95C6-9D393BB4DD30}">
  <dimension ref="A1:X50"/>
  <sheetViews>
    <sheetView topLeftCell="A6" zoomScale="125" zoomScaleNormal="125" workbookViewId="0">
      <selection activeCell="C6" sqref="C6"/>
    </sheetView>
  </sheetViews>
  <sheetFormatPr baseColWidth="10" defaultColWidth="11" defaultRowHeight="16" x14ac:dyDescent="0.2"/>
  <cols>
    <col min="1" max="1" width="13" customWidth="1"/>
    <col min="5" max="8" width="9.33203125" style="20" customWidth="1"/>
    <col min="9" max="15" width="9.33203125" style="21" customWidth="1"/>
    <col min="16" max="17" width="8.83203125" style="21" customWidth="1"/>
    <col min="18" max="18" width="13.1640625" style="31" customWidth="1"/>
    <col min="19" max="19" width="6" style="36" customWidth="1"/>
    <col min="20" max="20" width="3.6640625" style="39" customWidth="1"/>
    <col min="21" max="21" width="9.6640625" style="36" customWidth="1"/>
    <col min="22" max="22" width="10.1640625" style="36" customWidth="1"/>
    <col min="23" max="23" width="13" customWidth="1"/>
  </cols>
  <sheetData>
    <row r="1" spans="1:24" x14ac:dyDescent="0.2">
      <c r="R1" s="34" t="s">
        <v>234</v>
      </c>
    </row>
    <row r="2" spans="1:24" x14ac:dyDescent="0.2">
      <c r="D2" t="s">
        <v>3</v>
      </c>
      <c r="E2" s="20">
        <f>(E5-E3)*SQRT(2)/$C$3^2</f>
        <v>0</v>
      </c>
      <c r="F2" s="20">
        <f t="shared" ref="F2:R2" si="0">(F5-F3)*SQRT(2)/$C$3^2</f>
        <v>0</v>
      </c>
      <c r="G2" s="20">
        <f t="shared" si="0"/>
        <v>5.6257726990027811E-8</v>
      </c>
      <c r="H2" s="20">
        <f t="shared" si="0"/>
        <v>9.4409139614298439E-4</v>
      </c>
      <c r="I2" s="21">
        <f t="shared" si="0"/>
        <v>8.7424419915309119E-4</v>
      </c>
      <c r="J2" s="21">
        <f t="shared" si="0"/>
        <v>2.0681486746314723E-3</v>
      </c>
      <c r="K2" s="21">
        <f t="shared" si="0"/>
        <v>1.8106443265236119E-3</v>
      </c>
      <c r="L2" s="21">
        <f t="shared" si="0"/>
        <v>1.830389939014551E-3</v>
      </c>
      <c r="M2" s="21">
        <f t="shared" si="0"/>
        <v>7.3855370662927189E-4</v>
      </c>
      <c r="N2" s="21">
        <f t="shared" si="0"/>
        <v>6.3437105481802501E-4</v>
      </c>
      <c r="O2" s="21">
        <f t="shared" si="0"/>
        <v>6.3840362845460602E-4</v>
      </c>
      <c r="P2" s="21">
        <f t="shared" si="0"/>
        <v>8.8053467494818131E-4</v>
      </c>
      <c r="Q2" s="21">
        <f t="shared" si="0"/>
        <v>3.2076741770214605E-4</v>
      </c>
      <c r="R2" s="35">
        <f t="shared" si="0"/>
        <v>5.9184185557393002E-4</v>
      </c>
    </row>
    <row r="3" spans="1:24" x14ac:dyDescent="0.2">
      <c r="B3" t="s">
        <v>4</v>
      </c>
      <c r="C3">
        <v>100</v>
      </c>
      <c r="D3" t="s">
        <v>5</v>
      </c>
      <c r="E3" s="20">
        <v>0</v>
      </c>
      <c r="F3" s="20">
        <v>0</v>
      </c>
      <c r="G3" s="20">
        <v>0</v>
      </c>
      <c r="H3" s="20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1</v>
      </c>
      <c r="R3" s="35">
        <v>0</v>
      </c>
    </row>
    <row r="4" spans="1:24" x14ac:dyDescent="0.2">
      <c r="D4" t="s">
        <v>6</v>
      </c>
      <c r="E4" s="20">
        <f>(E5-E3)^2/2/$C$3</f>
        <v>0</v>
      </c>
      <c r="F4" s="20">
        <f t="shared" ref="F4:R4" si="1">(F5-F3)^2/2/$C$3</f>
        <v>0</v>
      </c>
      <c r="G4" s="20">
        <f t="shared" si="1"/>
        <v>7.9123296152112561E-10</v>
      </c>
      <c r="H4" s="20">
        <f t="shared" si="1"/>
        <v>0.22282714106780235</v>
      </c>
      <c r="I4" s="21">
        <f t="shared" si="1"/>
        <v>0.19107572993820743</v>
      </c>
      <c r="J4" s="21">
        <f t="shared" si="1"/>
        <v>1.0693097350949787</v>
      </c>
      <c r="K4" s="21">
        <f t="shared" si="1"/>
        <v>0.81960821929303596</v>
      </c>
      <c r="L4" s="21">
        <f t="shared" si="1"/>
        <v>0.83758183221142279</v>
      </c>
      <c r="M4" s="21">
        <f t="shared" si="1"/>
        <v>0.13636539439395914</v>
      </c>
      <c r="N4" s="21">
        <f t="shared" si="1"/>
        <v>0.10060665879773342</v>
      </c>
      <c r="O4" s="21">
        <f t="shared" si="1"/>
        <v>0.10188979820600162</v>
      </c>
      <c r="P4" s="21">
        <f t="shared" si="1"/>
        <v>0.19383532844652479</v>
      </c>
      <c r="Q4" s="21">
        <f t="shared" si="1"/>
        <v>2.5722934064825759E-2</v>
      </c>
      <c r="R4" s="35">
        <f t="shared" si="1"/>
        <v>8.7569195502298136E-2</v>
      </c>
      <c r="U4" s="36" t="str">
        <f>IF($S7=INDEX(RSTTab_Summary!$A$3:$B$9,MATCH($A7,RSTTab_Summary!$A$3:$A$9,0),2),"MATCH","NO MATCH")</f>
        <v>MATCH</v>
      </c>
    </row>
    <row r="5" spans="1:24" ht="17" thickBot="1" x14ac:dyDescent="0.25">
      <c r="D5" t="s">
        <v>235</v>
      </c>
      <c r="E5" s="20">
        <v>0</v>
      </c>
      <c r="F5" s="20">
        <v>0</v>
      </c>
      <c r="G5" s="20">
        <v>3.9780220248790117E-4</v>
      </c>
      <c r="H5" s="20">
        <v>6.6757342827257942</v>
      </c>
      <c r="I5" s="21">
        <v>6.1818400163415328</v>
      </c>
      <c r="J5" s="21">
        <v>14.624019523338847</v>
      </c>
      <c r="K5" s="21">
        <v>12.803188816017952</v>
      </c>
      <c r="L5" s="21">
        <v>12.9428113809282</v>
      </c>
      <c r="M5" s="21">
        <v>5.2223633422801816</v>
      </c>
      <c r="N5" s="21">
        <v>4.4856807465028856</v>
      </c>
      <c r="O5" s="21">
        <v>4.51419534814349</v>
      </c>
      <c r="P5" s="21">
        <v>6.2263203972575134</v>
      </c>
      <c r="Q5" s="21">
        <v>3.2681681624088528</v>
      </c>
      <c r="R5" s="35">
        <v>4.1849538946635514</v>
      </c>
    </row>
    <row r="6" spans="1:24" s="28" customFormat="1" x14ac:dyDescent="0.2">
      <c r="A6" s="28" t="s">
        <v>8</v>
      </c>
      <c r="B6" s="28" t="s">
        <v>176</v>
      </c>
      <c r="C6" s="28" t="s">
        <v>177</v>
      </c>
      <c r="D6" s="28" t="s">
        <v>11</v>
      </c>
      <c r="E6" s="29" t="s">
        <v>203</v>
      </c>
      <c r="F6" s="29" t="s">
        <v>195</v>
      </c>
      <c r="G6" s="29" t="s">
        <v>232</v>
      </c>
      <c r="H6" s="29" t="s">
        <v>231</v>
      </c>
      <c r="I6" s="30" t="s">
        <v>196</v>
      </c>
      <c r="J6" s="30" t="s">
        <v>228</v>
      </c>
      <c r="K6" s="30" t="s">
        <v>227</v>
      </c>
      <c r="L6" s="30" t="s">
        <v>229</v>
      </c>
      <c r="M6" s="30" t="s">
        <v>197</v>
      </c>
      <c r="N6" s="30" t="s">
        <v>198</v>
      </c>
      <c r="O6" s="30" t="s">
        <v>199</v>
      </c>
      <c r="P6" s="30" t="s">
        <v>230</v>
      </c>
      <c r="Q6" s="30" t="s">
        <v>244</v>
      </c>
      <c r="R6" s="32" t="s">
        <v>233</v>
      </c>
      <c r="S6" s="37" t="s">
        <v>18</v>
      </c>
      <c r="T6" s="40" t="s">
        <v>19</v>
      </c>
      <c r="U6" s="37" t="s">
        <v>236</v>
      </c>
      <c r="V6" s="37" t="s">
        <v>21</v>
      </c>
      <c r="W6" s="28">
        <f>SUMPRODUCT(V7:V50,C7:C50)</f>
        <v>-4.5803064487148379</v>
      </c>
    </row>
    <row r="7" spans="1:24" s="15" customFormat="1" x14ac:dyDescent="0.2">
      <c r="A7" s="15" t="s">
        <v>0</v>
      </c>
      <c r="B7" s="15" t="s">
        <v>1</v>
      </c>
      <c r="C7" s="15">
        <v>1</v>
      </c>
      <c r="D7" s="15">
        <v>1</v>
      </c>
      <c r="E7" s="22">
        <v>0</v>
      </c>
      <c r="F7" s="22">
        <v>0</v>
      </c>
      <c r="G7" s="22">
        <v>1</v>
      </c>
      <c r="H7" s="22">
        <v>1</v>
      </c>
      <c r="I7" s="23">
        <v>0</v>
      </c>
      <c r="J7" s="24">
        <v>0</v>
      </c>
      <c r="K7" s="24">
        <v>0</v>
      </c>
      <c r="L7" s="24">
        <v>0</v>
      </c>
      <c r="M7" s="23">
        <v>0</v>
      </c>
      <c r="N7" s="23">
        <v>1</v>
      </c>
      <c r="O7" s="23">
        <v>1</v>
      </c>
      <c r="P7" s="24">
        <v>0</v>
      </c>
      <c r="Q7" s="24">
        <v>0</v>
      </c>
      <c r="R7" s="33">
        <v>1</v>
      </c>
      <c r="S7" s="38">
        <f>-SUMPRODUCT(E$5:R$5,E7:R7)</f>
        <v>-19.860962074238209</v>
      </c>
      <c r="T7" s="41">
        <f>EXP(S7)</f>
        <v>2.3686111310319686E-9</v>
      </c>
      <c r="U7" s="38">
        <f>T7/SUMIF(A:A,A7,T:T)</f>
        <v>0.5328320015284026</v>
      </c>
      <c r="V7" s="42">
        <f>LN(U7)</f>
        <v>-0.62954909863097963</v>
      </c>
    </row>
    <row r="8" spans="1:24" x14ac:dyDescent="0.2">
      <c r="A8" t="s">
        <v>0</v>
      </c>
      <c r="B8" t="s">
        <v>2</v>
      </c>
      <c r="C8">
        <v>0</v>
      </c>
      <c r="D8">
        <v>1</v>
      </c>
      <c r="E8" s="20">
        <v>0</v>
      </c>
      <c r="F8" s="20">
        <v>1</v>
      </c>
      <c r="G8" s="20">
        <v>0</v>
      </c>
      <c r="H8" s="20">
        <v>0</v>
      </c>
      <c r="I8" s="21">
        <v>1</v>
      </c>
      <c r="J8" s="25">
        <v>0</v>
      </c>
      <c r="K8" s="25">
        <v>0</v>
      </c>
      <c r="L8" s="25">
        <v>0</v>
      </c>
      <c r="M8" s="21">
        <v>1</v>
      </c>
      <c r="N8" s="21">
        <v>1</v>
      </c>
      <c r="O8" s="21">
        <v>1</v>
      </c>
      <c r="P8" s="25">
        <v>0</v>
      </c>
      <c r="Q8" s="25">
        <v>0</v>
      </c>
      <c r="R8" s="31">
        <v>0</v>
      </c>
      <c r="S8" s="36">
        <f t="shared" ref="S8:S50" si="2">-SUMPRODUCT(E$5:R$5,E8:R8)</f>
        <v>-20.404079453268089</v>
      </c>
      <c r="T8" s="39">
        <f t="shared" ref="T8:T50" si="3">EXP(S8)</f>
        <v>1.3760077663959435E-9</v>
      </c>
      <c r="U8" s="36">
        <f t="shared" ref="U8:U50" si="4">T8/SUMIF(A:A,A8,T:T)</f>
        <v>0.30954045714035855</v>
      </c>
      <c r="V8" s="43">
        <f t="shared" ref="V8:V50" si="5">LN(U8)</f>
        <v>-1.1726664776608595</v>
      </c>
      <c r="W8" s="16" t="s">
        <v>237</v>
      </c>
      <c r="X8">
        <f>W6-SUM(E2:R2)</f>
        <v>-4.5916384958461567</v>
      </c>
    </row>
    <row r="9" spans="1:24" x14ac:dyDescent="0.2">
      <c r="A9" t="s">
        <v>0</v>
      </c>
      <c r="B9" t="s">
        <v>178</v>
      </c>
      <c r="C9">
        <v>0</v>
      </c>
      <c r="D9">
        <v>1</v>
      </c>
      <c r="E9" s="20">
        <v>0</v>
      </c>
      <c r="F9" s="20">
        <v>0</v>
      </c>
      <c r="G9" s="20">
        <v>1</v>
      </c>
      <c r="H9" s="20">
        <v>1</v>
      </c>
      <c r="I9" s="21">
        <v>1</v>
      </c>
      <c r="J9" s="25">
        <v>0</v>
      </c>
      <c r="K9" s="25">
        <v>0</v>
      </c>
      <c r="L9" s="25">
        <v>0</v>
      </c>
      <c r="M9" s="21">
        <v>1</v>
      </c>
      <c r="N9" s="21">
        <v>0</v>
      </c>
      <c r="O9" s="21">
        <v>1</v>
      </c>
      <c r="P9" s="25">
        <v>0</v>
      </c>
      <c r="Q9" s="25">
        <v>0</v>
      </c>
      <c r="R9" s="31">
        <v>0</v>
      </c>
      <c r="S9" s="36">
        <f t="shared" si="2"/>
        <v>-22.594530791693487</v>
      </c>
      <c r="T9" s="39">
        <f t="shared" si="3"/>
        <v>1.5392882561295111E-10</v>
      </c>
      <c r="U9" s="36">
        <f t="shared" si="4"/>
        <v>3.4627129447175685E-2</v>
      </c>
      <c r="V9" s="43">
        <f t="shared" si="5"/>
        <v>-3.3631178160862572</v>
      </c>
      <c r="W9" s="16" t="s">
        <v>238</v>
      </c>
      <c r="X9">
        <f>W6-SUM(E4:R4)</f>
        <v>-8.3666984165228619</v>
      </c>
    </row>
    <row r="10" spans="1:24" x14ac:dyDescent="0.2">
      <c r="A10" t="s">
        <v>0</v>
      </c>
      <c r="B10" t="s">
        <v>179</v>
      </c>
      <c r="C10">
        <v>0</v>
      </c>
      <c r="D10">
        <v>1</v>
      </c>
      <c r="E10" s="20">
        <v>0</v>
      </c>
      <c r="F10" s="20">
        <v>0</v>
      </c>
      <c r="G10" s="20">
        <v>1</v>
      </c>
      <c r="H10" s="20">
        <v>1</v>
      </c>
      <c r="I10" s="21">
        <v>1</v>
      </c>
      <c r="J10" s="25">
        <v>0</v>
      </c>
      <c r="K10" s="25">
        <v>0</v>
      </c>
      <c r="L10" s="25">
        <v>0</v>
      </c>
      <c r="M10" s="21">
        <v>1</v>
      </c>
      <c r="N10" s="21">
        <v>1</v>
      </c>
      <c r="O10" s="21">
        <v>0</v>
      </c>
      <c r="P10" s="25">
        <v>0</v>
      </c>
      <c r="Q10" s="25">
        <v>0</v>
      </c>
      <c r="R10" s="31">
        <v>0</v>
      </c>
      <c r="S10" s="36">
        <f t="shared" si="2"/>
        <v>-22.566016190052885</v>
      </c>
      <c r="T10" s="39">
        <f t="shared" si="3"/>
        <v>1.5838122223796828E-10</v>
      </c>
      <c r="U10" s="36">
        <f t="shared" si="4"/>
        <v>3.5628720368633779E-2</v>
      </c>
      <c r="V10" s="43">
        <f t="shared" si="5"/>
        <v>-3.334603214445655</v>
      </c>
    </row>
    <row r="11" spans="1:24" x14ac:dyDescent="0.2">
      <c r="A11" t="s">
        <v>0</v>
      </c>
      <c r="B11" t="s">
        <v>215</v>
      </c>
      <c r="C11">
        <v>0</v>
      </c>
      <c r="D11">
        <v>1</v>
      </c>
      <c r="E11" s="20">
        <v>0</v>
      </c>
      <c r="F11" s="20">
        <v>0</v>
      </c>
      <c r="G11" s="20">
        <v>0</v>
      </c>
      <c r="H11" s="20">
        <v>1</v>
      </c>
      <c r="I11" s="21">
        <v>1</v>
      </c>
      <c r="J11" s="25">
        <v>0</v>
      </c>
      <c r="K11" s="25">
        <v>0</v>
      </c>
      <c r="L11" s="25">
        <v>0</v>
      </c>
      <c r="M11" s="21">
        <v>1</v>
      </c>
      <c r="N11" s="21">
        <v>1</v>
      </c>
      <c r="O11" s="21">
        <v>1</v>
      </c>
      <c r="P11" s="25">
        <v>0</v>
      </c>
      <c r="Q11" s="25">
        <v>0</v>
      </c>
      <c r="R11" s="31">
        <v>0</v>
      </c>
      <c r="S11" s="36">
        <f t="shared" si="2"/>
        <v>-27.079813735993888</v>
      </c>
      <c r="T11" s="39">
        <f t="shared" si="3"/>
        <v>1.73534697663038E-12</v>
      </c>
      <c r="U11" s="36">
        <f t="shared" si="4"/>
        <v>3.9037577371401271E-4</v>
      </c>
      <c r="V11" s="43">
        <f t="shared" si="5"/>
        <v>-7.8484007603866583</v>
      </c>
    </row>
    <row r="12" spans="1:24" x14ac:dyDescent="0.2">
      <c r="A12" t="s">
        <v>0</v>
      </c>
      <c r="B12" t="s">
        <v>200</v>
      </c>
      <c r="C12">
        <v>0</v>
      </c>
      <c r="D12">
        <v>1</v>
      </c>
      <c r="E12" s="20">
        <v>1</v>
      </c>
      <c r="F12" s="20">
        <v>0</v>
      </c>
      <c r="G12" s="20">
        <v>2</v>
      </c>
      <c r="H12" s="20">
        <v>2</v>
      </c>
      <c r="I12" s="21">
        <v>0</v>
      </c>
      <c r="J12" s="25">
        <v>0</v>
      </c>
      <c r="K12" s="25">
        <v>0</v>
      </c>
      <c r="L12" s="25">
        <v>0</v>
      </c>
      <c r="M12" s="21">
        <v>0</v>
      </c>
      <c r="N12" s="21">
        <v>1</v>
      </c>
      <c r="O12" s="21">
        <v>1</v>
      </c>
      <c r="P12" s="25">
        <v>0</v>
      </c>
      <c r="Q12" s="25">
        <v>0</v>
      </c>
      <c r="R12" s="31">
        <v>0</v>
      </c>
      <c r="S12" s="36">
        <f t="shared" si="2"/>
        <v>-22.352140264502943</v>
      </c>
      <c r="T12" s="39">
        <f t="shared" si="3"/>
        <v>1.9615023121588041E-10</v>
      </c>
      <c r="U12" s="36">
        <f t="shared" si="4"/>
        <v>4.4125065077052487E-2</v>
      </c>
      <c r="V12" s="43">
        <f t="shared" si="5"/>
        <v>-3.1207272888957132</v>
      </c>
    </row>
    <row r="13" spans="1:24" x14ac:dyDescent="0.2">
      <c r="A13" t="s">
        <v>0</v>
      </c>
      <c r="B13" t="s">
        <v>201</v>
      </c>
      <c r="C13">
        <v>0</v>
      </c>
      <c r="D13">
        <v>1</v>
      </c>
      <c r="E13" s="20">
        <v>1</v>
      </c>
      <c r="F13" s="20">
        <v>0</v>
      </c>
      <c r="G13" s="20">
        <v>2</v>
      </c>
      <c r="H13" s="20">
        <v>2</v>
      </c>
      <c r="I13" s="21">
        <v>0</v>
      </c>
      <c r="J13" s="25">
        <v>0</v>
      </c>
      <c r="K13" s="25">
        <v>0</v>
      </c>
      <c r="L13" s="25">
        <v>0</v>
      </c>
      <c r="M13" s="21">
        <v>1</v>
      </c>
      <c r="N13" s="21">
        <v>0</v>
      </c>
      <c r="O13" s="21">
        <v>1</v>
      </c>
      <c r="P13" s="25">
        <v>0</v>
      </c>
      <c r="Q13" s="25">
        <v>0</v>
      </c>
      <c r="R13" s="31">
        <v>0</v>
      </c>
      <c r="S13" s="36">
        <f t="shared" si="2"/>
        <v>-23.088822860280239</v>
      </c>
      <c r="T13" s="39">
        <f t="shared" si="3"/>
        <v>9.3896982988330682E-11</v>
      </c>
      <c r="U13" s="36">
        <f t="shared" si="4"/>
        <v>2.1122638801985495E-2</v>
      </c>
      <c r="V13" s="43">
        <f t="shared" si="5"/>
        <v>-3.8574098846730092</v>
      </c>
    </row>
    <row r="14" spans="1:24" x14ac:dyDescent="0.2">
      <c r="A14" t="s">
        <v>0</v>
      </c>
      <c r="B14" t="s">
        <v>202</v>
      </c>
      <c r="C14">
        <v>0</v>
      </c>
      <c r="D14">
        <v>1</v>
      </c>
      <c r="E14" s="20">
        <v>1</v>
      </c>
      <c r="F14" s="20">
        <v>0</v>
      </c>
      <c r="G14" s="20">
        <v>2</v>
      </c>
      <c r="H14" s="20">
        <v>2</v>
      </c>
      <c r="I14" s="21">
        <v>0</v>
      </c>
      <c r="J14" s="25">
        <v>0</v>
      </c>
      <c r="K14" s="25">
        <v>0</v>
      </c>
      <c r="L14" s="25">
        <v>0</v>
      </c>
      <c r="M14" s="21">
        <v>1</v>
      </c>
      <c r="N14" s="21">
        <v>1</v>
      </c>
      <c r="O14" s="21">
        <v>0</v>
      </c>
      <c r="P14" s="25">
        <v>0</v>
      </c>
      <c r="Q14" s="25">
        <v>0</v>
      </c>
      <c r="R14" s="31">
        <v>0</v>
      </c>
      <c r="S14" s="36">
        <f t="shared" si="2"/>
        <v>-23.060308258639633</v>
      </c>
      <c r="T14" s="39">
        <f t="shared" si="3"/>
        <v>9.6612956481221514E-11</v>
      </c>
      <c r="U14" s="36">
        <f t="shared" si="4"/>
        <v>2.1733611862677228E-2</v>
      </c>
      <c r="V14" s="43">
        <f t="shared" si="5"/>
        <v>-3.8288952830324035</v>
      </c>
    </row>
    <row r="15" spans="1:24" s="15" customFormat="1" x14ac:dyDescent="0.2">
      <c r="A15" s="15" t="s">
        <v>180</v>
      </c>
      <c r="B15" s="15" t="s">
        <v>181</v>
      </c>
      <c r="C15" s="15">
        <v>1</v>
      </c>
      <c r="D15" s="15">
        <v>1</v>
      </c>
      <c r="E15" s="22">
        <v>0</v>
      </c>
      <c r="F15" s="22">
        <v>0</v>
      </c>
      <c r="G15" s="22">
        <v>1</v>
      </c>
      <c r="H15" s="22">
        <v>1</v>
      </c>
      <c r="I15" s="24">
        <v>0</v>
      </c>
      <c r="J15" s="24">
        <v>0</v>
      </c>
      <c r="K15" s="26">
        <v>0</v>
      </c>
      <c r="L15" s="24">
        <v>0</v>
      </c>
      <c r="M15" s="23">
        <v>1</v>
      </c>
      <c r="N15" s="23">
        <v>0</v>
      </c>
      <c r="O15" s="23">
        <v>1</v>
      </c>
      <c r="P15" s="24">
        <v>0</v>
      </c>
      <c r="Q15" s="24">
        <v>0</v>
      </c>
      <c r="R15" s="33">
        <v>1</v>
      </c>
      <c r="S15" s="38">
        <f t="shared" si="2"/>
        <v>-20.597644670015505</v>
      </c>
      <c r="T15" s="41">
        <f t="shared" si="3"/>
        <v>1.1338525460706844E-9</v>
      </c>
      <c r="U15" s="38">
        <f t="shared" si="4"/>
        <v>0.74449285711411251</v>
      </c>
      <c r="V15" s="42">
        <f t="shared" si="5"/>
        <v>-0.295052021109454</v>
      </c>
    </row>
    <row r="16" spans="1:24" x14ac:dyDescent="0.2">
      <c r="A16" t="s">
        <v>180</v>
      </c>
      <c r="B16" t="s">
        <v>182</v>
      </c>
      <c r="C16">
        <v>0</v>
      </c>
      <c r="D16">
        <v>1</v>
      </c>
      <c r="E16" s="20">
        <v>0</v>
      </c>
      <c r="F16" s="20">
        <v>1</v>
      </c>
      <c r="G16" s="20">
        <v>0</v>
      </c>
      <c r="H16" s="20">
        <v>0</v>
      </c>
      <c r="I16" s="25">
        <v>0</v>
      </c>
      <c r="J16" s="25">
        <v>0</v>
      </c>
      <c r="K16" s="27">
        <v>1</v>
      </c>
      <c r="L16" s="25">
        <v>0</v>
      </c>
      <c r="M16" s="21">
        <v>1</v>
      </c>
      <c r="N16" s="21">
        <v>1</v>
      </c>
      <c r="O16" s="21">
        <v>1</v>
      </c>
      <c r="P16" s="25">
        <v>0</v>
      </c>
      <c r="Q16" s="25">
        <v>0</v>
      </c>
      <c r="R16" s="31">
        <v>0</v>
      </c>
      <c r="S16" s="36">
        <f t="shared" si="2"/>
        <v>-27.025428252944508</v>
      </c>
      <c r="T16" s="39">
        <f t="shared" si="3"/>
        <v>1.832338212428705E-12</v>
      </c>
      <c r="U16" s="36">
        <f t="shared" si="4"/>
        <v>1.2031217954202751E-3</v>
      </c>
      <c r="V16" s="43">
        <f t="shared" si="5"/>
        <v>-6.7228356040384565</v>
      </c>
    </row>
    <row r="17" spans="1:22" x14ac:dyDescent="0.2">
      <c r="A17" t="s">
        <v>180</v>
      </c>
      <c r="B17" t="s">
        <v>183</v>
      </c>
      <c r="C17">
        <v>0</v>
      </c>
      <c r="D17">
        <v>1</v>
      </c>
      <c r="E17" s="20">
        <v>0</v>
      </c>
      <c r="F17" s="20">
        <v>0</v>
      </c>
      <c r="G17" s="20">
        <v>1</v>
      </c>
      <c r="H17" s="20">
        <v>1</v>
      </c>
      <c r="I17" s="25">
        <v>0</v>
      </c>
      <c r="J17" s="25">
        <v>0</v>
      </c>
      <c r="K17" s="27">
        <v>1</v>
      </c>
      <c r="L17" s="25">
        <v>0</v>
      </c>
      <c r="M17" s="21">
        <v>0</v>
      </c>
      <c r="N17" s="21">
        <v>1</v>
      </c>
      <c r="O17" s="21">
        <v>1</v>
      </c>
      <c r="P17" s="25">
        <v>0</v>
      </c>
      <c r="Q17" s="25">
        <v>0</v>
      </c>
      <c r="R17" s="31">
        <v>0</v>
      </c>
      <c r="S17" s="36">
        <f t="shared" si="2"/>
        <v>-28.479196995592609</v>
      </c>
      <c r="T17" s="39">
        <f t="shared" si="3"/>
        <v>4.2819529974397679E-13</v>
      </c>
      <c r="U17" s="36">
        <f t="shared" si="4"/>
        <v>2.8115502603400584E-4</v>
      </c>
      <c r="V17" s="43">
        <f t="shared" si="5"/>
        <v>-8.1766043466865579</v>
      </c>
    </row>
    <row r="18" spans="1:22" x14ac:dyDescent="0.2">
      <c r="A18" t="s">
        <v>180</v>
      </c>
      <c r="B18" t="s">
        <v>184</v>
      </c>
      <c r="C18">
        <v>0</v>
      </c>
      <c r="D18">
        <v>1</v>
      </c>
      <c r="E18" s="20">
        <v>0</v>
      </c>
      <c r="F18" s="20">
        <v>0</v>
      </c>
      <c r="G18" s="20">
        <v>1</v>
      </c>
      <c r="H18" s="20">
        <v>1</v>
      </c>
      <c r="I18" s="25">
        <v>0</v>
      </c>
      <c r="J18" s="25">
        <v>0</v>
      </c>
      <c r="K18" s="27">
        <v>1</v>
      </c>
      <c r="L18" s="25">
        <v>0</v>
      </c>
      <c r="M18" s="21">
        <v>1</v>
      </c>
      <c r="N18" s="21">
        <v>1</v>
      </c>
      <c r="O18" s="21">
        <v>0</v>
      </c>
      <c r="P18" s="25">
        <v>0</v>
      </c>
      <c r="Q18" s="25">
        <v>0</v>
      </c>
      <c r="R18" s="31">
        <v>0</v>
      </c>
      <c r="S18" s="36">
        <f t="shared" si="2"/>
        <v>-29.187364989729303</v>
      </c>
      <c r="T18" s="39">
        <f t="shared" si="3"/>
        <v>2.1090576138091756E-13</v>
      </c>
      <c r="U18" s="36">
        <f t="shared" si="4"/>
        <v>1.3848170418318049E-4</v>
      </c>
      <c r="V18" s="43">
        <f t="shared" si="5"/>
        <v>-8.8847723408232522</v>
      </c>
    </row>
    <row r="19" spans="1:22" x14ac:dyDescent="0.2">
      <c r="A19" t="s">
        <v>180</v>
      </c>
      <c r="B19" t="s">
        <v>216</v>
      </c>
      <c r="C19">
        <v>0</v>
      </c>
      <c r="D19">
        <v>1</v>
      </c>
      <c r="E19" s="20">
        <v>0</v>
      </c>
      <c r="F19" s="20">
        <v>0</v>
      </c>
      <c r="G19" s="20">
        <v>0</v>
      </c>
      <c r="H19" s="20">
        <v>1</v>
      </c>
      <c r="I19" s="25">
        <v>0</v>
      </c>
      <c r="J19" s="25">
        <v>0</v>
      </c>
      <c r="K19" s="27">
        <v>1</v>
      </c>
      <c r="L19" s="25">
        <v>0</v>
      </c>
      <c r="M19" s="21">
        <v>1</v>
      </c>
      <c r="N19" s="21">
        <v>1</v>
      </c>
      <c r="O19" s="21">
        <v>1</v>
      </c>
      <c r="P19" s="25">
        <v>0</v>
      </c>
      <c r="Q19" s="25">
        <v>0</v>
      </c>
      <c r="R19" s="31">
        <v>0</v>
      </c>
      <c r="S19" s="36">
        <f t="shared" si="2"/>
        <v>-33.701162535670306</v>
      </c>
      <c r="T19" s="39">
        <f t="shared" si="3"/>
        <v>2.310846388193643E-15</v>
      </c>
      <c r="U19" s="36">
        <f t="shared" si="4"/>
        <v>1.5173124899354087E-6</v>
      </c>
      <c r="V19" s="43">
        <f t="shared" si="5"/>
        <v>-13.398569886764255</v>
      </c>
    </row>
    <row r="20" spans="1:22" x14ac:dyDescent="0.2">
      <c r="A20" t="s">
        <v>180</v>
      </c>
      <c r="B20" t="s">
        <v>205</v>
      </c>
      <c r="C20">
        <v>0</v>
      </c>
      <c r="D20">
        <v>1</v>
      </c>
      <c r="E20" s="20">
        <v>1</v>
      </c>
      <c r="F20" s="20">
        <v>0</v>
      </c>
      <c r="G20" s="20">
        <v>2</v>
      </c>
      <c r="H20" s="20">
        <v>2</v>
      </c>
      <c r="I20" s="25">
        <v>0</v>
      </c>
      <c r="J20" s="25">
        <v>0</v>
      </c>
      <c r="K20" s="27">
        <v>0</v>
      </c>
      <c r="L20" s="25">
        <v>0</v>
      </c>
      <c r="M20" s="21">
        <v>0</v>
      </c>
      <c r="N20" s="21">
        <v>1</v>
      </c>
      <c r="O20" s="21">
        <v>1</v>
      </c>
      <c r="P20" s="25">
        <v>0</v>
      </c>
      <c r="Q20" s="25">
        <v>0</v>
      </c>
      <c r="R20" s="31">
        <v>0</v>
      </c>
      <c r="S20" s="36">
        <f t="shared" si="2"/>
        <v>-22.352140264502943</v>
      </c>
      <c r="T20" s="39">
        <f t="shared" si="3"/>
        <v>1.9615023121588041E-10</v>
      </c>
      <c r="U20" s="36">
        <f t="shared" si="4"/>
        <v>0.12879315442521475</v>
      </c>
      <c r="V20" s="43">
        <f t="shared" si="5"/>
        <v>-2.0495476155968917</v>
      </c>
    </row>
    <row r="21" spans="1:22" x14ac:dyDescent="0.2">
      <c r="A21" t="s">
        <v>180</v>
      </c>
      <c r="B21" t="s">
        <v>206</v>
      </c>
      <c r="C21">
        <v>0</v>
      </c>
      <c r="D21">
        <v>1</v>
      </c>
      <c r="E21" s="20">
        <v>1</v>
      </c>
      <c r="F21" s="20">
        <v>0</v>
      </c>
      <c r="G21" s="20">
        <v>2</v>
      </c>
      <c r="H21" s="20">
        <v>2</v>
      </c>
      <c r="I21" s="25">
        <v>0</v>
      </c>
      <c r="J21" s="25">
        <v>0</v>
      </c>
      <c r="K21" s="27">
        <v>0</v>
      </c>
      <c r="L21" s="25">
        <v>0</v>
      </c>
      <c r="M21" s="21">
        <v>1</v>
      </c>
      <c r="N21" s="21">
        <v>0</v>
      </c>
      <c r="O21" s="21">
        <v>1</v>
      </c>
      <c r="P21" s="25">
        <v>0</v>
      </c>
      <c r="Q21" s="25">
        <v>0</v>
      </c>
      <c r="R21" s="31">
        <v>0</v>
      </c>
      <c r="S21" s="36">
        <f t="shared" si="2"/>
        <v>-23.088822860280239</v>
      </c>
      <c r="T21" s="39">
        <f t="shared" si="3"/>
        <v>9.3896982988330682E-11</v>
      </c>
      <c r="U21" s="36">
        <f t="shared" si="4"/>
        <v>6.165319589538551E-2</v>
      </c>
      <c r="V21" s="43">
        <f t="shared" si="5"/>
        <v>-2.7862302113741872</v>
      </c>
    </row>
    <row r="22" spans="1:22" x14ac:dyDescent="0.2">
      <c r="A22" t="s">
        <v>180</v>
      </c>
      <c r="B22" t="s">
        <v>207</v>
      </c>
      <c r="C22">
        <v>0</v>
      </c>
      <c r="D22">
        <v>1</v>
      </c>
      <c r="E22" s="20">
        <v>1</v>
      </c>
      <c r="F22" s="20">
        <v>0</v>
      </c>
      <c r="G22" s="20">
        <v>2</v>
      </c>
      <c r="H22" s="20">
        <v>2</v>
      </c>
      <c r="I22" s="25">
        <v>0</v>
      </c>
      <c r="J22" s="25">
        <v>0</v>
      </c>
      <c r="K22" s="27">
        <v>0</v>
      </c>
      <c r="L22" s="25">
        <v>0</v>
      </c>
      <c r="M22" s="21">
        <v>1</v>
      </c>
      <c r="N22" s="21">
        <v>1</v>
      </c>
      <c r="O22" s="21">
        <v>0</v>
      </c>
      <c r="P22" s="25">
        <v>0</v>
      </c>
      <c r="Q22" s="25">
        <v>0</v>
      </c>
      <c r="R22" s="31">
        <v>0</v>
      </c>
      <c r="S22" s="36">
        <f t="shared" si="2"/>
        <v>-23.060308258639633</v>
      </c>
      <c r="T22" s="39">
        <f t="shared" si="3"/>
        <v>9.6612956481221514E-11</v>
      </c>
      <c r="U22" s="36">
        <f t="shared" si="4"/>
        <v>6.343651672716008E-2</v>
      </c>
      <c r="V22" s="43">
        <f t="shared" si="5"/>
        <v>-2.757715609733582</v>
      </c>
    </row>
    <row r="23" spans="1:22" s="15" customFormat="1" x14ac:dyDescent="0.2">
      <c r="A23" s="15" t="s">
        <v>185</v>
      </c>
      <c r="B23" s="15" t="s">
        <v>186</v>
      </c>
      <c r="C23" s="15">
        <v>1</v>
      </c>
      <c r="D23" s="15">
        <v>1</v>
      </c>
      <c r="E23" s="22">
        <v>0</v>
      </c>
      <c r="F23" s="22">
        <v>0</v>
      </c>
      <c r="G23" s="22">
        <v>1</v>
      </c>
      <c r="H23" s="22">
        <v>1</v>
      </c>
      <c r="I23" s="24">
        <v>0</v>
      </c>
      <c r="J23" s="24">
        <v>0</v>
      </c>
      <c r="K23" s="24">
        <v>0</v>
      </c>
      <c r="L23" s="26">
        <v>0</v>
      </c>
      <c r="M23" s="23">
        <v>1</v>
      </c>
      <c r="N23" s="23">
        <v>1</v>
      </c>
      <c r="O23" s="23">
        <v>0</v>
      </c>
      <c r="P23" s="24">
        <v>0</v>
      </c>
      <c r="Q23" s="24">
        <v>0</v>
      </c>
      <c r="R23" s="33">
        <v>1</v>
      </c>
      <c r="S23" s="38">
        <f t="shared" si="2"/>
        <v>-20.5691300683749</v>
      </c>
      <c r="T23" s="41">
        <f t="shared" si="3"/>
        <v>1.1666492703313294E-9</v>
      </c>
      <c r="U23" s="38">
        <f t="shared" si="4"/>
        <v>0.79912910671437909</v>
      </c>
      <c r="V23" s="42">
        <f t="shared" si="5"/>
        <v>-0.22423276089468067</v>
      </c>
    </row>
    <row r="24" spans="1:22" x14ac:dyDescent="0.2">
      <c r="A24" t="s">
        <v>185</v>
      </c>
      <c r="B24" t="s">
        <v>187</v>
      </c>
      <c r="C24">
        <v>0</v>
      </c>
      <c r="D24">
        <v>1</v>
      </c>
      <c r="E24" s="20">
        <v>0</v>
      </c>
      <c r="F24" s="20">
        <v>1</v>
      </c>
      <c r="G24" s="20">
        <v>0</v>
      </c>
      <c r="H24" s="20">
        <v>0</v>
      </c>
      <c r="I24" s="25">
        <v>0</v>
      </c>
      <c r="J24" s="25">
        <v>0</v>
      </c>
      <c r="K24" s="25">
        <v>0</v>
      </c>
      <c r="L24" s="27">
        <v>1</v>
      </c>
      <c r="M24" s="21">
        <v>1</v>
      </c>
      <c r="N24" s="21">
        <v>1</v>
      </c>
      <c r="O24" s="21">
        <v>1</v>
      </c>
      <c r="P24" s="25">
        <v>0</v>
      </c>
      <c r="Q24" s="25">
        <v>0</v>
      </c>
      <c r="R24" s="31">
        <v>0</v>
      </c>
      <c r="S24" s="36">
        <f t="shared" si="2"/>
        <v>-27.165050817854755</v>
      </c>
      <c r="T24" s="39">
        <f t="shared" si="3"/>
        <v>1.5935596668539235E-12</v>
      </c>
      <c r="U24" s="36">
        <f t="shared" si="4"/>
        <v>1.0915533446546242E-3</v>
      </c>
      <c r="V24" s="43">
        <f t="shared" si="5"/>
        <v>-6.8201535103745359</v>
      </c>
    </row>
    <row r="25" spans="1:22" x14ac:dyDescent="0.2">
      <c r="A25" t="s">
        <v>185</v>
      </c>
      <c r="B25" t="s">
        <v>188</v>
      </c>
      <c r="C25">
        <v>0</v>
      </c>
      <c r="D25">
        <v>1</v>
      </c>
      <c r="E25" s="20">
        <v>0</v>
      </c>
      <c r="F25" s="20">
        <v>0</v>
      </c>
      <c r="G25" s="20">
        <v>1</v>
      </c>
      <c r="H25" s="20">
        <v>1</v>
      </c>
      <c r="I25" s="25">
        <v>0</v>
      </c>
      <c r="J25" s="25">
        <v>0</v>
      </c>
      <c r="K25" s="25">
        <v>0</v>
      </c>
      <c r="L25" s="27">
        <v>1</v>
      </c>
      <c r="M25" s="21">
        <v>0</v>
      </c>
      <c r="N25" s="21">
        <v>1</v>
      </c>
      <c r="O25" s="21">
        <v>1</v>
      </c>
      <c r="P25" s="25">
        <v>0</v>
      </c>
      <c r="Q25" s="25">
        <v>0</v>
      </c>
      <c r="R25" s="31">
        <v>0</v>
      </c>
      <c r="S25" s="36">
        <f t="shared" si="2"/>
        <v>-28.618819560502857</v>
      </c>
      <c r="T25" s="39">
        <f t="shared" si="3"/>
        <v>3.7239563885096766E-13</v>
      </c>
      <c r="U25" s="36">
        <f t="shared" si="4"/>
        <v>2.5508282719346136E-4</v>
      </c>
      <c r="V25" s="43">
        <f t="shared" si="5"/>
        <v>-8.2739222530226382</v>
      </c>
    </row>
    <row r="26" spans="1:22" x14ac:dyDescent="0.2">
      <c r="A26" t="s">
        <v>185</v>
      </c>
      <c r="B26" t="s">
        <v>189</v>
      </c>
      <c r="C26">
        <v>0</v>
      </c>
      <c r="D26">
        <v>1</v>
      </c>
      <c r="E26" s="20">
        <v>0</v>
      </c>
      <c r="F26" s="20">
        <v>0</v>
      </c>
      <c r="G26" s="20">
        <v>1</v>
      </c>
      <c r="H26" s="20">
        <v>1</v>
      </c>
      <c r="I26" s="25">
        <v>0</v>
      </c>
      <c r="J26" s="25">
        <v>0</v>
      </c>
      <c r="K26" s="25">
        <v>0</v>
      </c>
      <c r="L26" s="27">
        <v>1</v>
      </c>
      <c r="M26" s="21">
        <v>1</v>
      </c>
      <c r="N26" s="21">
        <v>0</v>
      </c>
      <c r="O26" s="21">
        <v>1</v>
      </c>
      <c r="P26" s="25">
        <v>0</v>
      </c>
      <c r="Q26" s="25">
        <v>0</v>
      </c>
      <c r="R26" s="31">
        <v>0</v>
      </c>
      <c r="S26" s="36">
        <f t="shared" si="2"/>
        <v>-29.355502156280153</v>
      </c>
      <c r="T26" s="39">
        <f t="shared" si="3"/>
        <v>1.7826554039405544E-13</v>
      </c>
      <c r="U26" s="36">
        <f t="shared" si="4"/>
        <v>1.2210797681517396E-4</v>
      </c>
      <c r="V26" s="43">
        <f t="shared" si="5"/>
        <v>-9.0106048487999342</v>
      </c>
    </row>
    <row r="27" spans="1:22" x14ac:dyDescent="0.2">
      <c r="A27" t="s">
        <v>185</v>
      </c>
      <c r="B27" t="s">
        <v>217</v>
      </c>
      <c r="C27">
        <v>0</v>
      </c>
      <c r="D27">
        <v>1</v>
      </c>
      <c r="E27" s="20">
        <v>0</v>
      </c>
      <c r="F27" s="20">
        <v>0</v>
      </c>
      <c r="G27" s="20">
        <v>0</v>
      </c>
      <c r="H27" s="20">
        <v>1</v>
      </c>
      <c r="I27" s="25">
        <v>0</v>
      </c>
      <c r="J27" s="25">
        <v>0</v>
      </c>
      <c r="K27" s="25">
        <v>0</v>
      </c>
      <c r="L27" s="27">
        <v>1</v>
      </c>
      <c r="M27" s="21">
        <v>1</v>
      </c>
      <c r="N27" s="21">
        <v>1</v>
      </c>
      <c r="O27" s="21">
        <v>1</v>
      </c>
      <c r="P27" s="25">
        <v>0</v>
      </c>
      <c r="Q27" s="25">
        <v>0</v>
      </c>
      <c r="R27" s="31">
        <v>0</v>
      </c>
      <c r="S27" s="36">
        <f t="shared" si="2"/>
        <v>-33.840785100580554</v>
      </c>
      <c r="T27" s="39">
        <f t="shared" si="3"/>
        <v>2.0097117309142714E-15</v>
      </c>
      <c r="U27" s="36">
        <f t="shared" si="4"/>
        <v>1.3766083613310961E-6</v>
      </c>
      <c r="V27" s="43">
        <f t="shared" si="5"/>
        <v>-13.495887793100335</v>
      </c>
    </row>
    <row r="28" spans="1:22" x14ac:dyDescent="0.2">
      <c r="A28" t="s">
        <v>185</v>
      </c>
      <c r="B28" t="s">
        <v>208</v>
      </c>
      <c r="C28">
        <v>0</v>
      </c>
      <c r="D28">
        <v>1</v>
      </c>
      <c r="E28" s="20">
        <v>1</v>
      </c>
      <c r="F28" s="20">
        <v>0</v>
      </c>
      <c r="G28" s="20">
        <v>2</v>
      </c>
      <c r="H28" s="20">
        <v>2</v>
      </c>
      <c r="I28" s="25">
        <v>0</v>
      </c>
      <c r="J28" s="25">
        <v>0</v>
      </c>
      <c r="K28" s="25">
        <v>0</v>
      </c>
      <c r="L28" s="27">
        <v>0</v>
      </c>
      <c r="M28" s="21">
        <v>0</v>
      </c>
      <c r="N28" s="21">
        <v>1</v>
      </c>
      <c r="O28" s="21">
        <v>1</v>
      </c>
      <c r="P28" s="25">
        <v>0</v>
      </c>
      <c r="Q28" s="25">
        <v>0</v>
      </c>
      <c r="R28" s="31">
        <v>0</v>
      </c>
      <c r="S28" s="36">
        <f t="shared" si="2"/>
        <v>-22.352140264502943</v>
      </c>
      <c r="T28" s="39">
        <f t="shared" si="3"/>
        <v>1.9615023121588041E-10</v>
      </c>
      <c r="U28" s="36">
        <f t="shared" si="4"/>
        <v>0.1343585969147767</v>
      </c>
      <c r="V28" s="43">
        <f t="shared" si="5"/>
        <v>-2.0072429570227235</v>
      </c>
    </row>
    <row r="29" spans="1:22" x14ac:dyDescent="0.2">
      <c r="A29" t="s">
        <v>185</v>
      </c>
      <c r="B29" t="s">
        <v>209</v>
      </c>
      <c r="C29">
        <v>0</v>
      </c>
      <c r="D29">
        <v>1</v>
      </c>
      <c r="E29" s="20">
        <v>1</v>
      </c>
      <c r="F29" s="20">
        <v>0</v>
      </c>
      <c r="G29" s="20">
        <v>2</v>
      </c>
      <c r="H29" s="20">
        <v>2</v>
      </c>
      <c r="I29" s="25">
        <v>0</v>
      </c>
      <c r="J29" s="25">
        <v>0</v>
      </c>
      <c r="K29" s="25">
        <v>0</v>
      </c>
      <c r="L29" s="27">
        <v>0</v>
      </c>
      <c r="M29" s="21">
        <v>1</v>
      </c>
      <c r="N29" s="21">
        <v>0</v>
      </c>
      <c r="O29" s="21">
        <v>1</v>
      </c>
      <c r="P29" s="25">
        <v>0</v>
      </c>
      <c r="Q29" s="25">
        <v>0</v>
      </c>
      <c r="R29" s="31">
        <v>0</v>
      </c>
      <c r="S29" s="36">
        <f t="shared" si="2"/>
        <v>-23.088822860280239</v>
      </c>
      <c r="T29" s="39">
        <f t="shared" si="3"/>
        <v>9.3896982988330682E-11</v>
      </c>
      <c r="U29" s="36">
        <f t="shared" si="4"/>
        <v>6.4317369450143075E-2</v>
      </c>
      <c r="V29" s="43">
        <f t="shared" si="5"/>
        <v>-2.7439255528000195</v>
      </c>
    </row>
    <row r="30" spans="1:22" x14ac:dyDescent="0.2">
      <c r="A30" t="s">
        <v>185</v>
      </c>
      <c r="B30" t="s">
        <v>210</v>
      </c>
      <c r="C30">
        <v>0</v>
      </c>
      <c r="D30">
        <v>1</v>
      </c>
      <c r="E30" s="20">
        <v>1</v>
      </c>
      <c r="F30" s="20">
        <v>0</v>
      </c>
      <c r="G30" s="20">
        <v>2</v>
      </c>
      <c r="H30" s="20">
        <v>2</v>
      </c>
      <c r="I30" s="25">
        <v>0</v>
      </c>
      <c r="J30" s="25">
        <v>0</v>
      </c>
      <c r="K30" s="25">
        <v>0</v>
      </c>
      <c r="L30" s="27">
        <v>0</v>
      </c>
      <c r="M30" s="21">
        <v>1</v>
      </c>
      <c r="N30" s="21">
        <v>1</v>
      </c>
      <c r="O30" s="21">
        <v>1</v>
      </c>
      <c r="P30" s="25">
        <v>0</v>
      </c>
      <c r="Q30" s="25">
        <v>0</v>
      </c>
      <c r="R30" s="31">
        <v>0</v>
      </c>
      <c r="S30" s="36">
        <f t="shared" si="2"/>
        <v>-27.574503606783125</v>
      </c>
      <c r="T30" s="39">
        <f t="shared" si="3"/>
        <v>1.0581451418551967E-12</v>
      </c>
      <c r="U30" s="36">
        <f t="shared" si="4"/>
        <v>7.248061636765552E-4</v>
      </c>
      <c r="V30" s="43">
        <f t="shared" si="5"/>
        <v>-7.2296062993029055</v>
      </c>
    </row>
    <row r="31" spans="1:22" s="15" customFormat="1" x14ac:dyDescent="0.2">
      <c r="A31" s="15" t="s">
        <v>204</v>
      </c>
      <c r="B31" s="15" t="s">
        <v>211</v>
      </c>
      <c r="C31" s="15">
        <v>1</v>
      </c>
      <c r="D31" s="15">
        <v>1</v>
      </c>
      <c r="E31" s="22">
        <v>0</v>
      </c>
      <c r="F31" s="22">
        <v>1</v>
      </c>
      <c r="G31" s="22">
        <v>0</v>
      </c>
      <c r="H31" s="22">
        <v>0</v>
      </c>
      <c r="I31" s="24">
        <v>0</v>
      </c>
      <c r="J31" s="24">
        <v>0</v>
      </c>
      <c r="K31" s="24">
        <v>0</v>
      </c>
      <c r="L31" s="24">
        <v>0</v>
      </c>
      <c r="M31" s="23">
        <v>1</v>
      </c>
      <c r="N31" s="23">
        <v>1</v>
      </c>
      <c r="O31" s="23">
        <v>1</v>
      </c>
      <c r="P31" s="24">
        <v>0</v>
      </c>
      <c r="Q31" s="24">
        <v>0</v>
      </c>
      <c r="R31" s="33">
        <v>0</v>
      </c>
      <c r="S31" s="38">
        <f t="shared" si="2"/>
        <v>-14.222239436926557</v>
      </c>
      <c r="T31" s="41">
        <f t="shared" si="3"/>
        <v>6.6582468491198345E-7</v>
      </c>
      <c r="U31" s="38">
        <f t="shared" si="4"/>
        <v>0.68389540956779682</v>
      </c>
      <c r="V31" s="42">
        <f t="shared" si="5"/>
        <v>-0.37995028304011191</v>
      </c>
    </row>
    <row r="32" spans="1:22" x14ac:dyDescent="0.2">
      <c r="A32" s="17" t="s">
        <v>204</v>
      </c>
      <c r="B32" t="s">
        <v>212</v>
      </c>
      <c r="C32" s="19">
        <v>0</v>
      </c>
      <c r="D32">
        <v>1</v>
      </c>
      <c r="E32" s="20">
        <v>0</v>
      </c>
      <c r="F32" s="20">
        <v>0</v>
      </c>
      <c r="G32" s="20">
        <v>1</v>
      </c>
      <c r="H32" s="20">
        <v>1</v>
      </c>
      <c r="I32" s="25">
        <v>0</v>
      </c>
      <c r="J32" s="25">
        <v>0</v>
      </c>
      <c r="K32" s="25">
        <v>0</v>
      </c>
      <c r="L32" s="25">
        <v>0</v>
      </c>
      <c r="M32" s="21">
        <v>0</v>
      </c>
      <c r="N32" s="21">
        <v>1</v>
      </c>
      <c r="O32" s="21">
        <v>1</v>
      </c>
      <c r="P32" s="25">
        <v>0</v>
      </c>
      <c r="Q32" s="25">
        <v>0</v>
      </c>
      <c r="R32" s="31">
        <v>0</v>
      </c>
      <c r="S32" s="36">
        <f t="shared" si="2"/>
        <v>-15.676008179574657</v>
      </c>
      <c r="T32" s="39">
        <f t="shared" si="3"/>
        <v>1.5559518357417837E-7</v>
      </c>
      <c r="U32" s="36">
        <f t="shared" si="4"/>
        <v>0.15981809357414542</v>
      </c>
      <c r="V32" s="43">
        <f t="shared" si="5"/>
        <v>-1.8337190256882114</v>
      </c>
    </row>
    <row r="33" spans="1:22" x14ac:dyDescent="0.2">
      <c r="A33" s="17" t="s">
        <v>204</v>
      </c>
      <c r="B33" t="s">
        <v>213</v>
      </c>
      <c r="C33" s="19">
        <v>0</v>
      </c>
      <c r="D33">
        <v>1</v>
      </c>
      <c r="E33" s="20">
        <v>0</v>
      </c>
      <c r="F33" s="20">
        <v>0</v>
      </c>
      <c r="G33" s="20">
        <v>1</v>
      </c>
      <c r="H33" s="20">
        <v>1</v>
      </c>
      <c r="I33" s="25">
        <v>0</v>
      </c>
      <c r="J33" s="25">
        <v>0</v>
      </c>
      <c r="K33" s="25">
        <v>0</v>
      </c>
      <c r="L33" s="25">
        <v>0</v>
      </c>
      <c r="M33" s="21">
        <v>1</v>
      </c>
      <c r="N33" s="21">
        <v>0</v>
      </c>
      <c r="O33" s="21">
        <v>1</v>
      </c>
      <c r="P33" s="25">
        <v>0</v>
      </c>
      <c r="Q33" s="25">
        <v>0</v>
      </c>
      <c r="R33" s="31">
        <v>0</v>
      </c>
      <c r="S33" s="36">
        <f t="shared" si="2"/>
        <v>-16.412690775351955</v>
      </c>
      <c r="T33" s="39">
        <f t="shared" si="3"/>
        <v>7.4483309117547264E-8</v>
      </c>
      <c r="U33" s="36">
        <f t="shared" si="4"/>
        <v>7.6504813277752673E-2</v>
      </c>
      <c r="V33" s="43">
        <f t="shared" si="5"/>
        <v>-2.5704016214655092</v>
      </c>
    </row>
    <row r="34" spans="1:22" x14ac:dyDescent="0.2">
      <c r="A34" s="17" t="s">
        <v>204</v>
      </c>
      <c r="B34" t="s">
        <v>214</v>
      </c>
      <c r="C34" s="19">
        <v>0</v>
      </c>
      <c r="D34">
        <v>1</v>
      </c>
      <c r="E34" s="20">
        <v>0</v>
      </c>
      <c r="F34" s="20">
        <v>0</v>
      </c>
      <c r="G34" s="20">
        <v>1</v>
      </c>
      <c r="H34" s="20">
        <v>1</v>
      </c>
      <c r="I34" s="25">
        <v>0</v>
      </c>
      <c r="J34" s="25">
        <v>0</v>
      </c>
      <c r="K34" s="25">
        <v>0</v>
      </c>
      <c r="L34" s="25">
        <v>0</v>
      </c>
      <c r="M34" s="21">
        <v>1</v>
      </c>
      <c r="N34" s="21">
        <v>1</v>
      </c>
      <c r="O34" s="21">
        <v>0</v>
      </c>
      <c r="P34" s="25">
        <v>0</v>
      </c>
      <c r="Q34" s="25">
        <v>0</v>
      </c>
      <c r="R34" s="31">
        <v>0</v>
      </c>
      <c r="S34" s="36">
        <f t="shared" si="2"/>
        <v>-16.384176173711349</v>
      </c>
      <c r="T34" s="39">
        <f t="shared" si="3"/>
        <v>7.6637741419713906E-8</v>
      </c>
      <c r="U34" s="36">
        <f t="shared" si="4"/>
        <v>7.8717717657936656E-2</v>
      </c>
      <c r="V34" s="43">
        <f t="shared" si="5"/>
        <v>-2.5418870198249039</v>
      </c>
    </row>
    <row r="35" spans="1:22" x14ac:dyDescent="0.2">
      <c r="A35" s="17" t="s">
        <v>204</v>
      </c>
      <c r="B35" t="s">
        <v>218</v>
      </c>
      <c r="C35" s="19">
        <v>0</v>
      </c>
      <c r="D35">
        <v>1</v>
      </c>
      <c r="E35" s="20">
        <v>0</v>
      </c>
      <c r="F35" s="20">
        <v>0</v>
      </c>
      <c r="G35" s="20">
        <v>0</v>
      </c>
      <c r="H35" s="20">
        <v>1</v>
      </c>
      <c r="I35" s="25">
        <v>0</v>
      </c>
      <c r="J35" s="25">
        <v>0</v>
      </c>
      <c r="K35" s="25">
        <v>0</v>
      </c>
      <c r="L35" s="25">
        <v>0</v>
      </c>
      <c r="M35" s="21">
        <v>1</v>
      </c>
      <c r="N35" s="21">
        <v>1</v>
      </c>
      <c r="O35" s="21">
        <v>1</v>
      </c>
      <c r="P35" s="25">
        <v>0</v>
      </c>
      <c r="Q35" s="25">
        <v>0</v>
      </c>
      <c r="R35" s="31">
        <v>0</v>
      </c>
      <c r="S35" s="36">
        <f t="shared" si="2"/>
        <v>-20.897973719652349</v>
      </c>
      <c r="T35" s="39">
        <f t="shared" si="3"/>
        <v>8.3970227650257276E-10</v>
      </c>
      <c r="U35" s="36">
        <f t="shared" si="4"/>
        <v>8.6249210237624634E-4</v>
      </c>
      <c r="V35" s="43">
        <f t="shared" si="5"/>
        <v>-7.0556845657659037</v>
      </c>
    </row>
    <row r="36" spans="1:22" x14ac:dyDescent="0.2">
      <c r="A36" s="18" t="s">
        <v>204</v>
      </c>
      <c r="B36" t="s">
        <v>219</v>
      </c>
      <c r="C36" s="19">
        <v>0</v>
      </c>
      <c r="D36">
        <v>1</v>
      </c>
      <c r="E36" s="20">
        <v>1</v>
      </c>
      <c r="F36" s="20">
        <v>0</v>
      </c>
      <c r="G36" s="20">
        <v>2</v>
      </c>
      <c r="H36" s="20">
        <v>2</v>
      </c>
      <c r="I36" s="25">
        <v>0</v>
      </c>
      <c r="J36" s="25">
        <v>0</v>
      </c>
      <c r="K36" s="25">
        <v>0</v>
      </c>
      <c r="L36" s="25">
        <v>0</v>
      </c>
      <c r="M36" s="21">
        <v>0</v>
      </c>
      <c r="N36" s="21">
        <v>1</v>
      </c>
      <c r="O36" s="21">
        <v>1</v>
      </c>
      <c r="P36" s="25">
        <v>0</v>
      </c>
      <c r="Q36" s="25">
        <v>0</v>
      </c>
      <c r="R36" s="31">
        <v>0</v>
      </c>
      <c r="S36" s="36">
        <f t="shared" si="2"/>
        <v>-22.352140264502943</v>
      </c>
      <c r="T36" s="39">
        <f t="shared" si="3"/>
        <v>1.9615023121588041E-10</v>
      </c>
      <c r="U36" s="36">
        <f t="shared" si="4"/>
        <v>2.0147381999202331E-4</v>
      </c>
      <c r="V36" s="43">
        <f t="shared" si="5"/>
        <v>-8.5098511106164967</v>
      </c>
    </row>
    <row r="37" spans="1:22" s="15" customFormat="1" x14ac:dyDescent="0.2">
      <c r="A37" s="17" t="s">
        <v>190</v>
      </c>
      <c r="B37" s="15" t="s">
        <v>191</v>
      </c>
      <c r="C37" s="15">
        <v>1</v>
      </c>
      <c r="D37" s="15">
        <v>1</v>
      </c>
      <c r="E37" s="22">
        <v>0</v>
      </c>
      <c r="F37" s="22">
        <v>1</v>
      </c>
      <c r="G37" s="22">
        <v>0</v>
      </c>
      <c r="H37" s="22">
        <v>0</v>
      </c>
      <c r="I37" s="23">
        <v>1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33">
        <v>0</v>
      </c>
      <c r="S37" s="38">
        <f t="shared" si="2"/>
        <v>-6.1818400163415328</v>
      </c>
      <c r="T37" s="41">
        <f t="shared" si="3"/>
        <v>2.0666217362875924E-3</v>
      </c>
      <c r="U37" s="38">
        <f t="shared" si="4"/>
        <v>0.6193660810602496</v>
      </c>
      <c r="V37" s="42">
        <f t="shared" si="5"/>
        <v>-0.47905877390428936</v>
      </c>
    </row>
    <row r="38" spans="1:22" x14ac:dyDescent="0.2">
      <c r="A38" t="s">
        <v>190</v>
      </c>
      <c r="B38" t="s">
        <v>192</v>
      </c>
      <c r="C38">
        <v>0</v>
      </c>
      <c r="D38">
        <v>1</v>
      </c>
      <c r="E38" s="20">
        <v>0</v>
      </c>
      <c r="F38" s="20">
        <v>0</v>
      </c>
      <c r="G38" s="20">
        <v>1</v>
      </c>
      <c r="H38" s="20">
        <v>1</v>
      </c>
      <c r="I38" s="21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31">
        <v>0</v>
      </c>
      <c r="S38" s="36">
        <f t="shared" si="2"/>
        <v>-6.6761320849282821</v>
      </c>
      <c r="T38" s="39">
        <f t="shared" si="3"/>
        <v>1.2606446209330676E-3</v>
      </c>
      <c r="U38" s="36">
        <f t="shared" si="4"/>
        <v>0.37781491637632769</v>
      </c>
      <c r="V38" s="43">
        <f t="shared" si="5"/>
        <v>-0.97335084249103876</v>
      </c>
    </row>
    <row r="39" spans="1:22" x14ac:dyDescent="0.2">
      <c r="A39" t="s">
        <v>190</v>
      </c>
      <c r="B39" t="s">
        <v>193</v>
      </c>
      <c r="C39">
        <v>0</v>
      </c>
      <c r="D39">
        <v>1</v>
      </c>
      <c r="E39" s="20">
        <v>0</v>
      </c>
      <c r="F39" s="20">
        <v>0</v>
      </c>
      <c r="G39" s="20">
        <v>1</v>
      </c>
      <c r="H39" s="20">
        <v>1</v>
      </c>
      <c r="I39" s="21">
        <v>1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31">
        <v>0</v>
      </c>
      <c r="S39" s="36">
        <f t="shared" si="2"/>
        <v>-12.857972101269816</v>
      </c>
      <c r="T39" s="39">
        <f t="shared" si="3"/>
        <v>2.6052755753543074E-6</v>
      </c>
      <c r="U39" s="36">
        <f t="shared" si="4"/>
        <v>7.8080051847699713E-4</v>
      </c>
      <c r="V39" s="43">
        <f t="shared" si="5"/>
        <v>-7.1551908588325723</v>
      </c>
    </row>
    <row r="40" spans="1:22" x14ac:dyDescent="0.2">
      <c r="A40" t="s">
        <v>190</v>
      </c>
      <c r="B40" t="s">
        <v>194</v>
      </c>
      <c r="C40">
        <v>0</v>
      </c>
      <c r="D40">
        <v>1</v>
      </c>
      <c r="E40" s="20">
        <v>0</v>
      </c>
      <c r="F40" s="20">
        <v>0</v>
      </c>
      <c r="G40" s="20">
        <v>1</v>
      </c>
      <c r="H40" s="20">
        <v>1</v>
      </c>
      <c r="I40" s="21">
        <v>1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31">
        <v>0</v>
      </c>
      <c r="S40" s="36">
        <f t="shared" si="2"/>
        <v>-12.857972101269816</v>
      </c>
      <c r="T40" s="39">
        <f t="shared" si="3"/>
        <v>2.6052755753543074E-6</v>
      </c>
      <c r="U40" s="36">
        <f t="shared" si="4"/>
        <v>7.8080051847699713E-4</v>
      </c>
      <c r="V40" s="43">
        <f t="shared" si="5"/>
        <v>-7.1551908588325723</v>
      </c>
    </row>
    <row r="41" spans="1:22" x14ac:dyDescent="0.2">
      <c r="A41" t="s">
        <v>190</v>
      </c>
      <c r="B41" t="s">
        <v>220</v>
      </c>
      <c r="C41">
        <v>0</v>
      </c>
      <c r="D41">
        <v>1</v>
      </c>
      <c r="E41" s="20">
        <v>0</v>
      </c>
      <c r="F41" s="20">
        <v>0</v>
      </c>
      <c r="G41" s="20">
        <v>0</v>
      </c>
      <c r="H41" s="20">
        <v>1</v>
      </c>
      <c r="I41" s="21">
        <v>1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31">
        <v>0</v>
      </c>
      <c r="S41" s="36">
        <f t="shared" si="2"/>
        <v>-12.857574299067327</v>
      </c>
      <c r="T41" s="39">
        <f t="shared" si="3"/>
        <v>2.6063121658816011E-6</v>
      </c>
      <c r="U41" s="36">
        <f t="shared" si="4"/>
        <v>7.8111118443065512E-4</v>
      </c>
      <c r="V41" s="43">
        <f t="shared" si="5"/>
        <v>-7.1547930566300835</v>
      </c>
    </row>
    <row r="42" spans="1:22" x14ac:dyDescent="0.2">
      <c r="A42" t="s">
        <v>190</v>
      </c>
      <c r="B42" t="s">
        <v>221</v>
      </c>
      <c r="C42">
        <v>0</v>
      </c>
      <c r="D42">
        <v>1</v>
      </c>
      <c r="E42" s="20">
        <v>1</v>
      </c>
      <c r="F42" s="20">
        <v>0</v>
      </c>
      <c r="G42" s="20">
        <v>2</v>
      </c>
      <c r="H42" s="20">
        <v>2</v>
      </c>
      <c r="I42" s="21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31">
        <v>0</v>
      </c>
      <c r="S42" s="36">
        <f t="shared" si="2"/>
        <v>-13.352264169856564</v>
      </c>
      <c r="T42" s="39">
        <f t="shared" si="3"/>
        <v>1.5892248602874774E-6</v>
      </c>
      <c r="U42" s="36">
        <f t="shared" si="4"/>
        <v>4.7629034203809423E-4</v>
      </c>
      <c r="V42" s="43">
        <f t="shared" si="5"/>
        <v>-7.6494829274193208</v>
      </c>
    </row>
    <row r="43" spans="1:22" s="15" customFormat="1" x14ac:dyDescent="0.2">
      <c r="A43" s="15" t="s">
        <v>222</v>
      </c>
      <c r="B43" s="15" t="s">
        <v>223</v>
      </c>
      <c r="C43" s="15">
        <v>1</v>
      </c>
      <c r="D43" s="15">
        <v>1</v>
      </c>
      <c r="E43" s="22">
        <v>1</v>
      </c>
      <c r="F43" s="22">
        <v>0</v>
      </c>
      <c r="G43" s="22">
        <v>2</v>
      </c>
      <c r="H43" s="22">
        <v>2</v>
      </c>
      <c r="I43" s="24">
        <v>0</v>
      </c>
      <c r="J43" s="26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3">
        <v>0</v>
      </c>
      <c r="Q43" s="24">
        <v>0</v>
      </c>
      <c r="R43" s="33">
        <v>0</v>
      </c>
      <c r="S43" s="38">
        <f t="shared" si="2"/>
        <v>-13.352264169856564</v>
      </c>
      <c r="T43" s="41">
        <f t="shared" si="3"/>
        <v>1.5892248602874774E-6</v>
      </c>
      <c r="U43" s="38">
        <f t="shared" si="4"/>
        <v>0.99909282056030535</v>
      </c>
      <c r="V43" s="42">
        <f t="shared" si="5"/>
        <v>-9.0759117599385633E-4</v>
      </c>
    </row>
    <row r="44" spans="1:22" x14ac:dyDescent="0.2">
      <c r="A44" s="17" t="s">
        <v>222</v>
      </c>
      <c r="B44" s="19" t="s">
        <v>224</v>
      </c>
      <c r="C44" s="19">
        <v>0</v>
      </c>
      <c r="D44">
        <v>1</v>
      </c>
      <c r="E44" s="20">
        <v>0</v>
      </c>
      <c r="F44" s="20">
        <v>0</v>
      </c>
      <c r="G44" s="20">
        <v>1</v>
      </c>
      <c r="H44" s="20">
        <v>1</v>
      </c>
      <c r="I44" s="25">
        <v>0</v>
      </c>
      <c r="J44" s="27">
        <v>1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1">
        <v>0</v>
      </c>
      <c r="Q44" s="25">
        <v>0</v>
      </c>
      <c r="R44" s="31">
        <v>0</v>
      </c>
      <c r="S44" s="36">
        <f t="shared" si="2"/>
        <v>-21.300151608267129</v>
      </c>
      <c r="T44" s="39">
        <f t="shared" si="3"/>
        <v>5.616447360015162E-10</v>
      </c>
      <c r="U44" s="36">
        <f t="shared" si="4"/>
        <v>3.5308736823000506E-4</v>
      </c>
      <c r="V44" s="43">
        <f t="shared" si="5"/>
        <v>-7.9487950295865586</v>
      </c>
    </row>
    <row r="45" spans="1:22" x14ac:dyDescent="0.2">
      <c r="A45" s="17" t="s">
        <v>222</v>
      </c>
      <c r="B45" s="19" t="s">
        <v>225</v>
      </c>
      <c r="C45" s="19">
        <v>0</v>
      </c>
      <c r="D45">
        <v>1</v>
      </c>
      <c r="E45" s="20">
        <v>0</v>
      </c>
      <c r="F45" s="20">
        <v>1</v>
      </c>
      <c r="G45" s="20">
        <v>0</v>
      </c>
      <c r="H45" s="20">
        <v>0</v>
      </c>
      <c r="I45" s="25">
        <v>0</v>
      </c>
      <c r="J45" s="27">
        <v>1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1">
        <v>1</v>
      </c>
      <c r="Q45" s="25">
        <v>0</v>
      </c>
      <c r="R45" s="31">
        <v>0</v>
      </c>
      <c r="S45" s="36">
        <f t="shared" si="2"/>
        <v>-20.850339920596362</v>
      </c>
      <c r="T45" s="39">
        <f t="shared" si="3"/>
        <v>8.8066842704890056E-10</v>
      </c>
      <c r="U45" s="36">
        <f t="shared" si="4"/>
        <v>5.5364695377313228E-4</v>
      </c>
      <c r="V45" s="43">
        <f t="shared" si="5"/>
        <v>-7.4989833419157916</v>
      </c>
    </row>
    <row r="46" spans="1:22" x14ac:dyDescent="0.2">
      <c r="A46" s="17" t="s">
        <v>222</v>
      </c>
      <c r="B46" s="19" t="s">
        <v>226</v>
      </c>
      <c r="C46" s="19">
        <v>0</v>
      </c>
      <c r="D46">
        <v>1</v>
      </c>
      <c r="E46" s="20">
        <v>1</v>
      </c>
      <c r="F46" s="20">
        <v>0</v>
      </c>
      <c r="G46" s="20">
        <v>2</v>
      </c>
      <c r="H46" s="20">
        <v>2</v>
      </c>
      <c r="I46" s="25">
        <v>0</v>
      </c>
      <c r="J46" s="27">
        <v>1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1">
        <v>0</v>
      </c>
      <c r="Q46" s="25">
        <v>0</v>
      </c>
      <c r="R46" s="31">
        <v>0</v>
      </c>
      <c r="S46" s="36">
        <f t="shared" si="2"/>
        <v>-27.976283693195413</v>
      </c>
      <c r="T46" s="39">
        <f t="shared" si="3"/>
        <v>7.080344153156828E-13</v>
      </c>
      <c r="U46" s="36">
        <f t="shared" si="4"/>
        <v>4.4511769147856831E-7</v>
      </c>
      <c r="V46" s="43">
        <f t="shared" si="5"/>
        <v>-14.624927114514842</v>
      </c>
    </row>
    <row r="47" spans="1:22" s="45" customFormat="1" x14ac:dyDescent="0.2">
      <c r="A47" s="44" t="s">
        <v>239</v>
      </c>
      <c r="B47" s="44" t="s">
        <v>240</v>
      </c>
      <c r="C47" s="45">
        <v>1</v>
      </c>
      <c r="D47" s="45">
        <v>1</v>
      </c>
      <c r="E47" s="46">
        <v>1</v>
      </c>
      <c r="F47" s="46">
        <v>0</v>
      </c>
      <c r="G47" s="46">
        <v>2</v>
      </c>
      <c r="H47" s="46">
        <v>2</v>
      </c>
      <c r="I47" s="51">
        <v>0</v>
      </c>
      <c r="J47" s="47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47">
        <v>0</v>
      </c>
      <c r="R47" s="48">
        <v>0</v>
      </c>
      <c r="S47" s="49">
        <f t="shared" si="2"/>
        <v>-13.352264169856564</v>
      </c>
      <c r="T47" s="50">
        <f t="shared" si="3"/>
        <v>1.5892248602874774E-6</v>
      </c>
      <c r="U47" s="49">
        <f t="shared" si="4"/>
        <v>7.6416554835109576E-2</v>
      </c>
      <c r="V47" s="49">
        <f t="shared" si="5"/>
        <v>-2.5715559199593292</v>
      </c>
    </row>
    <row r="48" spans="1:22" x14ac:dyDescent="0.2">
      <c r="A48" s="19" t="s">
        <v>239</v>
      </c>
      <c r="B48" s="19" t="s">
        <v>241</v>
      </c>
      <c r="C48" s="19">
        <v>0</v>
      </c>
      <c r="D48" s="19">
        <v>1</v>
      </c>
      <c r="E48" s="20">
        <v>0</v>
      </c>
      <c r="F48" s="20">
        <v>0</v>
      </c>
      <c r="G48" s="20">
        <v>1</v>
      </c>
      <c r="H48" s="20">
        <v>1</v>
      </c>
      <c r="I48" s="25">
        <v>0</v>
      </c>
      <c r="J48" s="21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1">
        <v>0</v>
      </c>
      <c r="R48" s="31">
        <v>1</v>
      </c>
      <c r="S48" s="36">
        <f t="shared" si="2"/>
        <v>-10.861085979591834</v>
      </c>
      <c r="T48" s="39">
        <f t="shared" si="3"/>
        <v>1.9190676811625774E-5</v>
      </c>
      <c r="U48" s="36">
        <f t="shared" si="4"/>
        <v>0.92276772377773641</v>
      </c>
      <c r="V48" s="36">
        <f t="shared" si="5"/>
        <v>-8.0377729694599331E-2</v>
      </c>
    </row>
    <row r="49" spans="1:22" x14ac:dyDescent="0.2">
      <c r="A49" s="19" t="s">
        <v>239</v>
      </c>
      <c r="B49" s="19" t="s">
        <v>242</v>
      </c>
      <c r="C49" s="19">
        <v>0</v>
      </c>
      <c r="D49" s="19">
        <v>1</v>
      </c>
      <c r="E49" s="20">
        <v>0</v>
      </c>
      <c r="F49" s="20">
        <v>1</v>
      </c>
      <c r="G49" s="20">
        <v>0</v>
      </c>
      <c r="H49" s="20">
        <v>0</v>
      </c>
      <c r="I49" s="25">
        <v>0</v>
      </c>
      <c r="J49" s="21">
        <v>1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1">
        <v>1</v>
      </c>
      <c r="R49" s="31">
        <v>0</v>
      </c>
      <c r="S49" s="36">
        <f t="shared" si="2"/>
        <v>-17.8921876857477</v>
      </c>
      <c r="T49" s="39">
        <f t="shared" si="3"/>
        <v>1.6963740445768772E-8</v>
      </c>
      <c r="U49" s="36">
        <f t="shared" si="4"/>
        <v>8.1568734190840919E-4</v>
      </c>
      <c r="V49" s="36">
        <f t="shared" si="5"/>
        <v>-7.1114794358504652</v>
      </c>
    </row>
    <row r="50" spans="1:22" x14ac:dyDescent="0.2">
      <c r="A50" s="19" t="s">
        <v>239</v>
      </c>
      <c r="B50" s="19" t="s">
        <v>243</v>
      </c>
      <c r="C50" s="19">
        <v>0</v>
      </c>
      <c r="D50" s="19">
        <v>1</v>
      </c>
      <c r="E50" s="20">
        <v>1</v>
      </c>
      <c r="F50" s="20">
        <v>0</v>
      </c>
      <c r="G50" s="20">
        <v>2</v>
      </c>
      <c r="H50" s="20">
        <v>2</v>
      </c>
      <c r="I50" s="25">
        <v>0</v>
      </c>
      <c r="J50" s="21">
        <v>1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1">
        <v>0</v>
      </c>
      <c r="R50" s="31">
        <v>0</v>
      </c>
      <c r="S50" s="36">
        <f t="shared" si="2"/>
        <v>-27.976283693195413</v>
      </c>
      <c r="T50" s="39">
        <f t="shared" si="3"/>
        <v>7.080344153156828E-13</v>
      </c>
      <c r="U50" s="36">
        <f t="shared" si="4"/>
        <v>3.4045245625800482E-8</v>
      </c>
      <c r="V50" s="36">
        <f t="shared" si="5"/>
        <v>-17.195575443298178</v>
      </c>
    </row>
  </sheetData>
  <conditionalFormatting sqref="A7:S50">
    <cfRule type="expression" dxfId="15" priority="3">
      <formula>"H==min(H:H)"</formula>
    </cfRule>
  </conditionalFormatting>
  <pageMargins left="0.7" right="0.7" top="0.75" bottom="0.75" header="0.3" footer="0.3"/>
  <pageSetup orientation="portrait" r:id="rId1"/>
  <ignoredErrors>
    <ignoredError sqref="S7:S46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1A17E88-5821-483A-B1E4-4437D32FA14D}">
            <xm:f>$S7=INDEX(RSTTab_Summary!$A$3:$B$9,MATCH($A7,RSTTab_Summary!$A$3:$A$9,0),2)</xm:f>
            <x14:dxf>
              <fill>
                <patternFill>
                  <bgColor rgb="FFFFFF00"/>
                </patternFill>
              </fill>
            </x14:dxf>
          </x14:cfRule>
          <xm:sqref>A7:S50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D6B9-EDA8-4542-84C6-406F419F83E5}">
  <dimension ref="A1:D10"/>
  <sheetViews>
    <sheetView workbookViewId="0">
      <selection activeCell="F19" sqref="F19"/>
    </sheetView>
  </sheetViews>
  <sheetFormatPr baseColWidth="10" defaultColWidth="8.83203125" defaultRowHeight="16" x14ac:dyDescent="0.2"/>
  <sheetData>
    <row r="1" spans="1:4" ht="17" thickBot="1" x14ac:dyDescent="0.25"/>
    <row r="2" spans="1:4" x14ac:dyDescent="0.2">
      <c r="B2" s="37" t="s">
        <v>18</v>
      </c>
    </row>
    <row r="3" spans="1:4" x14ac:dyDescent="0.2">
      <c r="A3" t="s">
        <v>0</v>
      </c>
      <c r="B3" s="52" cm="1">
        <f t="array" ref="B3">MAX(IF(RSTTab_noHidden!$A$7:$A$50=$A3,RSTTab_noHidden!$S$7:$S$50))</f>
        <v>-19.860962074238209</v>
      </c>
      <c r="D3" t="str" cm="1">
        <f t="array" ref="D3:D10">_xlfn.UNIQUE(RSTTab_noHidden!A7:A1054)</f>
        <v>petit_ami</v>
      </c>
    </row>
    <row r="4" spans="1:4" x14ac:dyDescent="0.2">
      <c r="A4" s="15" t="s">
        <v>180</v>
      </c>
      <c r="B4" s="52">
        <f t="array" ref="B4">MAX(IF(RSTTab_noHidden!$A$7:$A$50=$A4,RSTTab_noHidden!$S$7:$S$50))</f>
        <v>-20.597644670015505</v>
      </c>
      <c r="D4" t="str">
        <v>le_ami</v>
      </c>
    </row>
    <row r="5" spans="1:4" x14ac:dyDescent="0.2">
      <c r="A5" t="s">
        <v>185</v>
      </c>
      <c r="B5" s="52">
        <f t="array" ref="B5">MAX(IF(RSTTab_noHidden!$A$7:$A$50=$A5,RSTTab_noHidden!$S$7:$S$50))</f>
        <v>-20.5691300683749</v>
      </c>
      <c r="D5" t="str">
        <v>un_ami</v>
      </c>
    </row>
    <row r="6" spans="1:4" x14ac:dyDescent="0.2">
      <c r="A6" s="15" t="s">
        <v>204</v>
      </c>
      <c r="B6" s="52">
        <f t="array" ref="B6">MAX(IF(RSTTab_noHidden!$A$7:$A$50=$A6,RSTTab_noHidden!$S$7:$S$50))</f>
        <v>-14.222239436926557</v>
      </c>
      <c r="D6" t="str">
        <v>joli_ami</v>
      </c>
    </row>
    <row r="7" spans="1:4" x14ac:dyDescent="0.2">
      <c r="A7" s="17" t="s">
        <v>190</v>
      </c>
      <c r="B7" s="52">
        <f t="array" ref="B7">MAX(IF(RSTTab_noHidden!$A$7:$A$50=$A7,RSTTab_noHidden!$S$7:$S$50))</f>
        <v>-6.1818400163415328</v>
      </c>
      <c r="D7" t="str">
        <v>petit_hero</v>
      </c>
    </row>
    <row r="8" spans="1:4" x14ac:dyDescent="0.2">
      <c r="A8" s="15" t="s">
        <v>222</v>
      </c>
      <c r="B8" s="52">
        <f t="array" ref="B8">MAX(IF(RSTTab_noHidden!$A$7:$A$50=$A8,RSTTab_noHidden!$S$7:$S$50))</f>
        <v>-13.352264169856564</v>
      </c>
      <c r="D8" t="str">
        <v>petite_kope</v>
      </c>
    </row>
    <row r="9" spans="1:4" x14ac:dyDescent="0.2">
      <c r="A9" s="44" t="s">
        <v>239</v>
      </c>
      <c r="B9" s="52">
        <f t="array" ref="B9">MAX(IF(RSTTab_noHidden!$A$7:$A$50=$A9,RSTTab_noHidden!$S$7:$S$50))</f>
        <v>-10.861085979591834</v>
      </c>
      <c r="D9" t="str">
        <v>petite_traktur</v>
      </c>
    </row>
    <row r="10" spans="1:4" x14ac:dyDescent="0.2">
      <c r="D10">
        <v>0</v>
      </c>
    </row>
  </sheetData>
  <conditionalFormatting sqref="A3">
    <cfRule type="expression" dxfId="13" priority="13">
      <formula>"{={MAX(IF($A$7:$A$50=$A7,$S$7:$S$50))}}"</formula>
    </cfRule>
    <cfRule type="expression" dxfId="12" priority="14">
      <formula>"H==min(H:H)"</formula>
    </cfRule>
  </conditionalFormatting>
  <conditionalFormatting sqref="A4">
    <cfRule type="expression" dxfId="11" priority="11">
      <formula>"{={MAX(IF($A$7:$A$50=$A7,$S$7:$S$50))}}"</formula>
    </cfRule>
    <cfRule type="expression" dxfId="10" priority="12">
      <formula>"H==min(H:H)"</formula>
    </cfRule>
  </conditionalFormatting>
  <conditionalFormatting sqref="A5">
    <cfRule type="expression" dxfId="9" priority="9">
      <formula>"{={MAX(IF($A$7:$A$50=$A7,$S$7:$S$50))}}"</formula>
    </cfRule>
    <cfRule type="expression" dxfId="8" priority="10">
      <formula>"H==min(H:H)"</formula>
    </cfRule>
  </conditionalFormatting>
  <conditionalFormatting sqref="A6">
    <cfRule type="expression" dxfId="7" priority="7">
      <formula>"{={MAX(IF($A$7:$A$50=$A7,$S$7:$S$50))}}"</formula>
    </cfRule>
    <cfRule type="expression" dxfId="6" priority="8">
      <formula>"H==min(H:H)"</formula>
    </cfRule>
  </conditionalFormatting>
  <conditionalFormatting sqref="A7">
    <cfRule type="expression" dxfId="5" priority="5">
      <formula>"{={MAX(IF($A$7:$A$50=$A7,$S$7:$S$50))}}"</formula>
    </cfRule>
    <cfRule type="expression" dxfId="4" priority="6">
      <formula>"H==min(H:H)"</formula>
    </cfRule>
  </conditionalFormatting>
  <conditionalFormatting sqref="A8">
    <cfRule type="expression" dxfId="3" priority="3">
      <formula>"{={MAX(IF($A$7:$A$50=$A7,$S$7:$S$50))}}"</formula>
    </cfRule>
    <cfRule type="expression" dxfId="2" priority="4">
      <formula>"H==min(H:H)"</formula>
    </cfRule>
  </conditionalFormatting>
  <conditionalFormatting sqref="A9">
    <cfRule type="expression" dxfId="1" priority="1">
      <formula>"{={MAX(IF($A$7:$A$50=$A7,$S$7:$S$50))}}"</formula>
    </cfRule>
    <cfRule type="expression" dxfId="0" priority="2">
      <formula>"H==min(H:H)"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2A67-10EB-4052-A9DA-BA4CD77063E7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3D90-E08E-464C-8F42-5EA90A6C7273}">
  <dimension ref="A1:IH93"/>
  <sheetViews>
    <sheetView workbookViewId="0">
      <selection sqref="A1:IH93"/>
    </sheetView>
  </sheetViews>
  <sheetFormatPr baseColWidth="10" defaultColWidth="11" defaultRowHeight="16" x14ac:dyDescent="0.2"/>
  <sheetData>
    <row r="1" spans="1:242" x14ac:dyDescent="0.2">
      <c r="A1" s="1"/>
      <c r="B1" s="1"/>
      <c r="C1" s="1"/>
      <c r="D1" s="1" t="s">
        <v>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2">
        <v>1.788691E-3</v>
      </c>
      <c r="K1" s="1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x14ac:dyDescent="0.2">
      <c r="A2" s="1"/>
      <c r="B2" s="1" t="s">
        <v>4</v>
      </c>
      <c r="C2" s="1">
        <v>100</v>
      </c>
      <c r="D2" s="1" t="s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x14ac:dyDescent="0.2">
      <c r="A3" s="1"/>
      <c r="B3" s="1"/>
      <c r="C3" s="1"/>
      <c r="D3" s="1" t="s">
        <v>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0.79985395999999997</v>
      </c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x14ac:dyDescent="0.2">
      <c r="A4" s="4"/>
      <c r="B4" s="4"/>
      <c r="C4" s="4"/>
      <c r="D4" s="4"/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12.64795604</v>
      </c>
      <c r="K4" s="4"/>
      <c r="L4" s="4"/>
      <c r="M4" s="6"/>
      <c r="N4" s="4"/>
      <c r="O4" s="4"/>
      <c r="P4" s="4" t="s">
        <v>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</row>
    <row r="5" spans="1:242" x14ac:dyDescent="0.2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8" t="s">
        <v>17</v>
      </c>
      <c r="K5" s="7" t="s">
        <v>18</v>
      </c>
      <c r="L5" s="7" t="s">
        <v>19</v>
      </c>
      <c r="M5" s="9" t="s">
        <v>20</v>
      </c>
      <c r="N5" s="7" t="s">
        <v>21</v>
      </c>
      <c r="O5" s="7">
        <v>-1.4142000000000001E-4</v>
      </c>
      <c r="P5" s="7">
        <v>-1.9300999999999999E-3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</row>
    <row r="6" spans="1:242" x14ac:dyDescent="0.2">
      <c r="A6" s="1" t="s">
        <v>22</v>
      </c>
      <c r="B6" s="1" t="s">
        <v>22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2">
        <v>1</v>
      </c>
      <c r="K6" s="1">
        <v>-12.647956000000001</v>
      </c>
      <c r="L6" s="1">
        <v>0</v>
      </c>
      <c r="M6" s="3">
        <v>0</v>
      </c>
      <c r="N6" s="1">
        <v>-12.6479593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x14ac:dyDescent="0.2">
      <c r="A7" s="1" t="s">
        <v>22</v>
      </c>
      <c r="B7" s="1" t="s">
        <v>23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1">
        <v>0</v>
      </c>
      <c r="L7" s="1">
        <v>1</v>
      </c>
      <c r="M7" s="3">
        <v>1</v>
      </c>
      <c r="N7" s="10">
        <v>-3.2140999999999999E-6</v>
      </c>
      <c r="O7" s="4" t="s">
        <v>24</v>
      </c>
      <c r="P7" s="1">
        <v>0.79985395999999997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 x14ac:dyDescent="0.2">
      <c r="A8" s="1" t="s">
        <v>25</v>
      </c>
      <c r="B8" s="1" t="s">
        <v>22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2">
        <v>1</v>
      </c>
      <c r="K8" s="1">
        <v>-12.647956000000001</v>
      </c>
      <c r="L8" s="1">
        <v>0</v>
      </c>
      <c r="M8" s="3">
        <v>0</v>
      </c>
      <c r="N8" s="1">
        <v>-12.6479593</v>
      </c>
      <c r="O8" s="4" t="s">
        <v>26</v>
      </c>
      <c r="P8" s="1">
        <v>1.7886899999999999E-3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 x14ac:dyDescent="0.2">
      <c r="A9" s="1" t="s">
        <v>25</v>
      </c>
      <c r="B9" s="1" t="s">
        <v>23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1</v>
      </c>
      <c r="M9" s="3">
        <v>1</v>
      </c>
      <c r="N9" s="10">
        <v>-3.2140999999999999E-6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x14ac:dyDescent="0.2">
      <c r="A10" s="1" t="s">
        <v>27</v>
      </c>
      <c r="B10" s="1" t="s">
        <v>22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2">
        <v>1</v>
      </c>
      <c r="K10" s="1">
        <v>-12.647956000000001</v>
      </c>
      <c r="L10" s="1">
        <v>0</v>
      </c>
      <c r="M10" s="3">
        <v>0</v>
      </c>
      <c r="N10" s="1">
        <v>-12.6479593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x14ac:dyDescent="0.2">
      <c r="A11" s="1" t="s">
        <v>27</v>
      </c>
      <c r="B11" s="1" t="s">
        <v>23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1">
        <v>0</v>
      </c>
      <c r="L11" s="1">
        <v>1</v>
      </c>
      <c r="M11" s="3">
        <v>1</v>
      </c>
      <c r="N11" s="10">
        <v>-3.2140999999999999E-6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x14ac:dyDescent="0.2">
      <c r="A12" s="1" t="s">
        <v>28</v>
      </c>
      <c r="B12" s="1" t="s">
        <v>22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2">
        <v>1</v>
      </c>
      <c r="K12" s="1">
        <v>-12.647956000000001</v>
      </c>
      <c r="L12" s="1">
        <v>0</v>
      </c>
      <c r="M12" s="3">
        <v>0</v>
      </c>
      <c r="N12" s="1">
        <v>-12.6479593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x14ac:dyDescent="0.2">
      <c r="A13" s="1" t="s">
        <v>28</v>
      </c>
      <c r="B13" s="1" t="s">
        <v>23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1</v>
      </c>
      <c r="M13" s="3">
        <v>1</v>
      </c>
      <c r="N13" s="10">
        <v>-3.2140999999999999E-6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x14ac:dyDescent="0.2">
      <c r="A14" s="1" t="s">
        <v>29</v>
      </c>
      <c r="B14" s="1" t="s">
        <v>22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2">
        <v>1</v>
      </c>
      <c r="K14" s="1">
        <v>-12.647956000000001</v>
      </c>
      <c r="L14" s="1">
        <v>0</v>
      </c>
      <c r="M14" s="3">
        <v>0</v>
      </c>
      <c r="N14" s="1">
        <v>-12.6479593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x14ac:dyDescent="0.2">
      <c r="A15" s="1" t="s">
        <v>29</v>
      </c>
      <c r="B15" s="1" t="s">
        <v>23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1</v>
      </c>
      <c r="M15" s="3">
        <v>1</v>
      </c>
      <c r="N15" s="10">
        <v>-3.2140999999999999E-6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x14ac:dyDescent="0.2">
      <c r="A16" s="1" t="s">
        <v>30</v>
      </c>
      <c r="B16" s="1" t="s">
        <v>22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2">
        <v>1</v>
      </c>
      <c r="K16" s="1">
        <v>-12.647956000000001</v>
      </c>
      <c r="L16" s="1">
        <v>0</v>
      </c>
      <c r="M16" s="3">
        <v>0</v>
      </c>
      <c r="N16" s="1">
        <v>-12.6479593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x14ac:dyDescent="0.2">
      <c r="A17" s="1" t="s">
        <v>30</v>
      </c>
      <c r="B17" s="1" t="s">
        <v>23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1</v>
      </c>
      <c r="M17" s="3">
        <v>1</v>
      </c>
      <c r="N17" s="10">
        <v>-3.2140999999999999E-6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x14ac:dyDescent="0.2">
      <c r="A18" s="1" t="s">
        <v>31</v>
      </c>
      <c r="B18" s="1" t="s">
        <v>22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2">
        <v>1</v>
      </c>
      <c r="K18" s="1">
        <v>-12.647956000000001</v>
      </c>
      <c r="L18" s="1">
        <v>0</v>
      </c>
      <c r="M18" s="3">
        <v>0</v>
      </c>
      <c r="N18" s="1">
        <v>-12.6479593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x14ac:dyDescent="0.2">
      <c r="A19" s="1" t="s">
        <v>31</v>
      </c>
      <c r="B19" s="1" t="s">
        <v>23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0</v>
      </c>
      <c r="L19" s="1">
        <v>1</v>
      </c>
      <c r="M19" s="3">
        <v>1</v>
      </c>
      <c r="N19" s="10">
        <v>-3.2140999999999999E-6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x14ac:dyDescent="0.2">
      <c r="A20" s="1" t="s">
        <v>32</v>
      </c>
      <c r="B20" s="1" t="s">
        <v>22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2">
        <v>1</v>
      </c>
      <c r="K20" s="1">
        <v>-12.647956000000001</v>
      </c>
      <c r="L20" s="1">
        <v>0</v>
      </c>
      <c r="M20" s="3">
        <v>0</v>
      </c>
      <c r="N20" s="1">
        <v>-12.6479593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x14ac:dyDescent="0.2">
      <c r="A21" s="1" t="s">
        <v>32</v>
      </c>
      <c r="B21" s="1" t="s">
        <v>23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0</v>
      </c>
      <c r="K21" s="1">
        <v>0</v>
      </c>
      <c r="L21" s="1">
        <v>1</v>
      </c>
      <c r="M21" s="3">
        <v>1</v>
      </c>
      <c r="N21" s="10">
        <v>-3.2140999999999999E-6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x14ac:dyDescent="0.2">
      <c r="A22" s="1" t="s">
        <v>33</v>
      </c>
      <c r="B22" s="1" t="s">
        <v>22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2">
        <v>1</v>
      </c>
      <c r="K22" s="1">
        <v>-12.647956000000001</v>
      </c>
      <c r="L22" s="1">
        <v>0</v>
      </c>
      <c r="M22" s="3">
        <v>0</v>
      </c>
      <c r="N22" s="1">
        <v>-12.6479593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x14ac:dyDescent="0.2">
      <c r="A23" s="1" t="s">
        <v>33</v>
      </c>
      <c r="B23" s="1" t="s">
        <v>23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1">
        <v>0</v>
      </c>
      <c r="L23" s="1">
        <v>1</v>
      </c>
      <c r="M23" s="3">
        <v>1</v>
      </c>
      <c r="N23" s="10">
        <v>-3.2140999999999999E-6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x14ac:dyDescent="0.2">
      <c r="A24" s="1" t="s">
        <v>34</v>
      </c>
      <c r="B24" s="1" t="s">
        <v>22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2">
        <v>1</v>
      </c>
      <c r="K24" s="1">
        <v>-12.647956000000001</v>
      </c>
      <c r="L24" s="1">
        <v>0</v>
      </c>
      <c r="M24" s="3">
        <v>0</v>
      </c>
      <c r="N24" s="1">
        <v>-12.6479593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x14ac:dyDescent="0.2">
      <c r="A25" s="1" t="s">
        <v>34</v>
      </c>
      <c r="B25" s="1" t="s">
        <v>23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1">
        <v>0</v>
      </c>
      <c r="L25" s="1">
        <v>1</v>
      </c>
      <c r="M25" s="3">
        <v>1</v>
      </c>
      <c r="N25" s="10">
        <v>-3.2140999999999999E-6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x14ac:dyDescent="0.2">
      <c r="A26" s="11" t="s">
        <v>35</v>
      </c>
      <c r="B26" s="11" t="s">
        <v>22</v>
      </c>
      <c r="C26" s="11">
        <v>1</v>
      </c>
      <c r="D26" s="11">
        <v>1</v>
      </c>
      <c r="E26" s="11">
        <v>1</v>
      </c>
      <c r="F26" s="11">
        <v>0</v>
      </c>
      <c r="G26" s="11">
        <v>0</v>
      </c>
      <c r="H26" s="11">
        <v>0</v>
      </c>
      <c r="I26" s="11">
        <v>1</v>
      </c>
      <c r="J26" s="12">
        <v>0</v>
      </c>
      <c r="K26" s="11">
        <v>0</v>
      </c>
      <c r="L26" s="11">
        <v>1</v>
      </c>
      <c r="M26" s="13">
        <v>1</v>
      </c>
      <c r="N26" s="14">
        <v>-3.2140999999999999E-6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</row>
    <row r="27" spans="1:242" x14ac:dyDescent="0.2">
      <c r="A27" s="11" t="s">
        <v>35</v>
      </c>
      <c r="B27" s="11" t="s">
        <v>23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2">
        <v>1</v>
      </c>
      <c r="K27" s="11">
        <v>-12.647956000000001</v>
      </c>
      <c r="L27" s="11">
        <v>0</v>
      </c>
      <c r="M27" s="13">
        <v>0</v>
      </c>
      <c r="N27" s="11">
        <v>-12.6479593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</row>
    <row r="28" spans="1:242" x14ac:dyDescent="0.2">
      <c r="A28" s="7" t="s">
        <v>36</v>
      </c>
      <c r="B28" s="7" t="s">
        <v>36</v>
      </c>
      <c r="C28" s="7">
        <v>0</v>
      </c>
      <c r="D28" s="7">
        <v>1</v>
      </c>
      <c r="E28" s="7">
        <v>0</v>
      </c>
      <c r="F28" s="7">
        <v>1</v>
      </c>
      <c r="G28" s="7">
        <v>0</v>
      </c>
      <c r="H28" s="7">
        <v>0</v>
      </c>
      <c r="I28" s="7">
        <v>1</v>
      </c>
      <c r="J28" s="8">
        <v>1</v>
      </c>
      <c r="K28" s="1">
        <v>-12.647956000000001</v>
      </c>
      <c r="L28" s="1">
        <v>0</v>
      </c>
      <c r="M28" s="3">
        <v>0</v>
      </c>
      <c r="N28" s="1">
        <v>-12.6479593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x14ac:dyDescent="0.2">
      <c r="A29" s="1" t="s">
        <v>36</v>
      </c>
      <c r="B29" s="1" t="s">
        <v>37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</v>
      </c>
      <c r="K29" s="1">
        <v>0</v>
      </c>
      <c r="L29" s="1">
        <v>1</v>
      </c>
      <c r="M29" s="3">
        <v>1</v>
      </c>
      <c r="N29" s="10">
        <v>-3.2140999999999999E-6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x14ac:dyDescent="0.2">
      <c r="A30" s="1" t="s">
        <v>38</v>
      </c>
      <c r="B30" s="1" t="s">
        <v>36</v>
      </c>
      <c r="C30" s="1">
        <v>0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2">
        <v>1</v>
      </c>
      <c r="K30" s="1">
        <v>-12.647956000000001</v>
      </c>
      <c r="L30" s="1">
        <v>0</v>
      </c>
      <c r="M30" s="3">
        <v>0</v>
      </c>
      <c r="N30" s="1">
        <v>-12.6479593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x14ac:dyDescent="0.2">
      <c r="A31" s="1" t="s">
        <v>38</v>
      </c>
      <c r="B31" s="1" t="s">
        <v>37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0</v>
      </c>
      <c r="L31" s="1">
        <v>1</v>
      </c>
      <c r="M31" s="3">
        <v>1</v>
      </c>
      <c r="N31" s="10">
        <v>-3.2140999999999999E-6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x14ac:dyDescent="0.2">
      <c r="A32" s="1" t="s">
        <v>39</v>
      </c>
      <c r="B32" s="1" t="s">
        <v>36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2">
        <v>1</v>
      </c>
      <c r="K32" s="1">
        <v>-12.647956000000001</v>
      </c>
      <c r="L32" s="1">
        <v>0</v>
      </c>
      <c r="M32" s="3">
        <v>0</v>
      </c>
      <c r="N32" s="1">
        <v>-12.6479593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x14ac:dyDescent="0.2">
      <c r="A33" s="1" t="s">
        <v>39</v>
      </c>
      <c r="B33" s="1" t="s">
        <v>37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0</v>
      </c>
      <c r="K33" s="1">
        <v>0</v>
      </c>
      <c r="L33" s="1">
        <v>1</v>
      </c>
      <c r="M33" s="3">
        <v>1</v>
      </c>
      <c r="N33" s="10">
        <v>-3.2140999999999999E-6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x14ac:dyDescent="0.2">
      <c r="A34" s="1" t="s">
        <v>40</v>
      </c>
      <c r="B34" s="1" t="s">
        <v>36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2">
        <v>1</v>
      </c>
      <c r="K34" s="1">
        <v>-12.647956000000001</v>
      </c>
      <c r="L34" s="1">
        <v>0</v>
      </c>
      <c r="M34" s="3">
        <v>0</v>
      </c>
      <c r="N34" s="1">
        <v>-12.6479593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x14ac:dyDescent="0.2">
      <c r="A35" s="1" t="s">
        <v>40</v>
      </c>
      <c r="B35" s="1" t="s">
        <v>37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0</v>
      </c>
      <c r="L35" s="1">
        <v>1</v>
      </c>
      <c r="M35" s="3">
        <v>1</v>
      </c>
      <c r="N35" s="10">
        <v>-3.2140999999999999E-6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x14ac:dyDescent="0.2">
      <c r="A36" s="1" t="s">
        <v>41</v>
      </c>
      <c r="B36" s="1" t="s">
        <v>36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2">
        <v>1</v>
      </c>
      <c r="K36" s="1">
        <v>-12.647956000000001</v>
      </c>
      <c r="L36" s="1">
        <v>0</v>
      </c>
      <c r="M36" s="3">
        <v>0</v>
      </c>
      <c r="N36" s="1">
        <v>-12.6479593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x14ac:dyDescent="0.2">
      <c r="A37" s="1" t="s">
        <v>41</v>
      </c>
      <c r="B37" s="1" t="s">
        <v>37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1">
        <v>0</v>
      </c>
      <c r="L37" s="1">
        <v>1</v>
      </c>
      <c r="M37" s="3">
        <v>1</v>
      </c>
      <c r="N37" s="10">
        <v>-3.2140999999999999E-6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x14ac:dyDescent="0.2">
      <c r="A38" s="1" t="s">
        <v>42</v>
      </c>
      <c r="B38" s="1" t="s">
        <v>36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2">
        <v>1</v>
      </c>
      <c r="K38" s="1">
        <v>-12.647956000000001</v>
      </c>
      <c r="L38" s="1">
        <v>0</v>
      </c>
      <c r="M38" s="3">
        <v>0</v>
      </c>
      <c r="N38" s="1">
        <v>-12.6479593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x14ac:dyDescent="0.2">
      <c r="A39" s="1" t="s">
        <v>42</v>
      </c>
      <c r="B39" s="1" t="s">
        <v>37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</v>
      </c>
      <c r="K39" s="1">
        <v>0</v>
      </c>
      <c r="L39" s="1">
        <v>1</v>
      </c>
      <c r="M39" s="3">
        <v>1</v>
      </c>
      <c r="N39" s="10">
        <v>-3.2140999999999999E-6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x14ac:dyDescent="0.2">
      <c r="A40" s="1" t="s">
        <v>43</v>
      </c>
      <c r="B40" s="1" t="s">
        <v>36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2">
        <v>1</v>
      </c>
      <c r="K40" s="1">
        <v>-12.647956000000001</v>
      </c>
      <c r="L40" s="1">
        <v>0</v>
      </c>
      <c r="M40" s="3">
        <v>0</v>
      </c>
      <c r="N40" s="1">
        <v>-12.6479593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x14ac:dyDescent="0.2">
      <c r="A41" s="1" t="s">
        <v>43</v>
      </c>
      <c r="B41" s="1" t="s">
        <v>37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  <c r="K41" s="1">
        <v>0</v>
      </c>
      <c r="L41" s="1">
        <v>1</v>
      </c>
      <c r="M41" s="3">
        <v>1</v>
      </c>
      <c r="N41" s="10">
        <v>-3.2140999999999999E-6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x14ac:dyDescent="0.2">
      <c r="A42" s="1" t="s">
        <v>44</v>
      </c>
      <c r="B42" s="1" t="s">
        <v>36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2">
        <v>1</v>
      </c>
      <c r="K42" s="1">
        <v>-12.647956000000001</v>
      </c>
      <c r="L42" s="1">
        <v>0</v>
      </c>
      <c r="M42" s="3">
        <v>0</v>
      </c>
      <c r="N42" s="1">
        <v>-12.6479593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x14ac:dyDescent="0.2">
      <c r="A43" s="1" t="s">
        <v>44</v>
      </c>
      <c r="B43" s="1" t="s">
        <v>37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>
        <v>0</v>
      </c>
      <c r="K43" s="1">
        <v>0</v>
      </c>
      <c r="L43" s="1">
        <v>1</v>
      </c>
      <c r="M43" s="3">
        <v>1</v>
      </c>
      <c r="N43" s="10">
        <v>-3.2140999999999999E-6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x14ac:dyDescent="0.2">
      <c r="A44" s="11" t="s">
        <v>45</v>
      </c>
      <c r="B44" s="11" t="s">
        <v>36</v>
      </c>
      <c r="C44" s="11">
        <v>1</v>
      </c>
      <c r="D44" s="11">
        <v>1</v>
      </c>
      <c r="E44" s="11">
        <v>0</v>
      </c>
      <c r="F44" s="11">
        <v>1</v>
      </c>
      <c r="G44" s="11">
        <v>0</v>
      </c>
      <c r="H44" s="11">
        <v>0</v>
      </c>
      <c r="I44" s="11">
        <v>1</v>
      </c>
      <c r="J44" s="12">
        <v>0</v>
      </c>
      <c r="K44" s="1">
        <v>0</v>
      </c>
      <c r="L44" s="1">
        <v>1</v>
      </c>
      <c r="M44" s="3">
        <v>1</v>
      </c>
      <c r="N44" s="10">
        <v>-3.2140999999999999E-6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x14ac:dyDescent="0.2">
      <c r="A45" s="11" t="s">
        <v>45</v>
      </c>
      <c r="B45" s="11" t="s">
        <v>37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2">
        <v>1</v>
      </c>
      <c r="K45" s="1">
        <v>-12.647956000000001</v>
      </c>
      <c r="L45" s="1">
        <v>0</v>
      </c>
      <c r="M45" s="3">
        <v>0</v>
      </c>
      <c r="N45" s="1">
        <v>-12.6479593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x14ac:dyDescent="0.2">
      <c r="A46" s="11" t="s">
        <v>46</v>
      </c>
      <c r="B46" s="11" t="s">
        <v>36</v>
      </c>
      <c r="C46" s="11">
        <v>1</v>
      </c>
      <c r="D46" s="11">
        <v>1</v>
      </c>
      <c r="E46" s="11">
        <v>0</v>
      </c>
      <c r="F46" s="11">
        <v>1</v>
      </c>
      <c r="G46" s="11">
        <v>0</v>
      </c>
      <c r="H46" s="11">
        <v>0</v>
      </c>
      <c r="I46" s="11">
        <v>1</v>
      </c>
      <c r="J46" s="12">
        <v>0</v>
      </c>
      <c r="K46" s="1">
        <v>0</v>
      </c>
      <c r="L46" s="1">
        <v>1</v>
      </c>
      <c r="M46" s="3">
        <v>1</v>
      </c>
      <c r="N46" s="10">
        <v>-3.2140999999999999E-6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x14ac:dyDescent="0.2">
      <c r="A47" s="11" t="s">
        <v>46</v>
      </c>
      <c r="B47" s="11" t="s">
        <v>37</v>
      </c>
      <c r="C47" s="11">
        <v>0</v>
      </c>
      <c r="D47" s="11">
        <v>1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2">
        <v>1</v>
      </c>
      <c r="K47" s="1">
        <v>-12.647956000000001</v>
      </c>
      <c r="L47" s="1">
        <v>0</v>
      </c>
      <c r="M47" s="3">
        <v>0</v>
      </c>
      <c r="N47" s="1">
        <v>-12.6479593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x14ac:dyDescent="0.2">
      <c r="A48" s="11" t="s">
        <v>47</v>
      </c>
      <c r="B48" s="11" t="s">
        <v>36</v>
      </c>
      <c r="C48" s="11">
        <v>1</v>
      </c>
      <c r="D48" s="11">
        <v>1</v>
      </c>
      <c r="E48" s="11">
        <v>0</v>
      </c>
      <c r="F48" s="11">
        <v>1</v>
      </c>
      <c r="G48" s="11">
        <v>0</v>
      </c>
      <c r="H48" s="11">
        <v>0</v>
      </c>
      <c r="I48" s="11">
        <v>1</v>
      </c>
      <c r="J48" s="12">
        <v>0</v>
      </c>
      <c r="K48" s="1">
        <v>0</v>
      </c>
      <c r="L48" s="1">
        <v>1</v>
      </c>
      <c r="M48" s="3">
        <v>1</v>
      </c>
      <c r="N48" s="10">
        <v>-3.2140999999999999E-6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x14ac:dyDescent="0.2">
      <c r="A49" s="11" t="s">
        <v>47</v>
      </c>
      <c r="B49" s="11" t="s">
        <v>37</v>
      </c>
      <c r="C49" s="11">
        <v>0</v>
      </c>
      <c r="D49" s="11">
        <v>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2">
        <v>1</v>
      </c>
      <c r="K49" s="1">
        <v>-12.647956000000001</v>
      </c>
      <c r="L49" s="1">
        <v>0</v>
      </c>
      <c r="M49" s="3">
        <v>0</v>
      </c>
      <c r="N49" s="1">
        <v>-12.6479593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x14ac:dyDescent="0.2">
      <c r="A50" s="7" t="s">
        <v>48</v>
      </c>
      <c r="B50" s="7" t="s">
        <v>48</v>
      </c>
      <c r="C50" s="7">
        <v>0</v>
      </c>
      <c r="D50" s="7">
        <v>1</v>
      </c>
      <c r="E50" s="7">
        <v>0</v>
      </c>
      <c r="F50" s="7">
        <v>0</v>
      </c>
      <c r="G50" s="7">
        <v>1</v>
      </c>
      <c r="H50" s="7">
        <v>0</v>
      </c>
      <c r="I50" s="7">
        <v>1</v>
      </c>
      <c r="J50" s="8">
        <v>1</v>
      </c>
      <c r="K50" s="1">
        <v>-12.647956000000001</v>
      </c>
      <c r="L50" s="1">
        <v>0</v>
      </c>
      <c r="M50" s="3">
        <v>0</v>
      </c>
      <c r="N50" s="1">
        <v>-12.6479593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x14ac:dyDescent="0.2">
      <c r="A51" s="1" t="s">
        <v>48</v>
      </c>
      <c r="B51" s="1" t="s">
        <v>49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</v>
      </c>
      <c r="K51" s="1">
        <v>0</v>
      </c>
      <c r="L51" s="1">
        <v>1</v>
      </c>
      <c r="M51" s="3">
        <v>1</v>
      </c>
      <c r="N51" s="10">
        <v>-3.2140999999999999E-6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x14ac:dyDescent="0.2">
      <c r="A52" s="1" t="s">
        <v>50</v>
      </c>
      <c r="B52" s="1" t="s">
        <v>48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2">
        <v>1</v>
      </c>
      <c r="K52" s="1">
        <v>-12.647956000000001</v>
      </c>
      <c r="L52" s="1">
        <v>0</v>
      </c>
      <c r="M52" s="3">
        <v>0</v>
      </c>
      <c r="N52" s="1">
        <v>-12.6479593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x14ac:dyDescent="0.2">
      <c r="A53" s="1" t="s">
        <v>50</v>
      </c>
      <c r="B53" s="1" t="s">
        <v>49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</v>
      </c>
      <c r="K53" s="1">
        <v>0</v>
      </c>
      <c r="L53" s="1">
        <v>1</v>
      </c>
      <c r="M53" s="3">
        <v>1</v>
      </c>
      <c r="N53" s="10">
        <v>-3.2140999999999999E-6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x14ac:dyDescent="0.2">
      <c r="A54" s="1" t="s">
        <v>51</v>
      </c>
      <c r="B54" s="1" t="s">
        <v>48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2">
        <v>1</v>
      </c>
      <c r="K54" s="1">
        <v>-12.647956000000001</v>
      </c>
      <c r="L54" s="1">
        <v>0</v>
      </c>
      <c r="M54" s="3">
        <v>0</v>
      </c>
      <c r="N54" s="1">
        <v>-12.6479593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x14ac:dyDescent="0.2">
      <c r="A55" s="1" t="s">
        <v>51</v>
      </c>
      <c r="B55" s="1" t="s">
        <v>49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0</v>
      </c>
      <c r="K55" s="1">
        <v>0</v>
      </c>
      <c r="L55" s="1">
        <v>1</v>
      </c>
      <c r="M55" s="3">
        <v>1</v>
      </c>
      <c r="N55" s="10">
        <v>-3.2140999999999999E-6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x14ac:dyDescent="0.2">
      <c r="A56" s="1" t="s">
        <v>52</v>
      </c>
      <c r="B56" s="1" t="s">
        <v>48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1</v>
      </c>
      <c r="J56" s="2">
        <v>1</v>
      </c>
      <c r="K56" s="1">
        <v>-12.647956000000001</v>
      </c>
      <c r="L56" s="1">
        <v>0</v>
      </c>
      <c r="M56" s="3">
        <v>0</v>
      </c>
      <c r="N56" s="1">
        <v>-12.6479593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x14ac:dyDescent="0.2">
      <c r="A57" s="1" t="s">
        <v>52</v>
      </c>
      <c r="B57" s="1" t="s">
        <v>49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2">
        <v>0</v>
      </c>
      <c r="K57" s="1">
        <v>0</v>
      </c>
      <c r="L57" s="1">
        <v>1</v>
      </c>
      <c r="M57" s="3">
        <v>1</v>
      </c>
      <c r="N57" s="10">
        <v>-3.2140999999999999E-6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x14ac:dyDescent="0.2">
      <c r="A58" s="11" t="s">
        <v>53</v>
      </c>
      <c r="B58" s="11" t="s">
        <v>48</v>
      </c>
      <c r="C58" s="11">
        <v>1</v>
      </c>
      <c r="D58" s="11">
        <v>1</v>
      </c>
      <c r="E58" s="11">
        <v>0</v>
      </c>
      <c r="F58" s="11">
        <v>0</v>
      </c>
      <c r="G58" s="11">
        <v>1</v>
      </c>
      <c r="H58" s="11">
        <v>0</v>
      </c>
      <c r="I58" s="11">
        <v>1</v>
      </c>
      <c r="J58" s="12">
        <v>0</v>
      </c>
      <c r="K58" s="1">
        <v>0</v>
      </c>
      <c r="L58" s="1">
        <v>1</v>
      </c>
      <c r="M58" s="3">
        <v>1</v>
      </c>
      <c r="N58" s="10">
        <v>-3.2140999999999999E-6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x14ac:dyDescent="0.2">
      <c r="A59" s="11" t="s">
        <v>53</v>
      </c>
      <c r="B59" s="11" t="s">
        <v>49</v>
      </c>
      <c r="C59" s="11">
        <v>0</v>
      </c>
      <c r="D59" s="11">
        <v>1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2">
        <v>1</v>
      </c>
      <c r="K59" s="1">
        <v>-12.647956000000001</v>
      </c>
      <c r="L59" s="1">
        <v>0</v>
      </c>
      <c r="M59" s="3">
        <v>0</v>
      </c>
      <c r="N59" s="1">
        <v>-12.6479593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x14ac:dyDescent="0.2">
      <c r="A60" s="11" t="s">
        <v>54</v>
      </c>
      <c r="B60" s="11" t="s">
        <v>48</v>
      </c>
      <c r="C60" s="11">
        <v>1</v>
      </c>
      <c r="D60" s="11">
        <v>1</v>
      </c>
      <c r="E60" s="11">
        <v>0</v>
      </c>
      <c r="F60" s="11">
        <v>0</v>
      </c>
      <c r="G60" s="11">
        <v>1</v>
      </c>
      <c r="H60" s="11">
        <v>0</v>
      </c>
      <c r="I60" s="11">
        <v>1</v>
      </c>
      <c r="J60" s="12">
        <v>0</v>
      </c>
      <c r="K60" s="1">
        <v>0</v>
      </c>
      <c r="L60" s="1">
        <v>1</v>
      </c>
      <c r="M60" s="3">
        <v>1</v>
      </c>
      <c r="N60" s="10">
        <v>-3.2140999999999999E-6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x14ac:dyDescent="0.2">
      <c r="A61" s="11" t="s">
        <v>54</v>
      </c>
      <c r="B61" s="11" t="s">
        <v>49</v>
      </c>
      <c r="C61" s="11">
        <v>0</v>
      </c>
      <c r="D61" s="11">
        <v>1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2">
        <v>1</v>
      </c>
      <c r="K61" s="1">
        <v>-12.647956000000001</v>
      </c>
      <c r="L61" s="1">
        <v>0</v>
      </c>
      <c r="M61" s="3">
        <v>0</v>
      </c>
      <c r="N61" s="1">
        <v>-12.6479593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x14ac:dyDescent="0.2">
      <c r="A62" s="11" t="s">
        <v>55</v>
      </c>
      <c r="B62" s="11" t="s">
        <v>48</v>
      </c>
      <c r="C62" s="11">
        <v>1</v>
      </c>
      <c r="D62" s="11">
        <v>1</v>
      </c>
      <c r="E62" s="11">
        <v>0</v>
      </c>
      <c r="F62" s="11">
        <v>0</v>
      </c>
      <c r="G62" s="11">
        <v>1</v>
      </c>
      <c r="H62" s="11">
        <v>0</v>
      </c>
      <c r="I62" s="11">
        <v>1</v>
      </c>
      <c r="J62" s="12">
        <v>0</v>
      </c>
      <c r="K62" s="1">
        <v>0</v>
      </c>
      <c r="L62" s="1">
        <v>1</v>
      </c>
      <c r="M62" s="3">
        <v>1</v>
      </c>
      <c r="N62" s="10">
        <v>-3.2140999999999999E-6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x14ac:dyDescent="0.2">
      <c r="A63" s="11" t="s">
        <v>55</v>
      </c>
      <c r="B63" s="11" t="s">
        <v>49</v>
      </c>
      <c r="C63" s="11">
        <v>0</v>
      </c>
      <c r="D63" s="11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2">
        <v>1</v>
      </c>
      <c r="K63" s="1">
        <v>-12.647956000000001</v>
      </c>
      <c r="L63" s="1">
        <v>0</v>
      </c>
      <c r="M63" s="3">
        <v>0</v>
      </c>
      <c r="N63" s="1">
        <v>-12.6479593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x14ac:dyDescent="0.2">
      <c r="A64" s="11" t="s">
        <v>56</v>
      </c>
      <c r="B64" s="11" t="s">
        <v>48</v>
      </c>
      <c r="C64" s="11">
        <v>1</v>
      </c>
      <c r="D64" s="11">
        <v>1</v>
      </c>
      <c r="E64" s="11">
        <v>0</v>
      </c>
      <c r="F64" s="11">
        <v>0</v>
      </c>
      <c r="G64" s="11">
        <v>1</v>
      </c>
      <c r="H64" s="11">
        <v>0</v>
      </c>
      <c r="I64" s="11">
        <v>1</v>
      </c>
      <c r="J64" s="12">
        <v>0</v>
      </c>
      <c r="K64" s="1">
        <v>0</v>
      </c>
      <c r="L64" s="1">
        <v>1</v>
      </c>
      <c r="M64" s="3">
        <v>1</v>
      </c>
      <c r="N64" s="10">
        <v>-3.2140999999999999E-6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x14ac:dyDescent="0.2">
      <c r="A65" s="11" t="s">
        <v>56</v>
      </c>
      <c r="B65" s="11" t="s">
        <v>49</v>
      </c>
      <c r="C65" s="11">
        <v>0</v>
      </c>
      <c r="D65" s="11">
        <v>1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2">
        <v>1</v>
      </c>
      <c r="K65" s="1">
        <v>-12.647956000000001</v>
      </c>
      <c r="L65" s="1">
        <v>0</v>
      </c>
      <c r="M65" s="3">
        <v>0</v>
      </c>
      <c r="N65" s="1">
        <v>-12.6479593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x14ac:dyDescent="0.2">
      <c r="A66" s="11" t="s">
        <v>57</v>
      </c>
      <c r="B66" s="11" t="s">
        <v>48</v>
      </c>
      <c r="C66" s="11">
        <v>1</v>
      </c>
      <c r="D66" s="11">
        <v>1</v>
      </c>
      <c r="E66" s="11">
        <v>0</v>
      </c>
      <c r="F66" s="11">
        <v>0</v>
      </c>
      <c r="G66" s="11">
        <v>1</v>
      </c>
      <c r="H66" s="11">
        <v>0</v>
      </c>
      <c r="I66" s="11">
        <v>1</v>
      </c>
      <c r="J66" s="12">
        <v>0</v>
      </c>
      <c r="K66" s="1">
        <v>0</v>
      </c>
      <c r="L66" s="1">
        <v>1</v>
      </c>
      <c r="M66" s="3">
        <v>1</v>
      </c>
      <c r="N66" s="10">
        <v>-3.2140999999999999E-6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x14ac:dyDescent="0.2">
      <c r="A67" s="11" t="s">
        <v>57</v>
      </c>
      <c r="B67" s="11" t="s">
        <v>49</v>
      </c>
      <c r="C67" s="11">
        <v>0</v>
      </c>
      <c r="D67" s="11">
        <v>1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2">
        <v>1</v>
      </c>
      <c r="K67" s="1">
        <v>-12.647956000000001</v>
      </c>
      <c r="L67" s="1">
        <v>0</v>
      </c>
      <c r="M67" s="3">
        <v>0</v>
      </c>
      <c r="N67" s="1">
        <v>-12.6479593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x14ac:dyDescent="0.2">
      <c r="A68" s="11" t="s">
        <v>58</v>
      </c>
      <c r="B68" s="11" t="s">
        <v>48</v>
      </c>
      <c r="C68" s="11">
        <v>1</v>
      </c>
      <c r="D68" s="11">
        <v>1</v>
      </c>
      <c r="E68" s="11">
        <v>0</v>
      </c>
      <c r="F68" s="11">
        <v>0</v>
      </c>
      <c r="G68" s="11">
        <v>1</v>
      </c>
      <c r="H68" s="11">
        <v>0</v>
      </c>
      <c r="I68" s="11">
        <v>1</v>
      </c>
      <c r="J68" s="12">
        <v>0</v>
      </c>
      <c r="K68" s="1">
        <v>0</v>
      </c>
      <c r="L68" s="1">
        <v>1</v>
      </c>
      <c r="M68" s="3">
        <v>1</v>
      </c>
      <c r="N68" s="10">
        <v>-3.2140999999999999E-6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x14ac:dyDescent="0.2">
      <c r="A69" s="11" t="s">
        <v>58</v>
      </c>
      <c r="B69" s="11" t="s">
        <v>49</v>
      </c>
      <c r="C69" s="11">
        <v>0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2">
        <v>1</v>
      </c>
      <c r="K69" s="1">
        <v>-12.647956000000001</v>
      </c>
      <c r="L69" s="1">
        <v>0</v>
      </c>
      <c r="M69" s="3">
        <v>0</v>
      </c>
      <c r="N69" s="1">
        <v>-12.6479593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x14ac:dyDescent="0.2">
      <c r="A70" s="11" t="s">
        <v>59</v>
      </c>
      <c r="B70" s="11" t="s">
        <v>48</v>
      </c>
      <c r="C70" s="11">
        <v>1</v>
      </c>
      <c r="D70" s="11">
        <v>1</v>
      </c>
      <c r="E70" s="11">
        <v>0</v>
      </c>
      <c r="F70" s="11">
        <v>0</v>
      </c>
      <c r="G70" s="11">
        <v>1</v>
      </c>
      <c r="H70" s="11">
        <v>0</v>
      </c>
      <c r="I70" s="11">
        <v>1</v>
      </c>
      <c r="J70" s="12">
        <v>0</v>
      </c>
      <c r="K70" s="1">
        <v>0</v>
      </c>
      <c r="L70" s="1">
        <v>1</v>
      </c>
      <c r="M70" s="3">
        <v>1</v>
      </c>
      <c r="N70" s="10">
        <v>-3.2140999999999999E-6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x14ac:dyDescent="0.2">
      <c r="A71" s="11" t="s">
        <v>59</v>
      </c>
      <c r="B71" s="11" t="s">
        <v>49</v>
      </c>
      <c r="C71" s="11">
        <v>0</v>
      </c>
      <c r="D71" s="11">
        <v>1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2">
        <v>1</v>
      </c>
      <c r="K71" s="1">
        <v>-12.647956000000001</v>
      </c>
      <c r="L71" s="1">
        <v>0</v>
      </c>
      <c r="M71" s="3">
        <v>0</v>
      </c>
      <c r="N71" s="1">
        <v>-12.6479593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x14ac:dyDescent="0.2">
      <c r="A72" s="7" t="s">
        <v>60</v>
      </c>
      <c r="B72" s="7" t="s">
        <v>60</v>
      </c>
      <c r="C72" s="7">
        <v>0</v>
      </c>
      <c r="D72" s="7">
        <v>1</v>
      </c>
      <c r="E72" s="7">
        <v>0</v>
      </c>
      <c r="F72" s="7">
        <v>0</v>
      </c>
      <c r="G72" s="7">
        <v>0</v>
      </c>
      <c r="H72" s="7">
        <v>1</v>
      </c>
      <c r="I72" s="7">
        <v>1</v>
      </c>
      <c r="J72" s="8">
        <v>1</v>
      </c>
      <c r="K72" s="1">
        <v>-12.647956000000001</v>
      </c>
      <c r="L72" s="1">
        <v>0</v>
      </c>
      <c r="M72" s="3">
        <v>0</v>
      </c>
      <c r="N72" s="1">
        <v>-12.6479593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x14ac:dyDescent="0.2">
      <c r="A73" s="1" t="s">
        <v>60</v>
      </c>
      <c r="B73" s="1" t="s">
        <v>61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2">
        <v>0</v>
      </c>
      <c r="K73" s="1">
        <v>0</v>
      </c>
      <c r="L73" s="1">
        <v>1</v>
      </c>
      <c r="M73" s="3">
        <v>1</v>
      </c>
      <c r="N73" s="10">
        <v>-3.2140999999999999E-6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x14ac:dyDescent="0.2">
      <c r="A74" s="11" t="s">
        <v>62</v>
      </c>
      <c r="B74" s="11" t="s">
        <v>60</v>
      </c>
      <c r="C74" s="11">
        <v>1</v>
      </c>
      <c r="D74" s="11">
        <v>1</v>
      </c>
      <c r="E74" s="11">
        <v>0</v>
      </c>
      <c r="F74" s="11">
        <v>0</v>
      </c>
      <c r="G74" s="11">
        <v>0</v>
      </c>
      <c r="H74" s="11">
        <v>1</v>
      </c>
      <c r="I74" s="11">
        <v>1</v>
      </c>
      <c r="J74" s="12">
        <v>0</v>
      </c>
      <c r="K74" s="1">
        <v>0</v>
      </c>
      <c r="L74" s="1">
        <v>1</v>
      </c>
      <c r="M74" s="3">
        <v>1</v>
      </c>
      <c r="N74" s="10">
        <v>-3.2140999999999999E-6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x14ac:dyDescent="0.2">
      <c r="A75" s="11" t="s">
        <v>62</v>
      </c>
      <c r="B75" s="11" t="s">
        <v>61</v>
      </c>
      <c r="C75" s="11">
        <v>0</v>
      </c>
      <c r="D75" s="11">
        <v>1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2">
        <v>1</v>
      </c>
      <c r="K75" s="1">
        <v>-12.647956000000001</v>
      </c>
      <c r="L75" s="1">
        <v>0</v>
      </c>
      <c r="M75" s="3">
        <v>0</v>
      </c>
      <c r="N75" s="1">
        <v>-12.6479593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x14ac:dyDescent="0.2">
      <c r="A76" s="11" t="s">
        <v>63</v>
      </c>
      <c r="B76" s="11" t="s">
        <v>60</v>
      </c>
      <c r="C76" s="11">
        <v>1</v>
      </c>
      <c r="D76" s="11">
        <v>1</v>
      </c>
      <c r="E76" s="11">
        <v>0</v>
      </c>
      <c r="F76" s="11">
        <v>0</v>
      </c>
      <c r="G76" s="11">
        <v>0</v>
      </c>
      <c r="H76" s="11">
        <v>1</v>
      </c>
      <c r="I76" s="11">
        <v>1</v>
      </c>
      <c r="J76" s="12">
        <v>0</v>
      </c>
      <c r="K76" s="1">
        <v>0</v>
      </c>
      <c r="L76" s="1">
        <v>1</v>
      </c>
      <c r="M76" s="3">
        <v>1</v>
      </c>
      <c r="N76" s="10">
        <v>-3.2140999999999999E-6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x14ac:dyDescent="0.2">
      <c r="A77" s="11" t="s">
        <v>63</v>
      </c>
      <c r="B77" s="11" t="s">
        <v>61</v>
      </c>
      <c r="C77" s="11">
        <v>0</v>
      </c>
      <c r="D77" s="11">
        <v>1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2">
        <v>1</v>
      </c>
      <c r="K77" s="1">
        <v>-12.647956000000001</v>
      </c>
      <c r="L77" s="1">
        <v>0</v>
      </c>
      <c r="M77" s="3">
        <v>0</v>
      </c>
      <c r="N77" s="1">
        <v>-12.6479593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x14ac:dyDescent="0.2">
      <c r="A78" s="11" t="s">
        <v>64</v>
      </c>
      <c r="B78" s="11" t="s">
        <v>60</v>
      </c>
      <c r="C78" s="11">
        <v>1</v>
      </c>
      <c r="D78" s="11">
        <v>1</v>
      </c>
      <c r="E78" s="11">
        <v>0</v>
      </c>
      <c r="F78" s="11">
        <v>0</v>
      </c>
      <c r="G78" s="11">
        <v>0</v>
      </c>
      <c r="H78" s="11">
        <v>1</v>
      </c>
      <c r="I78" s="11">
        <v>1</v>
      </c>
      <c r="J78" s="12">
        <v>0</v>
      </c>
      <c r="K78" s="1">
        <v>0</v>
      </c>
      <c r="L78" s="1">
        <v>1</v>
      </c>
      <c r="M78" s="3">
        <v>1</v>
      </c>
      <c r="N78" s="10">
        <v>-3.2140999999999999E-6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x14ac:dyDescent="0.2">
      <c r="A79" s="11" t="s">
        <v>64</v>
      </c>
      <c r="B79" s="11" t="s">
        <v>61</v>
      </c>
      <c r="C79" s="11">
        <v>0</v>
      </c>
      <c r="D79" s="11">
        <v>1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2">
        <v>1</v>
      </c>
      <c r="K79" s="1">
        <v>-12.647956000000001</v>
      </c>
      <c r="L79" s="1">
        <v>0</v>
      </c>
      <c r="M79" s="3">
        <v>0</v>
      </c>
      <c r="N79" s="1">
        <v>-12.6479593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x14ac:dyDescent="0.2">
      <c r="A80" s="11" t="s">
        <v>65</v>
      </c>
      <c r="B80" s="11" t="s">
        <v>60</v>
      </c>
      <c r="C80" s="11">
        <v>1</v>
      </c>
      <c r="D80" s="11">
        <v>1</v>
      </c>
      <c r="E80" s="11">
        <v>0</v>
      </c>
      <c r="F80" s="11">
        <v>0</v>
      </c>
      <c r="G80" s="11">
        <v>0</v>
      </c>
      <c r="H80" s="11">
        <v>1</v>
      </c>
      <c r="I80" s="11">
        <v>1</v>
      </c>
      <c r="J80" s="12">
        <v>0</v>
      </c>
      <c r="K80" s="1">
        <v>0</v>
      </c>
      <c r="L80" s="1">
        <v>1</v>
      </c>
      <c r="M80" s="3">
        <v>1</v>
      </c>
      <c r="N80" s="10">
        <v>-3.2140999999999999E-6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x14ac:dyDescent="0.2">
      <c r="A81" s="11" t="s">
        <v>65</v>
      </c>
      <c r="B81" s="11" t="s">
        <v>61</v>
      </c>
      <c r="C81" s="11">
        <v>0</v>
      </c>
      <c r="D81" s="11">
        <v>1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2">
        <v>1</v>
      </c>
      <c r="K81" s="1">
        <v>-12.647956000000001</v>
      </c>
      <c r="L81" s="1">
        <v>0</v>
      </c>
      <c r="M81" s="3">
        <v>0</v>
      </c>
      <c r="N81" s="1">
        <v>-12.6479593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x14ac:dyDescent="0.2">
      <c r="A82" s="11" t="s">
        <v>66</v>
      </c>
      <c r="B82" s="11" t="s">
        <v>60</v>
      </c>
      <c r="C82" s="11">
        <v>1</v>
      </c>
      <c r="D82" s="11">
        <v>1</v>
      </c>
      <c r="E82" s="11">
        <v>0</v>
      </c>
      <c r="F82" s="11">
        <v>0</v>
      </c>
      <c r="G82" s="11">
        <v>0</v>
      </c>
      <c r="H82" s="11">
        <v>1</v>
      </c>
      <c r="I82" s="11">
        <v>1</v>
      </c>
      <c r="J82" s="12">
        <v>0</v>
      </c>
      <c r="K82" s="1">
        <v>0</v>
      </c>
      <c r="L82" s="1">
        <v>1</v>
      </c>
      <c r="M82" s="3">
        <v>1</v>
      </c>
      <c r="N82" s="10">
        <v>-3.2140999999999999E-6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x14ac:dyDescent="0.2">
      <c r="A83" s="11" t="s">
        <v>66</v>
      </c>
      <c r="B83" s="11" t="s">
        <v>61</v>
      </c>
      <c r="C83" s="11">
        <v>0</v>
      </c>
      <c r="D83" s="11">
        <v>1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2">
        <v>1</v>
      </c>
      <c r="K83" s="1">
        <v>-12.647956000000001</v>
      </c>
      <c r="L83" s="1">
        <v>0</v>
      </c>
      <c r="M83" s="3">
        <v>0</v>
      </c>
      <c r="N83" s="1">
        <v>-12.6479593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x14ac:dyDescent="0.2">
      <c r="A84" s="11" t="s">
        <v>67</v>
      </c>
      <c r="B84" s="11" t="s">
        <v>60</v>
      </c>
      <c r="C84" s="11">
        <v>1</v>
      </c>
      <c r="D84" s="11">
        <v>1</v>
      </c>
      <c r="E84" s="11">
        <v>0</v>
      </c>
      <c r="F84" s="11">
        <v>0</v>
      </c>
      <c r="G84" s="11">
        <v>0</v>
      </c>
      <c r="H84" s="11">
        <v>1</v>
      </c>
      <c r="I84" s="11">
        <v>1</v>
      </c>
      <c r="J84" s="12">
        <v>0</v>
      </c>
      <c r="K84" s="1">
        <v>0</v>
      </c>
      <c r="L84" s="1">
        <v>1</v>
      </c>
      <c r="M84" s="3">
        <v>1</v>
      </c>
      <c r="N84" s="10">
        <v>-3.2140999999999999E-6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x14ac:dyDescent="0.2">
      <c r="A85" s="11" t="s">
        <v>67</v>
      </c>
      <c r="B85" s="11" t="s">
        <v>61</v>
      </c>
      <c r="C85" s="11">
        <v>0</v>
      </c>
      <c r="D85" s="11">
        <v>1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2">
        <v>1</v>
      </c>
      <c r="K85" s="1">
        <v>-12.647956000000001</v>
      </c>
      <c r="L85" s="1">
        <v>0</v>
      </c>
      <c r="M85" s="3">
        <v>0</v>
      </c>
      <c r="N85" s="1">
        <v>-12.6479593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x14ac:dyDescent="0.2">
      <c r="A86" s="11" t="s">
        <v>68</v>
      </c>
      <c r="B86" s="11" t="s">
        <v>60</v>
      </c>
      <c r="C86" s="11">
        <v>1</v>
      </c>
      <c r="D86" s="11">
        <v>1</v>
      </c>
      <c r="E86" s="11">
        <v>0</v>
      </c>
      <c r="F86" s="11">
        <v>0</v>
      </c>
      <c r="G86" s="11">
        <v>0</v>
      </c>
      <c r="H86" s="11">
        <v>1</v>
      </c>
      <c r="I86" s="11">
        <v>1</v>
      </c>
      <c r="J86" s="12">
        <v>0</v>
      </c>
      <c r="K86" s="1">
        <v>0</v>
      </c>
      <c r="L86" s="1">
        <v>1</v>
      </c>
      <c r="M86" s="3">
        <v>1</v>
      </c>
      <c r="N86" s="10">
        <v>-3.2140999999999999E-6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x14ac:dyDescent="0.2">
      <c r="A87" s="11" t="s">
        <v>68</v>
      </c>
      <c r="B87" s="11" t="s">
        <v>61</v>
      </c>
      <c r="C87" s="11">
        <v>0</v>
      </c>
      <c r="D87" s="11">
        <v>1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2">
        <v>1</v>
      </c>
      <c r="K87" s="1">
        <v>-12.647956000000001</v>
      </c>
      <c r="L87" s="1">
        <v>0</v>
      </c>
      <c r="M87" s="3">
        <v>0</v>
      </c>
      <c r="N87" s="1">
        <v>-12.6479593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x14ac:dyDescent="0.2">
      <c r="A88" s="11" t="s">
        <v>69</v>
      </c>
      <c r="B88" s="11" t="s">
        <v>60</v>
      </c>
      <c r="C88" s="11">
        <v>1</v>
      </c>
      <c r="D88" s="11">
        <v>1</v>
      </c>
      <c r="E88" s="11">
        <v>0</v>
      </c>
      <c r="F88" s="11">
        <v>0</v>
      </c>
      <c r="G88" s="11">
        <v>0</v>
      </c>
      <c r="H88" s="11">
        <v>1</v>
      </c>
      <c r="I88" s="11">
        <v>1</v>
      </c>
      <c r="J88" s="12">
        <v>0</v>
      </c>
      <c r="K88" s="1">
        <v>0</v>
      </c>
      <c r="L88" s="1">
        <v>1</v>
      </c>
      <c r="M88" s="3">
        <v>1</v>
      </c>
      <c r="N88" s="10">
        <v>-3.2140999999999999E-6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x14ac:dyDescent="0.2">
      <c r="A89" s="11" t="s">
        <v>69</v>
      </c>
      <c r="B89" s="11" t="s">
        <v>61</v>
      </c>
      <c r="C89" s="11">
        <v>0</v>
      </c>
      <c r="D89" s="11">
        <v>1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2">
        <v>1</v>
      </c>
      <c r="K89" s="1">
        <v>-12.647956000000001</v>
      </c>
      <c r="L89" s="1">
        <v>0</v>
      </c>
      <c r="M89" s="3">
        <v>0</v>
      </c>
      <c r="N89" s="1">
        <v>-12.6479593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x14ac:dyDescent="0.2">
      <c r="A90" s="11" t="s">
        <v>70</v>
      </c>
      <c r="B90" s="11" t="s">
        <v>60</v>
      </c>
      <c r="C90" s="11">
        <v>1</v>
      </c>
      <c r="D90" s="11">
        <v>1</v>
      </c>
      <c r="E90" s="11">
        <v>0</v>
      </c>
      <c r="F90" s="11">
        <v>0</v>
      </c>
      <c r="G90" s="11">
        <v>0</v>
      </c>
      <c r="H90" s="11">
        <v>1</v>
      </c>
      <c r="I90" s="11">
        <v>1</v>
      </c>
      <c r="J90" s="12">
        <v>0</v>
      </c>
      <c r="K90" s="1">
        <v>0</v>
      </c>
      <c r="L90" s="1">
        <v>1</v>
      </c>
      <c r="M90" s="3">
        <v>1</v>
      </c>
      <c r="N90" s="10">
        <v>-3.2140999999999999E-6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x14ac:dyDescent="0.2">
      <c r="A91" s="11" t="s">
        <v>70</v>
      </c>
      <c r="B91" s="11" t="s">
        <v>61</v>
      </c>
      <c r="C91" s="11">
        <v>0</v>
      </c>
      <c r="D91" s="11">
        <v>1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2">
        <v>1</v>
      </c>
      <c r="K91" s="1">
        <v>-12.647956000000001</v>
      </c>
      <c r="L91" s="1">
        <v>0</v>
      </c>
      <c r="M91" s="3">
        <v>0</v>
      </c>
      <c r="N91" s="1">
        <v>-12.6479593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x14ac:dyDescent="0.2">
      <c r="A92" s="11" t="s">
        <v>71</v>
      </c>
      <c r="B92" s="11" t="s">
        <v>60</v>
      </c>
      <c r="C92" s="11">
        <v>1</v>
      </c>
      <c r="D92" s="11">
        <v>1</v>
      </c>
      <c r="E92" s="11">
        <v>0</v>
      </c>
      <c r="F92" s="11">
        <v>0</v>
      </c>
      <c r="G92" s="11">
        <v>0</v>
      </c>
      <c r="H92" s="11">
        <v>1</v>
      </c>
      <c r="I92" s="11">
        <v>1</v>
      </c>
      <c r="J92" s="12">
        <v>0</v>
      </c>
      <c r="K92" s="1">
        <v>0</v>
      </c>
      <c r="L92" s="1">
        <v>1</v>
      </c>
      <c r="M92" s="3">
        <v>1</v>
      </c>
      <c r="N92" s="10">
        <v>-3.2140999999999999E-6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x14ac:dyDescent="0.2">
      <c r="A93" s="11" t="s">
        <v>71</v>
      </c>
      <c r="B93" s="11" t="s">
        <v>61</v>
      </c>
      <c r="C93" s="11">
        <v>0</v>
      </c>
      <c r="D93" s="11">
        <v>1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2">
        <v>1</v>
      </c>
      <c r="K93" s="1">
        <v>-12.647956000000001</v>
      </c>
      <c r="L93" s="1">
        <v>0</v>
      </c>
      <c r="M93" s="3">
        <v>0</v>
      </c>
      <c r="N93" s="1">
        <v>-12.6479593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B331-6A58-6D4F-A4DB-F35E00CC1056}">
  <dimension ref="A1:F201"/>
  <sheetViews>
    <sheetView workbookViewId="0">
      <selection sqref="A1:F201"/>
    </sheetView>
  </sheetViews>
  <sheetFormatPr baseColWidth="10" defaultColWidth="11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72</v>
      </c>
      <c r="F1" t="s">
        <v>73</v>
      </c>
    </row>
    <row r="2" spans="1:6" x14ac:dyDescent="0.2">
      <c r="A2" t="s">
        <v>74</v>
      </c>
      <c r="B2" t="s">
        <v>75</v>
      </c>
      <c r="C2">
        <v>0.5</v>
      </c>
      <c r="D2">
        <v>1</v>
      </c>
      <c r="E2">
        <v>0</v>
      </c>
      <c r="F2">
        <v>1</v>
      </c>
    </row>
    <row r="3" spans="1:6" x14ac:dyDescent="0.2">
      <c r="A3" t="s">
        <v>74</v>
      </c>
      <c r="B3" t="s">
        <v>76</v>
      </c>
      <c r="C3">
        <v>0.5</v>
      </c>
      <c r="D3">
        <v>1</v>
      </c>
      <c r="E3">
        <v>1</v>
      </c>
      <c r="F3">
        <v>0</v>
      </c>
    </row>
    <row r="4" spans="1:6" x14ac:dyDescent="0.2">
      <c r="A4" t="s">
        <v>77</v>
      </c>
      <c r="B4" t="s">
        <v>75</v>
      </c>
      <c r="C4">
        <v>0.5</v>
      </c>
      <c r="D4">
        <v>2</v>
      </c>
      <c r="E4">
        <v>0</v>
      </c>
      <c r="F4">
        <v>1</v>
      </c>
    </row>
    <row r="5" spans="1:6" x14ac:dyDescent="0.2">
      <c r="A5" t="s">
        <v>77</v>
      </c>
      <c r="B5" t="s">
        <v>76</v>
      </c>
      <c r="C5">
        <v>0.5</v>
      </c>
      <c r="D5">
        <v>2</v>
      </c>
      <c r="E5">
        <v>1</v>
      </c>
      <c r="F5">
        <v>0</v>
      </c>
    </row>
    <row r="6" spans="1:6" x14ac:dyDescent="0.2">
      <c r="A6" t="s">
        <v>78</v>
      </c>
      <c r="B6" t="s">
        <v>75</v>
      </c>
      <c r="C6">
        <v>0.5</v>
      </c>
      <c r="D6">
        <v>3</v>
      </c>
      <c r="E6">
        <v>0</v>
      </c>
      <c r="F6">
        <v>1</v>
      </c>
    </row>
    <row r="7" spans="1:6" x14ac:dyDescent="0.2">
      <c r="A7" t="s">
        <v>78</v>
      </c>
      <c r="B7" t="s">
        <v>76</v>
      </c>
      <c r="C7">
        <v>0.5</v>
      </c>
      <c r="D7">
        <v>3</v>
      </c>
      <c r="E7">
        <v>1</v>
      </c>
      <c r="F7">
        <v>0</v>
      </c>
    </row>
    <row r="8" spans="1:6" x14ac:dyDescent="0.2">
      <c r="A8" t="s">
        <v>79</v>
      </c>
      <c r="B8" t="s">
        <v>75</v>
      </c>
      <c r="C8">
        <v>0.5</v>
      </c>
      <c r="D8">
        <v>4</v>
      </c>
      <c r="E8">
        <v>0</v>
      </c>
      <c r="F8">
        <v>1</v>
      </c>
    </row>
    <row r="9" spans="1:6" x14ac:dyDescent="0.2">
      <c r="A9" t="s">
        <v>79</v>
      </c>
      <c r="B9" t="s">
        <v>76</v>
      </c>
      <c r="C9">
        <v>0.5</v>
      </c>
      <c r="D9">
        <v>4</v>
      </c>
      <c r="E9">
        <v>1</v>
      </c>
      <c r="F9">
        <v>0</v>
      </c>
    </row>
    <row r="10" spans="1:6" x14ac:dyDescent="0.2">
      <c r="A10" t="s">
        <v>80</v>
      </c>
      <c r="B10" t="s">
        <v>75</v>
      </c>
      <c r="C10">
        <v>0.5</v>
      </c>
      <c r="D10">
        <v>5</v>
      </c>
      <c r="E10">
        <v>0</v>
      </c>
      <c r="F10">
        <v>1</v>
      </c>
    </row>
    <row r="11" spans="1:6" x14ac:dyDescent="0.2">
      <c r="A11" t="s">
        <v>80</v>
      </c>
      <c r="B11" t="s">
        <v>76</v>
      </c>
      <c r="C11">
        <v>0.5</v>
      </c>
      <c r="D11">
        <v>5</v>
      </c>
      <c r="E11">
        <v>1</v>
      </c>
      <c r="F11">
        <v>0</v>
      </c>
    </row>
    <row r="12" spans="1:6" x14ac:dyDescent="0.2">
      <c r="A12" t="s">
        <v>81</v>
      </c>
      <c r="B12" t="s">
        <v>75</v>
      </c>
      <c r="C12">
        <v>0.5</v>
      </c>
      <c r="D12">
        <v>6</v>
      </c>
      <c r="E12">
        <v>0</v>
      </c>
      <c r="F12">
        <v>1</v>
      </c>
    </row>
    <row r="13" spans="1:6" x14ac:dyDescent="0.2">
      <c r="A13" t="s">
        <v>81</v>
      </c>
      <c r="B13" t="s">
        <v>76</v>
      </c>
      <c r="C13">
        <v>0.5</v>
      </c>
      <c r="D13">
        <v>6</v>
      </c>
      <c r="E13">
        <v>1</v>
      </c>
      <c r="F13">
        <v>0</v>
      </c>
    </row>
    <row r="14" spans="1:6" x14ac:dyDescent="0.2">
      <c r="A14" t="s">
        <v>82</v>
      </c>
      <c r="B14" t="s">
        <v>75</v>
      </c>
      <c r="C14">
        <v>0.5</v>
      </c>
      <c r="D14">
        <v>7</v>
      </c>
      <c r="E14">
        <v>0</v>
      </c>
      <c r="F14">
        <v>1</v>
      </c>
    </row>
    <row r="15" spans="1:6" x14ac:dyDescent="0.2">
      <c r="A15" t="s">
        <v>82</v>
      </c>
      <c r="B15" t="s">
        <v>76</v>
      </c>
      <c r="C15">
        <v>0.5</v>
      </c>
      <c r="D15">
        <v>7</v>
      </c>
      <c r="E15">
        <v>1</v>
      </c>
      <c r="F15">
        <v>0</v>
      </c>
    </row>
    <row r="16" spans="1:6" x14ac:dyDescent="0.2">
      <c r="A16" t="s">
        <v>83</v>
      </c>
      <c r="B16" t="s">
        <v>75</v>
      </c>
      <c r="C16">
        <v>0.5</v>
      </c>
      <c r="D16">
        <v>8</v>
      </c>
      <c r="E16">
        <v>0</v>
      </c>
      <c r="F16">
        <v>1</v>
      </c>
    </row>
    <row r="17" spans="1:6" x14ac:dyDescent="0.2">
      <c r="A17" t="s">
        <v>83</v>
      </c>
      <c r="B17" t="s">
        <v>76</v>
      </c>
      <c r="C17">
        <v>0.5</v>
      </c>
      <c r="D17">
        <v>8</v>
      </c>
      <c r="E17">
        <v>1</v>
      </c>
      <c r="F17">
        <v>0</v>
      </c>
    </row>
    <row r="18" spans="1:6" x14ac:dyDescent="0.2">
      <c r="A18" t="s">
        <v>84</v>
      </c>
      <c r="B18" t="s">
        <v>75</v>
      </c>
      <c r="C18">
        <v>0.5</v>
      </c>
      <c r="D18">
        <v>9</v>
      </c>
      <c r="E18">
        <v>0</v>
      </c>
      <c r="F18">
        <v>1</v>
      </c>
    </row>
    <row r="19" spans="1:6" x14ac:dyDescent="0.2">
      <c r="A19" t="s">
        <v>84</v>
      </c>
      <c r="B19" t="s">
        <v>76</v>
      </c>
      <c r="C19">
        <v>0.5</v>
      </c>
      <c r="D19">
        <v>9</v>
      </c>
      <c r="E19">
        <v>1</v>
      </c>
      <c r="F19">
        <v>0</v>
      </c>
    </row>
    <row r="20" spans="1:6" x14ac:dyDescent="0.2">
      <c r="A20" t="s">
        <v>85</v>
      </c>
      <c r="B20" t="s">
        <v>75</v>
      </c>
      <c r="C20">
        <v>0.5</v>
      </c>
      <c r="D20">
        <v>10</v>
      </c>
      <c r="E20">
        <v>0</v>
      </c>
      <c r="F20">
        <v>1</v>
      </c>
    </row>
    <row r="21" spans="1:6" x14ac:dyDescent="0.2">
      <c r="A21" t="s">
        <v>85</v>
      </c>
      <c r="B21" t="s">
        <v>76</v>
      </c>
      <c r="C21">
        <v>0.5</v>
      </c>
      <c r="D21">
        <v>10</v>
      </c>
      <c r="E21">
        <v>1</v>
      </c>
      <c r="F21">
        <v>0</v>
      </c>
    </row>
    <row r="22" spans="1:6" x14ac:dyDescent="0.2">
      <c r="A22" t="s">
        <v>86</v>
      </c>
      <c r="B22" t="s">
        <v>75</v>
      </c>
      <c r="C22">
        <v>0.5</v>
      </c>
      <c r="D22">
        <v>11</v>
      </c>
      <c r="E22">
        <v>0</v>
      </c>
      <c r="F22">
        <v>1</v>
      </c>
    </row>
    <row r="23" spans="1:6" x14ac:dyDescent="0.2">
      <c r="A23" t="s">
        <v>86</v>
      </c>
      <c r="B23" t="s">
        <v>76</v>
      </c>
      <c r="C23">
        <v>0.5</v>
      </c>
      <c r="D23">
        <v>11</v>
      </c>
      <c r="E23">
        <v>1</v>
      </c>
      <c r="F23">
        <v>0</v>
      </c>
    </row>
    <row r="24" spans="1:6" x14ac:dyDescent="0.2">
      <c r="A24" t="s">
        <v>87</v>
      </c>
      <c r="B24" t="s">
        <v>75</v>
      </c>
      <c r="C24">
        <v>0.5</v>
      </c>
      <c r="D24">
        <v>12</v>
      </c>
      <c r="E24">
        <v>0</v>
      </c>
      <c r="F24">
        <v>1</v>
      </c>
    </row>
    <row r="25" spans="1:6" x14ac:dyDescent="0.2">
      <c r="A25" t="s">
        <v>87</v>
      </c>
      <c r="B25" t="s">
        <v>76</v>
      </c>
      <c r="C25">
        <v>0.5</v>
      </c>
      <c r="D25">
        <v>12</v>
      </c>
      <c r="E25">
        <v>1</v>
      </c>
      <c r="F25">
        <v>0</v>
      </c>
    </row>
    <row r="26" spans="1:6" x14ac:dyDescent="0.2">
      <c r="A26" t="s">
        <v>88</v>
      </c>
      <c r="B26" t="s">
        <v>75</v>
      </c>
      <c r="C26">
        <v>0.5</v>
      </c>
      <c r="D26">
        <v>13</v>
      </c>
      <c r="E26">
        <v>0</v>
      </c>
      <c r="F26">
        <v>1</v>
      </c>
    </row>
    <row r="27" spans="1:6" x14ac:dyDescent="0.2">
      <c r="A27" t="s">
        <v>88</v>
      </c>
      <c r="B27" t="s">
        <v>76</v>
      </c>
      <c r="C27">
        <v>0.5</v>
      </c>
      <c r="D27">
        <v>13</v>
      </c>
      <c r="E27">
        <v>1</v>
      </c>
      <c r="F27">
        <v>0</v>
      </c>
    </row>
    <row r="28" spans="1:6" x14ac:dyDescent="0.2">
      <c r="A28" t="s">
        <v>89</v>
      </c>
      <c r="B28" t="s">
        <v>75</v>
      </c>
      <c r="C28">
        <v>0.5</v>
      </c>
      <c r="D28">
        <v>14</v>
      </c>
      <c r="E28">
        <v>0</v>
      </c>
      <c r="F28">
        <v>1</v>
      </c>
    </row>
    <row r="29" spans="1:6" x14ac:dyDescent="0.2">
      <c r="A29" t="s">
        <v>89</v>
      </c>
      <c r="B29" t="s">
        <v>76</v>
      </c>
      <c r="C29">
        <v>0.5</v>
      </c>
      <c r="D29">
        <v>14</v>
      </c>
      <c r="E29">
        <v>1</v>
      </c>
      <c r="F29">
        <v>0</v>
      </c>
    </row>
    <row r="30" spans="1:6" x14ac:dyDescent="0.2">
      <c r="A30" t="s">
        <v>90</v>
      </c>
      <c r="B30" t="s">
        <v>75</v>
      </c>
      <c r="C30">
        <v>0.5</v>
      </c>
      <c r="D30">
        <v>15</v>
      </c>
      <c r="E30">
        <v>0</v>
      </c>
      <c r="F30">
        <v>1</v>
      </c>
    </row>
    <row r="31" spans="1:6" x14ac:dyDescent="0.2">
      <c r="A31" t="s">
        <v>90</v>
      </c>
      <c r="B31" t="s">
        <v>76</v>
      </c>
      <c r="C31">
        <v>0.5</v>
      </c>
      <c r="D31">
        <v>15</v>
      </c>
      <c r="E31">
        <v>1</v>
      </c>
      <c r="F31">
        <v>0</v>
      </c>
    </row>
    <row r="32" spans="1:6" x14ac:dyDescent="0.2">
      <c r="A32" t="s">
        <v>91</v>
      </c>
      <c r="B32" t="s">
        <v>75</v>
      </c>
      <c r="C32">
        <v>0.5</v>
      </c>
      <c r="D32">
        <v>16</v>
      </c>
      <c r="E32">
        <v>0</v>
      </c>
      <c r="F32">
        <v>1</v>
      </c>
    </row>
    <row r="33" spans="1:6" x14ac:dyDescent="0.2">
      <c r="A33" t="s">
        <v>91</v>
      </c>
      <c r="B33" t="s">
        <v>76</v>
      </c>
      <c r="C33">
        <v>0.5</v>
      </c>
      <c r="D33">
        <v>16</v>
      </c>
      <c r="E33">
        <v>1</v>
      </c>
      <c r="F33">
        <v>0</v>
      </c>
    </row>
    <row r="34" spans="1:6" x14ac:dyDescent="0.2">
      <c r="A34" t="s">
        <v>92</v>
      </c>
      <c r="B34" t="s">
        <v>75</v>
      </c>
      <c r="C34">
        <v>0.5</v>
      </c>
      <c r="D34">
        <v>17</v>
      </c>
      <c r="E34">
        <v>0</v>
      </c>
      <c r="F34">
        <v>1</v>
      </c>
    </row>
    <row r="35" spans="1:6" x14ac:dyDescent="0.2">
      <c r="A35" t="s">
        <v>92</v>
      </c>
      <c r="B35" t="s">
        <v>76</v>
      </c>
      <c r="C35">
        <v>0.5</v>
      </c>
      <c r="D35">
        <v>17</v>
      </c>
      <c r="E35">
        <v>1</v>
      </c>
      <c r="F35">
        <v>0</v>
      </c>
    </row>
    <row r="36" spans="1:6" x14ac:dyDescent="0.2">
      <c r="A36" t="s">
        <v>93</v>
      </c>
      <c r="B36" t="s">
        <v>75</v>
      </c>
      <c r="C36">
        <v>0.5</v>
      </c>
      <c r="D36">
        <v>18</v>
      </c>
      <c r="E36">
        <v>0</v>
      </c>
      <c r="F36">
        <v>1</v>
      </c>
    </row>
    <row r="37" spans="1:6" x14ac:dyDescent="0.2">
      <c r="A37" t="s">
        <v>93</v>
      </c>
      <c r="B37" t="s">
        <v>76</v>
      </c>
      <c r="C37">
        <v>0.5</v>
      </c>
      <c r="D37">
        <v>18</v>
      </c>
      <c r="E37">
        <v>1</v>
      </c>
      <c r="F37">
        <v>0</v>
      </c>
    </row>
    <row r="38" spans="1:6" x14ac:dyDescent="0.2">
      <c r="A38" t="s">
        <v>94</v>
      </c>
      <c r="B38" t="s">
        <v>75</v>
      </c>
      <c r="C38">
        <v>0.5</v>
      </c>
      <c r="D38">
        <v>19</v>
      </c>
      <c r="E38">
        <v>0</v>
      </c>
      <c r="F38">
        <v>1</v>
      </c>
    </row>
    <row r="39" spans="1:6" x14ac:dyDescent="0.2">
      <c r="A39" t="s">
        <v>94</v>
      </c>
      <c r="B39" t="s">
        <v>76</v>
      </c>
      <c r="C39">
        <v>0.5</v>
      </c>
      <c r="D39">
        <v>19</v>
      </c>
      <c r="E39">
        <v>1</v>
      </c>
      <c r="F39">
        <v>0</v>
      </c>
    </row>
    <row r="40" spans="1:6" x14ac:dyDescent="0.2">
      <c r="A40" t="s">
        <v>95</v>
      </c>
      <c r="B40" t="s">
        <v>75</v>
      </c>
      <c r="C40">
        <v>0.5</v>
      </c>
      <c r="D40">
        <v>20</v>
      </c>
      <c r="E40">
        <v>0</v>
      </c>
      <c r="F40">
        <v>1</v>
      </c>
    </row>
    <row r="41" spans="1:6" x14ac:dyDescent="0.2">
      <c r="A41" t="s">
        <v>95</v>
      </c>
      <c r="B41" t="s">
        <v>76</v>
      </c>
      <c r="C41">
        <v>0.5</v>
      </c>
      <c r="D41">
        <v>20</v>
      </c>
      <c r="E41">
        <v>1</v>
      </c>
      <c r="F41">
        <v>0</v>
      </c>
    </row>
    <row r="42" spans="1:6" x14ac:dyDescent="0.2">
      <c r="A42" t="s">
        <v>96</v>
      </c>
      <c r="B42" t="s">
        <v>75</v>
      </c>
      <c r="C42">
        <v>0.5</v>
      </c>
      <c r="D42">
        <v>21</v>
      </c>
      <c r="E42">
        <v>0</v>
      </c>
      <c r="F42">
        <v>1</v>
      </c>
    </row>
    <row r="43" spans="1:6" x14ac:dyDescent="0.2">
      <c r="A43" t="s">
        <v>96</v>
      </c>
      <c r="B43" t="s">
        <v>76</v>
      </c>
      <c r="C43">
        <v>0.5</v>
      </c>
      <c r="D43">
        <v>21</v>
      </c>
      <c r="E43">
        <v>1</v>
      </c>
      <c r="F43">
        <v>0</v>
      </c>
    </row>
    <row r="44" spans="1:6" x14ac:dyDescent="0.2">
      <c r="A44" t="s">
        <v>97</v>
      </c>
      <c r="B44" t="s">
        <v>75</v>
      </c>
      <c r="C44">
        <v>0.5</v>
      </c>
      <c r="D44">
        <v>22</v>
      </c>
      <c r="E44">
        <v>0</v>
      </c>
      <c r="F44">
        <v>1</v>
      </c>
    </row>
    <row r="45" spans="1:6" x14ac:dyDescent="0.2">
      <c r="A45" t="s">
        <v>97</v>
      </c>
      <c r="B45" t="s">
        <v>76</v>
      </c>
      <c r="C45">
        <v>0.5</v>
      </c>
      <c r="D45">
        <v>22</v>
      </c>
      <c r="E45">
        <v>1</v>
      </c>
      <c r="F45">
        <v>0</v>
      </c>
    </row>
    <row r="46" spans="1:6" x14ac:dyDescent="0.2">
      <c r="A46" t="s">
        <v>98</v>
      </c>
      <c r="B46" t="s">
        <v>75</v>
      </c>
      <c r="C46">
        <v>0.5</v>
      </c>
      <c r="D46">
        <v>23</v>
      </c>
      <c r="E46">
        <v>0</v>
      </c>
      <c r="F46">
        <v>1</v>
      </c>
    </row>
    <row r="47" spans="1:6" x14ac:dyDescent="0.2">
      <c r="A47" t="s">
        <v>98</v>
      </c>
      <c r="B47" t="s">
        <v>76</v>
      </c>
      <c r="C47">
        <v>0.5</v>
      </c>
      <c r="D47">
        <v>23</v>
      </c>
      <c r="E47">
        <v>1</v>
      </c>
      <c r="F47">
        <v>0</v>
      </c>
    </row>
    <row r="48" spans="1:6" x14ac:dyDescent="0.2">
      <c r="A48" t="s">
        <v>99</v>
      </c>
      <c r="B48" t="s">
        <v>75</v>
      </c>
      <c r="C48">
        <v>0.5</v>
      </c>
      <c r="D48">
        <v>24</v>
      </c>
      <c r="E48">
        <v>0</v>
      </c>
      <c r="F48">
        <v>1</v>
      </c>
    </row>
    <row r="49" spans="1:6" x14ac:dyDescent="0.2">
      <c r="A49" t="s">
        <v>99</v>
      </c>
      <c r="B49" t="s">
        <v>76</v>
      </c>
      <c r="C49">
        <v>0.5</v>
      </c>
      <c r="D49">
        <v>24</v>
      </c>
      <c r="E49">
        <v>1</v>
      </c>
      <c r="F49">
        <v>0</v>
      </c>
    </row>
    <row r="50" spans="1:6" x14ac:dyDescent="0.2">
      <c r="A50" t="s">
        <v>100</v>
      </c>
      <c r="B50" t="s">
        <v>75</v>
      </c>
      <c r="C50">
        <v>0.5</v>
      </c>
      <c r="D50">
        <v>25</v>
      </c>
      <c r="E50">
        <v>0</v>
      </c>
      <c r="F50">
        <v>1</v>
      </c>
    </row>
    <row r="51" spans="1:6" x14ac:dyDescent="0.2">
      <c r="A51" t="s">
        <v>100</v>
      </c>
      <c r="B51" t="s">
        <v>76</v>
      </c>
      <c r="C51">
        <v>0.5</v>
      </c>
      <c r="D51">
        <v>25</v>
      </c>
      <c r="E51">
        <v>1</v>
      </c>
      <c r="F51">
        <v>0</v>
      </c>
    </row>
    <row r="52" spans="1:6" x14ac:dyDescent="0.2">
      <c r="A52" t="s">
        <v>101</v>
      </c>
      <c r="B52" t="s">
        <v>75</v>
      </c>
      <c r="C52">
        <v>0.5</v>
      </c>
      <c r="D52">
        <v>26</v>
      </c>
      <c r="E52">
        <v>0</v>
      </c>
      <c r="F52">
        <v>1</v>
      </c>
    </row>
    <row r="53" spans="1:6" x14ac:dyDescent="0.2">
      <c r="A53" t="s">
        <v>101</v>
      </c>
      <c r="B53" t="s">
        <v>76</v>
      </c>
      <c r="C53">
        <v>0.5</v>
      </c>
      <c r="D53">
        <v>26</v>
      </c>
      <c r="E53">
        <v>1</v>
      </c>
      <c r="F53">
        <v>0</v>
      </c>
    </row>
    <row r="54" spans="1:6" x14ac:dyDescent="0.2">
      <c r="A54" t="s">
        <v>102</v>
      </c>
      <c r="B54" t="s">
        <v>75</v>
      </c>
      <c r="C54">
        <v>0.5</v>
      </c>
      <c r="D54">
        <v>27</v>
      </c>
      <c r="E54">
        <v>0</v>
      </c>
      <c r="F54">
        <v>1</v>
      </c>
    </row>
    <row r="55" spans="1:6" x14ac:dyDescent="0.2">
      <c r="A55" t="s">
        <v>102</v>
      </c>
      <c r="B55" t="s">
        <v>76</v>
      </c>
      <c r="C55">
        <v>0.5</v>
      </c>
      <c r="D55">
        <v>27</v>
      </c>
      <c r="E55">
        <v>1</v>
      </c>
      <c r="F55">
        <v>0</v>
      </c>
    </row>
    <row r="56" spans="1:6" x14ac:dyDescent="0.2">
      <c r="A56" t="s">
        <v>103</v>
      </c>
      <c r="B56" t="s">
        <v>75</v>
      </c>
      <c r="C56">
        <v>0.5</v>
      </c>
      <c r="D56">
        <v>28</v>
      </c>
      <c r="E56">
        <v>0</v>
      </c>
      <c r="F56">
        <v>1</v>
      </c>
    </row>
    <row r="57" spans="1:6" x14ac:dyDescent="0.2">
      <c r="A57" t="s">
        <v>103</v>
      </c>
      <c r="B57" t="s">
        <v>76</v>
      </c>
      <c r="C57">
        <v>0.5</v>
      </c>
      <c r="D57">
        <v>28</v>
      </c>
      <c r="E57">
        <v>1</v>
      </c>
      <c r="F57">
        <v>0</v>
      </c>
    </row>
    <row r="58" spans="1:6" x14ac:dyDescent="0.2">
      <c r="A58" t="s">
        <v>104</v>
      </c>
      <c r="B58" t="s">
        <v>75</v>
      </c>
      <c r="C58">
        <v>0.5</v>
      </c>
      <c r="D58">
        <v>29</v>
      </c>
      <c r="E58">
        <v>0</v>
      </c>
      <c r="F58">
        <v>1</v>
      </c>
    </row>
    <row r="59" spans="1:6" x14ac:dyDescent="0.2">
      <c r="A59" t="s">
        <v>104</v>
      </c>
      <c r="B59" t="s">
        <v>76</v>
      </c>
      <c r="C59">
        <v>0.5</v>
      </c>
      <c r="D59">
        <v>29</v>
      </c>
      <c r="E59">
        <v>1</v>
      </c>
      <c r="F59">
        <v>0</v>
      </c>
    </row>
    <row r="60" spans="1:6" x14ac:dyDescent="0.2">
      <c r="A60" t="s">
        <v>105</v>
      </c>
      <c r="B60" t="s">
        <v>75</v>
      </c>
      <c r="C60">
        <v>0.5</v>
      </c>
      <c r="D60">
        <v>30</v>
      </c>
      <c r="E60">
        <v>0</v>
      </c>
      <c r="F60">
        <v>1</v>
      </c>
    </row>
    <row r="61" spans="1:6" x14ac:dyDescent="0.2">
      <c r="A61" t="s">
        <v>105</v>
      </c>
      <c r="B61" t="s">
        <v>76</v>
      </c>
      <c r="C61">
        <v>0.5</v>
      </c>
      <c r="D61">
        <v>30</v>
      </c>
      <c r="E61">
        <v>1</v>
      </c>
      <c r="F61">
        <v>0</v>
      </c>
    </row>
    <row r="62" spans="1:6" x14ac:dyDescent="0.2">
      <c r="A62" t="s">
        <v>106</v>
      </c>
      <c r="B62" t="s">
        <v>75</v>
      </c>
      <c r="C62">
        <v>0.5</v>
      </c>
      <c r="D62">
        <v>31</v>
      </c>
      <c r="E62">
        <v>0</v>
      </c>
      <c r="F62">
        <v>1</v>
      </c>
    </row>
    <row r="63" spans="1:6" x14ac:dyDescent="0.2">
      <c r="A63" t="s">
        <v>106</v>
      </c>
      <c r="B63" t="s">
        <v>76</v>
      </c>
      <c r="C63">
        <v>0.5</v>
      </c>
      <c r="D63">
        <v>31</v>
      </c>
      <c r="E63">
        <v>1</v>
      </c>
      <c r="F63">
        <v>0</v>
      </c>
    </row>
    <row r="64" spans="1:6" x14ac:dyDescent="0.2">
      <c r="A64" t="s">
        <v>107</v>
      </c>
      <c r="B64" t="s">
        <v>75</v>
      </c>
      <c r="C64">
        <v>0.5</v>
      </c>
      <c r="D64">
        <v>32</v>
      </c>
      <c r="E64">
        <v>0</v>
      </c>
      <c r="F64">
        <v>1</v>
      </c>
    </row>
    <row r="65" spans="1:6" x14ac:dyDescent="0.2">
      <c r="A65" t="s">
        <v>107</v>
      </c>
      <c r="B65" t="s">
        <v>76</v>
      </c>
      <c r="C65">
        <v>0.5</v>
      </c>
      <c r="D65">
        <v>32</v>
      </c>
      <c r="E65">
        <v>1</v>
      </c>
      <c r="F65">
        <v>0</v>
      </c>
    </row>
    <row r="66" spans="1:6" x14ac:dyDescent="0.2">
      <c r="A66" t="s">
        <v>108</v>
      </c>
      <c r="B66" t="s">
        <v>75</v>
      </c>
      <c r="C66">
        <v>0.5</v>
      </c>
      <c r="D66">
        <v>33</v>
      </c>
      <c r="E66">
        <v>0</v>
      </c>
      <c r="F66">
        <v>1</v>
      </c>
    </row>
    <row r="67" spans="1:6" x14ac:dyDescent="0.2">
      <c r="A67" t="s">
        <v>108</v>
      </c>
      <c r="B67" t="s">
        <v>76</v>
      </c>
      <c r="C67">
        <v>0.5</v>
      </c>
      <c r="D67">
        <v>33</v>
      </c>
      <c r="E67">
        <v>1</v>
      </c>
      <c r="F67">
        <v>0</v>
      </c>
    </row>
    <row r="68" spans="1:6" x14ac:dyDescent="0.2">
      <c r="A68" t="s">
        <v>109</v>
      </c>
      <c r="B68" t="s">
        <v>75</v>
      </c>
      <c r="C68">
        <v>0.5</v>
      </c>
      <c r="D68">
        <v>34</v>
      </c>
      <c r="E68">
        <v>0</v>
      </c>
      <c r="F68">
        <v>1</v>
      </c>
    </row>
    <row r="69" spans="1:6" x14ac:dyDescent="0.2">
      <c r="A69" t="s">
        <v>109</v>
      </c>
      <c r="B69" t="s">
        <v>76</v>
      </c>
      <c r="C69">
        <v>0.5</v>
      </c>
      <c r="D69">
        <v>34</v>
      </c>
      <c r="E69">
        <v>1</v>
      </c>
      <c r="F69">
        <v>0</v>
      </c>
    </row>
    <row r="70" spans="1:6" x14ac:dyDescent="0.2">
      <c r="A70" t="s">
        <v>110</v>
      </c>
      <c r="B70" t="s">
        <v>75</v>
      </c>
      <c r="C70">
        <v>0.5</v>
      </c>
      <c r="D70">
        <v>35</v>
      </c>
      <c r="E70">
        <v>0</v>
      </c>
      <c r="F70">
        <v>1</v>
      </c>
    </row>
    <row r="71" spans="1:6" x14ac:dyDescent="0.2">
      <c r="A71" t="s">
        <v>110</v>
      </c>
      <c r="B71" t="s">
        <v>76</v>
      </c>
      <c r="C71">
        <v>0.5</v>
      </c>
      <c r="D71">
        <v>35</v>
      </c>
      <c r="E71">
        <v>1</v>
      </c>
      <c r="F71">
        <v>0</v>
      </c>
    </row>
    <row r="72" spans="1:6" x14ac:dyDescent="0.2">
      <c r="A72" t="s">
        <v>111</v>
      </c>
      <c r="B72" t="s">
        <v>75</v>
      </c>
      <c r="C72">
        <v>0.5</v>
      </c>
      <c r="D72">
        <v>36</v>
      </c>
      <c r="E72">
        <v>0</v>
      </c>
      <c r="F72">
        <v>1</v>
      </c>
    </row>
    <row r="73" spans="1:6" x14ac:dyDescent="0.2">
      <c r="A73" t="s">
        <v>111</v>
      </c>
      <c r="B73" t="s">
        <v>76</v>
      </c>
      <c r="C73">
        <v>0.5</v>
      </c>
      <c r="D73">
        <v>36</v>
      </c>
      <c r="E73">
        <v>1</v>
      </c>
      <c r="F73">
        <v>0</v>
      </c>
    </row>
    <row r="74" spans="1:6" x14ac:dyDescent="0.2">
      <c r="A74" t="s">
        <v>112</v>
      </c>
      <c r="B74" t="s">
        <v>75</v>
      </c>
      <c r="C74">
        <v>0.5</v>
      </c>
      <c r="D74">
        <v>37</v>
      </c>
      <c r="E74">
        <v>0</v>
      </c>
      <c r="F74">
        <v>1</v>
      </c>
    </row>
    <row r="75" spans="1:6" x14ac:dyDescent="0.2">
      <c r="A75" t="s">
        <v>112</v>
      </c>
      <c r="B75" t="s">
        <v>76</v>
      </c>
      <c r="C75">
        <v>0.5</v>
      </c>
      <c r="D75">
        <v>37</v>
      </c>
      <c r="E75">
        <v>1</v>
      </c>
      <c r="F75">
        <v>0</v>
      </c>
    </row>
    <row r="76" spans="1:6" x14ac:dyDescent="0.2">
      <c r="A76" t="s">
        <v>113</v>
      </c>
      <c r="B76" t="s">
        <v>75</v>
      </c>
      <c r="C76">
        <v>0.5</v>
      </c>
      <c r="D76">
        <v>38</v>
      </c>
      <c r="E76">
        <v>0</v>
      </c>
      <c r="F76">
        <v>1</v>
      </c>
    </row>
    <row r="77" spans="1:6" x14ac:dyDescent="0.2">
      <c r="A77" t="s">
        <v>113</v>
      </c>
      <c r="B77" t="s">
        <v>76</v>
      </c>
      <c r="C77">
        <v>0.5</v>
      </c>
      <c r="D77">
        <v>38</v>
      </c>
      <c r="E77">
        <v>1</v>
      </c>
      <c r="F77">
        <v>0</v>
      </c>
    </row>
    <row r="78" spans="1:6" x14ac:dyDescent="0.2">
      <c r="A78" t="s">
        <v>114</v>
      </c>
      <c r="B78" t="s">
        <v>75</v>
      </c>
      <c r="C78">
        <v>0.5</v>
      </c>
      <c r="D78">
        <v>39</v>
      </c>
      <c r="E78">
        <v>0</v>
      </c>
      <c r="F78">
        <v>1</v>
      </c>
    </row>
    <row r="79" spans="1:6" x14ac:dyDescent="0.2">
      <c r="A79" t="s">
        <v>114</v>
      </c>
      <c r="B79" t="s">
        <v>76</v>
      </c>
      <c r="C79">
        <v>0.5</v>
      </c>
      <c r="D79">
        <v>39</v>
      </c>
      <c r="E79">
        <v>1</v>
      </c>
      <c r="F79">
        <v>0</v>
      </c>
    </row>
    <row r="80" spans="1:6" x14ac:dyDescent="0.2">
      <c r="A80" t="s">
        <v>115</v>
      </c>
      <c r="B80" t="s">
        <v>75</v>
      </c>
      <c r="C80">
        <v>0.5</v>
      </c>
      <c r="D80">
        <v>40</v>
      </c>
      <c r="E80">
        <v>0</v>
      </c>
      <c r="F80">
        <v>1</v>
      </c>
    </row>
    <row r="81" spans="1:6" x14ac:dyDescent="0.2">
      <c r="A81" t="s">
        <v>115</v>
      </c>
      <c r="B81" t="s">
        <v>76</v>
      </c>
      <c r="C81">
        <v>0.5</v>
      </c>
      <c r="D81">
        <v>40</v>
      </c>
      <c r="E81">
        <v>1</v>
      </c>
      <c r="F81">
        <v>0</v>
      </c>
    </row>
    <row r="82" spans="1:6" x14ac:dyDescent="0.2">
      <c r="A82" t="s">
        <v>116</v>
      </c>
      <c r="B82" t="s">
        <v>75</v>
      </c>
      <c r="C82">
        <v>0.5</v>
      </c>
      <c r="D82">
        <v>41</v>
      </c>
      <c r="E82">
        <v>0</v>
      </c>
      <c r="F82">
        <v>1</v>
      </c>
    </row>
    <row r="83" spans="1:6" x14ac:dyDescent="0.2">
      <c r="A83" t="s">
        <v>116</v>
      </c>
      <c r="B83" t="s">
        <v>76</v>
      </c>
      <c r="C83">
        <v>0.5</v>
      </c>
      <c r="D83">
        <v>41</v>
      </c>
      <c r="E83">
        <v>1</v>
      </c>
      <c r="F83">
        <v>0</v>
      </c>
    </row>
    <row r="84" spans="1:6" x14ac:dyDescent="0.2">
      <c r="A84" t="s">
        <v>117</v>
      </c>
      <c r="B84" t="s">
        <v>75</v>
      </c>
      <c r="C84">
        <v>0.5</v>
      </c>
      <c r="D84">
        <v>42</v>
      </c>
      <c r="E84">
        <v>0</v>
      </c>
      <c r="F84">
        <v>1</v>
      </c>
    </row>
    <row r="85" spans="1:6" x14ac:dyDescent="0.2">
      <c r="A85" t="s">
        <v>117</v>
      </c>
      <c r="B85" t="s">
        <v>76</v>
      </c>
      <c r="C85">
        <v>0.5</v>
      </c>
      <c r="D85">
        <v>42</v>
      </c>
      <c r="E85">
        <v>1</v>
      </c>
      <c r="F85">
        <v>0</v>
      </c>
    </row>
    <row r="86" spans="1:6" x14ac:dyDescent="0.2">
      <c r="A86" t="s">
        <v>118</v>
      </c>
      <c r="B86" t="s">
        <v>75</v>
      </c>
      <c r="C86">
        <v>0.5</v>
      </c>
      <c r="D86">
        <v>43</v>
      </c>
      <c r="E86">
        <v>0</v>
      </c>
      <c r="F86">
        <v>1</v>
      </c>
    </row>
    <row r="87" spans="1:6" x14ac:dyDescent="0.2">
      <c r="A87" t="s">
        <v>118</v>
      </c>
      <c r="B87" t="s">
        <v>76</v>
      </c>
      <c r="C87">
        <v>0.5</v>
      </c>
      <c r="D87">
        <v>43</v>
      </c>
      <c r="E87">
        <v>1</v>
      </c>
      <c r="F87">
        <v>0</v>
      </c>
    </row>
    <row r="88" spans="1:6" x14ac:dyDescent="0.2">
      <c r="A88" t="s">
        <v>119</v>
      </c>
      <c r="B88" t="s">
        <v>75</v>
      </c>
      <c r="C88">
        <v>0.5</v>
      </c>
      <c r="D88">
        <v>44</v>
      </c>
      <c r="E88">
        <v>0</v>
      </c>
      <c r="F88">
        <v>1</v>
      </c>
    </row>
    <row r="89" spans="1:6" x14ac:dyDescent="0.2">
      <c r="A89" t="s">
        <v>119</v>
      </c>
      <c r="B89" t="s">
        <v>76</v>
      </c>
      <c r="C89">
        <v>0.5</v>
      </c>
      <c r="D89">
        <v>44</v>
      </c>
      <c r="E89">
        <v>1</v>
      </c>
      <c r="F89">
        <v>0</v>
      </c>
    </row>
    <row r="90" spans="1:6" x14ac:dyDescent="0.2">
      <c r="A90" t="s">
        <v>120</v>
      </c>
      <c r="B90" t="s">
        <v>75</v>
      </c>
      <c r="C90">
        <v>0.5</v>
      </c>
      <c r="D90">
        <v>45</v>
      </c>
      <c r="E90">
        <v>0</v>
      </c>
      <c r="F90">
        <v>1</v>
      </c>
    </row>
    <row r="91" spans="1:6" x14ac:dyDescent="0.2">
      <c r="A91" t="s">
        <v>120</v>
      </c>
      <c r="B91" t="s">
        <v>76</v>
      </c>
      <c r="C91">
        <v>0.5</v>
      </c>
      <c r="D91">
        <v>45</v>
      </c>
      <c r="E91">
        <v>1</v>
      </c>
      <c r="F91">
        <v>0</v>
      </c>
    </row>
    <row r="92" spans="1:6" x14ac:dyDescent="0.2">
      <c r="A92" t="s">
        <v>121</v>
      </c>
      <c r="B92" t="s">
        <v>75</v>
      </c>
      <c r="C92">
        <v>0.5</v>
      </c>
      <c r="D92">
        <v>46</v>
      </c>
      <c r="E92">
        <v>0</v>
      </c>
      <c r="F92">
        <v>1</v>
      </c>
    </row>
    <row r="93" spans="1:6" x14ac:dyDescent="0.2">
      <c r="A93" t="s">
        <v>121</v>
      </c>
      <c r="B93" t="s">
        <v>76</v>
      </c>
      <c r="C93">
        <v>0.5</v>
      </c>
      <c r="D93">
        <v>46</v>
      </c>
      <c r="E93">
        <v>1</v>
      </c>
      <c r="F93">
        <v>0</v>
      </c>
    </row>
    <row r="94" spans="1:6" x14ac:dyDescent="0.2">
      <c r="A94" t="s">
        <v>122</v>
      </c>
      <c r="B94" t="s">
        <v>75</v>
      </c>
      <c r="C94">
        <v>0.5</v>
      </c>
      <c r="D94">
        <v>47</v>
      </c>
      <c r="E94">
        <v>0</v>
      </c>
      <c r="F94">
        <v>1</v>
      </c>
    </row>
    <row r="95" spans="1:6" x14ac:dyDescent="0.2">
      <c r="A95" t="s">
        <v>122</v>
      </c>
      <c r="B95" t="s">
        <v>76</v>
      </c>
      <c r="C95">
        <v>0.5</v>
      </c>
      <c r="D95">
        <v>47</v>
      </c>
      <c r="E95">
        <v>1</v>
      </c>
      <c r="F95">
        <v>0</v>
      </c>
    </row>
    <row r="96" spans="1:6" x14ac:dyDescent="0.2">
      <c r="A96" t="s">
        <v>123</v>
      </c>
      <c r="B96" t="s">
        <v>75</v>
      </c>
      <c r="C96">
        <v>0.5</v>
      </c>
      <c r="D96">
        <v>48</v>
      </c>
      <c r="E96">
        <v>0</v>
      </c>
      <c r="F96">
        <v>1</v>
      </c>
    </row>
    <row r="97" spans="1:6" x14ac:dyDescent="0.2">
      <c r="A97" t="s">
        <v>123</v>
      </c>
      <c r="B97" t="s">
        <v>76</v>
      </c>
      <c r="C97">
        <v>0.5</v>
      </c>
      <c r="D97">
        <v>48</v>
      </c>
      <c r="E97">
        <v>1</v>
      </c>
      <c r="F97">
        <v>0</v>
      </c>
    </row>
    <row r="98" spans="1:6" x14ac:dyDescent="0.2">
      <c r="A98" t="s">
        <v>124</v>
      </c>
      <c r="B98" t="s">
        <v>75</v>
      </c>
      <c r="C98">
        <v>0.5</v>
      </c>
      <c r="D98">
        <v>49</v>
      </c>
      <c r="E98">
        <v>0</v>
      </c>
      <c r="F98">
        <v>1</v>
      </c>
    </row>
    <row r="99" spans="1:6" x14ac:dyDescent="0.2">
      <c r="A99" t="s">
        <v>124</v>
      </c>
      <c r="B99" t="s">
        <v>76</v>
      </c>
      <c r="C99">
        <v>0.5</v>
      </c>
      <c r="D99">
        <v>49</v>
      </c>
      <c r="E99">
        <v>1</v>
      </c>
      <c r="F99">
        <v>0</v>
      </c>
    </row>
    <row r="100" spans="1:6" x14ac:dyDescent="0.2">
      <c r="A100" t="s">
        <v>125</v>
      </c>
      <c r="B100" t="s">
        <v>75</v>
      </c>
      <c r="C100">
        <v>0.5</v>
      </c>
      <c r="D100">
        <v>50</v>
      </c>
      <c r="E100">
        <v>0</v>
      </c>
      <c r="F100">
        <v>1</v>
      </c>
    </row>
    <row r="101" spans="1:6" x14ac:dyDescent="0.2">
      <c r="A101" t="s">
        <v>125</v>
      </c>
      <c r="B101" t="s">
        <v>76</v>
      </c>
      <c r="C101">
        <v>0.5</v>
      </c>
      <c r="D101">
        <v>50</v>
      </c>
      <c r="E101">
        <v>1</v>
      </c>
      <c r="F101">
        <v>0</v>
      </c>
    </row>
    <row r="102" spans="1:6" x14ac:dyDescent="0.2">
      <c r="A102" t="s">
        <v>126</v>
      </c>
      <c r="B102" t="s">
        <v>75</v>
      </c>
      <c r="C102">
        <v>0.5</v>
      </c>
      <c r="D102">
        <v>51</v>
      </c>
      <c r="E102">
        <v>0</v>
      </c>
      <c r="F102">
        <v>1</v>
      </c>
    </row>
    <row r="103" spans="1:6" x14ac:dyDescent="0.2">
      <c r="A103" t="s">
        <v>126</v>
      </c>
      <c r="B103" t="s">
        <v>76</v>
      </c>
      <c r="C103">
        <v>0.5</v>
      </c>
      <c r="D103">
        <v>51</v>
      </c>
      <c r="E103">
        <v>1</v>
      </c>
      <c r="F103">
        <v>0</v>
      </c>
    </row>
    <row r="104" spans="1:6" x14ac:dyDescent="0.2">
      <c r="A104" t="s">
        <v>127</v>
      </c>
      <c r="B104" t="s">
        <v>75</v>
      </c>
      <c r="C104">
        <v>0.5</v>
      </c>
      <c r="D104">
        <v>52</v>
      </c>
      <c r="E104">
        <v>0</v>
      </c>
      <c r="F104">
        <v>1</v>
      </c>
    </row>
    <row r="105" spans="1:6" x14ac:dyDescent="0.2">
      <c r="A105" t="s">
        <v>127</v>
      </c>
      <c r="B105" t="s">
        <v>76</v>
      </c>
      <c r="C105">
        <v>0.5</v>
      </c>
      <c r="D105">
        <v>52</v>
      </c>
      <c r="E105">
        <v>1</v>
      </c>
      <c r="F105">
        <v>0</v>
      </c>
    </row>
    <row r="106" spans="1:6" x14ac:dyDescent="0.2">
      <c r="A106" t="s">
        <v>128</v>
      </c>
      <c r="B106" t="s">
        <v>75</v>
      </c>
      <c r="C106">
        <v>0.5</v>
      </c>
      <c r="D106">
        <v>53</v>
      </c>
      <c r="E106">
        <v>0</v>
      </c>
      <c r="F106">
        <v>1</v>
      </c>
    </row>
    <row r="107" spans="1:6" x14ac:dyDescent="0.2">
      <c r="A107" t="s">
        <v>128</v>
      </c>
      <c r="B107" t="s">
        <v>76</v>
      </c>
      <c r="C107">
        <v>0.5</v>
      </c>
      <c r="D107">
        <v>53</v>
      </c>
      <c r="E107">
        <v>1</v>
      </c>
      <c r="F107">
        <v>0</v>
      </c>
    </row>
    <row r="108" spans="1:6" x14ac:dyDescent="0.2">
      <c r="A108" t="s">
        <v>129</v>
      </c>
      <c r="B108" t="s">
        <v>75</v>
      </c>
      <c r="C108">
        <v>0.5</v>
      </c>
      <c r="D108">
        <v>54</v>
      </c>
      <c r="E108">
        <v>0</v>
      </c>
      <c r="F108">
        <v>1</v>
      </c>
    </row>
    <row r="109" spans="1:6" x14ac:dyDescent="0.2">
      <c r="A109" t="s">
        <v>129</v>
      </c>
      <c r="B109" t="s">
        <v>76</v>
      </c>
      <c r="C109">
        <v>0.5</v>
      </c>
      <c r="D109">
        <v>54</v>
      </c>
      <c r="E109">
        <v>1</v>
      </c>
      <c r="F109">
        <v>0</v>
      </c>
    </row>
    <row r="110" spans="1:6" x14ac:dyDescent="0.2">
      <c r="A110" t="s">
        <v>130</v>
      </c>
      <c r="B110" t="s">
        <v>75</v>
      </c>
      <c r="C110">
        <v>0.5</v>
      </c>
      <c r="D110">
        <v>55</v>
      </c>
      <c r="E110">
        <v>0</v>
      </c>
      <c r="F110">
        <v>1</v>
      </c>
    </row>
    <row r="111" spans="1:6" x14ac:dyDescent="0.2">
      <c r="A111" t="s">
        <v>130</v>
      </c>
      <c r="B111" t="s">
        <v>76</v>
      </c>
      <c r="C111">
        <v>0.5</v>
      </c>
      <c r="D111">
        <v>55</v>
      </c>
      <c r="E111">
        <v>1</v>
      </c>
      <c r="F111">
        <v>0</v>
      </c>
    </row>
    <row r="112" spans="1:6" x14ac:dyDescent="0.2">
      <c r="A112" t="s">
        <v>131</v>
      </c>
      <c r="B112" t="s">
        <v>75</v>
      </c>
      <c r="C112">
        <v>0.5</v>
      </c>
      <c r="D112">
        <v>56</v>
      </c>
      <c r="E112">
        <v>0</v>
      </c>
      <c r="F112">
        <v>1</v>
      </c>
    </row>
    <row r="113" spans="1:6" x14ac:dyDescent="0.2">
      <c r="A113" t="s">
        <v>131</v>
      </c>
      <c r="B113" t="s">
        <v>76</v>
      </c>
      <c r="C113">
        <v>0.5</v>
      </c>
      <c r="D113">
        <v>56</v>
      </c>
      <c r="E113">
        <v>1</v>
      </c>
      <c r="F113">
        <v>0</v>
      </c>
    </row>
    <row r="114" spans="1:6" x14ac:dyDescent="0.2">
      <c r="A114" t="s">
        <v>132</v>
      </c>
      <c r="B114" t="s">
        <v>75</v>
      </c>
      <c r="C114">
        <v>0.5</v>
      </c>
      <c r="D114">
        <v>57</v>
      </c>
      <c r="E114">
        <v>0</v>
      </c>
      <c r="F114">
        <v>1</v>
      </c>
    </row>
    <row r="115" spans="1:6" x14ac:dyDescent="0.2">
      <c r="A115" t="s">
        <v>132</v>
      </c>
      <c r="B115" t="s">
        <v>76</v>
      </c>
      <c r="C115">
        <v>0.5</v>
      </c>
      <c r="D115">
        <v>57</v>
      </c>
      <c r="E115">
        <v>1</v>
      </c>
      <c r="F115">
        <v>0</v>
      </c>
    </row>
    <row r="116" spans="1:6" x14ac:dyDescent="0.2">
      <c r="A116" t="s">
        <v>133</v>
      </c>
      <c r="B116" t="s">
        <v>75</v>
      </c>
      <c r="C116">
        <v>0.5</v>
      </c>
      <c r="D116">
        <v>58</v>
      </c>
      <c r="E116">
        <v>0</v>
      </c>
      <c r="F116">
        <v>1</v>
      </c>
    </row>
    <row r="117" spans="1:6" x14ac:dyDescent="0.2">
      <c r="A117" t="s">
        <v>133</v>
      </c>
      <c r="B117" t="s">
        <v>76</v>
      </c>
      <c r="C117">
        <v>0.5</v>
      </c>
      <c r="D117">
        <v>58</v>
      </c>
      <c r="E117">
        <v>1</v>
      </c>
      <c r="F117">
        <v>0</v>
      </c>
    </row>
    <row r="118" spans="1:6" x14ac:dyDescent="0.2">
      <c r="A118" t="s">
        <v>134</v>
      </c>
      <c r="B118" t="s">
        <v>75</v>
      </c>
      <c r="C118">
        <v>0.5</v>
      </c>
      <c r="D118">
        <v>59</v>
      </c>
      <c r="E118">
        <v>0</v>
      </c>
      <c r="F118">
        <v>1</v>
      </c>
    </row>
    <row r="119" spans="1:6" x14ac:dyDescent="0.2">
      <c r="A119" t="s">
        <v>134</v>
      </c>
      <c r="B119" t="s">
        <v>76</v>
      </c>
      <c r="C119">
        <v>0.5</v>
      </c>
      <c r="D119">
        <v>59</v>
      </c>
      <c r="E119">
        <v>1</v>
      </c>
      <c r="F119">
        <v>0</v>
      </c>
    </row>
    <row r="120" spans="1:6" x14ac:dyDescent="0.2">
      <c r="A120" t="s">
        <v>135</v>
      </c>
      <c r="B120" t="s">
        <v>75</v>
      </c>
      <c r="C120">
        <v>0.5</v>
      </c>
      <c r="D120">
        <v>60</v>
      </c>
      <c r="E120">
        <v>0</v>
      </c>
      <c r="F120">
        <v>1</v>
      </c>
    </row>
    <row r="121" spans="1:6" x14ac:dyDescent="0.2">
      <c r="A121" t="s">
        <v>135</v>
      </c>
      <c r="B121" t="s">
        <v>76</v>
      </c>
      <c r="C121">
        <v>0.5</v>
      </c>
      <c r="D121">
        <v>60</v>
      </c>
      <c r="E121">
        <v>1</v>
      </c>
      <c r="F121">
        <v>0</v>
      </c>
    </row>
    <row r="122" spans="1:6" x14ac:dyDescent="0.2">
      <c r="A122" t="s">
        <v>136</v>
      </c>
      <c r="B122" t="s">
        <v>75</v>
      </c>
      <c r="C122">
        <v>0.5</v>
      </c>
      <c r="D122">
        <v>61</v>
      </c>
      <c r="E122">
        <v>0</v>
      </c>
      <c r="F122">
        <v>1</v>
      </c>
    </row>
    <row r="123" spans="1:6" x14ac:dyDescent="0.2">
      <c r="A123" t="s">
        <v>136</v>
      </c>
      <c r="B123" t="s">
        <v>76</v>
      </c>
      <c r="C123">
        <v>0.5</v>
      </c>
      <c r="D123">
        <v>61</v>
      </c>
      <c r="E123">
        <v>1</v>
      </c>
      <c r="F123">
        <v>0</v>
      </c>
    </row>
    <row r="124" spans="1:6" x14ac:dyDescent="0.2">
      <c r="A124" t="s">
        <v>137</v>
      </c>
      <c r="B124" t="s">
        <v>75</v>
      </c>
      <c r="C124">
        <v>0.5</v>
      </c>
      <c r="D124">
        <v>62</v>
      </c>
      <c r="E124">
        <v>0</v>
      </c>
      <c r="F124">
        <v>1</v>
      </c>
    </row>
    <row r="125" spans="1:6" x14ac:dyDescent="0.2">
      <c r="A125" t="s">
        <v>137</v>
      </c>
      <c r="B125" t="s">
        <v>76</v>
      </c>
      <c r="C125">
        <v>0.5</v>
      </c>
      <c r="D125">
        <v>62</v>
      </c>
      <c r="E125">
        <v>1</v>
      </c>
      <c r="F125">
        <v>0</v>
      </c>
    </row>
    <row r="126" spans="1:6" x14ac:dyDescent="0.2">
      <c r="A126" t="s">
        <v>138</v>
      </c>
      <c r="B126" t="s">
        <v>75</v>
      </c>
      <c r="C126">
        <v>0.5</v>
      </c>
      <c r="D126">
        <v>63</v>
      </c>
      <c r="E126">
        <v>0</v>
      </c>
      <c r="F126">
        <v>1</v>
      </c>
    </row>
    <row r="127" spans="1:6" x14ac:dyDescent="0.2">
      <c r="A127" t="s">
        <v>138</v>
      </c>
      <c r="B127" t="s">
        <v>76</v>
      </c>
      <c r="C127">
        <v>0.5</v>
      </c>
      <c r="D127">
        <v>63</v>
      </c>
      <c r="E127">
        <v>1</v>
      </c>
      <c r="F127">
        <v>0</v>
      </c>
    </row>
    <row r="128" spans="1:6" x14ac:dyDescent="0.2">
      <c r="A128" t="s">
        <v>139</v>
      </c>
      <c r="B128" t="s">
        <v>75</v>
      </c>
      <c r="C128">
        <v>0.5</v>
      </c>
      <c r="D128">
        <v>64</v>
      </c>
      <c r="E128">
        <v>0</v>
      </c>
      <c r="F128">
        <v>1</v>
      </c>
    </row>
    <row r="129" spans="1:6" x14ac:dyDescent="0.2">
      <c r="A129" t="s">
        <v>139</v>
      </c>
      <c r="B129" t="s">
        <v>76</v>
      </c>
      <c r="C129">
        <v>0.5</v>
      </c>
      <c r="D129">
        <v>64</v>
      </c>
      <c r="E129">
        <v>1</v>
      </c>
      <c r="F129">
        <v>0</v>
      </c>
    </row>
    <row r="130" spans="1:6" x14ac:dyDescent="0.2">
      <c r="A130" t="s">
        <v>140</v>
      </c>
      <c r="B130" t="s">
        <v>75</v>
      </c>
      <c r="C130">
        <v>0.5</v>
      </c>
      <c r="D130">
        <v>65</v>
      </c>
      <c r="E130">
        <v>0</v>
      </c>
      <c r="F130">
        <v>1</v>
      </c>
    </row>
    <row r="131" spans="1:6" x14ac:dyDescent="0.2">
      <c r="A131" t="s">
        <v>140</v>
      </c>
      <c r="B131" t="s">
        <v>76</v>
      </c>
      <c r="C131">
        <v>0.5</v>
      </c>
      <c r="D131">
        <v>65</v>
      </c>
      <c r="E131">
        <v>1</v>
      </c>
      <c r="F131">
        <v>0</v>
      </c>
    </row>
    <row r="132" spans="1:6" x14ac:dyDescent="0.2">
      <c r="A132" t="s">
        <v>141</v>
      </c>
      <c r="B132" t="s">
        <v>75</v>
      </c>
      <c r="C132">
        <v>0.5</v>
      </c>
      <c r="D132">
        <v>66</v>
      </c>
      <c r="E132">
        <v>0</v>
      </c>
      <c r="F132">
        <v>1</v>
      </c>
    </row>
    <row r="133" spans="1:6" x14ac:dyDescent="0.2">
      <c r="A133" t="s">
        <v>141</v>
      </c>
      <c r="B133" t="s">
        <v>76</v>
      </c>
      <c r="C133">
        <v>0.5</v>
      </c>
      <c r="D133">
        <v>66</v>
      </c>
      <c r="E133">
        <v>1</v>
      </c>
      <c r="F133">
        <v>0</v>
      </c>
    </row>
    <row r="134" spans="1:6" x14ac:dyDescent="0.2">
      <c r="A134" t="s">
        <v>142</v>
      </c>
      <c r="B134" t="s">
        <v>75</v>
      </c>
      <c r="C134">
        <v>0.5</v>
      </c>
      <c r="D134">
        <v>67</v>
      </c>
      <c r="E134">
        <v>0</v>
      </c>
      <c r="F134">
        <v>1</v>
      </c>
    </row>
    <row r="135" spans="1:6" x14ac:dyDescent="0.2">
      <c r="A135" t="s">
        <v>142</v>
      </c>
      <c r="B135" t="s">
        <v>76</v>
      </c>
      <c r="C135">
        <v>0.5</v>
      </c>
      <c r="D135">
        <v>67</v>
      </c>
      <c r="E135">
        <v>1</v>
      </c>
      <c r="F135">
        <v>0</v>
      </c>
    </row>
    <row r="136" spans="1:6" x14ac:dyDescent="0.2">
      <c r="A136" t="s">
        <v>143</v>
      </c>
      <c r="B136" t="s">
        <v>75</v>
      </c>
      <c r="C136">
        <v>0.5</v>
      </c>
      <c r="D136">
        <v>68</v>
      </c>
      <c r="E136">
        <v>0</v>
      </c>
      <c r="F136">
        <v>1</v>
      </c>
    </row>
    <row r="137" spans="1:6" x14ac:dyDescent="0.2">
      <c r="A137" t="s">
        <v>143</v>
      </c>
      <c r="B137" t="s">
        <v>76</v>
      </c>
      <c r="C137">
        <v>0.5</v>
      </c>
      <c r="D137">
        <v>68</v>
      </c>
      <c r="E137">
        <v>1</v>
      </c>
      <c r="F137">
        <v>0</v>
      </c>
    </row>
    <row r="138" spans="1:6" x14ac:dyDescent="0.2">
      <c r="A138" t="s">
        <v>144</v>
      </c>
      <c r="B138" t="s">
        <v>75</v>
      </c>
      <c r="C138">
        <v>0.5</v>
      </c>
      <c r="D138">
        <v>69</v>
      </c>
      <c r="E138">
        <v>0</v>
      </c>
      <c r="F138">
        <v>1</v>
      </c>
    </row>
    <row r="139" spans="1:6" x14ac:dyDescent="0.2">
      <c r="A139" t="s">
        <v>144</v>
      </c>
      <c r="B139" t="s">
        <v>76</v>
      </c>
      <c r="C139">
        <v>0.5</v>
      </c>
      <c r="D139">
        <v>69</v>
      </c>
      <c r="E139">
        <v>1</v>
      </c>
      <c r="F139">
        <v>0</v>
      </c>
    </row>
    <row r="140" spans="1:6" x14ac:dyDescent="0.2">
      <c r="A140" t="s">
        <v>145</v>
      </c>
      <c r="B140" t="s">
        <v>75</v>
      </c>
      <c r="C140">
        <v>0.5</v>
      </c>
      <c r="D140">
        <v>70</v>
      </c>
      <c r="E140">
        <v>0</v>
      </c>
      <c r="F140">
        <v>1</v>
      </c>
    </row>
    <row r="141" spans="1:6" x14ac:dyDescent="0.2">
      <c r="A141" t="s">
        <v>145</v>
      </c>
      <c r="B141" t="s">
        <v>76</v>
      </c>
      <c r="C141">
        <v>0.5</v>
      </c>
      <c r="D141">
        <v>70</v>
      </c>
      <c r="E141">
        <v>1</v>
      </c>
      <c r="F141">
        <v>0</v>
      </c>
    </row>
    <row r="142" spans="1:6" x14ac:dyDescent="0.2">
      <c r="A142" t="s">
        <v>146</v>
      </c>
      <c r="B142" t="s">
        <v>75</v>
      </c>
      <c r="C142">
        <v>0.5</v>
      </c>
      <c r="D142">
        <v>71</v>
      </c>
      <c r="E142">
        <v>0</v>
      </c>
      <c r="F142">
        <v>1</v>
      </c>
    </row>
    <row r="143" spans="1:6" x14ac:dyDescent="0.2">
      <c r="A143" t="s">
        <v>146</v>
      </c>
      <c r="B143" t="s">
        <v>76</v>
      </c>
      <c r="C143">
        <v>0.5</v>
      </c>
      <c r="D143">
        <v>71</v>
      </c>
      <c r="E143">
        <v>1</v>
      </c>
      <c r="F143">
        <v>0</v>
      </c>
    </row>
    <row r="144" spans="1:6" x14ac:dyDescent="0.2">
      <c r="A144" t="s">
        <v>147</v>
      </c>
      <c r="B144" t="s">
        <v>75</v>
      </c>
      <c r="C144">
        <v>0.5</v>
      </c>
      <c r="D144">
        <v>72</v>
      </c>
      <c r="E144">
        <v>0</v>
      </c>
      <c r="F144">
        <v>1</v>
      </c>
    </row>
    <row r="145" spans="1:6" x14ac:dyDescent="0.2">
      <c r="A145" t="s">
        <v>147</v>
      </c>
      <c r="B145" t="s">
        <v>76</v>
      </c>
      <c r="C145">
        <v>0.5</v>
      </c>
      <c r="D145">
        <v>72</v>
      </c>
      <c r="E145">
        <v>1</v>
      </c>
      <c r="F145">
        <v>0</v>
      </c>
    </row>
    <row r="146" spans="1:6" x14ac:dyDescent="0.2">
      <c r="A146" t="s">
        <v>148</v>
      </c>
      <c r="B146" t="s">
        <v>75</v>
      </c>
      <c r="C146">
        <v>0.5</v>
      </c>
      <c r="D146">
        <v>73</v>
      </c>
      <c r="E146">
        <v>0</v>
      </c>
      <c r="F146">
        <v>1</v>
      </c>
    </row>
    <row r="147" spans="1:6" x14ac:dyDescent="0.2">
      <c r="A147" t="s">
        <v>148</v>
      </c>
      <c r="B147" t="s">
        <v>76</v>
      </c>
      <c r="C147">
        <v>0.5</v>
      </c>
      <c r="D147">
        <v>73</v>
      </c>
      <c r="E147">
        <v>1</v>
      </c>
      <c r="F147">
        <v>0</v>
      </c>
    </row>
    <row r="148" spans="1:6" x14ac:dyDescent="0.2">
      <c r="A148" t="s">
        <v>149</v>
      </c>
      <c r="B148" t="s">
        <v>75</v>
      </c>
      <c r="C148">
        <v>0.5</v>
      </c>
      <c r="D148">
        <v>74</v>
      </c>
      <c r="E148">
        <v>0</v>
      </c>
      <c r="F148">
        <v>1</v>
      </c>
    </row>
    <row r="149" spans="1:6" x14ac:dyDescent="0.2">
      <c r="A149" t="s">
        <v>149</v>
      </c>
      <c r="B149" t="s">
        <v>76</v>
      </c>
      <c r="C149">
        <v>0.5</v>
      </c>
      <c r="D149">
        <v>74</v>
      </c>
      <c r="E149">
        <v>1</v>
      </c>
      <c r="F149">
        <v>0</v>
      </c>
    </row>
    <row r="150" spans="1:6" x14ac:dyDescent="0.2">
      <c r="A150" t="s">
        <v>150</v>
      </c>
      <c r="B150" t="s">
        <v>75</v>
      </c>
      <c r="C150">
        <v>0.5</v>
      </c>
      <c r="D150">
        <v>75</v>
      </c>
      <c r="E150">
        <v>0</v>
      </c>
      <c r="F150">
        <v>1</v>
      </c>
    </row>
    <row r="151" spans="1:6" x14ac:dyDescent="0.2">
      <c r="A151" t="s">
        <v>150</v>
      </c>
      <c r="B151" t="s">
        <v>76</v>
      </c>
      <c r="C151">
        <v>0.5</v>
      </c>
      <c r="D151">
        <v>75</v>
      </c>
      <c r="E151">
        <v>1</v>
      </c>
      <c r="F151">
        <v>0</v>
      </c>
    </row>
    <row r="152" spans="1:6" x14ac:dyDescent="0.2">
      <c r="A152" t="s">
        <v>151</v>
      </c>
      <c r="B152" t="s">
        <v>75</v>
      </c>
      <c r="C152">
        <v>0.5</v>
      </c>
      <c r="D152">
        <v>76</v>
      </c>
      <c r="E152">
        <v>0</v>
      </c>
      <c r="F152">
        <v>1</v>
      </c>
    </row>
    <row r="153" spans="1:6" x14ac:dyDescent="0.2">
      <c r="A153" t="s">
        <v>151</v>
      </c>
      <c r="B153" t="s">
        <v>76</v>
      </c>
      <c r="C153">
        <v>0.5</v>
      </c>
      <c r="D153">
        <v>76</v>
      </c>
      <c r="E153">
        <v>1</v>
      </c>
      <c r="F153">
        <v>0</v>
      </c>
    </row>
    <row r="154" spans="1:6" x14ac:dyDescent="0.2">
      <c r="A154" t="s">
        <v>152</v>
      </c>
      <c r="B154" t="s">
        <v>75</v>
      </c>
      <c r="C154">
        <v>0.5</v>
      </c>
      <c r="D154">
        <v>77</v>
      </c>
      <c r="E154">
        <v>0</v>
      </c>
      <c r="F154">
        <v>1</v>
      </c>
    </row>
    <row r="155" spans="1:6" x14ac:dyDescent="0.2">
      <c r="A155" t="s">
        <v>152</v>
      </c>
      <c r="B155" t="s">
        <v>76</v>
      </c>
      <c r="C155">
        <v>0.5</v>
      </c>
      <c r="D155">
        <v>77</v>
      </c>
      <c r="E155">
        <v>1</v>
      </c>
      <c r="F155">
        <v>0</v>
      </c>
    </row>
    <row r="156" spans="1:6" x14ac:dyDescent="0.2">
      <c r="A156" t="s">
        <v>153</v>
      </c>
      <c r="B156" t="s">
        <v>75</v>
      </c>
      <c r="C156">
        <v>0.5</v>
      </c>
      <c r="D156">
        <v>78</v>
      </c>
      <c r="E156">
        <v>0</v>
      </c>
      <c r="F156">
        <v>1</v>
      </c>
    </row>
    <row r="157" spans="1:6" x14ac:dyDescent="0.2">
      <c r="A157" t="s">
        <v>153</v>
      </c>
      <c r="B157" t="s">
        <v>76</v>
      </c>
      <c r="C157">
        <v>0.5</v>
      </c>
      <c r="D157">
        <v>78</v>
      </c>
      <c r="E157">
        <v>1</v>
      </c>
      <c r="F157">
        <v>0</v>
      </c>
    </row>
    <row r="158" spans="1:6" x14ac:dyDescent="0.2">
      <c r="A158" t="s">
        <v>154</v>
      </c>
      <c r="B158" t="s">
        <v>75</v>
      </c>
      <c r="C158">
        <v>0.5</v>
      </c>
      <c r="D158">
        <v>79</v>
      </c>
      <c r="E158">
        <v>0</v>
      </c>
      <c r="F158">
        <v>1</v>
      </c>
    </row>
    <row r="159" spans="1:6" x14ac:dyDescent="0.2">
      <c r="A159" t="s">
        <v>154</v>
      </c>
      <c r="B159" t="s">
        <v>76</v>
      </c>
      <c r="C159">
        <v>0.5</v>
      </c>
      <c r="D159">
        <v>79</v>
      </c>
      <c r="E159">
        <v>1</v>
      </c>
      <c r="F159">
        <v>0</v>
      </c>
    </row>
    <row r="160" spans="1:6" x14ac:dyDescent="0.2">
      <c r="A160" t="s">
        <v>155</v>
      </c>
      <c r="B160" t="s">
        <v>75</v>
      </c>
      <c r="C160">
        <v>0.5</v>
      </c>
      <c r="D160">
        <v>80</v>
      </c>
      <c r="E160">
        <v>0</v>
      </c>
      <c r="F160">
        <v>1</v>
      </c>
    </row>
    <row r="161" spans="1:6" x14ac:dyDescent="0.2">
      <c r="A161" t="s">
        <v>155</v>
      </c>
      <c r="B161" t="s">
        <v>76</v>
      </c>
      <c r="C161">
        <v>0.5</v>
      </c>
      <c r="D161">
        <v>80</v>
      </c>
      <c r="E161">
        <v>1</v>
      </c>
      <c r="F161">
        <v>0</v>
      </c>
    </row>
    <row r="162" spans="1:6" x14ac:dyDescent="0.2">
      <c r="A162" t="s">
        <v>156</v>
      </c>
      <c r="B162" t="s">
        <v>75</v>
      </c>
      <c r="C162">
        <v>0.5</v>
      </c>
      <c r="D162">
        <v>81</v>
      </c>
      <c r="E162">
        <v>0</v>
      </c>
      <c r="F162">
        <v>1</v>
      </c>
    </row>
    <row r="163" spans="1:6" x14ac:dyDescent="0.2">
      <c r="A163" t="s">
        <v>156</v>
      </c>
      <c r="B163" t="s">
        <v>76</v>
      </c>
      <c r="C163">
        <v>0.5</v>
      </c>
      <c r="D163">
        <v>81</v>
      </c>
      <c r="E163">
        <v>1</v>
      </c>
      <c r="F163">
        <v>0</v>
      </c>
    </row>
    <row r="164" spans="1:6" x14ac:dyDescent="0.2">
      <c r="A164" t="s">
        <v>157</v>
      </c>
      <c r="B164" t="s">
        <v>75</v>
      </c>
      <c r="C164">
        <v>0.5</v>
      </c>
      <c r="D164">
        <v>82</v>
      </c>
      <c r="E164">
        <v>0</v>
      </c>
      <c r="F164">
        <v>1</v>
      </c>
    </row>
    <row r="165" spans="1:6" x14ac:dyDescent="0.2">
      <c r="A165" t="s">
        <v>157</v>
      </c>
      <c r="B165" t="s">
        <v>76</v>
      </c>
      <c r="C165">
        <v>0.5</v>
      </c>
      <c r="D165">
        <v>82</v>
      </c>
      <c r="E165">
        <v>1</v>
      </c>
      <c r="F165">
        <v>0</v>
      </c>
    </row>
    <row r="166" spans="1:6" x14ac:dyDescent="0.2">
      <c r="A166" t="s">
        <v>158</v>
      </c>
      <c r="B166" t="s">
        <v>75</v>
      </c>
      <c r="C166">
        <v>0.5</v>
      </c>
      <c r="D166">
        <v>83</v>
      </c>
      <c r="E166">
        <v>0</v>
      </c>
      <c r="F166">
        <v>1</v>
      </c>
    </row>
    <row r="167" spans="1:6" x14ac:dyDescent="0.2">
      <c r="A167" t="s">
        <v>158</v>
      </c>
      <c r="B167" t="s">
        <v>76</v>
      </c>
      <c r="C167">
        <v>0.5</v>
      </c>
      <c r="D167">
        <v>83</v>
      </c>
      <c r="E167">
        <v>1</v>
      </c>
      <c r="F167">
        <v>0</v>
      </c>
    </row>
    <row r="168" spans="1:6" x14ac:dyDescent="0.2">
      <c r="A168" t="s">
        <v>159</v>
      </c>
      <c r="B168" t="s">
        <v>75</v>
      </c>
      <c r="C168">
        <v>0.5</v>
      </c>
      <c r="D168">
        <v>84</v>
      </c>
      <c r="E168">
        <v>0</v>
      </c>
      <c r="F168">
        <v>1</v>
      </c>
    </row>
    <row r="169" spans="1:6" x14ac:dyDescent="0.2">
      <c r="A169" t="s">
        <v>159</v>
      </c>
      <c r="B169" t="s">
        <v>76</v>
      </c>
      <c r="C169">
        <v>0.5</v>
      </c>
      <c r="D169">
        <v>84</v>
      </c>
      <c r="E169">
        <v>1</v>
      </c>
      <c r="F169">
        <v>0</v>
      </c>
    </row>
    <row r="170" spans="1:6" x14ac:dyDescent="0.2">
      <c r="A170" t="s">
        <v>160</v>
      </c>
      <c r="B170" t="s">
        <v>75</v>
      </c>
      <c r="C170">
        <v>0.5</v>
      </c>
      <c r="D170">
        <v>85</v>
      </c>
      <c r="E170">
        <v>0</v>
      </c>
      <c r="F170">
        <v>1</v>
      </c>
    </row>
    <row r="171" spans="1:6" x14ac:dyDescent="0.2">
      <c r="A171" t="s">
        <v>160</v>
      </c>
      <c r="B171" t="s">
        <v>76</v>
      </c>
      <c r="C171">
        <v>0.5</v>
      </c>
      <c r="D171">
        <v>85</v>
      </c>
      <c r="E171">
        <v>1</v>
      </c>
      <c r="F171">
        <v>0</v>
      </c>
    </row>
    <row r="172" spans="1:6" x14ac:dyDescent="0.2">
      <c r="A172" t="s">
        <v>161</v>
      </c>
      <c r="B172" t="s">
        <v>75</v>
      </c>
      <c r="C172">
        <v>0.5</v>
      </c>
      <c r="D172">
        <v>86</v>
      </c>
      <c r="E172">
        <v>0</v>
      </c>
      <c r="F172">
        <v>1</v>
      </c>
    </row>
    <row r="173" spans="1:6" x14ac:dyDescent="0.2">
      <c r="A173" t="s">
        <v>161</v>
      </c>
      <c r="B173" t="s">
        <v>76</v>
      </c>
      <c r="C173">
        <v>0.5</v>
      </c>
      <c r="D173">
        <v>86</v>
      </c>
      <c r="E173">
        <v>1</v>
      </c>
      <c r="F173">
        <v>0</v>
      </c>
    </row>
    <row r="174" spans="1:6" x14ac:dyDescent="0.2">
      <c r="A174" t="s">
        <v>162</v>
      </c>
      <c r="B174" t="s">
        <v>75</v>
      </c>
      <c r="C174">
        <v>0.5</v>
      </c>
      <c r="D174">
        <v>87</v>
      </c>
      <c r="E174">
        <v>0</v>
      </c>
      <c r="F174">
        <v>1</v>
      </c>
    </row>
    <row r="175" spans="1:6" x14ac:dyDescent="0.2">
      <c r="A175" t="s">
        <v>162</v>
      </c>
      <c r="B175" t="s">
        <v>76</v>
      </c>
      <c r="C175">
        <v>0.5</v>
      </c>
      <c r="D175">
        <v>87</v>
      </c>
      <c r="E175">
        <v>1</v>
      </c>
      <c r="F175">
        <v>0</v>
      </c>
    </row>
    <row r="176" spans="1:6" x14ac:dyDescent="0.2">
      <c r="A176" t="s">
        <v>163</v>
      </c>
      <c r="B176" t="s">
        <v>75</v>
      </c>
      <c r="C176">
        <v>0.5</v>
      </c>
      <c r="D176">
        <v>88</v>
      </c>
      <c r="E176">
        <v>0</v>
      </c>
      <c r="F176">
        <v>1</v>
      </c>
    </row>
    <row r="177" spans="1:6" x14ac:dyDescent="0.2">
      <c r="A177" t="s">
        <v>163</v>
      </c>
      <c r="B177" t="s">
        <v>76</v>
      </c>
      <c r="C177">
        <v>0.5</v>
      </c>
      <c r="D177">
        <v>88</v>
      </c>
      <c r="E177">
        <v>1</v>
      </c>
      <c r="F177">
        <v>0</v>
      </c>
    </row>
    <row r="178" spans="1:6" x14ac:dyDescent="0.2">
      <c r="A178" t="s">
        <v>164</v>
      </c>
      <c r="B178" t="s">
        <v>75</v>
      </c>
      <c r="C178">
        <v>0.5</v>
      </c>
      <c r="D178">
        <v>89</v>
      </c>
      <c r="E178">
        <v>0</v>
      </c>
      <c r="F178">
        <v>1</v>
      </c>
    </row>
    <row r="179" spans="1:6" x14ac:dyDescent="0.2">
      <c r="A179" t="s">
        <v>164</v>
      </c>
      <c r="B179" t="s">
        <v>76</v>
      </c>
      <c r="C179">
        <v>0.5</v>
      </c>
      <c r="D179">
        <v>89</v>
      </c>
      <c r="E179">
        <v>1</v>
      </c>
      <c r="F179">
        <v>0</v>
      </c>
    </row>
    <row r="180" spans="1:6" x14ac:dyDescent="0.2">
      <c r="A180" t="s">
        <v>165</v>
      </c>
      <c r="B180" t="s">
        <v>75</v>
      </c>
      <c r="C180">
        <v>0.5</v>
      </c>
      <c r="D180">
        <v>90</v>
      </c>
      <c r="E180">
        <v>0</v>
      </c>
      <c r="F180">
        <v>1</v>
      </c>
    </row>
    <row r="181" spans="1:6" x14ac:dyDescent="0.2">
      <c r="A181" t="s">
        <v>165</v>
      </c>
      <c r="B181" t="s">
        <v>76</v>
      </c>
      <c r="C181">
        <v>0.5</v>
      </c>
      <c r="D181">
        <v>90</v>
      </c>
      <c r="E181">
        <v>1</v>
      </c>
      <c r="F181">
        <v>0</v>
      </c>
    </row>
    <row r="182" spans="1:6" x14ac:dyDescent="0.2">
      <c r="A182" t="s">
        <v>166</v>
      </c>
      <c r="B182" t="s">
        <v>75</v>
      </c>
      <c r="C182">
        <v>0.5</v>
      </c>
      <c r="D182">
        <v>91</v>
      </c>
      <c r="E182">
        <v>0</v>
      </c>
      <c r="F182">
        <v>1</v>
      </c>
    </row>
    <row r="183" spans="1:6" x14ac:dyDescent="0.2">
      <c r="A183" t="s">
        <v>166</v>
      </c>
      <c r="B183" t="s">
        <v>76</v>
      </c>
      <c r="C183">
        <v>0.5</v>
      </c>
      <c r="D183">
        <v>91</v>
      </c>
      <c r="E183">
        <v>1</v>
      </c>
      <c r="F183">
        <v>0</v>
      </c>
    </row>
    <row r="184" spans="1:6" x14ac:dyDescent="0.2">
      <c r="A184" t="s">
        <v>167</v>
      </c>
      <c r="B184" t="s">
        <v>75</v>
      </c>
      <c r="C184">
        <v>0.5</v>
      </c>
      <c r="D184">
        <v>92</v>
      </c>
      <c r="E184">
        <v>0</v>
      </c>
      <c r="F184">
        <v>1</v>
      </c>
    </row>
    <row r="185" spans="1:6" x14ac:dyDescent="0.2">
      <c r="A185" t="s">
        <v>167</v>
      </c>
      <c r="B185" t="s">
        <v>76</v>
      </c>
      <c r="C185">
        <v>0.5</v>
      </c>
      <c r="D185">
        <v>92</v>
      </c>
      <c r="E185">
        <v>1</v>
      </c>
      <c r="F185">
        <v>0</v>
      </c>
    </row>
    <row r="186" spans="1:6" x14ac:dyDescent="0.2">
      <c r="A186" t="s">
        <v>168</v>
      </c>
      <c r="B186" t="s">
        <v>75</v>
      </c>
      <c r="C186">
        <v>0.5</v>
      </c>
      <c r="D186">
        <v>93</v>
      </c>
      <c r="E186">
        <v>0</v>
      </c>
      <c r="F186">
        <v>1</v>
      </c>
    </row>
    <row r="187" spans="1:6" x14ac:dyDescent="0.2">
      <c r="A187" t="s">
        <v>168</v>
      </c>
      <c r="B187" t="s">
        <v>76</v>
      </c>
      <c r="C187">
        <v>0.5</v>
      </c>
      <c r="D187">
        <v>93</v>
      </c>
      <c r="E187">
        <v>1</v>
      </c>
      <c r="F187">
        <v>0</v>
      </c>
    </row>
    <row r="188" spans="1:6" x14ac:dyDescent="0.2">
      <c r="A188" t="s">
        <v>169</v>
      </c>
      <c r="B188" t="s">
        <v>75</v>
      </c>
      <c r="C188">
        <v>0.5</v>
      </c>
      <c r="D188">
        <v>94</v>
      </c>
      <c r="E188">
        <v>0</v>
      </c>
      <c r="F188">
        <v>1</v>
      </c>
    </row>
    <row r="189" spans="1:6" x14ac:dyDescent="0.2">
      <c r="A189" t="s">
        <v>169</v>
      </c>
      <c r="B189" t="s">
        <v>76</v>
      </c>
      <c r="C189">
        <v>0.5</v>
      </c>
      <c r="D189">
        <v>94</v>
      </c>
      <c r="E189">
        <v>1</v>
      </c>
      <c r="F189">
        <v>0</v>
      </c>
    </row>
    <row r="190" spans="1:6" x14ac:dyDescent="0.2">
      <c r="A190" t="s">
        <v>170</v>
      </c>
      <c r="B190" t="s">
        <v>75</v>
      </c>
      <c r="C190">
        <v>0.5</v>
      </c>
      <c r="D190">
        <v>95</v>
      </c>
      <c r="E190">
        <v>0</v>
      </c>
      <c r="F190">
        <v>1</v>
      </c>
    </row>
    <row r="191" spans="1:6" x14ac:dyDescent="0.2">
      <c r="A191" t="s">
        <v>170</v>
      </c>
      <c r="B191" t="s">
        <v>76</v>
      </c>
      <c r="C191">
        <v>0.5</v>
      </c>
      <c r="D191">
        <v>95</v>
      </c>
      <c r="E191">
        <v>1</v>
      </c>
      <c r="F191">
        <v>0</v>
      </c>
    </row>
    <row r="192" spans="1:6" x14ac:dyDescent="0.2">
      <c r="A192" t="s">
        <v>171</v>
      </c>
      <c r="B192" t="s">
        <v>75</v>
      </c>
      <c r="C192">
        <v>0.5</v>
      </c>
      <c r="D192">
        <v>96</v>
      </c>
      <c r="E192">
        <v>0</v>
      </c>
      <c r="F192">
        <v>1</v>
      </c>
    </row>
    <row r="193" spans="1:6" x14ac:dyDescent="0.2">
      <c r="A193" t="s">
        <v>171</v>
      </c>
      <c r="B193" t="s">
        <v>76</v>
      </c>
      <c r="C193">
        <v>0.5</v>
      </c>
      <c r="D193">
        <v>96</v>
      </c>
      <c r="E193">
        <v>1</v>
      </c>
      <c r="F193">
        <v>0</v>
      </c>
    </row>
    <row r="194" spans="1:6" x14ac:dyDescent="0.2">
      <c r="A194" t="s">
        <v>172</v>
      </c>
      <c r="B194" t="s">
        <v>75</v>
      </c>
      <c r="C194">
        <v>0.5</v>
      </c>
      <c r="D194">
        <v>97</v>
      </c>
      <c r="E194">
        <v>0</v>
      </c>
      <c r="F194">
        <v>1</v>
      </c>
    </row>
    <row r="195" spans="1:6" x14ac:dyDescent="0.2">
      <c r="A195" t="s">
        <v>172</v>
      </c>
      <c r="B195" t="s">
        <v>76</v>
      </c>
      <c r="C195">
        <v>0.5</v>
      </c>
      <c r="D195">
        <v>97</v>
      </c>
      <c r="E195">
        <v>1</v>
      </c>
      <c r="F195">
        <v>0</v>
      </c>
    </row>
    <row r="196" spans="1:6" x14ac:dyDescent="0.2">
      <c r="A196" t="s">
        <v>173</v>
      </c>
      <c r="B196" t="s">
        <v>75</v>
      </c>
      <c r="C196">
        <v>0.5</v>
      </c>
      <c r="D196">
        <v>98</v>
      </c>
      <c r="E196">
        <v>0</v>
      </c>
      <c r="F196">
        <v>1</v>
      </c>
    </row>
    <row r="197" spans="1:6" x14ac:dyDescent="0.2">
      <c r="A197" t="s">
        <v>173</v>
      </c>
      <c r="B197" t="s">
        <v>76</v>
      </c>
      <c r="C197">
        <v>0.5</v>
      </c>
      <c r="D197">
        <v>98</v>
      </c>
      <c r="E197">
        <v>1</v>
      </c>
      <c r="F197">
        <v>0</v>
      </c>
    </row>
    <row r="198" spans="1:6" x14ac:dyDescent="0.2">
      <c r="A198" t="s">
        <v>174</v>
      </c>
      <c r="B198" t="s">
        <v>75</v>
      </c>
      <c r="C198">
        <v>0.5</v>
      </c>
      <c r="D198">
        <v>99</v>
      </c>
      <c r="E198">
        <v>0</v>
      </c>
      <c r="F198">
        <v>1</v>
      </c>
    </row>
    <row r="199" spans="1:6" x14ac:dyDescent="0.2">
      <c r="A199" t="s">
        <v>174</v>
      </c>
      <c r="B199" t="s">
        <v>76</v>
      </c>
      <c r="C199">
        <v>0.5</v>
      </c>
      <c r="D199">
        <v>99</v>
      </c>
      <c r="E199">
        <v>1</v>
      </c>
      <c r="F199">
        <v>0</v>
      </c>
    </row>
    <row r="200" spans="1:6" x14ac:dyDescent="0.2">
      <c r="A200" t="s">
        <v>175</v>
      </c>
      <c r="B200" t="s">
        <v>75</v>
      </c>
      <c r="C200">
        <v>0.5</v>
      </c>
      <c r="D200">
        <v>100</v>
      </c>
      <c r="E200">
        <v>0</v>
      </c>
      <c r="F200">
        <v>1</v>
      </c>
    </row>
    <row r="201" spans="1:6" x14ac:dyDescent="0.2">
      <c r="A201" t="s">
        <v>175</v>
      </c>
      <c r="B201" t="s">
        <v>76</v>
      </c>
      <c r="C201">
        <v>0.5</v>
      </c>
      <c r="D201">
        <v>100</v>
      </c>
      <c r="E201">
        <v>1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GSRTab</vt:lpstr>
      <vt:lpstr>GSRTab_hidden</vt:lpstr>
      <vt:lpstr>RSTTab_noHidden</vt:lpstr>
      <vt:lpstr>RSTTab_Summary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2021-06-28T03:52:48Z</dcterms:created>
  <dcterms:modified xsi:type="dcterms:W3CDTF">2021-07-06T16:39:54Z</dcterms:modified>
</cp:coreProperties>
</file>