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clairemoore-cantwell/GitHub/GSR_Learning/Combo/"/>
    </mc:Choice>
  </mc:AlternateContent>
  <xr:revisionPtr revIDLastSave="0" documentId="13_ncr:1_{B2144A00-2C23-0348-ADED-FD8BE7797C3E}" xr6:coauthVersionLast="47" xr6:coauthVersionMax="47" xr10:uidLastSave="{00000000-0000-0000-0000-000000000000}"/>
  <bookViews>
    <workbookView xWindow="7500" yWindow="460" windowWidth="26920" windowHeight="17540" activeTab="2" xr2:uid="{C71280F5-7DBC-4C24-95AC-02E4F36B038E}"/>
  </bookViews>
  <sheets>
    <sheet name="Tagalog" sheetId="1" r:id="rId1"/>
    <sheet name="LessListing" sheetId="2" r:id="rId2"/>
    <sheet name="NoListing" sheetId="3" r:id="rId3"/>
  </sheets>
  <definedNames>
    <definedName name="solver_adj" localSheetId="0" hidden="1">Tagalog!$E$4:$J$4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Tagalog!$T$26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3" l="1"/>
  <c r="M3" i="3" s="1"/>
  <c r="L4" i="3"/>
  <c r="K4" i="3"/>
  <c r="L3" i="3"/>
  <c r="K3" i="3"/>
  <c r="J3" i="3"/>
  <c r="I3" i="3"/>
  <c r="H3" i="3"/>
  <c r="G3" i="3"/>
  <c r="F3" i="3"/>
  <c r="L1" i="3"/>
  <c r="K1" i="3"/>
  <c r="J1" i="3"/>
  <c r="I1" i="3"/>
  <c r="H1" i="3"/>
  <c r="G1" i="3"/>
  <c r="F1" i="3"/>
  <c r="M4" i="2"/>
  <c r="M3" i="2" s="1"/>
  <c r="L4" i="2"/>
  <c r="K4" i="2"/>
  <c r="L3" i="2"/>
  <c r="K3" i="2"/>
  <c r="J3" i="2"/>
  <c r="I3" i="2"/>
  <c r="H3" i="2"/>
  <c r="G3" i="2"/>
  <c r="F3" i="2"/>
  <c r="L1" i="2"/>
  <c r="K1" i="2"/>
  <c r="J1" i="2"/>
  <c r="I1" i="2"/>
  <c r="H1" i="2"/>
  <c r="G1" i="2"/>
  <c r="F1" i="2"/>
  <c r="L4" i="1"/>
  <c r="K4" i="1"/>
  <c r="M4" i="1"/>
  <c r="M1" i="3" l="1"/>
  <c r="M1" i="2"/>
  <c r="K3" i="1"/>
  <c r="K1" i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M1" i="1"/>
  <c r="M3" i="1"/>
  <c r="L3" i="1"/>
  <c r="J3" i="1"/>
  <c r="I3" i="1"/>
  <c r="H3" i="1"/>
  <c r="G3" i="1"/>
  <c r="F3" i="1"/>
  <c r="L1" i="1"/>
  <c r="J1" i="1"/>
  <c r="I1" i="1"/>
  <c r="H1" i="1"/>
  <c r="G1" i="1"/>
  <c r="F1" i="1"/>
  <c r="T29" i="1" l="1"/>
  <c r="T28" i="1"/>
  <c r="P77" i="1"/>
  <c r="P75" i="1"/>
  <c r="P69" i="1"/>
  <c r="P76" i="1"/>
  <c r="P73" i="1"/>
  <c r="P70" i="1"/>
  <c r="P72" i="1"/>
  <c r="P68" i="1"/>
  <c r="P66" i="1"/>
  <c r="P67" i="1"/>
  <c r="P71" i="1"/>
  <c r="P74" i="1"/>
  <c r="P65" i="1"/>
  <c r="P64" i="1"/>
  <c r="P63" i="1"/>
  <c r="P78" i="1"/>
  <c r="P58" i="1"/>
  <c r="P46" i="1"/>
  <c r="P57" i="1"/>
  <c r="P45" i="1"/>
  <c r="P53" i="1"/>
  <c r="P59" i="1"/>
  <c r="P50" i="1"/>
  <c r="P55" i="1"/>
  <c r="P54" i="1"/>
  <c r="P47" i="1"/>
  <c r="P48" i="1"/>
  <c r="P49" i="1"/>
  <c r="P44" i="1"/>
  <c r="P51" i="1"/>
  <c r="P52" i="1"/>
  <c r="P56" i="1"/>
  <c r="P27" i="1"/>
  <c r="P32" i="1"/>
  <c r="P38" i="1"/>
  <c r="P33" i="1"/>
  <c r="P39" i="1"/>
  <c r="P29" i="1"/>
  <c r="Q29" i="1" s="1"/>
  <c r="R29" i="1" s="1"/>
  <c r="P42" i="1"/>
  <c r="P31" i="1"/>
  <c r="P30" i="1"/>
  <c r="P34" i="1"/>
  <c r="P35" i="1"/>
  <c r="P36" i="1"/>
  <c r="P37" i="1"/>
  <c r="Q37" i="1" s="1"/>
  <c r="R37" i="1" s="1"/>
  <c r="P40" i="1"/>
  <c r="P28" i="1"/>
  <c r="P41" i="1"/>
  <c r="R45" i="1" l="1"/>
  <c r="Q35" i="1"/>
  <c r="R35" i="1" s="1"/>
  <c r="Q27" i="1"/>
  <c r="R27" i="1" s="1"/>
  <c r="Q34" i="1"/>
  <c r="R34" i="1" s="1"/>
  <c r="Q30" i="1"/>
  <c r="R30" i="1" s="1"/>
  <c r="Q42" i="1"/>
  <c r="R42" i="1" s="1"/>
  <c r="Q40" i="1"/>
  <c r="R40" i="1" s="1"/>
  <c r="Q31" i="1"/>
  <c r="R31" i="1" s="1"/>
  <c r="Q33" i="1"/>
  <c r="R33" i="1" s="1"/>
  <c r="Q41" i="1"/>
  <c r="R41" i="1" s="1"/>
  <c r="Q36" i="1"/>
  <c r="R36" i="1" s="1"/>
  <c r="Q38" i="1"/>
  <c r="R38" i="1" s="1"/>
  <c r="Q28" i="1"/>
  <c r="R28" i="1" s="1"/>
  <c r="Q39" i="1"/>
  <c r="R39" i="1" s="1"/>
  <c r="Q32" i="1"/>
  <c r="R32" i="1" s="1"/>
  <c r="S26" i="1" l="1"/>
  <c r="T26" i="1" s="1"/>
</calcChain>
</file>

<file path=xl/sharedStrings.xml><?xml version="1.0" encoding="utf-8"?>
<sst xmlns="http://schemas.openxmlformats.org/spreadsheetml/2006/main" count="356" uniqueCount="62">
  <si>
    <t>input</t>
  </si>
  <si>
    <t>lexeme</t>
  </si>
  <si>
    <t>candidate</t>
  </si>
  <si>
    <t>obs.prob</t>
  </si>
  <si>
    <t>tab.prob</t>
  </si>
  <si>
    <t>Data: simplified version of Zuraw 2010, (3), p 421</t>
  </si>
  <si>
    <t>paN_po?ok</t>
  </si>
  <si>
    <t>pampo?ok</t>
  </si>
  <si>
    <t>pamo?ok</t>
  </si>
  <si>
    <t>paN_pighati?</t>
  </si>
  <si>
    <t>pamighati?</t>
  </si>
  <si>
    <t>pampighati?</t>
  </si>
  <si>
    <t>paNpo?ok</t>
  </si>
  <si>
    <t>paNpighati?</t>
  </si>
  <si>
    <t>paN_dinig</t>
  </si>
  <si>
    <t>pandinig</t>
  </si>
  <si>
    <t>paninig</t>
  </si>
  <si>
    <t>paNdinig</t>
  </si>
  <si>
    <t>paN_gawaj</t>
  </si>
  <si>
    <t>paNgawaj</t>
  </si>
  <si>
    <t>paNawaj</t>
  </si>
  <si>
    <t>paN_dalaNin</t>
  </si>
  <si>
    <t>pandalaNin</t>
  </si>
  <si>
    <t>panalaNin</t>
  </si>
  <si>
    <t>paNdalaNin</t>
  </si>
  <si>
    <t>paN_gindaj</t>
  </si>
  <si>
    <t>paNgindaj</t>
  </si>
  <si>
    <t>paNindaj</t>
  </si>
  <si>
    <t>Assimilate</t>
  </si>
  <si>
    <t>*NC</t>
  </si>
  <si>
    <t>FaithPlace</t>
  </si>
  <si>
    <t>Max</t>
  </si>
  <si>
    <t>FaithPlace_listed</t>
  </si>
  <si>
    <t>Max_listed</t>
  </si>
  <si>
    <t>L1 penalty</t>
  </si>
  <si>
    <t>sigma:</t>
  </si>
  <si>
    <t>mu:</t>
  </si>
  <si>
    <t>L2 penalty</t>
  </si>
  <si>
    <t>1paN_po?ok</t>
  </si>
  <si>
    <t>1paN_pighati?</t>
  </si>
  <si>
    <t>1paN_dinig</t>
  </si>
  <si>
    <t>1paN_dalaNin</t>
  </si>
  <si>
    <t>1paN_gawaj</t>
  </si>
  <si>
    <t>1paN_gindaj</t>
  </si>
  <si>
    <t>Examples for manual:</t>
  </si>
  <si>
    <t>2paN_po?ok</t>
  </si>
  <si>
    <t>2paN_pighati?</t>
  </si>
  <si>
    <t>2paN_dinig</t>
  </si>
  <si>
    <t>2paN_dalaNin</t>
  </si>
  <si>
    <t>2paN_gawaj</t>
  </si>
  <si>
    <t>2paN_gindaj</t>
  </si>
  <si>
    <t>*nCoda</t>
  </si>
  <si>
    <t>UseListed</t>
  </si>
  <si>
    <t>composed</t>
  </si>
  <si>
    <t>listed</t>
  </si>
  <si>
    <t>'wug'</t>
  </si>
  <si>
    <t>&lt;-no need to copy UseListed over</t>
  </si>
  <si>
    <t>the program will create it itself</t>
  </si>
  <si>
    <t>Likelihood</t>
  </si>
  <si>
    <t>L1</t>
  </si>
  <si>
    <t>L2</t>
  </si>
  <si>
    <t>p_listed: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</si>
</sst>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0" tint="-0.249977111117893"/>
      <name val="Gill Sans MT"/>
      <family val="2"/>
      <scheme val="minor"/>
    </font>
    <font>
      <sz val="11"/>
      <color theme="0" tint="-0.34998626667073579"/>
      <name val="Gill Sans MT"/>
      <family val="2"/>
      <scheme val="minor"/>
    </font>
    <font>
      <b/>
      <sz val="14"/>
      <color theme="4" tint="0.249977111117893"/>
      <name val="Gill Sans MT"/>
      <family val="2"/>
      <scheme val="minor"/>
    </font>
    <font>
      <b/>
      <sz val="11"/>
      <color theme="0" tint="-0.34998626667073579"/>
      <name val="Gill Sans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 applyBorder="1"/>
    <xf numFmtId="0" fontId="0" fillId="0" borderId="0" xfId="0" applyFill="1"/>
    <xf numFmtId="0" fontId="2" fillId="3" borderId="0" xfId="0" applyFont="1" applyFill="1"/>
    <xf numFmtId="0" fontId="2" fillId="2" borderId="0" xfId="0" applyFont="1" applyFill="1"/>
    <xf numFmtId="0" fontId="2" fillId="7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3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3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3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3" xfId="0" applyFill="1" applyBorder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4" fillId="6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quotePrefix="1" applyFont="1" applyFill="1" applyBorder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4EE5-736F-4A02-BD38-2BDE280E4D14}">
  <dimension ref="A1:T78"/>
  <sheetViews>
    <sheetView workbookViewId="0">
      <pane xSplit="26720" ySplit="1980" topLeftCell="L13"/>
      <selection sqref="A1:XFD1048576"/>
      <selection pane="topRight" activeCell="L1" sqref="L1"/>
      <selection pane="bottomLeft" activeCell="A5" sqref="A5:L21"/>
      <selection pane="bottomRight" activeCell="L5" sqref="L5"/>
    </sheetView>
  </sheetViews>
  <sheetFormatPr baseColWidth="10" defaultColWidth="8.83203125" defaultRowHeight="15" x14ac:dyDescent="0.2"/>
  <cols>
    <col min="1" max="1" width="20.1640625" customWidth="1"/>
    <col min="2" max="2" width="14" customWidth="1"/>
    <col min="3" max="3" width="11.6640625" customWidth="1"/>
    <col min="4" max="4" width="11.5" style="26" customWidth="1"/>
    <col min="5" max="5" width="10.5" style="26" customWidth="1"/>
    <col min="6" max="6" width="12.1640625" style="26" customWidth="1"/>
    <col min="7" max="7" width="9" style="26"/>
    <col min="8" max="8" width="11.1640625" style="26" customWidth="1"/>
    <col min="9" max="9" width="9" style="26"/>
    <col min="10" max="11" width="9.1640625" style="26" customWidth="1"/>
    <col min="12" max="13" width="9" style="26"/>
    <col min="14" max="14" width="8.1640625" customWidth="1"/>
    <col min="15" max="15" width="3.33203125" customWidth="1"/>
    <col min="17" max="17" width="12.1640625" bestFit="1" customWidth="1"/>
    <col min="18" max="18" width="10.83203125" bestFit="1" customWidth="1"/>
  </cols>
  <sheetData>
    <row r="1" spans="1:14" x14ac:dyDescent="0.2">
      <c r="E1" s="26" t="s">
        <v>34</v>
      </c>
      <c r="F1" s="26">
        <f>(F4-F2)*SQRT(2)/$D$2^2</f>
        <v>6.9996187544702493E-2</v>
      </c>
      <c r="G1" s="26">
        <f t="shared" ref="G1:L1" si="0">(G4-G2)*SQRT(2)/$D$2^2</f>
        <v>0</v>
      </c>
      <c r="H1" s="26">
        <f t="shared" si="0"/>
        <v>0</v>
      </c>
      <c r="I1" s="26">
        <f t="shared" si="0"/>
        <v>0</v>
      </c>
      <c r="J1" s="26">
        <f t="shared" si="0"/>
        <v>7.5661290421233096E-2</v>
      </c>
      <c r="K1" s="26">
        <f t="shared" ref="K1" si="1">(K4-K2)*SQRT(2)/$D$2^2</f>
        <v>0</v>
      </c>
      <c r="L1" s="26">
        <f t="shared" si="0"/>
        <v>7.5661290421233096E-2</v>
      </c>
      <c r="M1" s="26">
        <f t="shared" ref="M1" si="2">(M4-M2)*SQRT(2)/$D$2^2</f>
        <v>7.5693574502618155E-2</v>
      </c>
      <c r="N1" t="s">
        <v>5</v>
      </c>
    </row>
    <row r="2" spans="1:14" x14ac:dyDescent="0.2">
      <c r="C2" t="s">
        <v>35</v>
      </c>
      <c r="D2" s="26">
        <v>10</v>
      </c>
      <c r="E2" s="26" t="s">
        <v>36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7">
        <v>0</v>
      </c>
      <c r="M2" s="27">
        <v>0</v>
      </c>
    </row>
    <row r="3" spans="1:14" x14ac:dyDescent="0.2">
      <c r="E3" s="26" t="s">
        <v>37</v>
      </c>
      <c r="F3" s="26">
        <f>(F4-F2)^2/2/$D$2</f>
        <v>1.2248665676982911</v>
      </c>
      <c r="G3" s="26">
        <f t="shared" ref="G3:L3" si="3">(G4-G2)^2/2/$D$2</f>
        <v>0</v>
      </c>
      <c r="H3" s="26">
        <f t="shared" si="3"/>
        <v>0</v>
      </c>
      <c r="I3" s="26">
        <f t="shared" si="3"/>
        <v>0</v>
      </c>
      <c r="J3" s="26">
        <f t="shared" si="3"/>
        <v>1.4311577170515444</v>
      </c>
      <c r="K3" s="26">
        <f t="shared" ref="K3" si="4">(K4-K2)^2/2/$D$2</f>
        <v>0</v>
      </c>
      <c r="L3" s="26">
        <f t="shared" si="3"/>
        <v>1.4311577170515444</v>
      </c>
      <c r="M3" s="26">
        <f t="shared" ref="M3" si="5">(M4-M2)^2/2/$D$2</f>
        <v>1.4323793052458513</v>
      </c>
    </row>
    <row r="4" spans="1:14" ht="16" thickBot="1" x14ac:dyDescent="0.25">
      <c r="A4" s="2"/>
      <c r="B4" s="2"/>
      <c r="C4" s="2"/>
      <c r="D4" s="3"/>
      <c r="E4" s="3">
        <v>5.3523439823050447</v>
      </c>
      <c r="F4" s="3">
        <v>4.9494778870064486</v>
      </c>
      <c r="G4" s="3">
        <v>0</v>
      </c>
      <c r="H4" s="3">
        <v>0</v>
      </c>
      <c r="I4" s="3">
        <v>0</v>
      </c>
      <c r="J4" s="3">
        <v>5.3500611530178688</v>
      </c>
      <c r="K4" s="3">
        <f>I4</f>
        <v>0</v>
      </c>
      <c r="L4" s="3">
        <f>J4</f>
        <v>5.3500611530178688</v>
      </c>
      <c r="M4" s="24">
        <f>E4</f>
        <v>5.3523439823050447</v>
      </c>
    </row>
    <row r="5" spans="1:14" ht="16" thickTop="1" x14ac:dyDescent="0.2">
      <c r="A5" s="1" t="s">
        <v>0</v>
      </c>
      <c r="B5" s="1" t="s">
        <v>1</v>
      </c>
      <c r="C5" s="1" t="s">
        <v>2</v>
      </c>
      <c r="D5" s="27" t="s">
        <v>3</v>
      </c>
      <c r="E5" s="27" t="s">
        <v>4</v>
      </c>
      <c r="F5" s="27" t="s">
        <v>28</v>
      </c>
      <c r="G5" s="27" t="s">
        <v>29</v>
      </c>
      <c r="H5" s="24" t="s">
        <v>51</v>
      </c>
      <c r="I5" s="27" t="s">
        <v>30</v>
      </c>
      <c r="J5" s="27" t="s">
        <v>31</v>
      </c>
      <c r="K5" s="27" t="s">
        <v>32</v>
      </c>
      <c r="L5" s="27" t="s">
        <v>33</v>
      </c>
      <c r="M5" s="28" t="s">
        <v>52</v>
      </c>
      <c r="N5" s="10" t="s">
        <v>56</v>
      </c>
    </row>
    <row r="6" spans="1:14" x14ac:dyDescent="0.2">
      <c r="A6" s="5" t="s">
        <v>6</v>
      </c>
      <c r="B6" s="5" t="s">
        <v>6</v>
      </c>
      <c r="C6" s="5" t="s">
        <v>7</v>
      </c>
      <c r="D6" s="29">
        <v>1</v>
      </c>
      <c r="E6" s="29">
        <v>10</v>
      </c>
      <c r="F6" s="29">
        <v>0</v>
      </c>
      <c r="G6" s="29">
        <v>1</v>
      </c>
      <c r="H6" s="29">
        <v>0</v>
      </c>
      <c r="I6" s="29">
        <v>1</v>
      </c>
      <c r="J6" s="29">
        <v>0</v>
      </c>
      <c r="K6" s="29">
        <v>0</v>
      </c>
      <c r="L6" s="29">
        <v>0</v>
      </c>
      <c r="M6" s="30">
        <v>0</v>
      </c>
      <c r="N6" s="11" t="s">
        <v>57</v>
      </c>
    </row>
    <row r="7" spans="1:14" x14ac:dyDescent="0.2">
      <c r="A7" s="5" t="s">
        <v>6</v>
      </c>
      <c r="B7" s="5" t="s">
        <v>6</v>
      </c>
      <c r="C7" s="5" t="s">
        <v>8</v>
      </c>
      <c r="D7" s="29">
        <v>0</v>
      </c>
      <c r="E7" s="29">
        <v>10</v>
      </c>
      <c r="F7" s="29">
        <v>0</v>
      </c>
      <c r="G7" s="29">
        <v>0</v>
      </c>
      <c r="H7" s="29">
        <v>0</v>
      </c>
      <c r="I7" s="29">
        <v>1</v>
      </c>
      <c r="J7" s="29">
        <v>1</v>
      </c>
      <c r="K7" s="29">
        <v>0</v>
      </c>
      <c r="L7" s="29">
        <v>1</v>
      </c>
      <c r="M7" s="30">
        <v>0</v>
      </c>
      <c r="N7" s="11"/>
    </row>
    <row r="8" spans="1:14" x14ac:dyDescent="0.2">
      <c r="A8" s="5" t="s">
        <v>6</v>
      </c>
      <c r="B8" s="5" t="s">
        <v>6</v>
      </c>
      <c r="C8" s="5" t="s">
        <v>12</v>
      </c>
      <c r="D8" s="29">
        <v>0</v>
      </c>
      <c r="E8" s="29">
        <v>10</v>
      </c>
      <c r="F8" s="29">
        <v>1</v>
      </c>
      <c r="G8" s="29">
        <v>1</v>
      </c>
      <c r="H8" s="29">
        <v>0</v>
      </c>
      <c r="I8" s="29">
        <v>0</v>
      </c>
      <c r="J8" s="29">
        <v>0</v>
      </c>
      <c r="K8" s="29">
        <v>1</v>
      </c>
      <c r="L8" s="29">
        <v>0</v>
      </c>
      <c r="M8" s="30">
        <v>0</v>
      </c>
      <c r="N8" s="11"/>
    </row>
    <row r="9" spans="1:14" x14ac:dyDescent="0.2">
      <c r="A9" s="4" t="s">
        <v>9</v>
      </c>
      <c r="B9" s="4" t="s">
        <v>9</v>
      </c>
      <c r="C9" s="4" t="s">
        <v>11</v>
      </c>
      <c r="D9" s="31">
        <v>0</v>
      </c>
      <c r="E9" s="31">
        <v>253</v>
      </c>
      <c r="F9" s="31">
        <v>0</v>
      </c>
      <c r="G9" s="31">
        <v>1</v>
      </c>
      <c r="H9" s="31">
        <v>0</v>
      </c>
      <c r="I9" s="31">
        <v>1</v>
      </c>
      <c r="J9" s="31">
        <v>0</v>
      </c>
      <c r="K9" s="31">
        <v>0</v>
      </c>
      <c r="L9" s="31">
        <v>0</v>
      </c>
      <c r="M9" s="32">
        <v>0</v>
      </c>
      <c r="N9" s="11"/>
    </row>
    <row r="10" spans="1:14" x14ac:dyDescent="0.2">
      <c r="A10" s="4" t="s">
        <v>9</v>
      </c>
      <c r="B10" s="4" t="s">
        <v>9</v>
      </c>
      <c r="C10" s="4" t="s">
        <v>10</v>
      </c>
      <c r="D10" s="31">
        <v>1</v>
      </c>
      <c r="E10" s="31">
        <v>253</v>
      </c>
      <c r="F10" s="31">
        <v>0</v>
      </c>
      <c r="G10" s="31">
        <v>0</v>
      </c>
      <c r="H10" s="31">
        <v>0</v>
      </c>
      <c r="I10" s="31">
        <v>1</v>
      </c>
      <c r="J10" s="31">
        <v>1</v>
      </c>
      <c r="K10" s="31">
        <v>0</v>
      </c>
      <c r="L10" s="31">
        <v>0</v>
      </c>
      <c r="M10" s="32">
        <v>0</v>
      </c>
      <c r="N10" s="11"/>
    </row>
    <row r="11" spans="1:14" x14ac:dyDescent="0.2">
      <c r="A11" s="4" t="s">
        <v>9</v>
      </c>
      <c r="B11" s="4" t="s">
        <v>9</v>
      </c>
      <c r="C11" s="4" t="s">
        <v>13</v>
      </c>
      <c r="D11" s="31">
        <v>0</v>
      </c>
      <c r="E11" s="31">
        <v>253</v>
      </c>
      <c r="F11" s="31">
        <v>1</v>
      </c>
      <c r="G11" s="31">
        <v>1</v>
      </c>
      <c r="H11" s="31">
        <v>0</v>
      </c>
      <c r="I11" s="31">
        <v>0</v>
      </c>
      <c r="J11" s="31">
        <v>0</v>
      </c>
      <c r="K11" s="31">
        <v>1</v>
      </c>
      <c r="L11" s="31">
        <v>0</v>
      </c>
      <c r="M11" s="32">
        <v>0</v>
      </c>
      <c r="N11" s="11"/>
    </row>
    <row r="12" spans="1:14" x14ac:dyDescent="0.2">
      <c r="A12" s="9" t="s">
        <v>14</v>
      </c>
      <c r="B12" s="9" t="s">
        <v>14</v>
      </c>
      <c r="C12" s="9" t="s">
        <v>15</v>
      </c>
      <c r="D12" s="33">
        <v>1</v>
      </c>
      <c r="E12" s="33">
        <v>70</v>
      </c>
      <c r="F12" s="33">
        <v>0</v>
      </c>
      <c r="G12" s="33">
        <v>0</v>
      </c>
      <c r="H12" s="33">
        <v>1</v>
      </c>
      <c r="I12" s="33">
        <v>1</v>
      </c>
      <c r="J12" s="33">
        <v>0</v>
      </c>
      <c r="K12" s="33">
        <v>0</v>
      </c>
      <c r="L12" s="33">
        <v>0</v>
      </c>
      <c r="M12" s="34">
        <v>0</v>
      </c>
      <c r="N12" s="11"/>
    </row>
    <row r="13" spans="1:14" x14ac:dyDescent="0.2">
      <c r="A13" s="9" t="s">
        <v>14</v>
      </c>
      <c r="B13" s="9" t="s">
        <v>14</v>
      </c>
      <c r="C13" s="9" t="s">
        <v>16</v>
      </c>
      <c r="D13" s="33">
        <v>0</v>
      </c>
      <c r="E13" s="33">
        <v>70</v>
      </c>
      <c r="F13" s="33">
        <v>0</v>
      </c>
      <c r="G13" s="33">
        <v>0</v>
      </c>
      <c r="H13" s="33">
        <v>0</v>
      </c>
      <c r="I13" s="33">
        <v>1</v>
      </c>
      <c r="J13" s="33">
        <v>1</v>
      </c>
      <c r="K13" s="33">
        <v>0</v>
      </c>
      <c r="L13" s="33">
        <v>1</v>
      </c>
      <c r="M13" s="34">
        <v>0</v>
      </c>
      <c r="N13" s="11"/>
    </row>
    <row r="14" spans="1:14" x14ac:dyDescent="0.2">
      <c r="A14" s="9" t="s">
        <v>14</v>
      </c>
      <c r="B14" s="9" t="s">
        <v>14</v>
      </c>
      <c r="C14" s="9" t="s">
        <v>17</v>
      </c>
      <c r="D14" s="33">
        <v>0</v>
      </c>
      <c r="E14" s="33">
        <v>70</v>
      </c>
      <c r="F14" s="33">
        <v>1</v>
      </c>
      <c r="G14" s="33">
        <v>0</v>
      </c>
      <c r="H14" s="33">
        <v>1</v>
      </c>
      <c r="I14" s="33">
        <v>0</v>
      </c>
      <c r="J14" s="33">
        <v>0</v>
      </c>
      <c r="K14" s="33">
        <v>1</v>
      </c>
      <c r="L14" s="33">
        <v>0</v>
      </c>
      <c r="M14" s="34">
        <v>0</v>
      </c>
      <c r="N14" s="11"/>
    </row>
    <row r="15" spans="1:14" x14ac:dyDescent="0.2">
      <c r="A15" s="6" t="s">
        <v>21</v>
      </c>
      <c r="B15" s="6" t="s">
        <v>21</v>
      </c>
      <c r="C15" s="6" t="s">
        <v>22</v>
      </c>
      <c r="D15" s="35">
        <v>0</v>
      </c>
      <c r="E15" s="35">
        <v>25</v>
      </c>
      <c r="F15" s="35">
        <v>0</v>
      </c>
      <c r="G15" s="35">
        <v>0</v>
      </c>
      <c r="H15" s="35">
        <v>1</v>
      </c>
      <c r="I15" s="35">
        <v>1</v>
      </c>
      <c r="J15" s="35">
        <v>0</v>
      </c>
      <c r="K15" s="35">
        <v>0</v>
      </c>
      <c r="L15" s="35">
        <v>0</v>
      </c>
      <c r="M15" s="36">
        <v>0</v>
      </c>
      <c r="N15" s="11"/>
    </row>
    <row r="16" spans="1:14" x14ac:dyDescent="0.2">
      <c r="A16" s="6" t="s">
        <v>21</v>
      </c>
      <c r="B16" s="6" t="s">
        <v>21</v>
      </c>
      <c r="C16" s="6" t="s">
        <v>23</v>
      </c>
      <c r="D16" s="35">
        <v>1</v>
      </c>
      <c r="E16" s="35">
        <v>25</v>
      </c>
      <c r="F16" s="35">
        <v>0</v>
      </c>
      <c r="G16" s="35">
        <v>0</v>
      </c>
      <c r="H16" s="35">
        <v>0</v>
      </c>
      <c r="I16" s="35">
        <v>1</v>
      </c>
      <c r="J16" s="35">
        <v>1</v>
      </c>
      <c r="K16" s="35">
        <v>0</v>
      </c>
      <c r="L16" s="35">
        <v>0</v>
      </c>
      <c r="M16" s="36">
        <v>0</v>
      </c>
      <c r="N16" s="11"/>
    </row>
    <row r="17" spans="1:20" x14ac:dyDescent="0.2">
      <c r="A17" s="6" t="s">
        <v>21</v>
      </c>
      <c r="B17" s="6" t="s">
        <v>21</v>
      </c>
      <c r="C17" s="6" t="s">
        <v>24</v>
      </c>
      <c r="D17" s="35">
        <v>0</v>
      </c>
      <c r="E17" s="35">
        <v>25</v>
      </c>
      <c r="F17" s="35">
        <v>1</v>
      </c>
      <c r="G17" s="35">
        <v>0</v>
      </c>
      <c r="H17" s="35">
        <v>1</v>
      </c>
      <c r="I17" s="35">
        <v>0</v>
      </c>
      <c r="J17" s="35">
        <v>0</v>
      </c>
      <c r="K17" s="35">
        <v>1</v>
      </c>
      <c r="L17" s="35">
        <v>0</v>
      </c>
      <c r="M17" s="36">
        <v>0</v>
      </c>
      <c r="N17" s="11"/>
    </row>
    <row r="18" spans="1:20" x14ac:dyDescent="0.2">
      <c r="A18" s="7" t="s">
        <v>18</v>
      </c>
      <c r="B18" s="7" t="s">
        <v>18</v>
      </c>
      <c r="C18" s="7" t="s">
        <v>19</v>
      </c>
      <c r="D18" s="37">
        <v>1</v>
      </c>
      <c r="E18" s="37">
        <v>97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8">
        <v>0</v>
      </c>
      <c r="N18" s="11"/>
    </row>
    <row r="19" spans="1:20" x14ac:dyDescent="0.2">
      <c r="A19" s="7" t="s">
        <v>18</v>
      </c>
      <c r="B19" s="7" t="s">
        <v>18</v>
      </c>
      <c r="C19" s="7" t="s">
        <v>20</v>
      </c>
      <c r="D19" s="37">
        <v>0</v>
      </c>
      <c r="E19" s="37">
        <v>97</v>
      </c>
      <c r="F19" s="37">
        <v>0</v>
      </c>
      <c r="G19" s="37">
        <v>0</v>
      </c>
      <c r="H19" s="37">
        <v>0</v>
      </c>
      <c r="I19" s="37">
        <v>0</v>
      </c>
      <c r="J19" s="37">
        <v>1</v>
      </c>
      <c r="K19" s="37">
        <v>0</v>
      </c>
      <c r="L19" s="37">
        <v>1</v>
      </c>
      <c r="M19" s="38">
        <v>0</v>
      </c>
      <c r="N19" s="11"/>
    </row>
    <row r="20" spans="1:20" x14ac:dyDescent="0.2">
      <c r="A20" s="8" t="s">
        <v>25</v>
      </c>
      <c r="B20" s="8" t="s">
        <v>25</v>
      </c>
      <c r="C20" s="8" t="s">
        <v>26</v>
      </c>
      <c r="D20" s="39">
        <v>0</v>
      </c>
      <c r="E20" s="39">
        <v>1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1</v>
      </c>
      <c r="M20" s="40">
        <v>0</v>
      </c>
      <c r="N20" s="11"/>
    </row>
    <row r="21" spans="1:20" x14ac:dyDescent="0.2">
      <c r="A21" s="8" t="s">
        <v>25</v>
      </c>
      <c r="B21" s="8" t="s">
        <v>25</v>
      </c>
      <c r="C21" s="8" t="s">
        <v>27</v>
      </c>
      <c r="D21" s="39">
        <v>1</v>
      </c>
      <c r="E21" s="39">
        <v>1</v>
      </c>
      <c r="F21" s="39">
        <v>0</v>
      </c>
      <c r="G21" s="39">
        <v>0</v>
      </c>
      <c r="H21" s="39">
        <v>0</v>
      </c>
      <c r="I21" s="39">
        <v>0</v>
      </c>
      <c r="J21" s="39">
        <v>1</v>
      </c>
      <c r="K21" s="39">
        <v>0</v>
      </c>
      <c r="L21" s="39">
        <v>0</v>
      </c>
      <c r="M21" s="40">
        <v>0</v>
      </c>
      <c r="N21" s="11"/>
    </row>
    <row r="26" spans="1:20" x14ac:dyDescent="0.2">
      <c r="A26" t="s">
        <v>44</v>
      </c>
      <c r="B26" t="s">
        <v>53</v>
      </c>
      <c r="R26" t="s">
        <v>58</v>
      </c>
      <c r="S26">
        <f>SUMPRODUCT(R27:R42,D27:D42)</f>
        <v>-5.6720715916673152E-2</v>
      </c>
      <c r="T26">
        <f>S26-T28</f>
        <v>-0.35373305880646</v>
      </c>
    </row>
    <row r="27" spans="1:20" x14ac:dyDescent="0.2">
      <c r="A27" s="5" t="s">
        <v>38</v>
      </c>
      <c r="B27" s="5" t="s">
        <v>6</v>
      </c>
      <c r="C27" s="5" t="s">
        <v>7</v>
      </c>
      <c r="D27" s="29">
        <v>1</v>
      </c>
      <c r="E27" s="29">
        <v>10</v>
      </c>
      <c r="F27" s="29">
        <v>0</v>
      </c>
      <c r="G27" s="29">
        <v>1</v>
      </c>
      <c r="H27" s="29">
        <v>1</v>
      </c>
      <c r="I27" s="29">
        <v>1</v>
      </c>
      <c r="J27" s="29">
        <v>0</v>
      </c>
      <c r="K27" s="41">
        <v>0</v>
      </c>
      <c r="L27" s="41">
        <v>0</v>
      </c>
      <c r="M27" s="42">
        <v>1</v>
      </c>
      <c r="N27" s="5">
        <f>-SUMPRODUCT(F27:M27,F$4:M$4)</f>
        <v>-5.3523439823050447</v>
      </c>
      <c r="O27" s="12">
        <f>EXP(N27)</f>
        <v>4.7370344510732337E-3</v>
      </c>
      <c r="P27" s="19">
        <f t="shared" ref="P27:P42" si="6">O27/SUMIF(A:A,A27,O:O)</f>
        <v>4.6595550620388438E-3</v>
      </c>
      <c r="Q27" s="54">
        <f>SUM(P27,P44)</f>
        <v>0.98830345931592578</v>
      </c>
      <c r="R27">
        <f>LN(Q27)</f>
        <v>-1.1765483337050827E-2</v>
      </c>
    </row>
    <row r="28" spans="1:20" x14ac:dyDescent="0.2">
      <c r="A28" s="5" t="s">
        <v>38</v>
      </c>
      <c r="B28" s="5" t="s">
        <v>6</v>
      </c>
      <c r="C28" s="5" t="s">
        <v>8</v>
      </c>
      <c r="D28" s="29">
        <v>0</v>
      </c>
      <c r="E28" s="29">
        <v>10</v>
      </c>
      <c r="F28" s="29">
        <v>0</v>
      </c>
      <c r="G28" s="29">
        <v>0</v>
      </c>
      <c r="H28" s="29">
        <v>0</v>
      </c>
      <c r="I28" s="29">
        <v>1</v>
      </c>
      <c r="J28" s="29">
        <v>1</v>
      </c>
      <c r="K28" s="41">
        <v>0</v>
      </c>
      <c r="L28" s="41">
        <v>0</v>
      </c>
      <c r="M28" s="42">
        <v>1</v>
      </c>
      <c r="N28" s="5">
        <f t="shared" ref="N28:N42" si="7">-SUMPRODUCT(F28:M28,F$4:M$4)</f>
        <v>-10.702405135322913</v>
      </c>
      <c r="O28" s="12">
        <f t="shared" ref="O28:O42" si="8">EXP(N28)</f>
        <v>2.2490779442017741E-5</v>
      </c>
      <c r="P28" s="5">
        <f t="shared" si="6"/>
        <v>2.2122918100059389E-5</v>
      </c>
      <c r="Q28" s="53">
        <f t="shared" ref="Q28:Q42" si="9">SUM(P28,P45)</f>
        <v>4.692327099335673E-3</v>
      </c>
      <c r="R28">
        <f t="shared" ref="R28:R42" si="10">LN(Q28)</f>
        <v>-5.3618266363549196</v>
      </c>
      <c r="S28" t="s">
        <v>59</v>
      </c>
      <c r="T28">
        <f>SUM(F1:M1)</f>
        <v>0.29701234288978684</v>
      </c>
    </row>
    <row r="29" spans="1:20" x14ac:dyDescent="0.2">
      <c r="A29" s="5" t="s">
        <v>38</v>
      </c>
      <c r="B29" s="5" t="s">
        <v>6</v>
      </c>
      <c r="C29" s="5" t="s">
        <v>12</v>
      </c>
      <c r="D29" s="29">
        <v>0</v>
      </c>
      <c r="E29" s="29">
        <v>10</v>
      </c>
      <c r="F29" s="29">
        <v>1</v>
      </c>
      <c r="G29" s="29">
        <v>1</v>
      </c>
      <c r="H29" s="29">
        <v>1</v>
      </c>
      <c r="I29" s="29">
        <v>0</v>
      </c>
      <c r="J29" s="29">
        <v>0</v>
      </c>
      <c r="K29" s="41">
        <v>0</v>
      </c>
      <c r="L29" s="41">
        <v>0</v>
      </c>
      <c r="M29" s="42">
        <v>1</v>
      </c>
      <c r="N29" s="5">
        <f t="shared" si="7"/>
        <v>-10.301821869311492</v>
      </c>
      <c r="O29" s="12">
        <f t="shared" si="8"/>
        <v>3.3571875865483332E-5</v>
      </c>
      <c r="P29" s="5">
        <f t="shared" si="6"/>
        <v>3.3022771049450867E-5</v>
      </c>
      <c r="Q29" s="53">
        <f t="shared" si="9"/>
        <v>7.0042135847386182E-3</v>
      </c>
      <c r="R29">
        <f t="shared" si="10"/>
        <v>-4.9612433703434995</v>
      </c>
      <c r="S29" t="s">
        <v>60</v>
      </c>
      <c r="T29">
        <f>SUM(F3:M3)</f>
        <v>5.5195613070472316</v>
      </c>
    </row>
    <row r="30" spans="1:20" x14ac:dyDescent="0.2">
      <c r="A30" s="4" t="s">
        <v>39</v>
      </c>
      <c r="B30" s="4" t="s">
        <v>9</v>
      </c>
      <c r="C30" s="4" t="s">
        <v>11</v>
      </c>
      <c r="D30" s="31">
        <v>0</v>
      </c>
      <c r="E30" s="31">
        <v>253</v>
      </c>
      <c r="F30" s="31">
        <v>0</v>
      </c>
      <c r="G30" s="31">
        <v>1</v>
      </c>
      <c r="H30" s="31">
        <v>1</v>
      </c>
      <c r="I30" s="31">
        <v>1</v>
      </c>
      <c r="J30" s="31">
        <v>0</v>
      </c>
      <c r="K30" s="43">
        <v>0</v>
      </c>
      <c r="L30" s="43">
        <v>0</v>
      </c>
      <c r="M30" s="44">
        <v>1</v>
      </c>
      <c r="N30" s="4">
        <f t="shared" si="7"/>
        <v>-5.3523439823050447</v>
      </c>
      <c r="O30" s="13">
        <f t="shared" si="8"/>
        <v>4.7370344510732337E-3</v>
      </c>
      <c r="P30" s="4">
        <f t="shared" si="6"/>
        <v>4.6921093510706681E-3</v>
      </c>
      <c r="Q30" s="53">
        <f t="shared" si="9"/>
        <v>9.3949422221123527E-3</v>
      </c>
      <c r="R30">
        <f t="shared" si="10"/>
        <v>-4.6675837959906108</v>
      </c>
    </row>
    <row r="31" spans="1:20" x14ac:dyDescent="0.2">
      <c r="A31" s="4" t="s">
        <v>39</v>
      </c>
      <c r="B31" s="4" t="s">
        <v>9</v>
      </c>
      <c r="C31" s="4" t="s">
        <v>10</v>
      </c>
      <c r="D31" s="31">
        <v>1</v>
      </c>
      <c r="E31" s="31">
        <v>253</v>
      </c>
      <c r="F31" s="31">
        <v>0</v>
      </c>
      <c r="G31" s="31">
        <v>0</v>
      </c>
      <c r="H31" s="31">
        <v>0</v>
      </c>
      <c r="I31" s="31">
        <v>1</v>
      </c>
      <c r="J31" s="31">
        <v>1</v>
      </c>
      <c r="K31" s="43">
        <v>0</v>
      </c>
      <c r="L31" s="43">
        <v>0</v>
      </c>
      <c r="M31" s="44">
        <v>1</v>
      </c>
      <c r="N31" s="4">
        <f t="shared" si="7"/>
        <v>-10.702405135322913</v>
      </c>
      <c r="O31" s="13">
        <f t="shared" si="8"/>
        <v>2.2490779442017741E-5</v>
      </c>
      <c r="P31" s="18">
        <f t="shared" si="6"/>
        <v>2.2277481327764135E-5</v>
      </c>
      <c r="Q31" s="54">
        <f t="shared" si="9"/>
        <v>0.99053847480550239</v>
      </c>
      <c r="R31">
        <f t="shared" si="10"/>
        <v>-9.5065697761235624E-3</v>
      </c>
    </row>
    <row r="32" spans="1:20" x14ac:dyDescent="0.2">
      <c r="A32" s="4" t="s">
        <v>39</v>
      </c>
      <c r="B32" s="4" t="s">
        <v>9</v>
      </c>
      <c r="C32" s="4" t="s">
        <v>13</v>
      </c>
      <c r="D32" s="31">
        <v>0</v>
      </c>
      <c r="E32" s="31">
        <v>253</v>
      </c>
      <c r="F32" s="31">
        <v>1</v>
      </c>
      <c r="G32" s="31">
        <v>1</v>
      </c>
      <c r="H32" s="31">
        <v>1</v>
      </c>
      <c r="I32" s="31">
        <v>0</v>
      </c>
      <c r="J32" s="31">
        <v>0</v>
      </c>
      <c r="K32" s="43">
        <v>0</v>
      </c>
      <c r="L32" s="43">
        <v>0</v>
      </c>
      <c r="M32" s="44">
        <v>1</v>
      </c>
      <c r="N32" s="4">
        <f t="shared" si="7"/>
        <v>-10.301821869311492</v>
      </c>
      <c r="O32" s="13">
        <f t="shared" si="8"/>
        <v>3.3571875865483332E-5</v>
      </c>
      <c r="P32" s="4">
        <f t="shared" si="6"/>
        <v>3.3253486819317783E-5</v>
      </c>
      <c r="Q32" s="53">
        <f t="shared" si="9"/>
        <v>6.6582972385325343E-5</v>
      </c>
      <c r="R32">
        <f t="shared" si="10"/>
        <v>-9.6170616829970594</v>
      </c>
    </row>
    <row r="33" spans="1:18" x14ac:dyDescent="0.2">
      <c r="A33" s="9" t="s">
        <v>40</v>
      </c>
      <c r="B33" s="9" t="s">
        <v>14</v>
      </c>
      <c r="C33" s="9" t="s">
        <v>15</v>
      </c>
      <c r="D33" s="33">
        <v>1</v>
      </c>
      <c r="E33" s="33">
        <v>70</v>
      </c>
      <c r="F33" s="33">
        <v>0</v>
      </c>
      <c r="G33" s="33">
        <v>0</v>
      </c>
      <c r="H33" s="33">
        <v>1</v>
      </c>
      <c r="I33" s="33">
        <v>1</v>
      </c>
      <c r="J33" s="33">
        <v>0</v>
      </c>
      <c r="K33" s="45">
        <v>0</v>
      </c>
      <c r="L33" s="45">
        <v>0</v>
      </c>
      <c r="M33" s="46">
        <v>1</v>
      </c>
      <c r="N33" s="9">
        <f t="shared" si="7"/>
        <v>-5.3523439823050447</v>
      </c>
      <c r="O33" s="14">
        <f t="shared" si="8"/>
        <v>4.7370344510732337E-3</v>
      </c>
      <c r="P33" s="20">
        <f t="shared" si="6"/>
        <v>4.6595550620388438E-3</v>
      </c>
      <c r="Q33" s="54">
        <f t="shared" si="9"/>
        <v>0.98830345931592578</v>
      </c>
      <c r="R33">
        <f t="shared" si="10"/>
        <v>-1.1765483337050827E-2</v>
      </c>
    </row>
    <row r="34" spans="1:18" x14ac:dyDescent="0.2">
      <c r="A34" s="9" t="s">
        <v>40</v>
      </c>
      <c r="B34" s="9" t="s">
        <v>14</v>
      </c>
      <c r="C34" s="9" t="s">
        <v>16</v>
      </c>
      <c r="D34" s="33">
        <v>0</v>
      </c>
      <c r="E34" s="33">
        <v>70</v>
      </c>
      <c r="F34" s="33">
        <v>0</v>
      </c>
      <c r="G34" s="33">
        <v>0</v>
      </c>
      <c r="H34" s="33">
        <v>0</v>
      </c>
      <c r="I34" s="33">
        <v>1</v>
      </c>
      <c r="J34" s="33">
        <v>1</v>
      </c>
      <c r="K34" s="45">
        <v>0</v>
      </c>
      <c r="L34" s="45">
        <v>0</v>
      </c>
      <c r="M34" s="46">
        <v>1</v>
      </c>
      <c r="N34" s="9">
        <f t="shared" si="7"/>
        <v>-10.702405135322913</v>
      </c>
      <c r="O34" s="14">
        <f t="shared" si="8"/>
        <v>2.2490779442017741E-5</v>
      </c>
      <c r="P34" s="9">
        <f t="shared" si="6"/>
        <v>2.2122918100059389E-5</v>
      </c>
      <c r="Q34" s="53">
        <f t="shared" si="9"/>
        <v>4.692327099335673E-3</v>
      </c>
      <c r="R34">
        <f t="shared" si="10"/>
        <v>-5.3618266363549196</v>
      </c>
    </row>
    <row r="35" spans="1:18" x14ac:dyDescent="0.2">
      <c r="A35" s="9" t="s">
        <v>40</v>
      </c>
      <c r="B35" s="9" t="s">
        <v>14</v>
      </c>
      <c r="C35" s="9" t="s">
        <v>17</v>
      </c>
      <c r="D35" s="33">
        <v>0</v>
      </c>
      <c r="E35" s="33">
        <v>70</v>
      </c>
      <c r="F35" s="33">
        <v>1</v>
      </c>
      <c r="G35" s="33">
        <v>0</v>
      </c>
      <c r="H35" s="33">
        <v>1</v>
      </c>
      <c r="I35" s="33">
        <v>0</v>
      </c>
      <c r="J35" s="33">
        <v>0</v>
      </c>
      <c r="K35" s="45">
        <v>0</v>
      </c>
      <c r="L35" s="45">
        <v>0</v>
      </c>
      <c r="M35" s="46">
        <v>1</v>
      </c>
      <c r="N35" s="9">
        <f t="shared" si="7"/>
        <v>-10.301821869311492</v>
      </c>
      <c r="O35" s="14">
        <f t="shared" si="8"/>
        <v>3.3571875865483332E-5</v>
      </c>
      <c r="P35" s="9">
        <f t="shared" si="6"/>
        <v>3.3022771049450867E-5</v>
      </c>
      <c r="Q35" s="53">
        <f t="shared" si="9"/>
        <v>7.0042135847386182E-3</v>
      </c>
      <c r="R35">
        <f t="shared" si="10"/>
        <v>-4.9612433703434995</v>
      </c>
    </row>
    <row r="36" spans="1:18" x14ac:dyDescent="0.2">
      <c r="A36" s="6" t="s">
        <v>41</v>
      </c>
      <c r="B36" s="6" t="s">
        <v>21</v>
      </c>
      <c r="C36" s="6" t="s">
        <v>22</v>
      </c>
      <c r="D36" s="35">
        <v>0</v>
      </c>
      <c r="E36" s="35">
        <v>25</v>
      </c>
      <c r="F36" s="35">
        <v>0</v>
      </c>
      <c r="G36" s="35">
        <v>0</v>
      </c>
      <c r="H36" s="35">
        <v>1</v>
      </c>
      <c r="I36" s="35">
        <v>1</v>
      </c>
      <c r="J36" s="35">
        <v>0</v>
      </c>
      <c r="K36" s="47">
        <v>0</v>
      </c>
      <c r="L36" s="47">
        <v>0</v>
      </c>
      <c r="M36" s="48">
        <v>1</v>
      </c>
      <c r="N36" s="6">
        <f t="shared" si="7"/>
        <v>-5.3523439823050447</v>
      </c>
      <c r="O36" s="15">
        <f t="shared" si="8"/>
        <v>4.7370344510732337E-3</v>
      </c>
      <c r="P36" s="6">
        <f t="shared" si="6"/>
        <v>4.6921093510706681E-3</v>
      </c>
      <c r="Q36" s="53">
        <f t="shared" si="9"/>
        <v>9.3949422221123527E-3</v>
      </c>
      <c r="R36">
        <f t="shared" si="10"/>
        <v>-4.6675837959906108</v>
      </c>
    </row>
    <row r="37" spans="1:18" x14ac:dyDescent="0.2">
      <c r="A37" s="6" t="s">
        <v>41</v>
      </c>
      <c r="B37" s="6" t="s">
        <v>21</v>
      </c>
      <c r="C37" s="6" t="s">
        <v>23</v>
      </c>
      <c r="D37" s="35">
        <v>1</v>
      </c>
      <c r="E37" s="35">
        <v>25</v>
      </c>
      <c r="F37" s="35">
        <v>0</v>
      </c>
      <c r="G37" s="35">
        <v>0</v>
      </c>
      <c r="H37" s="35">
        <v>0</v>
      </c>
      <c r="I37" s="35">
        <v>1</v>
      </c>
      <c r="J37" s="35">
        <v>1</v>
      </c>
      <c r="K37" s="47">
        <v>0</v>
      </c>
      <c r="L37" s="47">
        <v>0</v>
      </c>
      <c r="M37" s="48">
        <v>1</v>
      </c>
      <c r="N37" s="6">
        <f t="shared" si="7"/>
        <v>-10.702405135322913</v>
      </c>
      <c r="O37" s="15">
        <f t="shared" si="8"/>
        <v>2.2490779442017741E-5</v>
      </c>
      <c r="P37" s="21">
        <f t="shared" si="6"/>
        <v>2.2277481327764135E-5</v>
      </c>
      <c r="Q37" s="54">
        <f t="shared" si="9"/>
        <v>0.99053847480550239</v>
      </c>
      <c r="R37">
        <f t="shared" si="10"/>
        <v>-9.5065697761235624E-3</v>
      </c>
    </row>
    <row r="38" spans="1:18" x14ac:dyDescent="0.2">
      <c r="A38" s="6" t="s">
        <v>41</v>
      </c>
      <c r="B38" s="6" t="s">
        <v>21</v>
      </c>
      <c r="C38" s="6" t="s">
        <v>24</v>
      </c>
      <c r="D38" s="35">
        <v>0</v>
      </c>
      <c r="E38" s="35">
        <v>25</v>
      </c>
      <c r="F38" s="35">
        <v>1</v>
      </c>
      <c r="G38" s="35">
        <v>0</v>
      </c>
      <c r="H38" s="35">
        <v>1</v>
      </c>
      <c r="I38" s="35">
        <v>0</v>
      </c>
      <c r="J38" s="35">
        <v>0</v>
      </c>
      <c r="K38" s="47">
        <v>0</v>
      </c>
      <c r="L38" s="47">
        <v>0</v>
      </c>
      <c r="M38" s="48">
        <v>1</v>
      </c>
      <c r="N38" s="6">
        <f t="shared" si="7"/>
        <v>-10.301821869311492</v>
      </c>
      <c r="O38" s="15">
        <f t="shared" si="8"/>
        <v>3.3571875865483332E-5</v>
      </c>
      <c r="P38" s="6">
        <f t="shared" si="6"/>
        <v>3.3253486819317783E-5</v>
      </c>
      <c r="Q38" s="53">
        <f t="shared" si="9"/>
        <v>6.6582972385325343E-5</v>
      </c>
      <c r="R38">
        <f t="shared" si="10"/>
        <v>-9.6170616829970594</v>
      </c>
    </row>
    <row r="39" spans="1:18" x14ac:dyDescent="0.2">
      <c r="A39" s="7" t="s">
        <v>42</v>
      </c>
      <c r="B39" s="7" t="s">
        <v>18</v>
      </c>
      <c r="C39" s="7" t="s">
        <v>19</v>
      </c>
      <c r="D39" s="37">
        <v>1</v>
      </c>
      <c r="E39" s="37">
        <v>97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49">
        <v>0</v>
      </c>
      <c r="L39" s="49">
        <v>0</v>
      </c>
      <c r="M39" s="50">
        <v>1</v>
      </c>
      <c r="N39" s="7">
        <f t="shared" si="7"/>
        <v>-5.3523439823050447</v>
      </c>
      <c r="O39" s="16">
        <f t="shared" si="8"/>
        <v>4.7370344510732337E-3</v>
      </c>
      <c r="P39" s="22">
        <f t="shared" si="6"/>
        <v>4.6924217864608968E-3</v>
      </c>
      <c r="Q39" s="54">
        <f t="shared" si="9"/>
        <v>0.99527457501478933</v>
      </c>
      <c r="R39">
        <f t="shared" si="10"/>
        <v>-4.7366251033306994E-3</v>
      </c>
    </row>
    <row r="40" spans="1:18" x14ac:dyDescent="0.2">
      <c r="A40" s="7" t="s">
        <v>42</v>
      </c>
      <c r="B40" s="7" t="s">
        <v>18</v>
      </c>
      <c r="C40" s="7" t="s">
        <v>20</v>
      </c>
      <c r="D40" s="37">
        <v>0</v>
      </c>
      <c r="E40" s="37">
        <v>97</v>
      </c>
      <c r="F40" s="37">
        <v>0</v>
      </c>
      <c r="G40" s="37">
        <v>0</v>
      </c>
      <c r="H40" s="37">
        <v>0</v>
      </c>
      <c r="I40" s="37">
        <v>0</v>
      </c>
      <c r="J40" s="37">
        <v>1</v>
      </c>
      <c r="K40" s="49">
        <v>0</v>
      </c>
      <c r="L40" s="49">
        <v>0</v>
      </c>
      <c r="M40" s="50">
        <v>1</v>
      </c>
      <c r="N40" s="7">
        <f t="shared" si="7"/>
        <v>-10.702405135322913</v>
      </c>
      <c r="O40" s="16">
        <f t="shared" si="8"/>
        <v>2.2490779442017741E-5</v>
      </c>
      <c r="P40" s="7">
        <f t="shared" si="6"/>
        <v>2.2278964727457356E-5</v>
      </c>
      <c r="Q40" s="53">
        <f t="shared" si="9"/>
        <v>4.7254249852107487E-3</v>
      </c>
      <c r="R40">
        <f t="shared" si="10"/>
        <v>-5.3547977781211999</v>
      </c>
    </row>
    <row r="41" spans="1:18" x14ac:dyDescent="0.2">
      <c r="A41" s="8" t="s">
        <v>43</v>
      </c>
      <c r="B41" s="8" t="s">
        <v>25</v>
      </c>
      <c r="C41" s="8" t="s">
        <v>26</v>
      </c>
      <c r="D41" s="39">
        <v>0</v>
      </c>
      <c r="E41" s="39">
        <v>1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51">
        <v>0</v>
      </c>
      <c r="L41" s="51">
        <v>0</v>
      </c>
      <c r="M41" s="52">
        <v>1</v>
      </c>
      <c r="N41" s="8">
        <f t="shared" si="7"/>
        <v>-5.3523439823050447</v>
      </c>
      <c r="O41" s="17">
        <f t="shared" si="8"/>
        <v>4.7370344510732337E-3</v>
      </c>
      <c r="P41" s="8">
        <f t="shared" si="6"/>
        <v>4.6924217864608968E-3</v>
      </c>
      <c r="Q41" s="53">
        <f t="shared" si="9"/>
        <v>9.3955678069441891E-3</v>
      </c>
      <c r="R41">
        <f t="shared" si="10"/>
        <v>-4.6675172108014804</v>
      </c>
    </row>
    <row r="42" spans="1:18" x14ac:dyDescent="0.2">
      <c r="A42" s="8" t="s">
        <v>43</v>
      </c>
      <c r="B42" s="8" t="s">
        <v>25</v>
      </c>
      <c r="C42" s="8" t="s">
        <v>27</v>
      </c>
      <c r="D42" s="39">
        <v>1</v>
      </c>
      <c r="E42" s="39">
        <v>1</v>
      </c>
      <c r="F42" s="39">
        <v>0</v>
      </c>
      <c r="G42" s="39">
        <v>0</v>
      </c>
      <c r="H42" s="39">
        <v>0</v>
      </c>
      <c r="I42" s="39">
        <v>0</v>
      </c>
      <c r="J42" s="39">
        <v>1</v>
      </c>
      <c r="K42" s="51">
        <v>0</v>
      </c>
      <c r="L42" s="51">
        <v>0</v>
      </c>
      <c r="M42" s="52">
        <v>1</v>
      </c>
      <c r="N42" s="8">
        <f t="shared" si="7"/>
        <v>-10.702405135322913</v>
      </c>
      <c r="O42" s="17">
        <f t="shared" si="8"/>
        <v>2.2490779442017741E-5</v>
      </c>
      <c r="P42" s="23">
        <f t="shared" si="6"/>
        <v>2.2278964727457356E-5</v>
      </c>
      <c r="Q42" s="54">
        <f t="shared" si="9"/>
        <v>0.99060443219305594</v>
      </c>
      <c r="R42">
        <f t="shared" si="10"/>
        <v>-9.4399845869936726E-3</v>
      </c>
    </row>
    <row r="43" spans="1:18" x14ac:dyDescent="0.2">
      <c r="B43" t="s">
        <v>54</v>
      </c>
    </row>
    <row r="44" spans="1:18" x14ac:dyDescent="0.2">
      <c r="A44" s="5" t="s">
        <v>38</v>
      </c>
      <c r="B44" s="5" t="s">
        <v>6</v>
      </c>
      <c r="C44" s="5" t="s">
        <v>7</v>
      </c>
      <c r="D44" s="29">
        <v>1</v>
      </c>
      <c r="E44" s="29">
        <v>10</v>
      </c>
      <c r="F44" s="29">
        <v>0</v>
      </c>
      <c r="G44" s="29">
        <v>1</v>
      </c>
      <c r="H44" s="29">
        <v>1</v>
      </c>
      <c r="I44" s="41">
        <v>0</v>
      </c>
      <c r="J44" s="41">
        <v>0</v>
      </c>
      <c r="K44" s="29">
        <v>0</v>
      </c>
      <c r="L44" s="29">
        <v>0</v>
      </c>
      <c r="M44" s="42">
        <v>0</v>
      </c>
      <c r="N44" s="5">
        <f>-SUMPRODUCT(F44:M44,F$4:M$4)</f>
        <v>0</v>
      </c>
      <c r="O44" s="12">
        <f>EXP(N44)</f>
        <v>1</v>
      </c>
      <c r="P44" s="19">
        <f t="shared" ref="P44:P59" si="11">O44/SUMIF(A:A,A44,O:O)</f>
        <v>0.98364390425388692</v>
      </c>
    </row>
    <row r="45" spans="1:18" x14ac:dyDescent="0.2">
      <c r="A45" s="5" t="s">
        <v>38</v>
      </c>
      <c r="B45" s="5" t="s">
        <v>6</v>
      </c>
      <c r="C45" s="5" t="s">
        <v>8</v>
      </c>
      <c r="D45" s="29">
        <v>0</v>
      </c>
      <c r="E45" s="29">
        <v>10</v>
      </c>
      <c r="F45" s="29">
        <v>0</v>
      </c>
      <c r="G45" s="29">
        <v>0</v>
      </c>
      <c r="H45" s="29">
        <v>0</v>
      </c>
      <c r="I45" s="41">
        <v>0</v>
      </c>
      <c r="J45" s="41">
        <v>0</v>
      </c>
      <c r="K45" s="29">
        <v>0</v>
      </c>
      <c r="L45" s="29">
        <v>1</v>
      </c>
      <c r="M45" s="42">
        <v>0</v>
      </c>
      <c r="N45" s="5">
        <f t="shared" ref="N45:N59" si="12">-SUMPRODUCT(F45:M45,F$4:M$4)</f>
        <v>-5.3500611530178688</v>
      </c>
      <c r="O45" s="12">
        <f t="shared" ref="O45:O59" si="13">EXP(N45)</f>
        <v>4.7478606445266937E-3</v>
      </c>
      <c r="P45" s="5">
        <f t="shared" si="11"/>
        <v>4.6702041812356132E-3</v>
      </c>
      <c r="Q45" t="s">
        <v>61</v>
      </c>
      <c r="R45">
        <f>SUM(P44:P59)/SUM(P27:P59)</f>
        <v>0.99527431939280187</v>
      </c>
    </row>
    <row r="46" spans="1:18" x14ac:dyDescent="0.2">
      <c r="A46" s="5" t="s">
        <v>38</v>
      </c>
      <c r="B46" s="5" t="s">
        <v>6</v>
      </c>
      <c r="C46" s="5" t="s">
        <v>12</v>
      </c>
      <c r="D46" s="29">
        <v>0</v>
      </c>
      <c r="E46" s="29">
        <v>10</v>
      </c>
      <c r="F46" s="29">
        <v>1</v>
      </c>
      <c r="G46" s="29">
        <v>1</v>
      </c>
      <c r="H46" s="29">
        <v>1</v>
      </c>
      <c r="I46" s="41">
        <v>0</v>
      </c>
      <c r="J46" s="41">
        <v>0</v>
      </c>
      <c r="K46" s="29">
        <v>1</v>
      </c>
      <c r="L46" s="29">
        <v>0</v>
      </c>
      <c r="M46" s="42">
        <v>0</v>
      </c>
      <c r="N46" s="5">
        <f t="shared" si="12"/>
        <v>-4.9494778870064486</v>
      </c>
      <c r="O46" s="12">
        <f t="shared" si="13"/>
        <v>7.0871082345363096E-3</v>
      </c>
      <c r="P46" s="5">
        <f t="shared" si="11"/>
        <v>6.9711908136891676E-3</v>
      </c>
    </row>
    <row r="47" spans="1:18" x14ac:dyDescent="0.2">
      <c r="A47" s="4" t="s">
        <v>39</v>
      </c>
      <c r="B47" s="4" t="s">
        <v>9</v>
      </c>
      <c r="C47" s="4" t="s">
        <v>11</v>
      </c>
      <c r="D47" s="31">
        <v>0</v>
      </c>
      <c r="E47" s="31">
        <v>253</v>
      </c>
      <c r="F47" s="31">
        <v>0</v>
      </c>
      <c r="G47" s="31">
        <v>1</v>
      </c>
      <c r="H47" s="31">
        <v>1</v>
      </c>
      <c r="I47" s="43">
        <v>0</v>
      </c>
      <c r="J47" s="43">
        <v>0</v>
      </c>
      <c r="K47" s="31">
        <v>0</v>
      </c>
      <c r="L47" s="31">
        <v>1</v>
      </c>
      <c r="M47" s="44">
        <v>0</v>
      </c>
      <c r="N47" s="4">
        <f t="shared" si="12"/>
        <v>-5.3500611530178688</v>
      </c>
      <c r="O47" s="13">
        <f t="shared" si="13"/>
        <v>4.7478606445266937E-3</v>
      </c>
      <c r="P47" s="4">
        <f t="shared" si="11"/>
        <v>4.7028328710416855E-3</v>
      </c>
    </row>
    <row r="48" spans="1:18" x14ac:dyDescent="0.2">
      <c r="A48" s="4" t="s">
        <v>39</v>
      </c>
      <c r="B48" s="4" t="s">
        <v>9</v>
      </c>
      <c r="C48" s="4" t="s">
        <v>10</v>
      </c>
      <c r="D48" s="31">
        <v>1</v>
      </c>
      <c r="E48" s="31">
        <v>253</v>
      </c>
      <c r="F48" s="31">
        <v>0</v>
      </c>
      <c r="G48" s="31">
        <v>0</v>
      </c>
      <c r="H48" s="31">
        <v>0</v>
      </c>
      <c r="I48" s="43">
        <v>0</v>
      </c>
      <c r="J48" s="43">
        <v>0</v>
      </c>
      <c r="K48" s="31">
        <v>0</v>
      </c>
      <c r="L48" s="31">
        <v>0</v>
      </c>
      <c r="M48" s="44">
        <v>0</v>
      </c>
      <c r="N48" s="4">
        <f t="shared" si="12"/>
        <v>0</v>
      </c>
      <c r="O48" s="13">
        <f t="shared" si="13"/>
        <v>1</v>
      </c>
      <c r="P48" s="18">
        <f t="shared" si="11"/>
        <v>0.99051619732417462</v>
      </c>
    </row>
    <row r="49" spans="1:16" x14ac:dyDescent="0.2">
      <c r="A49" s="4" t="s">
        <v>39</v>
      </c>
      <c r="B49" s="4" t="s">
        <v>9</v>
      </c>
      <c r="C49" s="4" t="s">
        <v>13</v>
      </c>
      <c r="D49" s="31">
        <v>0</v>
      </c>
      <c r="E49" s="31">
        <v>253</v>
      </c>
      <c r="F49" s="31">
        <v>1</v>
      </c>
      <c r="G49" s="31">
        <v>1</v>
      </c>
      <c r="H49" s="31">
        <v>1</v>
      </c>
      <c r="I49" s="43">
        <v>0</v>
      </c>
      <c r="J49" s="43">
        <v>0</v>
      </c>
      <c r="K49" s="31">
        <v>1</v>
      </c>
      <c r="L49" s="31">
        <v>1</v>
      </c>
      <c r="M49" s="44">
        <v>0</v>
      </c>
      <c r="N49" s="4">
        <f t="shared" si="12"/>
        <v>-10.299539040024317</v>
      </c>
      <c r="O49" s="13">
        <f t="shared" si="13"/>
        <v>3.3648602270256006E-5</v>
      </c>
      <c r="P49" s="4">
        <f t="shared" si="11"/>
        <v>3.3329485566007567E-5</v>
      </c>
    </row>
    <row r="50" spans="1:16" x14ac:dyDescent="0.2">
      <c r="A50" s="9" t="s">
        <v>40</v>
      </c>
      <c r="B50" s="9" t="s">
        <v>14</v>
      </c>
      <c r="C50" s="9" t="s">
        <v>15</v>
      </c>
      <c r="D50" s="33">
        <v>1</v>
      </c>
      <c r="E50" s="33">
        <v>70</v>
      </c>
      <c r="F50" s="33">
        <v>0</v>
      </c>
      <c r="G50" s="33">
        <v>0</v>
      </c>
      <c r="H50" s="33">
        <v>1</v>
      </c>
      <c r="I50" s="45">
        <v>0</v>
      </c>
      <c r="J50" s="45">
        <v>0</v>
      </c>
      <c r="K50" s="33">
        <v>0</v>
      </c>
      <c r="L50" s="33">
        <v>0</v>
      </c>
      <c r="M50" s="46">
        <v>0</v>
      </c>
      <c r="N50" s="9">
        <f t="shared" si="12"/>
        <v>0</v>
      </c>
      <c r="O50" s="14">
        <f t="shared" si="13"/>
        <v>1</v>
      </c>
      <c r="P50" s="20">
        <f t="shared" si="11"/>
        <v>0.98364390425388692</v>
      </c>
    </row>
    <row r="51" spans="1:16" x14ac:dyDescent="0.2">
      <c r="A51" s="9" t="s">
        <v>40</v>
      </c>
      <c r="B51" s="9" t="s">
        <v>14</v>
      </c>
      <c r="C51" s="9" t="s">
        <v>16</v>
      </c>
      <c r="D51" s="33">
        <v>0</v>
      </c>
      <c r="E51" s="33">
        <v>70</v>
      </c>
      <c r="F51" s="33">
        <v>0</v>
      </c>
      <c r="G51" s="33">
        <v>0</v>
      </c>
      <c r="H51" s="33">
        <v>0</v>
      </c>
      <c r="I51" s="45">
        <v>0</v>
      </c>
      <c r="J51" s="45">
        <v>0</v>
      </c>
      <c r="K51" s="33">
        <v>0</v>
      </c>
      <c r="L51" s="33">
        <v>1</v>
      </c>
      <c r="M51" s="46">
        <v>0</v>
      </c>
      <c r="N51" s="9">
        <f t="shared" si="12"/>
        <v>-5.3500611530178688</v>
      </c>
      <c r="O51" s="14">
        <f t="shared" si="13"/>
        <v>4.7478606445266937E-3</v>
      </c>
      <c r="P51" s="9">
        <f t="shared" si="11"/>
        <v>4.6702041812356132E-3</v>
      </c>
    </row>
    <row r="52" spans="1:16" x14ac:dyDescent="0.2">
      <c r="A52" s="9" t="s">
        <v>40</v>
      </c>
      <c r="B52" s="9" t="s">
        <v>14</v>
      </c>
      <c r="C52" s="9" t="s">
        <v>17</v>
      </c>
      <c r="D52" s="33">
        <v>0</v>
      </c>
      <c r="E52" s="33">
        <v>70</v>
      </c>
      <c r="F52" s="33">
        <v>1</v>
      </c>
      <c r="G52" s="33">
        <v>0</v>
      </c>
      <c r="H52" s="33">
        <v>1</v>
      </c>
      <c r="I52" s="45">
        <v>0</v>
      </c>
      <c r="J52" s="45">
        <v>0</v>
      </c>
      <c r="K52" s="33">
        <v>1</v>
      </c>
      <c r="L52" s="33">
        <v>0</v>
      </c>
      <c r="M52" s="46">
        <v>0</v>
      </c>
      <c r="N52" s="9">
        <f t="shared" si="12"/>
        <v>-4.9494778870064486</v>
      </c>
      <c r="O52" s="14">
        <f t="shared" si="13"/>
        <v>7.0871082345363096E-3</v>
      </c>
      <c r="P52" s="9">
        <f t="shared" si="11"/>
        <v>6.9711908136891676E-3</v>
      </c>
    </row>
    <row r="53" spans="1:16" x14ac:dyDescent="0.2">
      <c r="A53" s="6" t="s">
        <v>41</v>
      </c>
      <c r="B53" s="6" t="s">
        <v>21</v>
      </c>
      <c r="C53" s="6" t="s">
        <v>22</v>
      </c>
      <c r="D53" s="35">
        <v>0</v>
      </c>
      <c r="E53" s="35">
        <v>25</v>
      </c>
      <c r="F53" s="35">
        <v>0</v>
      </c>
      <c r="G53" s="35">
        <v>0</v>
      </c>
      <c r="H53" s="35">
        <v>1</v>
      </c>
      <c r="I53" s="47">
        <v>0</v>
      </c>
      <c r="J53" s="47">
        <v>0</v>
      </c>
      <c r="K53" s="35">
        <v>0</v>
      </c>
      <c r="L53" s="35">
        <v>1</v>
      </c>
      <c r="M53" s="48">
        <v>0</v>
      </c>
      <c r="N53" s="6">
        <f t="shared" si="12"/>
        <v>-5.3500611530178688</v>
      </c>
      <c r="O53" s="15">
        <f t="shared" si="13"/>
        <v>4.7478606445266937E-3</v>
      </c>
      <c r="P53" s="6">
        <f t="shared" si="11"/>
        <v>4.7028328710416855E-3</v>
      </c>
    </row>
    <row r="54" spans="1:16" x14ac:dyDescent="0.2">
      <c r="A54" s="6" t="s">
        <v>41</v>
      </c>
      <c r="B54" s="6" t="s">
        <v>21</v>
      </c>
      <c r="C54" s="6" t="s">
        <v>23</v>
      </c>
      <c r="D54" s="35">
        <v>1</v>
      </c>
      <c r="E54" s="35">
        <v>25</v>
      </c>
      <c r="F54" s="35">
        <v>0</v>
      </c>
      <c r="G54" s="35">
        <v>0</v>
      </c>
      <c r="H54" s="35">
        <v>0</v>
      </c>
      <c r="I54" s="47">
        <v>0</v>
      </c>
      <c r="J54" s="47">
        <v>0</v>
      </c>
      <c r="K54" s="35">
        <v>0</v>
      </c>
      <c r="L54" s="35">
        <v>0</v>
      </c>
      <c r="M54" s="48">
        <v>0</v>
      </c>
      <c r="N54" s="6">
        <f t="shared" si="12"/>
        <v>0</v>
      </c>
      <c r="O54" s="15">
        <f t="shared" si="13"/>
        <v>1</v>
      </c>
      <c r="P54" s="21">
        <f t="shared" si="11"/>
        <v>0.99051619732417462</v>
      </c>
    </row>
    <row r="55" spans="1:16" x14ac:dyDescent="0.2">
      <c r="A55" s="6" t="s">
        <v>41</v>
      </c>
      <c r="B55" s="6" t="s">
        <v>21</v>
      </c>
      <c r="C55" s="6" t="s">
        <v>24</v>
      </c>
      <c r="D55" s="35">
        <v>0</v>
      </c>
      <c r="E55" s="35">
        <v>25</v>
      </c>
      <c r="F55" s="35">
        <v>1</v>
      </c>
      <c r="G55" s="35">
        <v>0</v>
      </c>
      <c r="H55" s="35">
        <v>1</v>
      </c>
      <c r="I55" s="47">
        <v>0</v>
      </c>
      <c r="J55" s="47">
        <v>0</v>
      </c>
      <c r="K55" s="35">
        <v>1</v>
      </c>
      <c r="L55" s="35">
        <v>1</v>
      </c>
      <c r="M55" s="48">
        <v>0</v>
      </c>
      <c r="N55" s="6">
        <f t="shared" si="12"/>
        <v>-10.299539040024317</v>
      </c>
      <c r="O55" s="15">
        <f t="shared" si="13"/>
        <v>3.3648602270256006E-5</v>
      </c>
      <c r="P55" s="6">
        <f t="shared" si="11"/>
        <v>3.3329485566007567E-5</v>
      </c>
    </row>
    <row r="56" spans="1:16" x14ac:dyDescent="0.2">
      <c r="A56" s="7" t="s">
        <v>42</v>
      </c>
      <c r="B56" s="7" t="s">
        <v>18</v>
      </c>
      <c r="C56" s="7" t="s">
        <v>19</v>
      </c>
      <c r="D56" s="37">
        <v>1</v>
      </c>
      <c r="E56" s="37">
        <v>97</v>
      </c>
      <c r="F56" s="37">
        <v>0</v>
      </c>
      <c r="G56" s="37">
        <v>0</v>
      </c>
      <c r="H56" s="37">
        <v>0</v>
      </c>
      <c r="I56" s="49">
        <v>0</v>
      </c>
      <c r="J56" s="49">
        <v>0</v>
      </c>
      <c r="K56" s="37">
        <v>0</v>
      </c>
      <c r="L56" s="37">
        <v>0</v>
      </c>
      <c r="M56" s="50">
        <v>0</v>
      </c>
      <c r="N56" s="7">
        <f t="shared" si="12"/>
        <v>0</v>
      </c>
      <c r="O56" s="16">
        <f t="shared" si="13"/>
        <v>1</v>
      </c>
      <c r="P56" s="22">
        <f t="shared" si="11"/>
        <v>0.99058215322832843</v>
      </c>
    </row>
    <row r="57" spans="1:16" x14ac:dyDescent="0.2">
      <c r="A57" s="7" t="s">
        <v>42</v>
      </c>
      <c r="B57" s="7" t="s">
        <v>18</v>
      </c>
      <c r="C57" s="7" t="s">
        <v>20</v>
      </c>
      <c r="D57" s="37">
        <v>0</v>
      </c>
      <c r="E57" s="37">
        <v>97</v>
      </c>
      <c r="F57" s="37">
        <v>0</v>
      </c>
      <c r="G57" s="37">
        <v>0</v>
      </c>
      <c r="H57" s="37">
        <v>0</v>
      </c>
      <c r="I57" s="49">
        <v>0</v>
      </c>
      <c r="J57" s="49">
        <v>0</v>
      </c>
      <c r="K57" s="37">
        <v>0</v>
      </c>
      <c r="L57" s="37">
        <v>1</v>
      </c>
      <c r="M57" s="50">
        <v>0</v>
      </c>
      <c r="N57" s="7">
        <f t="shared" si="12"/>
        <v>-5.3500611530178688</v>
      </c>
      <c r="O57" s="16">
        <f t="shared" si="13"/>
        <v>4.7478606445266937E-3</v>
      </c>
      <c r="P57" s="7">
        <f t="shared" si="11"/>
        <v>4.7031460204832913E-3</v>
      </c>
    </row>
    <row r="58" spans="1:16" x14ac:dyDescent="0.2">
      <c r="A58" s="8" t="s">
        <v>43</v>
      </c>
      <c r="B58" s="8" t="s">
        <v>25</v>
      </c>
      <c r="C58" s="8" t="s">
        <v>26</v>
      </c>
      <c r="D58" s="39">
        <v>0</v>
      </c>
      <c r="E58" s="39">
        <v>1</v>
      </c>
      <c r="F58" s="39">
        <v>0</v>
      </c>
      <c r="G58" s="39">
        <v>0</v>
      </c>
      <c r="H58" s="39">
        <v>0</v>
      </c>
      <c r="I58" s="51">
        <v>0</v>
      </c>
      <c r="J58" s="51">
        <v>0</v>
      </c>
      <c r="K58" s="39">
        <v>0</v>
      </c>
      <c r="L58" s="39">
        <v>1</v>
      </c>
      <c r="M58" s="52">
        <v>0</v>
      </c>
      <c r="N58" s="8">
        <f t="shared" si="12"/>
        <v>-5.3500611530178688</v>
      </c>
      <c r="O58" s="17">
        <f t="shared" si="13"/>
        <v>4.7478606445266937E-3</v>
      </c>
      <c r="P58" s="8">
        <f t="shared" si="11"/>
        <v>4.7031460204832913E-3</v>
      </c>
    </row>
    <row r="59" spans="1:16" x14ac:dyDescent="0.2">
      <c r="A59" s="8" t="s">
        <v>43</v>
      </c>
      <c r="B59" s="8" t="s">
        <v>25</v>
      </c>
      <c r="C59" s="8" t="s">
        <v>27</v>
      </c>
      <c r="D59" s="39">
        <v>1</v>
      </c>
      <c r="E59" s="39">
        <v>1</v>
      </c>
      <c r="F59" s="39">
        <v>0</v>
      </c>
      <c r="G59" s="39">
        <v>0</v>
      </c>
      <c r="H59" s="39">
        <v>0</v>
      </c>
      <c r="I59" s="51">
        <v>0</v>
      </c>
      <c r="J59" s="51">
        <v>0</v>
      </c>
      <c r="K59" s="39">
        <v>0</v>
      </c>
      <c r="L59" s="39">
        <v>0</v>
      </c>
      <c r="M59" s="52">
        <v>0</v>
      </c>
      <c r="N59" s="8">
        <f t="shared" si="12"/>
        <v>0</v>
      </c>
      <c r="O59" s="17">
        <f t="shared" si="13"/>
        <v>1</v>
      </c>
      <c r="P59" s="23">
        <f t="shared" si="11"/>
        <v>0.99058215322832843</v>
      </c>
    </row>
    <row r="62" spans="1:16" x14ac:dyDescent="0.2">
      <c r="A62" s="25" t="s">
        <v>55</v>
      </c>
    </row>
    <row r="63" spans="1:16" x14ac:dyDescent="0.2">
      <c r="A63" s="5" t="s">
        <v>45</v>
      </c>
      <c r="B63" s="5" t="s">
        <v>6</v>
      </c>
      <c r="C63" s="5" t="s">
        <v>7</v>
      </c>
      <c r="D63" s="29">
        <v>1</v>
      </c>
      <c r="E63" s="29">
        <v>10</v>
      </c>
      <c r="F63" s="29">
        <v>0</v>
      </c>
      <c r="G63" s="29">
        <v>1</v>
      </c>
      <c r="H63" s="29">
        <v>0</v>
      </c>
      <c r="I63" s="29">
        <v>1</v>
      </c>
      <c r="J63" s="29">
        <v>0</v>
      </c>
      <c r="K63" s="29">
        <v>0</v>
      </c>
      <c r="L63" s="29">
        <v>0</v>
      </c>
      <c r="M63" s="42">
        <v>0</v>
      </c>
      <c r="N63" s="5">
        <f>-SUMPRODUCT(F63:M63,F$4:M$4)</f>
        <v>0</v>
      </c>
      <c r="O63" s="12">
        <f>EXP(N63)</f>
        <v>1</v>
      </c>
      <c r="P63" s="19">
        <f t="shared" ref="P63:P78" si="14">O63/SUMIF(A:A,A63,O:O)</f>
        <v>0.98830345931592578</v>
      </c>
    </row>
    <row r="64" spans="1:16" x14ac:dyDescent="0.2">
      <c r="A64" s="5" t="s">
        <v>45</v>
      </c>
      <c r="B64" s="5" t="s">
        <v>6</v>
      </c>
      <c r="C64" s="5" t="s">
        <v>8</v>
      </c>
      <c r="D64" s="29">
        <v>0</v>
      </c>
      <c r="E64" s="29">
        <v>10</v>
      </c>
      <c r="F64" s="29">
        <v>0</v>
      </c>
      <c r="G64" s="29">
        <v>0</v>
      </c>
      <c r="H64" s="29">
        <v>0</v>
      </c>
      <c r="I64" s="29">
        <v>1</v>
      </c>
      <c r="J64" s="29">
        <v>1</v>
      </c>
      <c r="K64" s="29">
        <v>0</v>
      </c>
      <c r="L64" s="29">
        <v>0</v>
      </c>
      <c r="M64" s="42">
        <v>0</v>
      </c>
      <c r="N64" s="5">
        <f t="shared" ref="N64:N78" si="15">-SUMPRODUCT(F64:M64,F$4:M$4)</f>
        <v>-5.3500611530178688</v>
      </c>
      <c r="O64" s="12">
        <f t="shared" ref="O64:O78" si="16">EXP(N64)</f>
        <v>4.7478606445266937E-3</v>
      </c>
      <c r="P64" s="5">
        <f t="shared" si="14"/>
        <v>4.692327099335673E-3</v>
      </c>
    </row>
    <row r="65" spans="1:16" x14ac:dyDescent="0.2">
      <c r="A65" s="5" t="s">
        <v>45</v>
      </c>
      <c r="B65" s="5" t="s">
        <v>6</v>
      </c>
      <c r="C65" s="5" t="s">
        <v>12</v>
      </c>
      <c r="D65" s="29">
        <v>0</v>
      </c>
      <c r="E65" s="29">
        <v>10</v>
      </c>
      <c r="F65" s="29">
        <v>1</v>
      </c>
      <c r="G65" s="29">
        <v>1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42">
        <v>0</v>
      </c>
      <c r="N65" s="5">
        <f t="shared" si="15"/>
        <v>-4.9494778870064486</v>
      </c>
      <c r="O65" s="12">
        <f t="shared" si="16"/>
        <v>7.0871082345363096E-3</v>
      </c>
      <c r="P65" s="5">
        <f t="shared" si="14"/>
        <v>7.0042135847386182E-3</v>
      </c>
    </row>
    <row r="66" spans="1:16" x14ac:dyDescent="0.2">
      <c r="A66" s="4" t="s">
        <v>46</v>
      </c>
      <c r="B66" s="4" t="s">
        <v>9</v>
      </c>
      <c r="C66" s="4" t="s">
        <v>11</v>
      </c>
      <c r="D66" s="31">
        <v>0</v>
      </c>
      <c r="E66" s="31">
        <v>253</v>
      </c>
      <c r="F66" s="31">
        <v>0</v>
      </c>
      <c r="G66" s="31">
        <v>1</v>
      </c>
      <c r="H66" s="31">
        <v>0</v>
      </c>
      <c r="I66" s="31">
        <v>1</v>
      </c>
      <c r="J66" s="31">
        <v>0</v>
      </c>
      <c r="K66" s="31">
        <v>0</v>
      </c>
      <c r="L66" s="31">
        <v>0</v>
      </c>
      <c r="M66" s="44">
        <v>0</v>
      </c>
      <c r="N66" s="4">
        <f t="shared" si="15"/>
        <v>0</v>
      </c>
      <c r="O66" s="13">
        <f t="shared" si="16"/>
        <v>1</v>
      </c>
      <c r="P66" s="4">
        <f t="shared" si="14"/>
        <v>0.98830345931592578</v>
      </c>
    </row>
    <row r="67" spans="1:16" x14ac:dyDescent="0.2">
      <c r="A67" s="4" t="s">
        <v>46</v>
      </c>
      <c r="B67" s="4" t="s">
        <v>9</v>
      </c>
      <c r="C67" s="4" t="s">
        <v>10</v>
      </c>
      <c r="D67" s="31">
        <v>1</v>
      </c>
      <c r="E67" s="31">
        <v>253</v>
      </c>
      <c r="F67" s="31">
        <v>0</v>
      </c>
      <c r="G67" s="31">
        <v>0</v>
      </c>
      <c r="H67" s="31">
        <v>0</v>
      </c>
      <c r="I67" s="31">
        <v>1</v>
      </c>
      <c r="J67" s="31">
        <v>1</v>
      </c>
      <c r="K67" s="31">
        <v>0</v>
      </c>
      <c r="L67" s="31">
        <v>0</v>
      </c>
      <c r="M67" s="44">
        <v>0</v>
      </c>
      <c r="N67" s="4">
        <f t="shared" si="15"/>
        <v>-5.3500611530178688</v>
      </c>
      <c r="O67" s="13">
        <f t="shared" si="16"/>
        <v>4.7478606445266937E-3</v>
      </c>
      <c r="P67" s="18">
        <f t="shared" si="14"/>
        <v>4.692327099335673E-3</v>
      </c>
    </row>
    <row r="68" spans="1:16" x14ac:dyDescent="0.2">
      <c r="A68" s="4" t="s">
        <v>46</v>
      </c>
      <c r="B68" s="4" t="s">
        <v>9</v>
      </c>
      <c r="C68" s="4" t="s">
        <v>13</v>
      </c>
      <c r="D68" s="31">
        <v>0</v>
      </c>
      <c r="E68" s="31">
        <v>253</v>
      </c>
      <c r="F68" s="31">
        <v>1</v>
      </c>
      <c r="G68" s="31">
        <v>1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44">
        <v>0</v>
      </c>
      <c r="N68" s="4">
        <f t="shared" si="15"/>
        <v>-4.9494778870064486</v>
      </c>
      <c r="O68" s="13">
        <f t="shared" si="16"/>
        <v>7.0871082345363096E-3</v>
      </c>
      <c r="P68" s="4">
        <f t="shared" si="14"/>
        <v>7.0042135847386182E-3</v>
      </c>
    </row>
    <row r="69" spans="1:16" x14ac:dyDescent="0.2">
      <c r="A69" s="9" t="s">
        <v>47</v>
      </c>
      <c r="B69" s="9" t="s">
        <v>14</v>
      </c>
      <c r="C69" s="9" t="s">
        <v>15</v>
      </c>
      <c r="D69" s="33">
        <v>1</v>
      </c>
      <c r="E69" s="33">
        <v>70</v>
      </c>
      <c r="F69" s="33">
        <v>0</v>
      </c>
      <c r="G69" s="33">
        <v>0</v>
      </c>
      <c r="H69" s="33">
        <v>1</v>
      </c>
      <c r="I69" s="33">
        <v>1</v>
      </c>
      <c r="J69" s="33">
        <v>0</v>
      </c>
      <c r="K69" s="33">
        <v>0</v>
      </c>
      <c r="L69" s="33">
        <v>0</v>
      </c>
      <c r="M69" s="46">
        <v>0</v>
      </c>
      <c r="N69" s="9">
        <f t="shared" si="15"/>
        <v>0</v>
      </c>
      <c r="O69" s="14">
        <f t="shared" si="16"/>
        <v>1</v>
      </c>
      <c r="P69" s="20">
        <f t="shared" si="14"/>
        <v>0.98830345931592578</v>
      </c>
    </row>
    <row r="70" spans="1:16" x14ac:dyDescent="0.2">
      <c r="A70" s="9" t="s">
        <v>47</v>
      </c>
      <c r="B70" s="9" t="s">
        <v>14</v>
      </c>
      <c r="C70" s="9" t="s">
        <v>16</v>
      </c>
      <c r="D70" s="33">
        <v>0</v>
      </c>
      <c r="E70" s="33">
        <v>70</v>
      </c>
      <c r="F70" s="33">
        <v>0</v>
      </c>
      <c r="G70" s="33">
        <v>0</v>
      </c>
      <c r="H70" s="33">
        <v>0</v>
      </c>
      <c r="I70" s="33">
        <v>1</v>
      </c>
      <c r="J70" s="33">
        <v>1</v>
      </c>
      <c r="K70" s="33">
        <v>0</v>
      </c>
      <c r="L70" s="33">
        <v>0</v>
      </c>
      <c r="M70" s="46">
        <v>0</v>
      </c>
      <c r="N70" s="9">
        <f t="shared" si="15"/>
        <v>-5.3500611530178688</v>
      </c>
      <c r="O70" s="14">
        <f t="shared" si="16"/>
        <v>4.7478606445266937E-3</v>
      </c>
      <c r="P70" s="9">
        <f t="shared" si="14"/>
        <v>4.692327099335673E-3</v>
      </c>
    </row>
    <row r="71" spans="1:16" x14ac:dyDescent="0.2">
      <c r="A71" s="9" t="s">
        <v>47</v>
      </c>
      <c r="B71" s="9" t="s">
        <v>14</v>
      </c>
      <c r="C71" s="9" t="s">
        <v>17</v>
      </c>
      <c r="D71" s="33">
        <v>0</v>
      </c>
      <c r="E71" s="33">
        <v>70</v>
      </c>
      <c r="F71" s="33">
        <v>1</v>
      </c>
      <c r="G71" s="33">
        <v>0</v>
      </c>
      <c r="H71" s="33">
        <v>1</v>
      </c>
      <c r="I71" s="33">
        <v>0</v>
      </c>
      <c r="J71" s="33">
        <v>0</v>
      </c>
      <c r="K71" s="33">
        <v>0</v>
      </c>
      <c r="L71" s="33">
        <v>0</v>
      </c>
      <c r="M71" s="46">
        <v>0</v>
      </c>
      <c r="N71" s="9">
        <f t="shared" si="15"/>
        <v>-4.9494778870064486</v>
      </c>
      <c r="O71" s="14">
        <f t="shared" si="16"/>
        <v>7.0871082345363096E-3</v>
      </c>
      <c r="P71" s="9">
        <f t="shared" si="14"/>
        <v>7.0042135847386182E-3</v>
      </c>
    </row>
    <row r="72" spans="1:16" x14ac:dyDescent="0.2">
      <c r="A72" s="6" t="s">
        <v>48</v>
      </c>
      <c r="B72" s="6" t="s">
        <v>21</v>
      </c>
      <c r="C72" s="6" t="s">
        <v>22</v>
      </c>
      <c r="D72" s="35">
        <v>0</v>
      </c>
      <c r="E72" s="35">
        <v>25</v>
      </c>
      <c r="F72" s="35">
        <v>0</v>
      </c>
      <c r="G72" s="35">
        <v>0</v>
      </c>
      <c r="H72" s="35">
        <v>1</v>
      </c>
      <c r="I72" s="35">
        <v>1</v>
      </c>
      <c r="J72" s="35">
        <v>0</v>
      </c>
      <c r="K72" s="35">
        <v>0</v>
      </c>
      <c r="L72" s="35">
        <v>0</v>
      </c>
      <c r="M72" s="48">
        <v>0</v>
      </c>
      <c r="N72" s="6">
        <f t="shared" si="15"/>
        <v>0</v>
      </c>
      <c r="O72" s="15">
        <f t="shared" si="16"/>
        <v>1</v>
      </c>
      <c r="P72" s="6">
        <f t="shared" si="14"/>
        <v>0.98830345931592578</v>
      </c>
    </row>
    <row r="73" spans="1:16" x14ac:dyDescent="0.2">
      <c r="A73" s="6" t="s">
        <v>48</v>
      </c>
      <c r="B73" s="6" t="s">
        <v>21</v>
      </c>
      <c r="C73" s="6" t="s">
        <v>23</v>
      </c>
      <c r="D73" s="35">
        <v>1</v>
      </c>
      <c r="E73" s="35">
        <v>25</v>
      </c>
      <c r="F73" s="35">
        <v>0</v>
      </c>
      <c r="G73" s="35">
        <v>0</v>
      </c>
      <c r="H73" s="35">
        <v>0</v>
      </c>
      <c r="I73" s="35">
        <v>1</v>
      </c>
      <c r="J73" s="35">
        <v>1</v>
      </c>
      <c r="K73" s="35">
        <v>0</v>
      </c>
      <c r="L73" s="35">
        <v>0</v>
      </c>
      <c r="M73" s="48">
        <v>0</v>
      </c>
      <c r="N73" s="6">
        <f t="shared" si="15"/>
        <v>-5.3500611530178688</v>
      </c>
      <c r="O73" s="15">
        <f t="shared" si="16"/>
        <v>4.7478606445266937E-3</v>
      </c>
      <c r="P73" s="21">
        <f t="shared" si="14"/>
        <v>4.692327099335673E-3</v>
      </c>
    </row>
    <row r="74" spans="1:16" x14ac:dyDescent="0.2">
      <c r="A74" s="6" t="s">
        <v>48</v>
      </c>
      <c r="B74" s="6" t="s">
        <v>21</v>
      </c>
      <c r="C74" s="6" t="s">
        <v>24</v>
      </c>
      <c r="D74" s="35">
        <v>0</v>
      </c>
      <c r="E74" s="35">
        <v>25</v>
      </c>
      <c r="F74" s="35">
        <v>1</v>
      </c>
      <c r="G74" s="35">
        <v>0</v>
      </c>
      <c r="H74" s="35">
        <v>1</v>
      </c>
      <c r="I74" s="35">
        <v>0</v>
      </c>
      <c r="J74" s="35">
        <v>0</v>
      </c>
      <c r="K74" s="35">
        <v>0</v>
      </c>
      <c r="L74" s="35">
        <v>0</v>
      </c>
      <c r="M74" s="48">
        <v>0</v>
      </c>
      <c r="N74" s="6">
        <f t="shared" si="15"/>
        <v>-4.9494778870064486</v>
      </c>
      <c r="O74" s="15">
        <f t="shared" si="16"/>
        <v>7.0871082345363096E-3</v>
      </c>
      <c r="P74" s="6">
        <f t="shared" si="14"/>
        <v>7.0042135847386182E-3</v>
      </c>
    </row>
    <row r="75" spans="1:16" x14ac:dyDescent="0.2">
      <c r="A75" s="7" t="s">
        <v>49</v>
      </c>
      <c r="B75" s="7" t="s">
        <v>18</v>
      </c>
      <c r="C75" s="7" t="s">
        <v>19</v>
      </c>
      <c r="D75" s="37">
        <v>1</v>
      </c>
      <c r="E75" s="37">
        <v>97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50">
        <v>0</v>
      </c>
      <c r="N75" s="7">
        <f t="shared" si="15"/>
        <v>0</v>
      </c>
      <c r="O75" s="16">
        <f t="shared" si="16"/>
        <v>1</v>
      </c>
      <c r="P75" s="22">
        <f t="shared" si="14"/>
        <v>0.99527457501478933</v>
      </c>
    </row>
    <row r="76" spans="1:16" x14ac:dyDescent="0.2">
      <c r="A76" s="7" t="s">
        <v>49</v>
      </c>
      <c r="B76" s="7" t="s">
        <v>18</v>
      </c>
      <c r="C76" s="7" t="s">
        <v>20</v>
      </c>
      <c r="D76" s="37">
        <v>0</v>
      </c>
      <c r="E76" s="37">
        <v>97</v>
      </c>
      <c r="F76" s="37">
        <v>0</v>
      </c>
      <c r="G76" s="37">
        <v>0</v>
      </c>
      <c r="H76" s="37">
        <v>0</v>
      </c>
      <c r="I76" s="37">
        <v>0</v>
      </c>
      <c r="J76" s="37">
        <v>1</v>
      </c>
      <c r="K76" s="37">
        <v>0</v>
      </c>
      <c r="L76" s="37">
        <v>0</v>
      </c>
      <c r="M76" s="50">
        <v>0</v>
      </c>
      <c r="N76" s="7">
        <f t="shared" si="15"/>
        <v>-5.3500611530178688</v>
      </c>
      <c r="O76" s="16">
        <f t="shared" si="16"/>
        <v>4.7478606445266937E-3</v>
      </c>
      <c r="P76" s="7">
        <f t="shared" si="14"/>
        <v>4.7254249852107487E-3</v>
      </c>
    </row>
    <row r="77" spans="1:16" x14ac:dyDescent="0.2">
      <c r="A77" s="8" t="s">
        <v>50</v>
      </c>
      <c r="B77" s="8" t="s">
        <v>25</v>
      </c>
      <c r="C77" s="8" t="s">
        <v>26</v>
      </c>
      <c r="D77" s="39">
        <v>0</v>
      </c>
      <c r="E77" s="39">
        <v>1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52">
        <v>0</v>
      </c>
      <c r="N77" s="8">
        <f t="shared" si="15"/>
        <v>0</v>
      </c>
      <c r="O77" s="17">
        <f t="shared" si="16"/>
        <v>1</v>
      </c>
      <c r="P77" s="8">
        <f t="shared" si="14"/>
        <v>0.99527457501478933</v>
      </c>
    </row>
    <row r="78" spans="1:16" x14ac:dyDescent="0.2">
      <c r="A78" s="8" t="s">
        <v>50</v>
      </c>
      <c r="B78" s="8" t="s">
        <v>25</v>
      </c>
      <c r="C78" s="8" t="s">
        <v>27</v>
      </c>
      <c r="D78" s="39">
        <v>1</v>
      </c>
      <c r="E78" s="39">
        <v>1</v>
      </c>
      <c r="F78" s="39">
        <v>0</v>
      </c>
      <c r="G78" s="39">
        <v>0</v>
      </c>
      <c r="H78" s="39">
        <v>0</v>
      </c>
      <c r="I78" s="39">
        <v>0</v>
      </c>
      <c r="J78" s="39">
        <v>1</v>
      </c>
      <c r="K78" s="39">
        <v>0</v>
      </c>
      <c r="L78" s="39">
        <v>0</v>
      </c>
      <c r="M78" s="52">
        <v>0</v>
      </c>
      <c r="N78" s="8">
        <f t="shared" si="15"/>
        <v>-5.3500611530178688</v>
      </c>
      <c r="O78" s="17">
        <f t="shared" si="16"/>
        <v>4.7478606445266937E-3</v>
      </c>
      <c r="P78" s="23">
        <f t="shared" si="14"/>
        <v>4.7254249852107487E-3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2387-03E9-534F-95FD-68C963A3881B}">
  <dimension ref="A1:Q84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0.1640625" customWidth="1"/>
    <col min="2" max="2" width="14" customWidth="1"/>
    <col min="3" max="3" width="11.6640625" customWidth="1"/>
    <col min="4" max="4" width="11.5" style="26" customWidth="1"/>
    <col min="5" max="5" width="10.5" style="26" customWidth="1"/>
    <col min="6" max="6" width="12.1640625" style="26" customWidth="1"/>
    <col min="7" max="7" width="8.83203125" style="26"/>
    <col min="8" max="8" width="11.1640625" style="26" customWidth="1"/>
    <col min="9" max="9" width="8.83203125" style="26"/>
    <col min="10" max="11" width="9.1640625" style="26" customWidth="1"/>
    <col min="12" max="13" width="8.83203125" style="26"/>
    <col min="14" max="14" width="8.1640625" customWidth="1"/>
    <col min="15" max="15" width="3.33203125" customWidth="1"/>
    <col min="17" max="17" width="12.1640625" bestFit="1" customWidth="1"/>
    <col min="18" max="18" width="10.83203125" bestFit="1" customWidth="1"/>
  </cols>
  <sheetData>
    <row r="1" spans="1:14" x14ac:dyDescent="0.2">
      <c r="E1" s="26" t="s">
        <v>34</v>
      </c>
      <c r="F1" s="26">
        <f>(F4-F2)*SQRT(2)/$D$2^2</f>
        <v>6.9996187544702493E-2</v>
      </c>
      <c r="G1" s="26">
        <f t="shared" ref="G1:M1" si="0">(G4-G2)*SQRT(2)/$D$2^2</f>
        <v>0</v>
      </c>
      <c r="H1" s="26">
        <f t="shared" si="0"/>
        <v>0</v>
      </c>
      <c r="I1" s="26">
        <f t="shared" si="0"/>
        <v>0</v>
      </c>
      <c r="J1" s="26">
        <f t="shared" si="0"/>
        <v>7.5661290421233096E-2</v>
      </c>
      <c r="K1" s="26">
        <f t="shared" si="0"/>
        <v>0</v>
      </c>
      <c r="L1" s="26">
        <f t="shared" si="0"/>
        <v>7.5661290421233096E-2</v>
      </c>
      <c r="M1" s="26">
        <f t="shared" si="0"/>
        <v>7.5693574502618155E-2</v>
      </c>
      <c r="N1" t="s">
        <v>5</v>
      </c>
    </row>
    <row r="2" spans="1:14" x14ac:dyDescent="0.2">
      <c r="C2" t="s">
        <v>35</v>
      </c>
      <c r="D2" s="26">
        <v>10</v>
      </c>
      <c r="E2" s="26" t="s">
        <v>36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7">
        <v>0</v>
      </c>
      <c r="M2" s="27">
        <v>0</v>
      </c>
    </row>
    <row r="3" spans="1:14" x14ac:dyDescent="0.2">
      <c r="E3" s="26" t="s">
        <v>37</v>
      </c>
      <c r="F3" s="26">
        <f>(F4-F2)^2/2/$D$2</f>
        <v>1.2248665676982911</v>
      </c>
      <c r="G3" s="26">
        <f t="shared" ref="G3:M3" si="1">(G4-G2)^2/2/$D$2</f>
        <v>0</v>
      </c>
      <c r="H3" s="26">
        <f t="shared" si="1"/>
        <v>0</v>
      </c>
      <c r="I3" s="26">
        <f t="shared" si="1"/>
        <v>0</v>
      </c>
      <c r="J3" s="26">
        <f t="shared" si="1"/>
        <v>1.4311577170515444</v>
      </c>
      <c r="K3" s="26">
        <f t="shared" si="1"/>
        <v>0</v>
      </c>
      <c r="L3" s="26">
        <f t="shared" si="1"/>
        <v>1.4311577170515444</v>
      </c>
      <c r="M3" s="26">
        <f t="shared" si="1"/>
        <v>1.4323793052458513</v>
      </c>
    </row>
    <row r="4" spans="1:14" ht="16" thickBot="1" x14ac:dyDescent="0.25">
      <c r="A4" s="2"/>
      <c r="B4" s="2"/>
      <c r="C4" s="2"/>
      <c r="D4" s="3"/>
      <c r="E4" s="3">
        <v>5.3523439823050447</v>
      </c>
      <c r="F4" s="3">
        <v>4.9494778870064486</v>
      </c>
      <c r="G4" s="3">
        <v>0</v>
      </c>
      <c r="H4" s="3">
        <v>0</v>
      </c>
      <c r="I4" s="3">
        <v>0</v>
      </c>
      <c r="J4" s="3">
        <v>5.3500611530178688</v>
      </c>
      <c r="K4" s="3">
        <f>I4</f>
        <v>0</v>
      </c>
      <c r="L4" s="3">
        <f>J4</f>
        <v>5.3500611530178688</v>
      </c>
      <c r="M4" s="24">
        <f>E4</f>
        <v>5.3523439823050447</v>
      </c>
    </row>
    <row r="5" spans="1:14" ht="16" thickTop="1" x14ac:dyDescent="0.2">
      <c r="A5" s="1" t="s">
        <v>0</v>
      </c>
      <c r="B5" s="1" t="s">
        <v>1</v>
      </c>
      <c r="C5" s="1" t="s">
        <v>2</v>
      </c>
      <c r="D5" s="27" t="s">
        <v>3</v>
      </c>
      <c r="E5" s="27" t="s">
        <v>4</v>
      </c>
      <c r="F5" s="27" t="s">
        <v>28</v>
      </c>
      <c r="G5" s="27" t="s">
        <v>29</v>
      </c>
      <c r="H5" s="24" t="s">
        <v>51</v>
      </c>
      <c r="I5" s="27" t="s">
        <v>30</v>
      </c>
      <c r="J5" s="27" t="s">
        <v>31</v>
      </c>
      <c r="K5" s="27" t="s">
        <v>32</v>
      </c>
      <c r="L5" s="27" t="s">
        <v>33</v>
      </c>
      <c r="M5" s="28" t="s">
        <v>52</v>
      </c>
      <c r="N5" s="10" t="s">
        <v>56</v>
      </c>
    </row>
    <row r="6" spans="1:14" ht="18" x14ac:dyDescent="0.2">
      <c r="A6" s="5" t="s">
        <v>6</v>
      </c>
      <c r="B6" s="5" t="s">
        <v>6</v>
      </c>
      <c r="C6" s="5" t="s">
        <v>7</v>
      </c>
      <c r="D6" s="58">
        <v>0</v>
      </c>
      <c r="E6" s="29">
        <v>10</v>
      </c>
      <c r="F6" s="29">
        <v>0</v>
      </c>
      <c r="G6" s="29">
        <v>1</v>
      </c>
      <c r="H6" s="29">
        <v>0</v>
      </c>
      <c r="I6" s="29">
        <v>1</v>
      </c>
      <c r="J6" s="29">
        <v>0</v>
      </c>
      <c r="K6" s="29">
        <v>0</v>
      </c>
      <c r="L6" s="29">
        <v>1</v>
      </c>
      <c r="M6" s="30">
        <v>0</v>
      </c>
      <c r="N6" s="11" t="s">
        <v>57</v>
      </c>
    </row>
    <row r="7" spans="1:14" ht="18" x14ac:dyDescent="0.2">
      <c r="A7" s="5" t="s">
        <v>6</v>
      </c>
      <c r="B7" s="5" t="s">
        <v>6</v>
      </c>
      <c r="C7" s="5" t="s">
        <v>8</v>
      </c>
      <c r="D7" s="58">
        <v>1</v>
      </c>
      <c r="E7" s="29">
        <v>10</v>
      </c>
      <c r="F7" s="29">
        <v>0</v>
      </c>
      <c r="G7" s="29">
        <v>0</v>
      </c>
      <c r="H7" s="29">
        <v>0</v>
      </c>
      <c r="I7" s="29">
        <v>1</v>
      </c>
      <c r="J7" s="29">
        <v>1</v>
      </c>
      <c r="K7" s="29">
        <v>0</v>
      </c>
      <c r="L7" s="29">
        <v>0</v>
      </c>
      <c r="M7" s="30">
        <v>0</v>
      </c>
      <c r="N7" s="11"/>
    </row>
    <row r="8" spans="1:14" x14ac:dyDescent="0.2">
      <c r="A8" s="5" t="s">
        <v>6</v>
      </c>
      <c r="B8" s="5" t="s">
        <v>6</v>
      </c>
      <c r="C8" s="5" t="s">
        <v>12</v>
      </c>
      <c r="D8" s="56">
        <v>0</v>
      </c>
      <c r="E8" s="29">
        <v>10</v>
      </c>
      <c r="F8" s="29">
        <v>1</v>
      </c>
      <c r="G8" s="29">
        <v>1</v>
      </c>
      <c r="H8" s="29">
        <v>0</v>
      </c>
      <c r="I8" s="29">
        <v>0</v>
      </c>
      <c r="J8" s="29">
        <v>0</v>
      </c>
      <c r="K8" s="29">
        <v>1</v>
      </c>
      <c r="L8" s="29">
        <v>0</v>
      </c>
      <c r="M8" s="30">
        <v>0</v>
      </c>
      <c r="N8" s="11"/>
    </row>
    <row r="9" spans="1:14" x14ac:dyDescent="0.2">
      <c r="A9" s="4" t="s">
        <v>9</v>
      </c>
      <c r="B9" s="4" t="s">
        <v>9</v>
      </c>
      <c r="C9" s="4" t="s">
        <v>11</v>
      </c>
      <c r="D9" s="57">
        <v>0</v>
      </c>
      <c r="E9" s="31">
        <v>253</v>
      </c>
      <c r="F9" s="31">
        <v>0</v>
      </c>
      <c r="G9" s="31">
        <v>1</v>
      </c>
      <c r="H9" s="31">
        <v>0</v>
      </c>
      <c r="I9" s="31">
        <v>1</v>
      </c>
      <c r="J9" s="31">
        <v>0</v>
      </c>
      <c r="K9" s="31">
        <v>0</v>
      </c>
      <c r="L9" s="31">
        <v>0</v>
      </c>
      <c r="M9" s="32">
        <v>0</v>
      </c>
      <c r="N9" s="11"/>
    </row>
    <row r="10" spans="1:14" x14ac:dyDescent="0.2">
      <c r="A10" s="4" t="s">
        <v>9</v>
      </c>
      <c r="B10" s="4" t="s">
        <v>9</v>
      </c>
      <c r="C10" s="4" t="s">
        <v>10</v>
      </c>
      <c r="D10" s="57">
        <v>1</v>
      </c>
      <c r="E10" s="31">
        <v>253</v>
      </c>
      <c r="F10" s="31">
        <v>0</v>
      </c>
      <c r="G10" s="31">
        <v>0</v>
      </c>
      <c r="H10" s="31">
        <v>0</v>
      </c>
      <c r="I10" s="31">
        <v>1</v>
      </c>
      <c r="J10" s="31">
        <v>1</v>
      </c>
      <c r="K10" s="31">
        <v>0</v>
      </c>
      <c r="L10" s="31">
        <v>0</v>
      </c>
      <c r="M10" s="32">
        <v>0</v>
      </c>
      <c r="N10" s="11"/>
    </row>
    <row r="11" spans="1:14" x14ac:dyDescent="0.2">
      <c r="A11" s="4" t="s">
        <v>9</v>
      </c>
      <c r="B11" s="4" t="s">
        <v>9</v>
      </c>
      <c r="C11" s="4" t="s">
        <v>13</v>
      </c>
      <c r="D11" s="31">
        <v>0</v>
      </c>
      <c r="E11" s="31">
        <v>253</v>
      </c>
      <c r="F11" s="31">
        <v>1</v>
      </c>
      <c r="G11" s="31">
        <v>1</v>
      </c>
      <c r="H11" s="31">
        <v>0</v>
      </c>
      <c r="I11" s="31">
        <v>0</v>
      </c>
      <c r="J11" s="31">
        <v>0</v>
      </c>
      <c r="K11" s="31">
        <v>1</v>
      </c>
      <c r="L11" s="31">
        <v>0</v>
      </c>
      <c r="M11" s="32">
        <v>0</v>
      </c>
      <c r="N11" s="11"/>
    </row>
    <row r="12" spans="1:14" x14ac:dyDescent="0.2">
      <c r="A12" s="9" t="s">
        <v>14</v>
      </c>
      <c r="B12" s="9" t="s">
        <v>14</v>
      </c>
      <c r="C12" s="9" t="s">
        <v>15</v>
      </c>
      <c r="D12" s="33">
        <v>1</v>
      </c>
      <c r="E12" s="33">
        <v>70</v>
      </c>
      <c r="F12" s="33">
        <v>0</v>
      </c>
      <c r="G12" s="33">
        <v>0</v>
      </c>
      <c r="H12" s="33">
        <v>1</v>
      </c>
      <c r="I12" s="33">
        <v>1</v>
      </c>
      <c r="J12" s="33">
        <v>0</v>
      </c>
      <c r="K12" s="33">
        <v>0</v>
      </c>
      <c r="L12" s="33">
        <v>0</v>
      </c>
      <c r="M12" s="34">
        <v>0</v>
      </c>
      <c r="N12" s="11"/>
    </row>
    <row r="13" spans="1:14" x14ac:dyDescent="0.2">
      <c r="A13" s="9" t="s">
        <v>14</v>
      </c>
      <c r="B13" s="9" t="s">
        <v>14</v>
      </c>
      <c r="C13" s="9" t="s">
        <v>16</v>
      </c>
      <c r="D13" s="33">
        <v>0</v>
      </c>
      <c r="E13" s="33">
        <v>70</v>
      </c>
      <c r="F13" s="33">
        <v>0</v>
      </c>
      <c r="G13" s="33">
        <v>0</v>
      </c>
      <c r="H13" s="33">
        <v>0</v>
      </c>
      <c r="I13" s="33">
        <v>1</v>
      </c>
      <c r="J13" s="33">
        <v>1</v>
      </c>
      <c r="K13" s="33">
        <v>0</v>
      </c>
      <c r="L13" s="33">
        <v>1</v>
      </c>
      <c r="M13" s="34">
        <v>0</v>
      </c>
      <c r="N13" s="11"/>
    </row>
    <row r="14" spans="1:14" x14ac:dyDescent="0.2">
      <c r="A14" s="9" t="s">
        <v>14</v>
      </c>
      <c r="B14" s="9" t="s">
        <v>14</v>
      </c>
      <c r="C14" s="9" t="s">
        <v>17</v>
      </c>
      <c r="D14" s="33">
        <v>0</v>
      </c>
      <c r="E14" s="33">
        <v>70</v>
      </c>
      <c r="F14" s="33">
        <v>1</v>
      </c>
      <c r="G14" s="33">
        <v>0</v>
      </c>
      <c r="H14" s="33">
        <v>1</v>
      </c>
      <c r="I14" s="33">
        <v>0</v>
      </c>
      <c r="J14" s="33">
        <v>0</v>
      </c>
      <c r="K14" s="33">
        <v>1</v>
      </c>
      <c r="L14" s="33">
        <v>0</v>
      </c>
      <c r="M14" s="34">
        <v>0</v>
      </c>
      <c r="N14" s="11"/>
    </row>
    <row r="15" spans="1:14" x14ac:dyDescent="0.2">
      <c r="A15" s="6" t="s">
        <v>21</v>
      </c>
      <c r="B15" s="6" t="s">
        <v>21</v>
      </c>
      <c r="C15" s="6" t="s">
        <v>22</v>
      </c>
      <c r="D15" s="35">
        <v>0</v>
      </c>
      <c r="E15" s="35">
        <v>25</v>
      </c>
      <c r="F15" s="35">
        <v>0</v>
      </c>
      <c r="G15" s="35">
        <v>0</v>
      </c>
      <c r="H15" s="35">
        <v>1</v>
      </c>
      <c r="I15" s="35">
        <v>1</v>
      </c>
      <c r="J15" s="35">
        <v>0</v>
      </c>
      <c r="K15" s="35">
        <v>0</v>
      </c>
      <c r="L15" s="35">
        <v>0</v>
      </c>
      <c r="M15" s="36">
        <v>0</v>
      </c>
      <c r="N15" s="11"/>
    </row>
    <row r="16" spans="1:14" x14ac:dyDescent="0.2">
      <c r="A16" s="6" t="s">
        <v>21</v>
      </c>
      <c r="B16" s="6" t="s">
        <v>21</v>
      </c>
      <c r="C16" s="6" t="s">
        <v>23</v>
      </c>
      <c r="D16" s="35">
        <v>1</v>
      </c>
      <c r="E16" s="35">
        <v>25</v>
      </c>
      <c r="F16" s="35">
        <v>0</v>
      </c>
      <c r="G16" s="35">
        <v>0</v>
      </c>
      <c r="H16" s="35">
        <v>0</v>
      </c>
      <c r="I16" s="35">
        <v>1</v>
      </c>
      <c r="J16" s="35">
        <v>1</v>
      </c>
      <c r="K16" s="35">
        <v>0</v>
      </c>
      <c r="L16" s="35">
        <v>0</v>
      </c>
      <c r="M16" s="36">
        <v>0</v>
      </c>
      <c r="N16" s="11"/>
    </row>
    <row r="17" spans="1:17" x14ac:dyDescent="0.2">
      <c r="A17" s="6" t="s">
        <v>21</v>
      </c>
      <c r="B17" s="6" t="s">
        <v>21</v>
      </c>
      <c r="C17" s="6" t="s">
        <v>24</v>
      </c>
      <c r="D17" s="35">
        <v>0</v>
      </c>
      <c r="E17" s="35">
        <v>25</v>
      </c>
      <c r="F17" s="35">
        <v>1</v>
      </c>
      <c r="G17" s="35">
        <v>0</v>
      </c>
      <c r="H17" s="35">
        <v>1</v>
      </c>
      <c r="I17" s="35">
        <v>0</v>
      </c>
      <c r="J17" s="35">
        <v>0</v>
      </c>
      <c r="K17" s="35">
        <v>1</v>
      </c>
      <c r="L17" s="35">
        <v>0</v>
      </c>
      <c r="M17" s="36">
        <v>0</v>
      </c>
      <c r="N17" s="11"/>
    </row>
    <row r="18" spans="1:17" x14ac:dyDescent="0.2">
      <c r="A18" s="7" t="s">
        <v>18</v>
      </c>
      <c r="B18" s="7" t="s">
        <v>18</v>
      </c>
      <c r="C18" s="7" t="s">
        <v>19</v>
      </c>
      <c r="D18" s="37">
        <v>1</v>
      </c>
      <c r="E18" s="37">
        <v>97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8">
        <v>0</v>
      </c>
      <c r="N18" s="11"/>
    </row>
    <row r="19" spans="1:17" x14ac:dyDescent="0.2">
      <c r="A19" s="7" t="s">
        <v>18</v>
      </c>
      <c r="B19" s="7" t="s">
        <v>18</v>
      </c>
      <c r="C19" s="7" t="s">
        <v>20</v>
      </c>
      <c r="D19" s="37">
        <v>0</v>
      </c>
      <c r="E19" s="37">
        <v>97</v>
      </c>
      <c r="F19" s="37">
        <v>0</v>
      </c>
      <c r="G19" s="37">
        <v>0</v>
      </c>
      <c r="H19" s="37">
        <v>0</v>
      </c>
      <c r="I19" s="37">
        <v>0</v>
      </c>
      <c r="J19" s="37">
        <v>1</v>
      </c>
      <c r="K19" s="37">
        <v>0</v>
      </c>
      <c r="L19" s="37">
        <v>1</v>
      </c>
      <c r="M19" s="38">
        <v>0</v>
      </c>
      <c r="N19" s="11"/>
    </row>
    <row r="20" spans="1:17" ht="18" x14ac:dyDescent="0.2">
      <c r="A20" s="8" t="s">
        <v>25</v>
      </c>
      <c r="B20" s="8" t="s">
        <v>25</v>
      </c>
      <c r="C20" s="8" t="s">
        <v>26</v>
      </c>
      <c r="D20" s="55">
        <v>1</v>
      </c>
      <c r="E20" s="39">
        <v>1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40">
        <v>0</v>
      </c>
      <c r="N20" s="11"/>
    </row>
    <row r="21" spans="1:17" ht="18" x14ac:dyDescent="0.2">
      <c r="A21" s="8" t="s">
        <v>25</v>
      </c>
      <c r="B21" s="8" t="s">
        <v>25</v>
      </c>
      <c r="C21" s="8" t="s">
        <v>27</v>
      </c>
      <c r="D21" s="55">
        <v>0</v>
      </c>
      <c r="E21" s="39">
        <v>1</v>
      </c>
      <c r="F21" s="39">
        <v>0</v>
      </c>
      <c r="G21" s="39">
        <v>0</v>
      </c>
      <c r="H21" s="39">
        <v>0</v>
      </c>
      <c r="I21" s="39">
        <v>0</v>
      </c>
      <c r="J21" s="39">
        <v>1</v>
      </c>
      <c r="K21" s="39">
        <v>0</v>
      </c>
      <c r="L21" s="39">
        <v>1</v>
      </c>
      <c r="M21" s="40">
        <v>0</v>
      </c>
      <c r="N21" s="11"/>
    </row>
    <row r="23" spans="1:17" s="10" customFormat="1" x14ac:dyDescent="0.2"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7" s="59" customFormat="1" x14ac:dyDescent="0.2">
      <c r="D24" s="60"/>
      <c r="E24" s="60"/>
      <c r="F24" s="60"/>
      <c r="G24" s="60"/>
      <c r="H24" s="60"/>
      <c r="I24" s="60"/>
      <c r="J24" s="60"/>
      <c r="K24" s="60"/>
      <c r="L24" s="60"/>
      <c r="M24" s="60"/>
    </row>
    <row r="25" spans="1:17" s="59" customFormat="1" x14ac:dyDescent="0.2">
      <c r="D25" s="60"/>
      <c r="E25" s="60"/>
      <c r="F25" s="60"/>
      <c r="G25" s="60"/>
      <c r="H25" s="60"/>
      <c r="I25" s="60"/>
      <c r="J25" s="60"/>
      <c r="K25" s="60"/>
      <c r="L25" s="60"/>
      <c r="M25" s="60"/>
    </row>
    <row r="26" spans="1:17" s="59" customFormat="1" x14ac:dyDescent="0.2"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1:17" s="59" customFormat="1" x14ac:dyDescent="0.2">
      <c r="D27" s="60"/>
      <c r="E27" s="60"/>
      <c r="F27" s="60"/>
      <c r="G27" s="60"/>
      <c r="H27" s="60"/>
      <c r="I27" s="60"/>
      <c r="J27" s="60"/>
      <c r="K27" s="60"/>
      <c r="L27" s="60"/>
      <c r="M27" s="60"/>
      <c r="P27" s="61"/>
      <c r="Q27" s="62"/>
    </row>
    <row r="28" spans="1:17" s="59" customFormat="1" x14ac:dyDescent="0.2">
      <c r="D28" s="60"/>
      <c r="E28" s="60"/>
      <c r="F28" s="60"/>
      <c r="G28" s="60"/>
      <c r="H28" s="60"/>
      <c r="I28" s="60"/>
      <c r="J28" s="60"/>
      <c r="K28" s="60"/>
      <c r="L28" s="60"/>
      <c r="M28" s="60"/>
      <c r="Q28" s="63"/>
    </row>
    <row r="29" spans="1:17" s="59" customFormat="1" x14ac:dyDescent="0.2">
      <c r="D29" s="60"/>
      <c r="E29" s="60"/>
      <c r="F29" s="60"/>
      <c r="G29" s="60"/>
      <c r="H29" s="60"/>
      <c r="I29" s="60"/>
      <c r="J29" s="60"/>
      <c r="K29" s="60"/>
      <c r="L29" s="60"/>
      <c r="M29" s="60"/>
      <c r="Q29" s="63"/>
    </row>
    <row r="30" spans="1:17" s="59" customFormat="1" x14ac:dyDescent="0.2">
      <c r="D30" s="60"/>
      <c r="E30" s="60"/>
      <c r="F30" s="60"/>
      <c r="G30" s="60"/>
      <c r="H30" s="60"/>
      <c r="I30" s="60"/>
      <c r="J30" s="60"/>
      <c r="K30" s="60"/>
      <c r="L30" s="60"/>
      <c r="M30" s="60"/>
      <c r="Q30" s="63"/>
    </row>
    <row r="31" spans="1:17" s="59" customFormat="1" x14ac:dyDescent="0.2">
      <c r="D31" s="60"/>
      <c r="E31" s="60"/>
      <c r="F31" s="60"/>
      <c r="G31" s="60"/>
      <c r="H31" s="60"/>
      <c r="I31" s="60"/>
      <c r="J31" s="60"/>
      <c r="K31" s="60"/>
      <c r="L31" s="60"/>
      <c r="M31" s="60"/>
      <c r="P31" s="61"/>
      <c r="Q31" s="62"/>
    </row>
    <row r="32" spans="1:17" s="59" customFormat="1" x14ac:dyDescent="0.2">
      <c r="D32" s="60"/>
      <c r="E32" s="60"/>
      <c r="F32" s="60"/>
      <c r="G32" s="60"/>
      <c r="H32" s="60"/>
      <c r="I32" s="60"/>
      <c r="J32" s="60"/>
      <c r="K32" s="60"/>
      <c r="L32" s="60"/>
      <c r="M32" s="60"/>
      <c r="Q32" s="63"/>
    </row>
    <row r="33" spans="4:17" s="59" customFormat="1" x14ac:dyDescent="0.2">
      <c r="D33" s="60"/>
      <c r="E33" s="60"/>
      <c r="F33" s="60"/>
      <c r="G33" s="60"/>
      <c r="H33" s="60"/>
      <c r="I33" s="60"/>
      <c r="J33" s="60"/>
      <c r="K33" s="60"/>
      <c r="L33" s="60"/>
      <c r="M33" s="60"/>
      <c r="P33" s="61"/>
      <c r="Q33" s="62"/>
    </row>
    <row r="34" spans="4:17" s="59" customFormat="1" x14ac:dyDescent="0.2">
      <c r="D34" s="60"/>
      <c r="E34" s="60"/>
      <c r="F34" s="60"/>
      <c r="G34" s="60"/>
      <c r="H34" s="60"/>
      <c r="I34" s="60"/>
      <c r="J34" s="60"/>
      <c r="K34" s="60"/>
      <c r="L34" s="60"/>
      <c r="M34" s="60"/>
      <c r="Q34" s="63"/>
    </row>
    <row r="35" spans="4:17" s="59" customFormat="1" x14ac:dyDescent="0.2">
      <c r="D35" s="60"/>
      <c r="E35" s="60"/>
      <c r="F35" s="60"/>
      <c r="G35" s="60"/>
      <c r="H35" s="60"/>
      <c r="I35" s="60"/>
      <c r="J35" s="60"/>
      <c r="K35" s="60"/>
      <c r="L35" s="60"/>
      <c r="M35" s="60"/>
      <c r="Q35" s="63"/>
    </row>
    <row r="36" spans="4:17" s="59" customFormat="1" x14ac:dyDescent="0.2">
      <c r="D36" s="60"/>
      <c r="E36" s="60"/>
      <c r="F36" s="60"/>
      <c r="G36" s="60"/>
      <c r="H36" s="60"/>
      <c r="I36" s="60"/>
      <c r="J36" s="60"/>
      <c r="K36" s="60"/>
      <c r="L36" s="60"/>
      <c r="M36" s="60"/>
      <c r="Q36" s="63"/>
    </row>
    <row r="37" spans="4:17" s="59" customFormat="1" x14ac:dyDescent="0.2">
      <c r="D37" s="60"/>
      <c r="E37" s="60"/>
      <c r="F37" s="60"/>
      <c r="G37" s="60"/>
      <c r="H37" s="60"/>
      <c r="I37" s="60"/>
      <c r="J37" s="60"/>
      <c r="K37" s="60"/>
      <c r="L37" s="60"/>
      <c r="M37" s="60"/>
      <c r="P37" s="61"/>
      <c r="Q37" s="62"/>
    </row>
    <row r="38" spans="4:17" s="59" customFormat="1" x14ac:dyDescent="0.2">
      <c r="D38" s="60"/>
      <c r="E38" s="60"/>
      <c r="F38" s="60"/>
      <c r="G38" s="60"/>
      <c r="H38" s="60"/>
      <c r="I38" s="60"/>
      <c r="J38" s="60"/>
      <c r="K38" s="60"/>
      <c r="L38" s="60"/>
      <c r="M38" s="60"/>
      <c r="Q38" s="63"/>
    </row>
    <row r="39" spans="4:17" s="59" customFormat="1" x14ac:dyDescent="0.2">
      <c r="D39" s="60"/>
      <c r="E39" s="60"/>
      <c r="F39" s="60"/>
      <c r="G39" s="60"/>
      <c r="H39" s="60"/>
      <c r="I39" s="60"/>
      <c r="J39" s="60"/>
      <c r="K39" s="60"/>
      <c r="L39" s="60"/>
      <c r="M39" s="60"/>
      <c r="P39" s="61"/>
      <c r="Q39" s="62"/>
    </row>
    <row r="40" spans="4:17" s="59" customFormat="1" x14ac:dyDescent="0.2">
      <c r="D40" s="60"/>
      <c r="E40" s="60"/>
      <c r="F40" s="60"/>
      <c r="G40" s="60"/>
      <c r="H40" s="60"/>
      <c r="I40" s="60"/>
      <c r="J40" s="60"/>
      <c r="K40" s="60"/>
      <c r="L40" s="60"/>
      <c r="M40" s="60"/>
      <c r="Q40" s="63"/>
    </row>
    <row r="41" spans="4:17" s="59" customFormat="1" x14ac:dyDescent="0.2">
      <c r="D41" s="60"/>
      <c r="E41" s="60"/>
      <c r="F41" s="60"/>
      <c r="G41" s="60"/>
      <c r="H41" s="60"/>
      <c r="I41" s="60"/>
      <c r="J41" s="60"/>
      <c r="K41" s="60"/>
      <c r="L41" s="60"/>
      <c r="M41" s="60"/>
      <c r="Q41" s="63"/>
    </row>
    <row r="42" spans="4:17" s="59" customFormat="1" x14ac:dyDescent="0.2">
      <c r="D42" s="60"/>
      <c r="E42" s="60"/>
      <c r="F42" s="60"/>
      <c r="G42" s="60"/>
      <c r="H42" s="60"/>
      <c r="I42" s="60"/>
      <c r="J42" s="60"/>
      <c r="K42" s="60"/>
      <c r="L42" s="60"/>
      <c r="M42" s="60"/>
      <c r="P42" s="61"/>
      <c r="Q42" s="62"/>
    </row>
    <row r="43" spans="4:17" s="59" customFormat="1" x14ac:dyDescent="0.2">
      <c r="D43" s="60"/>
      <c r="E43" s="60"/>
      <c r="F43" s="60"/>
      <c r="G43" s="60"/>
      <c r="H43" s="60"/>
      <c r="I43" s="60"/>
      <c r="J43" s="60"/>
      <c r="K43" s="60"/>
      <c r="L43" s="60"/>
      <c r="M43" s="60"/>
    </row>
    <row r="44" spans="4:17" s="59" customFormat="1" x14ac:dyDescent="0.2">
      <c r="D44" s="60"/>
      <c r="E44" s="60"/>
      <c r="F44" s="60"/>
      <c r="G44" s="60"/>
      <c r="H44" s="60"/>
      <c r="I44" s="60"/>
      <c r="J44" s="60"/>
      <c r="K44" s="60"/>
      <c r="L44" s="60"/>
      <c r="M44" s="60"/>
      <c r="P44" s="61"/>
    </row>
    <row r="45" spans="4:17" s="59" customFormat="1" x14ac:dyDescent="0.2">
      <c r="D45" s="60"/>
      <c r="E45" s="60"/>
      <c r="F45" s="60"/>
      <c r="G45" s="60"/>
      <c r="H45" s="60"/>
      <c r="I45" s="60"/>
      <c r="J45" s="60"/>
      <c r="K45" s="60"/>
      <c r="L45" s="60"/>
      <c r="M45" s="60"/>
    </row>
    <row r="46" spans="4:17" s="59" customFormat="1" x14ac:dyDescent="0.2">
      <c r="D46" s="60"/>
      <c r="E46" s="60"/>
      <c r="F46" s="60"/>
      <c r="G46" s="60"/>
      <c r="H46" s="60"/>
      <c r="I46" s="60"/>
      <c r="J46" s="60"/>
      <c r="K46" s="60"/>
      <c r="L46" s="60"/>
      <c r="M46" s="60"/>
    </row>
    <row r="47" spans="4:17" s="59" customFormat="1" x14ac:dyDescent="0.2">
      <c r="D47" s="60"/>
      <c r="E47" s="60"/>
      <c r="F47" s="60"/>
      <c r="G47" s="60"/>
      <c r="H47" s="60"/>
      <c r="I47" s="60"/>
      <c r="J47" s="60"/>
      <c r="K47" s="60"/>
      <c r="L47" s="60"/>
      <c r="M47" s="60"/>
    </row>
    <row r="48" spans="4:17" s="59" customFormat="1" x14ac:dyDescent="0.2">
      <c r="D48" s="60"/>
      <c r="E48" s="60"/>
      <c r="F48" s="60"/>
      <c r="G48" s="60"/>
      <c r="H48" s="60"/>
      <c r="I48" s="60"/>
      <c r="J48" s="60"/>
      <c r="K48" s="60"/>
      <c r="L48" s="60"/>
      <c r="M48" s="60"/>
      <c r="P48" s="61"/>
    </row>
    <row r="49" spans="1:16" s="59" customFormat="1" x14ac:dyDescent="0.2"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spans="1:16" s="59" customFormat="1" x14ac:dyDescent="0.2">
      <c r="D50" s="60"/>
      <c r="E50" s="60"/>
      <c r="F50" s="60"/>
      <c r="G50" s="60"/>
      <c r="H50" s="60"/>
      <c r="I50" s="60"/>
      <c r="J50" s="60"/>
      <c r="K50" s="60"/>
      <c r="L50" s="60"/>
      <c r="M50" s="60"/>
      <c r="P50" s="61"/>
    </row>
    <row r="51" spans="1:16" s="59" customFormat="1" x14ac:dyDescent="0.2">
      <c r="D51" s="60"/>
      <c r="E51" s="60"/>
      <c r="F51" s="60"/>
      <c r="G51" s="60"/>
      <c r="H51" s="60"/>
      <c r="I51" s="60"/>
      <c r="J51" s="60"/>
      <c r="K51" s="60"/>
      <c r="L51" s="60"/>
      <c r="M51" s="60"/>
    </row>
    <row r="52" spans="1:16" s="59" customFormat="1" x14ac:dyDescent="0.2">
      <c r="D52" s="60"/>
      <c r="E52" s="60"/>
      <c r="F52" s="60"/>
      <c r="G52" s="60"/>
      <c r="H52" s="60"/>
      <c r="I52" s="60"/>
      <c r="J52" s="60"/>
      <c r="K52" s="60"/>
      <c r="L52" s="60"/>
      <c r="M52" s="60"/>
    </row>
    <row r="53" spans="1:16" s="59" customFormat="1" x14ac:dyDescent="0.2">
      <c r="D53" s="60"/>
      <c r="E53" s="60"/>
      <c r="F53" s="60"/>
      <c r="G53" s="60"/>
      <c r="H53" s="60"/>
      <c r="I53" s="60"/>
      <c r="J53" s="60"/>
      <c r="K53" s="60"/>
      <c r="L53" s="60"/>
      <c r="M53" s="60"/>
    </row>
    <row r="54" spans="1:16" s="59" customFormat="1" x14ac:dyDescent="0.2">
      <c r="D54" s="60"/>
      <c r="E54" s="60"/>
      <c r="F54" s="60"/>
      <c r="G54" s="60"/>
      <c r="H54" s="60"/>
      <c r="I54" s="60"/>
      <c r="J54" s="60"/>
      <c r="K54" s="60"/>
      <c r="L54" s="60"/>
      <c r="M54" s="60"/>
      <c r="P54" s="61"/>
    </row>
    <row r="55" spans="1:16" s="59" customFormat="1" x14ac:dyDescent="0.2">
      <c r="D55" s="60"/>
      <c r="E55" s="60"/>
      <c r="F55" s="60"/>
      <c r="G55" s="60"/>
      <c r="H55" s="60"/>
      <c r="I55" s="60"/>
      <c r="J55" s="60"/>
      <c r="K55" s="60"/>
      <c r="L55" s="60"/>
      <c r="M55" s="60"/>
    </row>
    <row r="56" spans="1:16" s="59" customFormat="1" x14ac:dyDescent="0.2">
      <c r="D56" s="60"/>
      <c r="E56" s="60"/>
      <c r="F56" s="60"/>
      <c r="G56" s="60"/>
      <c r="H56" s="60"/>
      <c r="I56" s="60"/>
      <c r="J56" s="60"/>
      <c r="K56" s="60"/>
      <c r="L56" s="60"/>
      <c r="M56" s="60"/>
      <c r="P56" s="61"/>
    </row>
    <row r="57" spans="1:16" s="59" customFormat="1" x14ac:dyDescent="0.2">
      <c r="D57" s="60"/>
      <c r="E57" s="60"/>
      <c r="F57" s="60"/>
      <c r="G57" s="60"/>
      <c r="H57" s="60"/>
      <c r="I57" s="60"/>
      <c r="J57" s="60"/>
      <c r="K57" s="60"/>
      <c r="L57" s="60"/>
      <c r="M57" s="60"/>
    </row>
    <row r="58" spans="1:16" s="59" customFormat="1" x14ac:dyDescent="0.2">
      <c r="D58" s="60"/>
      <c r="E58" s="60"/>
      <c r="F58" s="60"/>
      <c r="G58" s="60"/>
      <c r="H58" s="60"/>
      <c r="I58" s="60"/>
      <c r="J58" s="60"/>
      <c r="K58" s="60"/>
      <c r="L58" s="60"/>
      <c r="M58" s="60"/>
    </row>
    <row r="59" spans="1:16" s="59" customFormat="1" x14ac:dyDescent="0.2">
      <c r="D59" s="60"/>
      <c r="E59" s="60"/>
      <c r="F59" s="60"/>
      <c r="G59" s="60"/>
      <c r="H59" s="60"/>
      <c r="I59" s="60"/>
      <c r="J59" s="60"/>
      <c r="K59" s="60"/>
      <c r="L59" s="60"/>
      <c r="M59" s="60"/>
      <c r="P59" s="61"/>
    </row>
    <row r="60" spans="1:16" s="59" customFormat="1" x14ac:dyDescent="0.2">
      <c r="D60" s="60"/>
      <c r="E60" s="60"/>
      <c r="F60" s="60"/>
      <c r="G60" s="60"/>
      <c r="H60" s="60"/>
      <c r="I60" s="60"/>
      <c r="J60" s="60"/>
      <c r="K60" s="60"/>
      <c r="L60" s="60"/>
      <c r="M60" s="60"/>
    </row>
    <row r="61" spans="1:16" s="59" customFormat="1" x14ac:dyDescent="0.2">
      <c r="D61" s="60"/>
      <c r="E61" s="60"/>
      <c r="F61" s="60"/>
      <c r="G61" s="60"/>
      <c r="H61" s="60"/>
      <c r="I61" s="60"/>
      <c r="J61" s="60"/>
      <c r="K61" s="60"/>
      <c r="L61" s="60"/>
      <c r="M61" s="60"/>
    </row>
    <row r="62" spans="1:16" s="59" customFormat="1" x14ac:dyDescent="0.2">
      <c r="A62" s="64"/>
      <c r="D62" s="60"/>
      <c r="E62" s="60"/>
      <c r="F62" s="60"/>
      <c r="G62" s="60"/>
      <c r="H62" s="60"/>
      <c r="I62" s="60"/>
      <c r="J62" s="60"/>
      <c r="K62" s="60"/>
      <c r="L62" s="60"/>
      <c r="M62" s="60"/>
    </row>
    <row r="63" spans="1:16" s="59" customFormat="1" x14ac:dyDescent="0.2">
      <c r="D63" s="60"/>
      <c r="E63" s="60"/>
      <c r="F63" s="60"/>
      <c r="G63" s="60"/>
      <c r="H63" s="60"/>
      <c r="I63" s="60"/>
      <c r="J63" s="60"/>
      <c r="K63" s="60"/>
      <c r="L63" s="60"/>
      <c r="M63" s="60"/>
      <c r="P63" s="61"/>
    </row>
    <row r="64" spans="1:16" s="59" customFormat="1" x14ac:dyDescent="0.2">
      <c r="D64" s="60"/>
      <c r="E64" s="60"/>
      <c r="F64" s="60"/>
      <c r="G64" s="60"/>
      <c r="H64" s="60"/>
      <c r="I64" s="60"/>
      <c r="J64" s="60"/>
      <c r="K64" s="60"/>
      <c r="L64" s="60"/>
      <c r="M64" s="60"/>
    </row>
    <row r="65" spans="4:16" s="59" customFormat="1" x14ac:dyDescent="0.2">
      <c r="D65" s="60"/>
      <c r="E65" s="60"/>
      <c r="F65" s="60"/>
      <c r="G65" s="60"/>
      <c r="H65" s="60"/>
      <c r="I65" s="60"/>
      <c r="J65" s="60"/>
      <c r="K65" s="60"/>
      <c r="L65" s="60"/>
      <c r="M65" s="60"/>
    </row>
    <row r="66" spans="4:16" s="59" customFormat="1" x14ac:dyDescent="0.2">
      <c r="D66" s="60"/>
      <c r="E66" s="60"/>
      <c r="F66" s="60"/>
      <c r="G66" s="60"/>
      <c r="H66" s="60"/>
      <c r="I66" s="60"/>
      <c r="J66" s="60"/>
      <c r="K66" s="60"/>
      <c r="L66" s="60"/>
      <c r="M66" s="60"/>
    </row>
    <row r="67" spans="4:16" s="59" customFormat="1" x14ac:dyDescent="0.2">
      <c r="D67" s="60"/>
      <c r="E67" s="60"/>
      <c r="F67" s="60"/>
      <c r="G67" s="60"/>
      <c r="H67" s="60"/>
      <c r="I67" s="60"/>
      <c r="J67" s="60"/>
      <c r="K67" s="60"/>
      <c r="L67" s="60"/>
      <c r="M67" s="60"/>
      <c r="P67" s="61"/>
    </row>
    <row r="68" spans="4:16" s="59" customFormat="1" x14ac:dyDescent="0.2">
      <c r="D68" s="60"/>
      <c r="E68" s="60"/>
      <c r="F68" s="60"/>
      <c r="G68" s="60"/>
      <c r="H68" s="60"/>
      <c r="I68" s="60"/>
      <c r="J68" s="60"/>
      <c r="K68" s="60"/>
      <c r="L68" s="60"/>
      <c r="M68" s="60"/>
    </row>
    <row r="69" spans="4:16" s="59" customFormat="1" x14ac:dyDescent="0.2">
      <c r="D69" s="60"/>
      <c r="E69" s="60"/>
      <c r="F69" s="60"/>
      <c r="G69" s="60"/>
      <c r="H69" s="60"/>
      <c r="I69" s="60"/>
      <c r="J69" s="60"/>
      <c r="K69" s="60"/>
      <c r="L69" s="60"/>
      <c r="M69" s="60"/>
      <c r="P69" s="61"/>
    </row>
    <row r="70" spans="4:16" s="59" customFormat="1" x14ac:dyDescent="0.2">
      <c r="D70" s="60"/>
      <c r="E70" s="60"/>
      <c r="F70" s="60"/>
      <c r="G70" s="60"/>
      <c r="H70" s="60"/>
      <c r="I70" s="60"/>
      <c r="J70" s="60"/>
      <c r="K70" s="60"/>
      <c r="L70" s="60"/>
      <c r="M70" s="60"/>
    </row>
    <row r="71" spans="4:16" s="59" customFormat="1" x14ac:dyDescent="0.2">
      <c r="D71" s="60"/>
      <c r="E71" s="60"/>
      <c r="F71" s="60"/>
      <c r="G71" s="60"/>
      <c r="H71" s="60"/>
      <c r="I71" s="60"/>
      <c r="J71" s="60"/>
      <c r="K71" s="60"/>
      <c r="L71" s="60"/>
      <c r="M71" s="60"/>
    </row>
    <row r="72" spans="4:16" s="59" customFormat="1" x14ac:dyDescent="0.2">
      <c r="D72" s="60"/>
      <c r="E72" s="60"/>
      <c r="F72" s="60"/>
      <c r="G72" s="60"/>
      <c r="H72" s="60"/>
      <c r="I72" s="60"/>
      <c r="J72" s="60"/>
      <c r="K72" s="60"/>
      <c r="L72" s="60"/>
      <c r="M72" s="60"/>
    </row>
    <row r="73" spans="4:16" s="59" customFormat="1" x14ac:dyDescent="0.2">
      <c r="D73" s="60"/>
      <c r="E73" s="60"/>
      <c r="F73" s="60"/>
      <c r="G73" s="60"/>
      <c r="H73" s="60"/>
      <c r="I73" s="60"/>
      <c r="J73" s="60"/>
      <c r="K73" s="60"/>
      <c r="L73" s="60"/>
      <c r="M73" s="60"/>
      <c r="P73" s="61"/>
    </row>
    <row r="74" spans="4:16" s="59" customFormat="1" x14ac:dyDescent="0.2">
      <c r="D74" s="60"/>
      <c r="E74" s="60"/>
      <c r="F74" s="60"/>
      <c r="G74" s="60"/>
      <c r="H74" s="60"/>
      <c r="I74" s="60"/>
      <c r="J74" s="60"/>
      <c r="K74" s="60"/>
      <c r="L74" s="60"/>
      <c r="M74" s="60"/>
    </row>
    <row r="75" spans="4:16" s="59" customFormat="1" x14ac:dyDescent="0.2">
      <c r="D75" s="60"/>
      <c r="E75" s="60"/>
      <c r="F75" s="60"/>
      <c r="G75" s="60"/>
      <c r="H75" s="60"/>
      <c r="I75" s="60"/>
      <c r="J75" s="60"/>
      <c r="K75" s="60"/>
      <c r="L75" s="60"/>
      <c r="M75" s="60"/>
      <c r="P75" s="61"/>
    </row>
    <row r="76" spans="4:16" s="59" customFormat="1" x14ac:dyDescent="0.2">
      <c r="D76" s="60"/>
      <c r="E76" s="60"/>
      <c r="F76" s="60"/>
      <c r="G76" s="60"/>
      <c r="H76" s="60"/>
      <c r="I76" s="60"/>
      <c r="J76" s="60"/>
      <c r="K76" s="60"/>
      <c r="L76" s="60"/>
      <c r="M76" s="60"/>
    </row>
    <row r="77" spans="4:16" s="59" customFormat="1" x14ac:dyDescent="0.2">
      <c r="D77" s="60"/>
      <c r="E77" s="60"/>
      <c r="F77" s="60"/>
      <c r="G77" s="60"/>
      <c r="H77" s="60"/>
      <c r="I77" s="60"/>
      <c r="J77" s="60"/>
      <c r="K77" s="60"/>
      <c r="L77" s="60"/>
      <c r="M77" s="60"/>
    </row>
    <row r="78" spans="4:16" s="59" customFormat="1" x14ac:dyDescent="0.2">
      <c r="D78" s="60"/>
      <c r="E78" s="60"/>
      <c r="F78" s="60"/>
      <c r="G78" s="60"/>
      <c r="H78" s="60"/>
      <c r="I78" s="60"/>
      <c r="J78" s="60"/>
      <c r="K78" s="60"/>
      <c r="L78" s="60"/>
      <c r="M78" s="60"/>
      <c r="P78" s="61"/>
    </row>
    <row r="79" spans="4:16" s="59" customFormat="1" x14ac:dyDescent="0.2">
      <c r="D79" s="60"/>
      <c r="E79" s="60"/>
      <c r="F79" s="60"/>
      <c r="G79" s="60"/>
      <c r="H79" s="60"/>
      <c r="I79" s="60"/>
      <c r="J79" s="60"/>
      <c r="K79" s="60"/>
      <c r="L79" s="60"/>
      <c r="M79" s="60"/>
    </row>
    <row r="80" spans="4:16" s="59" customFormat="1" x14ac:dyDescent="0.2">
      <c r="D80" s="60"/>
      <c r="E80" s="60"/>
      <c r="F80" s="60"/>
      <c r="G80" s="60"/>
      <c r="H80" s="60"/>
      <c r="I80" s="60"/>
      <c r="J80" s="60"/>
      <c r="K80" s="60"/>
      <c r="L80" s="60"/>
      <c r="M80" s="60"/>
    </row>
    <row r="81" spans="4:13" s="59" customFormat="1" x14ac:dyDescent="0.2">
      <c r="D81" s="60"/>
      <c r="E81" s="60"/>
      <c r="F81" s="60"/>
      <c r="G81" s="60"/>
      <c r="H81" s="60"/>
      <c r="I81" s="60"/>
      <c r="J81" s="60"/>
      <c r="K81" s="60"/>
      <c r="L81" s="60"/>
      <c r="M81" s="60"/>
    </row>
    <row r="82" spans="4:13" s="59" customFormat="1" x14ac:dyDescent="0.2">
      <c r="D82" s="60"/>
      <c r="E82" s="60"/>
      <c r="F82" s="60"/>
      <c r="G82" s="60"/>
      <c r="H82" s="60"/>
      <c r="I82" s="60"/>
      <c r="J82" s="60"/>
      <c r="K82" s="60"/>
      <c r="L82" s="60"/>
      <c r="M82" s="60"/>
    </row>
    <row r="83" spans="4:13" s="10" customFormat="1" x14ac:dyDescent="0.2"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4:13" s="10" customFormat="1" x14ac:dyDescent="0.2">
      <c r="D84" s="24"/>
      <c r="E84" s="24"/>
      <c r="F84" s="24"/>
      <c r="G84" s="24"/>
      <c r="H84" s="24"/>
      <c r="I84" s="24"/>
      <c r="J84" s="24"/>
      <c r="K84" s="24"/>
      <c r="L84" s="24"/>
      <c r="M84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10A3-3C42-2D48-9861-4EE69A54F4EA}">
  <dimension ref="A1:Q84"/>
  <sheetViews>
    <sheetView tabSelected="1" workbookViewId="0">
      <selection activeCell="G34" sqref="G34"/>
    </sheetView>
  </sheetViews>
  <sheetFormatPr baseColWidth="10" defaultColWidth="8.83203125" defaultRowHeight="15" x14ac:dyDescent="0.2"/>
  <cols>
    <col min="1" max="1" width="20.1640625" customWidth="1"/>
    <col min="2" max="2" width="14" customWidth="1"/>
    <col min="3" max="3" width="11.6640625" customWidth="1"/>
    <col min="4" max="4" width="11.5" style="26" customWidth="1"/>
    <col min="5" max="5" width="10.5" style="26" customWidth="1"/>
    <col min="6" max="6" width="12.1640625" style="26" customWidth="1"/>
    <col min="7" max="7" width="8.83203125" style="26"/>
    <col min="8" max="8" width="11.1640625" style="26" customWidth="1"/>
    <col min="9" max="9" width="8.83203125" style="26"/>
    <col min="10" max="11" width="9.1640625" style="26" customWidth="1"/>
    <col min="12" max="13" width="8.83203125" style="26"/>
    <col min="14" max="14" width="8.1640625" customWidth="1"/>
    <col min="15" max="15" width="3.33203125" customWidth="1"/>
    <col min="17" max="17" width="12.1640625" bestFit="1" customWidth="1"/>
    <col min="18" max="18" width="10.83203125" bestFit="1" customWidth="1"/>
  </cols>
  <sheetData>
    <row r="1" spans="1:14" x14ac:dyDescent="0.2">
      <c r="E1" s="26" t="s">
        <v>34</v>
      </c>
      <c r="F1" s="26">
        <f>(F4-F2)*SQRT(2)/$D$2^2</f>
        <v>6.9996187544702493E-2</v>
      </c>
      <c r="G1" s="26">
        <f t="shared" ref="G1:M1" si="0">(G4-G2)*SQRT(2)/$D$2^2</f>
        <v>0</v>
      </c>
      <c r="H1" s="26">
        <f t="shared" si="0"/>
        <v>0</v>
      </c>
      <c r="I1" s="26">
        <f t="shared" si="0"/>
        <v>0</v>
      </c>
      <c r="J1" s="26">
        <f t="shared" si="0"/>
        <v>7.5661290421233096E-2</v>
      </c>
      <c r="K1" s="26">
        <f t="shared" si="0"/>
        <v>0</v>
      </c>
      <c r="L1" s="26">
        <f t="shared" si="0"/>
        <v>7.5661290421233096E-2</v>
      </c>
      <c r="M1" s="26">
        <f t="shared" si="0"/>
        <v>7.5693574502618155E-2</v>
      </c>
      <c r="N1" t="s">
        <v>5</v>
      </c>
    </row>
    <row r="2" spans="1:14" x14ac:dyDescent="0.2">
      <c r="C2" t="s">
        <v>35</v>
      </c>
      <c r="D2" s="26">
        <v>10</v>
      </c>
      <c r="E2" s="26" t="s">
        <v>36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7">
        <v>0</v>
      </c>
      <c r="M2" s="27">
        <v>0</v>
      </c>
    </row>
    <row r="3" spans="1:14" x14ac:dyDescent="0.2">
      <c r="E3" s="26" t="s">
        <v>37</v>
      </c>
      <c r="F3" s="26">
        <f>(F4-F2)^2/2/$D$2</f>
        <v>1.2248665676982911</v>
      </c>
      <c r="G3" s="26">
        <f t="shared" ref="G3:M3" si="1">(G4-G2)^2/2/$D$2</f>
        <v>0</v>
      </c>
      <c r="H3" s="26">
        <f t="shared" si="1"/>
        <v>0</v>
      </c>
      <c r="I3" s="26">
        <f t="shared" si="1"/>
        <v>0</v>
      </c>
      <c r="J3" s="26">
        <f t="shared" si="1"/>
        <v>1.4311577170515444</v>
      </c>
      <c r="K3" s="26">
        <f t="shared" si="1"/>
        <v>0</v>
      </c>
      <c r="L3" s="26">
        <f t="shared" si="1"/>
        <v>1.4311577170515444</v>
      </c>
      <c r="M3" s="26">
        <f t="shared" si="1"/>
        <v>1.4323793052458513</v>
      </c>
    </row>
    <row r="4" spans="1:14" ht="16" thickBot="1" x14ac:dyDescent="0.25">
      <c r="A4" s="2"/>
      <c r="B4" s="2"/>
      <c r="C4" s="2"/>
      <c r="D4" s="3"/>
      <c r="E4" s="3">
        <v>5.3523439823050447</v>
      </c>
      <c r="F4" s="3">
        <v>4.9494778870064486</v>
      </c>
      <c r="G4" s="3">
        <v>0</v>
      </c>
      <c r="H4" s="3">
        <v>0</v>
      </c>
      <c r="I4" s="3">
        <v>0</v>
      </c>
      <c r="J4" s="3">
        <v>5.3500611530178688</v>
      </c>
      <c r="K4" s="3">
        <f>I4</f>
        <v>0</v>
      </c>
      <c r="L4" s="3">
        <f>J4</f>
        <v>5.3500611530178688</v>
      </c>
      <c r="M4" s="24">
        <f>E4</f>
        <v>5.3523439823050447</v>
      </c>
    </row>
    <row r="5" spans="1:14" ht="16" thickTop="1" x14ac:dyDescent="0.2">
      <c r="A5" s="1" t="s">
        <v>0</v>
      </c>
      <c r="B5" s="1" t="s">
        <v>1</v>
      </c>
      <c r="C5" s="1" t="s">
        <v>2</v>
      </c>
      <c r="D5" s="27" t="s">
        <v>3</v>
      </c>
      <c r="E5" s="27" t="s">
        <v>4</v>
      </c>
      <c r="F5" s="27" t="s">
        <v>28</v>
      </c>
      <c r="G5" s="27" t="s">
        <v>29</v>
      </c>
      <c r="H5" s="24" t="s">
        <v>51</v>
      </c>
      <c r="I5" s="27" t="s">
        <v>30</v>
      </c>
      <c r="J5" s="27" t="s">
        <v>31</v>
      </c>
      <c r="K5" s="27" t="s">
        <v>32</v>
      </c>
      <c r="L5" s="27" t="s">
        <v>33</v>
      </c>
      <c r="M5" s="28" t="s">
        <v>52</v>
      </c>
      <c r="N5" s="10" t="s">
        <v>56</v>
      </c>
    </row>
    <row r="6" spans="1:14" ht="18" x14ac:dyDescent="0.2">
      <c r="A6" s="5" t="s">
        <v>6</v>
      </c>
      <c r="B6" s="5" t="s">
        <v>6</v>
      </c>
      <c r="C6" s="5" t="s">
        <v>7</v>
      </c>
      <c r="D6" s="58">
        <v>0</v>
      </c>
      <c r="E6" s="29">
        <v>10</v>
      </c>
      <c r="F6" s="29">
        <v>0</v>
      </c>
      <c r="G6" s="29">
        <v>1</v>
      </c>
      <c r="H6" s="29">
        <v>0</v>
      </c>
      <c r="I6" s="29">
        <v>1</v>
      </c>
      <c r="J6" s="29">
        <v>0</v>
      </c>
      <c r="K6" s="29">
        <v>0</v>
      </c>
      <c r="L6" s="29">
        <v>1</v>
      </c>
      <c r="M6" s="30">
        <v>0</v>
      </c>
      <c r="N6" s="11" t="s">
        <v>57</v>
      </c>
    </row>
    <row r="7" spans="1:14" ht="18" x14ac:dyDescent="0.2">
      <c r="A7" s="5" t="s">
        <v>6</v>
      </c>
      <c r="B7" s="5" t="s">
        <v>6</v>
      </c>
      <c r="C7" s="5" t="s">
        <v>8</v>
      </c>
      <c r="D7" s="58">
        <v>1</v>
      </c>
      <c r="E7" s="29">
        <v>10</v>
      </c>
      <c r="F7" s="29">
        <v>0</v>
      </c>
      <c r="G7" s="29">
        <v>0</v>
      </c>
      <c r="H7" s="29">
        <v>0</v>
      </c>
      <c r="I7" s="29">
        <v>1</v>
      </c>
      <c r="J7" s="29">
        <v>1</v>
      </c>
      <c r="K7" s="29">
        <v>0</v>
      </c>
      <c r="L7" s="29">
        <v>0</v>
      </c>
      <c r="M7" s="30">
        <v>0</v>
      </c>
      <c r="N7" s="11"/>
    </row>
    <row r="8" spans="1:14" x14ac:dyDescent="0.2">
      <c r="A8" s="5" t="s">
        <v>6</v>
      </c>
      <c r="B8" s="5" t="s">
        <v>6</v>
      </c>
      <c r="C8" s="5" t="s">
        <v>12</v>
      </c>
      <c r="D8" s="56">
        <v>0</v>
      </c>
      <c r="E8" s="29">
        <v>10</v>
      </c>
      <c r="F8" s="29">
        <v>1</v>
      </c>
      <c r="G8" s="29">
        <v>1</v>
      </c>
      <c r="H8" s="29">
        <v>0</v>
      </c>
      <c r="I8" s="29">
        <v>0</v>
      </c>
      <c r="J8" s="29">
        <v>0</v>
      </c>
      <c r="K8" s="29">
        <v>1</v>
      </c>
      <c r="L8" s="29">
        <v>0</v>
      </c>
      <c r="M8" s="30">
        <v>0</v>
      </c>
      <c r="N8" s="11"/>
    </row>
    <row r="9" spans="1:14" x14ac:dyDescent="0.2">
      <c r="A9" s="4" t="s">
        <v>9</v>
      </c>
      <c r="B9" s="4" t="s">
        <v>9</v>
      </c>
      <c r="C9" s="4" t="s">
        <v>11</v>
      </c>
      <c r="D9" s="57">
        <v>0</v>
      </c>
      <c r="E9" s="31">
        <v>253</v>
      </c>
      <c r="F9" s="31">
        <v>0</v>
      </c>
      <c r="G9" s="31">
        <v>1</v>
      </c>
      <c r="H9" s="31">
        <v>0</v>
      </c>
      <c r="I9" s="31">
        <v>1</v>
      </c>
      <c r="J9" s="31">
        <v>0</v>
      </c>
      <c r="K9" s="31">
        <v>0</v>
      </c>
      <c r="L9" s="31">
        <v>0</v>
      </c>
      <c r="M9" s="32">
        <v>0</v>
      </c>
      <c r="N9" s="11"/>
    </row>
    <row r="10" spans="1:14" x14ac:dyDescent="0.2">
      <c r="A10" s="4" t="s">
        <v>9</v>
      </c>
      <c r="B10" s="4" t="s">
        <v>9</v>
      </c>
      <c r="C10" s="4" t="s">
        <v>10</v>
      </c>
      <c r="D10" s="57">
        <v>1</v>
      </c>
      <c r="E10" s="31">
        <v>253</v>
      </c>
      <c r="F10" s="31">
        <v>0</v>
      </c>
      <c r="G10" s="31">
        <v>0</v>
      </c>
      <c r="H10" s="31">
        <v>0</v>
      </c>
      <c r="I10" s="31">
        <v>1</v>
      </c>
      <c r="J10" s="31">
        <v>1</v>
      </c>
      <c r="K10" s="31">
        <v>0</v>
      </c>
      <c r="L10" s="31">
        <v>0</v>
      </c>
      <c r="M10" s="32">
        <v>0</v>
      </c>
      <c r="N10" s="11"/>
    </row>
    <row r="11" spans="1:14" x14ac:dyDescent="0.2">
      <c r="A11" s="4" t="s">
        <v>9</v>
      </c>
      <c r="B11" s="4" t="s">
        <v>9</v>
      </c>
      <c r="C11" s="4" t="s">
        <v>13</v>
      </c>
      <c r="D11" s="31">
        <v>0</v>
      </c>
      <c r="E11" s="31">
        <v>253</v>
      </c>
      <c r="F11" s="31">
        <v>1</v>
      </c>
      <c r="G11" s="31">
        <v>1</v>
      </c>
      <c r="H11" s="31">
        <v>0</v>
      </c>
      <c r="I11" s="31">
        <v>0</v>
      </c>
      <c r="J11" s="31">
        <v>0</v>
      </c>
      <c r="K11" s="31">
        <v>1</v>
      </c>
      <c r="L11" s="31">
        <v>0</v>
      </c>
      <c r="M11" s="32">
        <v>0</v>
      </c>
      <c r="N11" s="11"/>
    </row>
    <row r="12" spans="1:14" x14ac:dyDescent="0.2">
      <c r="A12" s="9" t="s">
        <v>14</v>
      </c>
      <c r="B12" s="9" t="s">
        <v>14</v>
      </c>
      <c r="C12" s="9" t="s">
        <v>15</v>
      </c>
      <c r="D12" s="33">
        <v>1</v>
      </c>
      <c r="E12" s="33">
        <v>70</v>
      </c>
      <c r="F12" s="33">
        <v>0</v>
      </c>
      <c r="G12" s="33">
        <v>0</v>
      </c>
      <c r="H12" s="33">
        <v>1</v>
      </c>
      <c r="I12" s="33">
        <v>1</v>
      </c>
      <c r="J12" s="33">
        <v>0</v>
      </c>
      <c r="K12" s="33">
        <v>0</v>
      </c>
      <c r="L12" s="33">
        <v>0</v>
      </c>
      <c r="M12" s="34">
        <v>0</v>
      </c>
      <c r="N12" s="11"/>
    </row>
    <row r="13" spans="1:14" x14ac:dyDescent="0.2">
      <c r="A13" s="9" t="s">
        <v>14</v>
      </c>
      <c r="B13" s="9" t="s">
        <v>14</v>
      </c>
      <c r="C13" s="9" t="s">
        <v>16</v>
      </c>
      <c r="D13" s="33">
        <v>0</v>
      </c>
      <c r="E13" s="33">
        <v>70</v>
      </c>
      <c r="F13" s="33">
        <v>0</v>
      </c>
      <c r="G13" s="33">
        <v>0</v>
      </c>
      <c r="H13" s="33">
        <v>0</v>
      </c>
      <c r="I13" s="33">
        <v>1</v>
      </c>
      <c r="J13" s="33">
        <v>1</v>
      </c>
      <c r="K13" s="33">
        <v>0</v>
      </c>
      <c r="L13" s="33">
        <v>1</v>
      </c>
      <c r="M13" s="34">
        <v>0</v>
      </c>
      <c r="N13" s="11"/>
    </row>
    <row r="14" spans="1:14" x14ac:dyDescent="0.2">
      <c r="A14" s="9" t="s">
        <v>14</v>
      </c>
      <c r="B14" s="9" t="s">
        <v>14</v>
      </c>
      <c r="C14" s="9" t="s">
        <v>17</v>
      </c>
      <c r="D14" s="33">
        <v>0</v>
      </c>
      <c r="E14" s="33">
        <v>70</v>
      </c>
      <c r="F14" s="33">
        <v>1</v>
      </c>
      <c r="G14" s="33">
        <v>0</v>
      </c>
      <c r="H14" s="33">
        <v>1</v>
      </c>
      <c r="I14" s="33">
        <v>0</v>
      </c>
      <c r="J14" s="33">
        <v>0</v>
      </c>
      <c r="K14" s="33">
        <v>1</v>
      </c>
      <c r="L14" s="33">
        <v>0</v>
      </c>
      <c r="M14" s="34">
        <v>0</v>
      </c>
      <c r="N14" s="11"/>
    </row>
    <row r="15" spans="1:14" ht="18" x14ac:dyDescent="0.2">
      <c r="A15" s="6" t="s">
        <v>21</v>
      </c>
      <c r="B15" s="6" t="s">
        <v>21</v>
      </c>
      <c r="C15" s="6" t="s">
        <v>22</v>
      </c>
      <c r="D15" s="65">
        <v>1</v>
      </c>
      <c r="E15" s="35">
        <v>25</v>
      </c>
      <c r="F15" s="35">
        <v>0</v>
      </c>
      <c r="G15" s="35">
        <v>0</v>
      </c>
      <c r="H15" s="35">
        <v>1</v>
      </c>
      <c r="I15" s="35">
        <v>1</v>
      </c>
      <c r="J15" s="35">
        <v>0</v>
      </c>
      <c r="K15" s="35">
        <v>0</v>
      </c>
      <c r="L15" s="35">
        <v>0</v>
      </c>
      <c r="M15" s="36">
        <v>0</v>
      </c>
      <c r="N15" s="11"/>
    </row>
    <row r="16" spans="1:14" ht="18" x14ac:dyDescent="0.2">
      <c r="A16" s="6" t="s">
        <v>21</v>
      </c>
      <c r="B16" s="6" t="s">
        <v>21</v>
      </c>
      <c r="C16" s="6" t="s">
        <v>23</v>
      </c>
      <c r="D16" s="65">
        <v>0</v>
      </c>
      <c r="E16" s="35">
        <v>25</v>
      </c>
      <c r="F16" s="35">
        <v>0</v>
      </c>
      <c r="G16" s="35">
        <v>0</v>
      </c>
      <c r="H16" s="35">
        <v>0</v>
      </c>
      <c r="I16" s="35">
        <v>1</v>
      </c>
      <c r="J16" s="35">
        <v>1</v>
      </c>
      <c r="K16" s="35">
        <v>0</v>
      </c>
      <c r="L16" s="35">
        <v>1</v>
      </c>
      <c r="M16" s="36">
        <v>0</v>
      </c>
      <c r="N16" s="11"/>
    </row>
    <row r="17" spans="1:17" x14ac:dyDescent="0.2">
      <c r="A17" s="6" t="s">
        <v>21</v>
      </c>
      <c r="B17" s="6" t="s">
        <v>21</v>
      </c>
      <c r="C17" s="6" t="s">
        <v>24</v>
      </c>
      <c r="D17" s="35">
        <v>0</v>
      </c>
      <c r="E17" s="35">
        <v>25</v>
      </c>
      <c r="F17" s="35">
        <v>1</v>
      </c>
      <c r="G17" s="35">
        <v>0</v>
      </c>
      <c r="H17" s="35">
        <v>1</v>
      </c>
      <c r="I17" s="35">
        <v>0</v>
      </c>
      <c r="J17" s="35">
        <v>0</v>
      </c>
      <c r="K17" s="35">
        <v>1</v>
      </c>
      <c r="L17" s="35">
        <v>0</v>
      </c>
      <c r="M17" s="36">
        <v>0</v>
      </c>
      <c r="N17" s="11"/>
    </row>
    <row r="18" spans="1:17" x14ac:dyDescent="0.2">
      <c r="A18" s="7" t="s">
        <v>18</v>
      </c>
      <c r="B18" s="7" t="s">
        <v>18</v>
      </c>
      <c r="C18" s="7" t="s">
        <v>19</v>
      </c>
      <c r="D18" s="37">
        <v>1</v>
      </c>
      <c r="E18" s="37">
        <v>97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8">
        <v>0</v>
      </c>
      <c r="N18" s="11"/>
    </row>
    <row r="19" spans="1:17" x14ac:dyDescent="0.2">
      <c r="A19" s="7" t="s">
        <v>18</v>
      </c>
      <c r="B19" s="7" t="s">
        <v>18</v>
      </c>
      <c r="C19" s="7" t="s">
        <v>20</v>
      </c>
      <c r="D19" s="37">
        <v>0</v>
      </c>
      <c r="E19" s="37">
        <v>97</v>
      </c>
      <c r="F19" s="37">
        <v>0</v>
      </c>
      <c r="G19" s="37">
        <v>0</v>
      </c>
      <c r="H19" s="37">
        <v>0</v>
      </c>
      <c r="I19" s="37">
        <v>0</v>
      </c>
      <c r="J19" s="37">
        <v>1</v>
      </c>
      <c r="K19" s="37">
        <v>0</v>
      </c>
      <c r="L19" s="37">
        <v>1</v>
      </c>
      <c r="M19" s="38">
        <v>0</v>
      </c>
      <c r="N19" s="11"/>
    </row>
    <row r="20" spans="1:17" ht="18" x14ac:dyDescent="0.2">
      <c r="A20" s="8" t="s">
        <v>25</v>
      </c>
      <c r="B20" s="8" t="s">
        <v>25</v>
      </c>
      <c r="C20" s="8" t="s">
        <v>26</v>
      </c>
      <c r="D20" s="55">
        <v>1</v>
      </c>
      <c r="E20" s="39">
        <v>1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40">
        <v>0</v>
      </c>
      <c r="N20" s="11"/>
    </row>
    <row r="21" spans="1:17" ht="18" x14ac:dyDescent="0.2">
      <c r="A21" s="8" t="s">
        <v>25</v>
      </c>
      <c r="B21" s="8" t="s">
        <v>25</v>
      </c>
      <c r="C21" s="8" t="s">
        <v>27</v>
      </c>
      <c r="D21" s="55">
        <v>0</v>
      </c>
      <c r="E21" s="39">
        <v>1</v>
      </c>
      <c r="F21" s="39">
        <v>0</v>
      </c>
      <c r="G21" s="39">
        <v>0</v>
      </c>
      <c r="H21" s="39">
        <v>0</v>
      </c>
      <c r="I21" s="39">
        <v>0</v>
      </c>
      <c r="J21" s="39">
        <v>1</v>
      </c>
      <c r="K21" s="39">
        <v>0</v>
      </c>
      <c r="L21" s="39">
        <v>1</v>
      </c>
      <c r="M21" s="40">
        <v>0</v>
      </c>
      <c r="N21" s="11"/>
    </row>
    <row r="23" spans="1:17" s="10" customFormat="1" x14ac:dyDescent="0.2"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7" s="59" customFormat="1" x14ac:dyDescent="0.2">
      <c r="D24" s="60"/>
      <c r="E24" s="60"/>
      <c r="F24" s="60"/>
      <c r="G24" s="60"/>
      <c r="H24" s="60"/>
      <c r="I24" s="60"/>
      <c r="J24" s="60"/>
      <c r="K24" s="60"/>
      <c r="L24" s="60"/>
      <c r="M24" s="60"/>
    </row>
    <row r="25" spans="1:17" s="59" customFormat="1" x14ac:dyDescent="0.2">
      <c r="D25" s="60"/>
      <c r="E25" s="60"/>
      <c r="F25" s="60"/>
      <c r="G25" s="60"/>
      <c r="H25" s="60"/>
      <c r="I25" s="60"/>
      <c r="J25" s="60"/>
      <c r="K25" s="60"/>
      <c r="L25" s="60"/>
      <c r="M25" s="60"/>
    </row>
    <row r="26" spans="1:17" s="59" customFormat="1" x14ac:dyDescent="0.2"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1:17" s="59" customFormat="1" x14ac:dyDescent="0.2">
      <c r="D27" s="60"/>
      <c r="E27" s="60"/>
      <c r="F27" s="60"/>
      <c r="G27" s="60"/>
      <c r="H27" s="60"/>
      <c r="I27" s="60"/>
      <c r="J27" s="60"/>
      <c r="K27" s="60"/>
      <c r="L27" s="60"/>
      <c r="M27" s="60"/>
      <c r="P27" s="61"/>
      <c r="Q27" s="62"/>
    </row>
    <row r="28" spans="1:17" s="59" customFormat="1" x14ac:dyDescent="0.2">
      <c r="D28" s="60"/>
      <c r="E28" s="60"/>
      <c r="F28" s="60"/>
      <c r="G28" s="60"/>
      <c r="H28" s="60"/>
      <c r="I28" s="60"/>
      <c r="J28" s="60"/>
      <c r="K28" s="60"/>
      <c r="L28" s="60"/>
      <c r="M28" s="60"/>
      <c r="Q28" s="63"/>
    </row>
    <row r="29" spans="1:17" s="59" customFormat="1" x14ac:dyDescent="0.2">
      <c r="D29" s="60"/>
      <c r="E29" s="60"/>
      <c r="F29" s="60"/>
      <c r="G29" s="60"/>
      <c r="H29" s="60"/>
      <c r="I29" s="60"/>
      <c r="J29" s="60"/>
      <c r="K29" s="60"/>
      <c r="L29" s="60"/>
      <c r="M29" s="60"/>
      <c r="Q29" s="63"/>
    </row>
    <row r="30" spans="1:17" s="59" customFormat="1" x14ac:dyDescent="0.2">
      <c r="D30" s="60"/>
      <c r="E30" s="60"/>
      <c r="F30" s="60"/>
      <c r="G30" s="60"/>
      <c r="H30" s="60"/>
      <c r="I30" s="60"/>
      <c r="J30" s="60"/>
      <c r="K30" s="60"/>
      <c r="L30" s="60"/>
      <c r="M30" s="60"/>
      <c r="Q30" s="63"/>
    </row>
    <row r="31" spans="1:17" s="59" customFormat="1" x14ac:dyDescent="0.2">
      <c r="D31" s="60"/>
      <c r="E31" s="60"/>
      <c r="F31" s="60"/>
      <c r="G31" s="60"/>
      <c r="H31" s="60"/>
      <c r="I31" s="60"/>
      <c r="J31" s="60"/>
      <c r="K31" s="60"/>
      <c r="L31" s="60"/>
      <c r="M31" s="60"/>
      <c r="P31" s="61"/>
      <c r="Q31" s="62"/>
    </row>
    <row r="32" spans="1:17" s="59" customFormat="1" x14ac:dyDescent="0.2">
      <c r="D32" s="60"/>
      <c r="E32" s="60"/>
      <c r="F32" s="60"/>
      <c r="G32" s="60"/>
      <c r="H32" s="60"/>
      <c r="I32" s="60"/>
      <c r="J32" s="60"/>
      <c r="K32" s="60"/>
      <c r="L32" s="60"/>
      <c r="M32" s="60"/>
      <c r="Q32" s="63"/>
    </row>
    <row r="33" spans="4:17" s="59" customFormat="1" x14ac:dyDescent="0.2">
      <c r="D33" s="60"/>
      <c r="E33" s="60"/>
      <c r="F33" s="60"/>
      <c r="G33" s="60"/>
      <c r="H33" s="60"/>
      <c r="I33" s="60"/>
      <c r="J33" s="60"/>
      <c r="K33" s="60"/>
      <c r="L33" s="60"/>
      <c r="M33" s="60"/>
      <c r="P33" s="61"/>
      <c r="Q33" s="62"/>
    </row>
    <row r="34" spans="4:17" s="59" customFormat="1" x14ac:dyDescent="0.2">
      <c r="D34" s="60"/>
      <c r="E34" s="60"/>
      <c r="F34" s="60"/>
      <c r="G34" s="60"/>
      <c r="H34" s="60"/>
      <c r="I34" s="60"/>
      <c r="J34" s="60"/>
      <c r="K34" s="60"/>
      <c r="L34" s="60"/>
      <c r="M34" s="60"/>
      <c r="Q34" s="63"/>
    </row>
    <row r="35" spans="4:17" s="59" customFormat="1" x14ac:dyDescent="0.2">
      <c r="D35" s="60"/>
      <c r="E35" s="60"/>
      <c r="F35" s="60"/>
      <c r="G35" s="60"/>
      <c r="H35" s="60"/>
      <c r="I35" s="60"/>
      <c r="J35" s="60"/>
      <c r="K35" s="60"/>
      <c r="L35" s="60"/>
      <c r="M35" s="60"/>
      <c r="Q35" s="63"/>
    </row>
    <row r="36" spans="4:17" s="59" customFormat="1" x14ac:dyDescent="0.2">
      <c r="D36" s="60"/>
      <c r="E36" s="60"/>
      <c r="F36" s="60"/>
      <c r="G36" s="60"/>
      <c r="H36" s="60"/>
      <c r="I36" s="60"/>
      <c r="J36" s="60"/>
      <c r="K36" s="60"/>
      <c r="L36" s="60"/>
      <c r="M36" s="60"/>
      <c r="Q36" s="63"/>
    </row>
    <row r="37" spans="4:17" s="59" customFormat="1" x14ac:dyDescent="0.2">
      <c r="D37" s="60"/>
      <c r="E37" s="60"/>
      <c r="F37" s="60"/>
      <c r="G37" s="60"/>
      <c r="H37" s="60"/>
      <c r="I37" s="60"/>
      <c r="J37" s="60"/>
      <c r="K37" s="60"/>
      <c r="L37" s="60"/>
      <c r="M37" s="60"/>
      <c r="P37" s="61"/>
      <c r="Q37" s="62"/>
    </row>
    <row r="38" spans="4:17" s="59" customFormat="1" x14ac:dyDescent="0.2">
      <c r="D38" s="60"/>
      <c r="E38" s="60"/>
      <c r="F38" s="60"/>
      <c r="G38" s="60"/>
      <c r="H38" s="60"/>
      <c r="I38" s="60"/>
      <c r="J38" s="60"/>
      <c r="K38" s="60"/>
      <c r="L38" s="60"/>
      <c r="M38" s="60"/>
      <c r="Q38" s="63"/>
    </row>
    <row r="39" spans="4:17" s="59" customFormat="1" x14ac:dyDescent="0.2">
      <c r="D39" s="60"/>
      <c r="E39" s="60"/>
      <c r="F39" s="60"/>
      <c r="G39" s="60"/>
      <c r="H39" s="60"/>
      <c r="I39" s="60"/>
      <c r="J39" s="60"/>
      <c r="K39" s="60"/>
      <c r="L39" s="60"/>
      <c r="M39" s="60"/>
      <c r="P39" s="61"/>
      <c r="Q39" s="62"/>
    </row>
    <row r="40" spans="4:17" s="59" customFormat="1" x14ac:dyDescent="0.2">
      <c r="D40" s="60"/>
      <c r="E40" s="60"/>
      <c r="F40" s="60"/>
      <c r="G40" s="60"/>
      <c r="H40" s="60"/>
      <c r="I40" s="60"/>
      <c r="J40" s="60"/>
      <c r="K40" s="60"/>
      <c r="L40" s="60"/>
      <c r="M40" s="60"/>
      <c r="Q40" s="63"/>
    </row>
    <row r="41" spans="4:17" s="59" customFormat="1" x14ac:dyDescent="0.2">
      <c r="D41" s="60"/>
      <c r="E41" s="60"/>
      <c r="F41" s="60"/>
      <c r="G41" s="60"/>
      <c r="H41" s="60"/>
      <c r="I41" s="60"/>
      <c r="J41" s="60"/>
      <c r="K41" s="60"/>
      <c r="L41" s="60"/>
      <c r="M41" s="60"/>
      <c r="Q41" s="63"/>
    </row>
    <row r="42" spans="4:17" s="59" customFormat="1" x14ac:dyDescent="0.2">
      <c r="D42" s="60"/>
      <c r="E42" s="60"/>
      <c r="F42" s="60"/>
      <c r="G42" s="60"/>
      <c r="H42" s="60"/>
      <c r="I42" s="60"/>
      <c r="J42" s="60"/>
      <c r="K42" s="60"/>
      <c r="L42" s="60"/>
      <c r="M42" s="60"/>
      <c r="P42" s="61"/>
      <c r="Q42" s="62"/>
    </row>
    <row r="43" spans="4:17" s="59" customFormat="1" x14ac:dyDescent="0.2">
      <c r="D43" s="60"/>
      <c r="E43" s="60"/>
      <c r="F43" s="60"/>
      <c r="G43" s="60"/>
      <c r="H43" s="60"/>
      <c r="I43" s="60"/>
      <c r="J43" s="60"/>
      <c r="K43" s="60"/>
      <c r="L43" s="60"/>
      <c r="M43" s="60"/>
    </row>
    <row r="44" spans="4:17" s="59" customFormat="1" x14ac:dyDescent="0.2">
      <c r="D44" s="60"/>
      <c r="E44" s="60"/>
      <c r="F44" s="60"/>
      <c r="G44" s="60"/>
      <c r="H44" s="60"/>
      <c r="I44" s="60"/>
      <c r="J44" s="60"/>
      <c r="K44" s="60"/>
      <c r="L44" s="60"/>
      <c r="M44" s="60"/>
      <c r="P44" s="61"/>
    </row>
    <row r="45" spans="4:17" s="59" customFormat="1" x14ac:dyDescent="0.2">
      <c r="D45" s="60"/>
      <c r="E45" s="60"/>
      <c r="F45" s="60"/>
      <c r="G45" s="60"/>
      <c r="H45" s="60"/>
      <c r="I45" s="60"/>
      <c r="J45" s="60"/>
      <c r="K45" s="60"/>
      <c r="L45" s="60"/>
      <c r="M45" s="60"/>
    </row>
    <row r="46" spans="4:17" s="59" customFormat="1" x14ac:dyDescent="0.2">
      <c r="D46" s="60"/>
      <c r="E46" s="60"/>
      <c r="F46" s="60"/>
      <c r="G46" s="60"/>
      <c r="H46" s="60"/>
      <c r="I46" s="60"/>
      <c r="J46" s="60"/>
      <c r="K46" s="60"/>
      <c r="L46" s="60"/>
      <c r="M46" s="60"/>
    </row>
    <row r="47" spans="4:17" s="59" customFormat="1" x14ac:dyDescent="0.2">
      <c r="D47" s="60"/>
      <c r="E47" s="60"/>
      <c r="F47" s="60"/>
      <c r="G47" s="60"/>
      <c r="H47" s="60"/>
      <c r="I47" s="60"/>
      <c r="J47" s="60"/>
      <c r="K47" s="60"/>
      <c r="L47" s="60"/>
      <c r="M47" s="60"/>
    </row>
    <row r="48" spans="4:17" s="59" customFormat="1" x14ac:dyDescent="0.2">
      <c r="D48" s="60"/>
      <c r="E48" s="60"/>
      <c r="F48" s="60"/>
      <c r="G48" s="60"/>
      <c r="H48" s="60"/>
      <c r="I48" s="60"/>
      <c r="J48" s="60"/>
      <c r="K48" s="60"/>
      <c r="L48" s="60"/>
      <c r="M48" s="60"/>
      <c r="P48" s="61"/>
    </row>
    <row r="49" spans="1:16" s="59" customFormat="1" x14ac:dyDescent="0.2"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spans="1:16" s="59" customFormat="1" x14ac:dyDescent="0.2">
      <c r="D50" s="60"/>
      <c r="E50" s="60"/>
      <c r="F50" s="60"/>
      <c r="G50" s="60"/>
      <c r="H50" s="60"/>
      <c r="I50" s="60"/>
      <c r="J50" s="60"/>
      <c r="K50" s="60"/>
      <c r="L50" s="60"/>
      <c r="M50" s="60"/>
      <c r="P50" s="61"/>
    </row>
    <row r="51" spans="1:16" s="59" customFormat="1" x14ac:dyDescent="0.2">
      <c r="D51" s="60"/>
      <c r="E51" s="60"/>
      <c r="F51" s="60"/>
      <c r="G51" s="60"/>
      <c r="H51" s="60"/>
      <c r="I51" s="60"/>
      <c r="J51" s="60"/>
      <c r="K51" s="60"/>
      <c r="L51" s="60"/>
      <c r="M51" s="60"/>
    </row>
    <row r="52" spans="1:16" s="59" customFormat="1" x14ac:dyDescent="0.2">
      <c r="D52" s="60"/>
      <c r="E52" s="60"/>
      <c r="F52" s="60"/>
      <c r="G52" s="60"/>
      <c r="H52" s="60"/>
      <c r="I52" s="60"/>
      <c r="J52" s="60"/>
      <c r="K52" s="60"/>
      <c r="L52" s="60"/>
      <c r="M52" s="60"/>
    </row>
    <row r="53" spans="1:16" s="59" customFormat="1" x14ac:dyDescent="0.2">
      <c r="D53" s="60"/>
      <c r="E53" s="60"/>
      <c r="F53" s="60"/>
      <c r="G53" s="60"/>
      <c r="H53" s="60"/>
      <c r="I53" s="60"/>
      <c r="J53" s="60"/>
      <c r="K53" s="60"/>
      <c r="L53" s="60"/>
      <c r="M53" s="60"/>
    </row>
    <row r="54" spans="1:16" s="59" customFormat="1" x14ac:dyDescent="0.2">
      <c r="D54" s="60"/>
      <c r="E54" s="60"/>
      <c r="F54" s="60"/>
      <c r="G54" s="60"/>
      <c r="H54" s="60"/>
      <c r="I54" s="60"/>
      <c r="J54" s="60"/>
      <c r="K54" s="60"/>
      <c r="L54" s="60"/>
      <c r="M54" s="60"/>
      <c r="P54" s="61"/>
    </row>
    <row r="55" spans="1:16" s="59" customFormat="1" x14ac:dyDescent="0.2">
      <c r="D55" s="60"/>
      <c r="E55" s="60"/>
      <c r="F55" s="60"/>
      <c r="G55" s="60"/>
      <c r="H55" s="60"/>
      <c r="I55" s="60"/>
      <c r="J55" s="60"/>
      <c r="K55" s="60"/>
      <c r="L55" s="60"/>
      <c r="M55" s="60"/>
    </row>
    <row r="56" spans="1:16" s="59" customFormat="1" x14ac:dyDescent="0.2">
      <c r="D56" s="60"/>
      <c r="E56" s="60"/>
      <c r="F56" s="60"/>
      <c r="G56" s="60"/>
      <c r="H56" s="60"/>
      <c r="I56" s="60"/>
      <c r="J56" s="60"/>
      <c r="K56" s="60"/>
      <c r="L56" s="60"/>
      <c r="M56" s="60"/>
      <c r="P56" s="61"/>
    </row>
    <row r="57" spans="1:16" s="59" customFormat="1" x14ac:dyDescent="0.2">
      <c r="D57" s="60"/>
      <c r="E57" s="60"/>
      <c r="F57" s="60"/>
      <c r="G57" s="60"/>
      <c r="H57" s="60"/>
      <c r="I57" s="60"/>
      <c r="J57" s="60"/>
      <c r="K57" s="60"/>
      <c r="L57" s="60"/>
      <c r="M57" s="60"/>
    </row>
    <row r="58" spans="1:16" s="59" customFormat="1" x14ac:dyDescent="0.2">
      <c r="D58" s="60"/>
      <c r="E58" s="60"/>
      <c r="F58" s="60"/>
      <c r="G58" s="60"/>
      <c r="H58" s="60"/>
      <c r="I58" s="60"/>
      <c r="J58" s="60"/>
      <c r="K58" s="60"/>
      <c r="L58" s="60"/>
      <c r="M58" s="60"/>
    </row>
    <row r="59" spans="1:16" s="59" customFormat="1" x14ac:dyDescent="0.2">
      <c r="D59" s="60"/>
      <c r="E59" s="60"/>
      <c r="F59" s="60"/>
      <c r="G59" s="60"/>
      <c r="H59" s="60"/>
      <c r="I59" s="60"/>
      <c r="J59" s="60"/>
      <c r="K59" s="60"/>
      <c r="L59" s="60"/>
      <c r="M59" s="60"/>
      <c r="P59" s="61"/>
    </row>
    <row r="60" spans="1:16" s="59" customFormat="1" x14ac:dyDescent="0.2">
      <c r="D60" s="60"/>
      <c r="E60" s="60"/>
      <c r="F60" s="60"/>
      <c r="G60" s="60"/>
      <c r="H60" s="60"/>
      <c r="I60" s="60"/>
      <c r="J60" s="60"/>
      <c r="K60" s="60"/>
      <c r="L60" s="60"/>
      <c r="M60" s="60"/>
    </row>
    <row r="61" spans="1:16" s="59" customFormat="1" x14ac:dyDescent="0.2">
      <c r="D61" s="60"/>
      <c r="E61" s="60"/>
      <c r="F61" s="60"/>
      <c r="G61" s="60"/>
      <c r="H61" s="60"/>
      <c r="I61" s="60"/>
      <c r="J61" s="60"/>
      <c r="K61" s="60"/>
      <c r="L61" s="60"/>
      <c r="M61" s="60"/>
    </row>
    <row r="62" spans="1:16" s="59" customFormat="1" x14ac:dyDescent="0.2">
      <c r="A62" s="64"/>
      <c r="D62" s="60"/>
      <c r="E62" s="60"/>
      <c r="F62" s="60"/>
      <c r="G62" s="60"/>
      <c r="H62" s="60"/>
      <c r="I62" s="60"/>
      <c r="J62" s="60"/>
      <c r="K62" s="60"/>
      <c r="L62" s="60"/>
      <c r="M62" s="60"/>
    </row>
    <row r="63" spans="1:16" s="59" customFormat="1" x14ac:dyDescent="0.2">
      <c r="D63" s="60"/>
      <c r="E63" s="60"/>
      <c r="F63" s="60"/>
      <c r="G63" s="60"/>
      <c r="H63" s="60"/>
      <c r="I63" s="60"/>
      <c r="J63" s="60"/>
      <c r="K63" s="60"/>
      <c r="L63" s="60"/>
      <c r="M63" s="60"/>
      <c r="P63" s="61"/>
    </row>
    <row r="64" spans="1:16" s="59" customFormat="1" x14ac:dyDescent="0.2">
      <c r="D64" s="60"/>
      <c r="E64" s="60"/>
      <c r="F64" s="60"/>
      <c r="G64" s="60"/>
      <c r="H64" s="60"/>
      <c r="I64" s="60"/>
      <c r="J64" s="60"/>
      <c r="K64" s="60"/>
      <c r="L64" s="60"/>
      <c r="M64" s="60"/>
    </row>
    <row r="65" spans="4:16" s="59" customFormat="1" x14ac:dyDescent="0.2">
      <c r="D65" s="60"/>
      <c r="E65" s="60"/>
      <c r="F65" s="60"/>
      <c r="G65" s="60"/>
      <c r="H65" s="60"/>
      <c r="I65" s="60"/>
      <c r="J65" s="60"/>
      <c r="K65" s="60"/>
      <c r="L65" s="60"/>
      <c r="M65" s="60"/>
    </row>
    <row r="66" spans="4:16" s="59" customFormat="1" x14ac:dyDescent="0.2">
      <c r="D66" s="60"/>
      <c r="E66" s="60"/>
      <c r="F66" s="60"/>
      <c r="G66" s="60"/>
      <c r="H66" s="60"/>
      <c r="I66" s="60"/>
      <c r="J66" s="60"/>
      <c r="K66" s="60"/>
      <c r="L66" s="60"/>
      <c r="M66" s="60"/>
    </row>
    <row r="67" spans="4:16" s="59" customFormat="1" x14ac:dyDescent="0.2">
      <c r="D67" s="60"/>
      <c r="E67" s="60"/>
      <c r="F67" s="60"/>
      <c r="G67" s="60"/>
      <c r="H67" s="60"/>
      <c r="I67" s="60"/>
      <c r="J67" s="60"/>
      <c r="K67" s="60"/>
      <c r="L67" s="60"/>
      <c r="M67" s="60"/>
      <c r="P67" s="61"/>
    </row>
    <row r="68" spans="4:16" s="59" customFormat="1" x14ac:dyDescent="0.2">
      <c r="D68" s="60"/>
      <c r="E68" s="60"/>
      <c r="F68" s="60"/>
      <c r="G68" s="60"/>
      <c r="H68" s="60"/>
      <c r="I68" s="60"/>
      <c r="J68" s="60"/>
      <c r="K68" s="60"/>
      <c r="L68" s="60"/>
      <c r="M68" s="60"/>
    </row>
    <row r="69" spans="4:16" s="59" customFormat="1" x14ac:dyDescent="0.2">
      <c r="D69" s="60"/>
      <c r="E69" s="60"/>
      <c r="F69" s="60"/>
      <c r="G69" s="60"/>
      <c r="H69" s="60"/>
      <c r="I69" s="60"/>
      <c r="J69" s="60"/>
      <c r="K69" s="60"/>
      <c r="L69" s="60"/>
      <c r="M69" s="60"/>
      <c r="P69" s="61"/>
    </row>
    <row r="70" spans="4:16" s="59" customFormat="1" x14ac:dyDescent="0.2">
      <c r="D70" s="60"/>
      <c r="E70" s="60"/>
      <c r="F70" s="60"/>
      <c r="G70" s="60"/>
      <c r="H70" s="60"/>
      <c r="I70" s="60"/>
      <c r="J70" s="60"/>
      <c r="K70" s="60"/>
      <c r="L70" s="60"/>
      <c r="M70" s="60"/>
    </row>
    <row r="71" spans="4:16" s="59" customFormat="1" x14ac:dyDescent="0.2">
      <c r="D71" s="60"/>
      <c r="E71" s="60"/>
      <c r="F71" s="60"/>
      <c r="G71" s="60"/>
      <c r="H71" s="60"/>
      <c r="I71" s="60"/>
      <c r="J71" s="60"/>
      <c r="K71" s="60"/>
      <c r="L71" s="60"/>
      <c r="M71" s="60"/>
    </row>
    <row r="72" spans="4:16" s="59" customFormat="1" x14ac:dyDescent="0.2">
      <c r="D72" s="60"/>
      <c r="E72" s="60"/>
      <c r="F72" s="60"/>
      <c r="G72" s="60"/>
      <c r="H72" s="60"/>
      <c r="I72" s="60"/>
      <c r="J72" s="60"/>
      <c r="K72" s="60"/>
      <c r="L72" s="60"/>
      <c r="M72" s="60"/>
    </row>
    <row r="73" spans="4:16" s="59" customFormat="1" x14ac:dyDescent="0.2">
      <c r="D73" s="60"/>
      <c r="E73" s="60"/>
      <c r="F73" s="60"/>
      <c r="G73" s="60"/>
      <c r="H73" s="60"/>
      <c r="I73" s="60"/>
      <c r="J73" s="60"/>
      <c r="K73" s="60"/>
      <c r="L73" s="60"/>
      <c r="M73" s="60"/>
      <c r="P73" s="61"/>
    </row>
    <row r="74" spans="4:16" s="59" customFormat="1" x14ac:dyDescent="0.2">
      <c r="D74" s="60"/>
      <c r="E74" s="60"/>
      <c r="F74" s="60"/>
      <c r="G74" s="60"/>
      <c r="H74" s="60"/>
      <c r="I74" s="60"/>
      <c r="J74" s="60"/>
      <c r="K74" s="60"/>
      <c r="L74" s="60"/>
      <c r="M74" s="60"/>
    </row>
    <row r="75" spans="4:16" s="59" customFormat="1" x14ac:dyDescent="0.2">
      <c r="D75" s="60"/>
      <c r="E75" s="60"/>
      <c r="F75" s="60"/>
      <c r="G75" s="60"/>
      <c r="H75" s="60"/>
      <c r="I75" s="60"/>
      <c r="J75" s="60"/>
      <c r="K75" s="60"/>
      <c r="L75" s="60"/>
      <c r="M75" s="60"/>
      <c r="P75" s="61"/>
    </row>
    <row r="76" spans="4:16" s="59" customFormat="1" x14ac:dyDescent="0.2">
      <c r="D76" s="60"/>
      <c r="E76" s="60"/>
      <c r="F76" s="60"/>
      <c r="G76" s="60"/>
      <c r="H76" s="60"/>
      <c r="I76" s="60"/>
      <c r="J76" s="60"/>
      <c r="K76" s="60"/>
      <c r="L76" s="60"/>
      <c r="M76" s="60"/>
    </row>
    <row r="77" spans="4:16" s="59" customFormat="1" x14ac:dyDescent="0.2">
      <c r="D77" s="60"/>
      <c r="E77" s="60"/>
      <c r="F77" s="60"/>
      <c r="G77" s="60"/>
      <c r="H77" s="60"/>
      <c r="I77" s="60"/>
      <c r="J77" s="60"/>
      <c r="K77" s="60"/>
      <c r="L77" s="60"/>
      <c r="M77" s="60"/>
    </row>
    <row r="78" spans="4:16" s="59" customFormat="1" x14ac:dyDescent="0.2">
      <c r="D78" s="60"/>
      <c r="E78" s="60"/>
      <c r="F78" s="60"/>
      <c r="G78" s="60"/>
      <c r="H78" s="60"/>
      <c r="I78" s="60"/>
      <c r="J78" s="60"/>
      <c r="K78" s="60"/>
      <c r="L78" s="60"/>
      <c r="M78" s="60"/>
      <c r="P78" s="61"/>
    </row>
    <row r="79" spans="4:16" s="59" customFormat="1" x14ac:dyDescent="0.2">
      <c r="D79" s="60"/>
      <c r="E79" s="60"/>
      <c r="F79" s="60"/>
      <c r="G79" s="60"/>
      <c r="H79" s="60"/>
      <c r="I79" s="60"/>
      <c r="J79" s="60"/>
      <c r="K79" s="60"/>
      <c r="L79" s="60"/>
      <c r="M79" s="60"/>
    </row>
    <row r="80" spans="4:16" s="59" customFormat="1" x14ac:dyDescent="0.2">
      <c r="D80" s="60"/>
      <c r="E80" s="60"/>
      <c r="F80" s="60"/>
      <c r="G80" s="60"/>
      <c r="H80" s="60"/>
      <c r="I80" s="60"/>
      <c r="J80" s="60"/>
      <c r="K80" s="60"/>
      <c r="L80" s="60"/>
      <c r="M80" s="60"/>
    </row>
    <row r="81" spans="4:13" s="59" customFormat="1" x14ac:dyDescent="0.2">
      <c r="D81" s="60"/>
      <c r="E81" s="60"/>
      <c r="F81" s="60"/>
      <c r="G81" s="60"/>
      <c r="H81" s="60"/>
      <c r="I81" s="60"/>
      <c r="J81" s="60"/>
      <c r="K81" s="60"/>
      <c r="L81" s="60"/>
      <c r="M81" s="60"/>
    </row>
    <row r="82" spans="4:13" s="59" customFormat="1" x14ac:dyDescent="0.2">
      <c r="D82" s="60"/>
      <c r="E82" s="60"/>
      <c r="F82" s="60"/>
      <c r="G82" s="60"/>
      <c r="H82" s="60"/>
      <c r="I82" s="60"/>
      <c r="J82" s="60"/>
      <c r="K82" s="60"/>
      <c r="L82" s="60"/>
      <c r="M82" s="60"/>
    </row>
    <row r="83" spans="4:13" s="10" customFormat="1" x14ac:dyDescent="0.2"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4:13" s="10" customFormat="1" x14ac:dyDescent="0.2">
      <c r="D84" s="24"/>
      <c r="E84" s="24"/>
      <c r="F84" s="24"/>
      <c r="G84" s="24"/>
      <c r="H84" s="24"/>
      <c r="I84" s="24"/>
      <c r="J84" s="24"/>
      <c r="K84" s="24"/>
      <c r="L84" s="24"/>
      <c r="M8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Tagalog</vt:lpstr>
      <vt:lpstr>LessListing</vt:lpstr>
      <vt:lpstr>NoListing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 Moore-Cantwell</cp:lastModifiedBy>
  <dcterms:created xsi:type="dcterms:W3CDTF">2022-05-19T04:35:27Z</dcterms:created>
  <dcterms:modified xsi:type="dcterms:W3CDTF">2022-05-23T03:17:16Z</dcterms:modified>
</cp:coreProperties>
</file>