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laire\GSRs\Combo\"/>
    </mc:Choice>
  </mc:AlternateContent>
  <xr:revisionPtr revIDLastSave="0" documentId="13_ncr:1_{98CADE39-3041-41CD-B380-F397851FB2F4}" xr6:coauthVersionLast="47" xr6:coauthVersionMax="47" xr10:uidLastSave="{00000000-0000-0000-0000-000000000000}"/>
  <bookViews>
    <workbookView xWindow="39780" yWindow="90" windowWidth="24570" windowHeight="21570" xr2:uid="{C71280F5-7DBC-4C24-95AC-02E4F36B03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" l="1"/>
  <c r="K3" i="1"/>
  <c r="N78" i="1"/>
  <c r="O78" i="1" s="1"/>
  <c r="N77" i="1"/>
  <c r="O77" i="1" s="1"/>
  <c r="P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M1" i="1"/>
  <c r="M3" i="1"/>
  <c r="L3" i="1"/>
  <c r="J3" i="1"/>
  <c r="I3" i="1"/>
  <c r="H3" i="1"/>
  <c r="G3" i="1"/>
  <c r="F3" i="1"/>
  <c r="L1" i="1"/>
  <c r="J1" i="1"/>
  <c r="I1" i="1"/>
  <c r="H1" i="1"/>
  <c r="G1" i="1"/>
  <c r="F1" i="1"/>
  <c r="P75" i="1" l="1"/>
  <c r="P69" i="1"/>
  <c r="P76" i="1"/>
  <c r="P73" i="1"/>
  <c r="P70" i="1"/>
  <c r="P72" i="1"/>
  <c r="P68" i="1"/>
  <c r="P66" i="1"/>
  <c r="P67" i="1"/>
  <c r="P71" i="1"/>
  <c r="P74" i="1"/>
  <c r="P65" i="1"/>
  <c r="P64" i="1"/>
  <c r="P63" i="1"/>
  <c r="P78" i="1"/>
  <c r="P58" i="1"/>
  <c r="P46" i="1"/>
  <c r="P57" i="1"/>
  <c r="P45" i="1"/>
  <c r="P53" i="1"/>
  <c r="P59" i="1"/>
  <c r="P50" i="1"/>
  <c r="P55" i="1"/>
  <c r="P54" i="1"/>
  <c r="P47" i="1"/>
  <c r="P48" i="1"/>
  <c r="P49" i="1"/>
  <c r="P44" i="1"/>
  <c r="P51" i="1"/>
  <c r="P52" i="1"/>
  <c r="P56" i="1"/>
  <c r="P27" i="1"/>
  <c r="P32" i="1"/>
  <c r="P38" i="1"/>
  <c r="P33" i="1"/>
  <c r="P39" i="1"/>
  <c r="P29" i="1"/>
  <c r="P42" i="1"/>
  <c r="P31" i="1"/>
  <c r="P30" i="1"/>
  <c r="P34" i="1"/>
  <c r="P35" i="1"/>
  <c r="P36" i="1"/>
  <c r="P37" i="1"/>
  <c r="P40" i="1"/>
  <c r="P28" i="1"/>
  <c r="P41" i="1"/>
</calcChain>
</file>

<file path=xl/sharedStrings.xml><?xml version="1.0" encoding="utf-8"?>
<sst xmlns="http://schemas.openxmlformats.org/spreadsheetml/2006/main" count="216" uniqueCount="58">
  <si>
    <t>input</t>
  </si>
  <si>
    <t>lexeme</t>
  </si>
  <si>
    <t>candidate</t>
  </si>
  <si>
    <t>obs.prob</t>
  </si>
  <si>
    <t>tab.prob</t>
  </si>
  <si>
    <t>Data: simplified version of Zuraw 2010, (3), p 421</t>
  </si>
  <si>
    <t>paN_po?ok</t>
  </si>
  <si>
    <t>pampo?ok</t>
  </si>
  <si>
    <t>pamo?ok</t>
  </si>
  <si>
    <t>paN_pighati?</t>
  </si>
  <si>
    <t>pamighati?</t>
  </si>
  <si>
    <t>pampighati?</t>
  </si>
  <si>
    <t>paNpo?ok</t>
  </si>
  <si>
    <t>paNpighati?</t>
  </si>
  <si>
    <t>paN_dinig</t>
  </si>
  <si>
    <t>pandinig</t>
  </si>
  <si>
    <t>paninig</t>
  </si>
  <si>
    <t>paNdinig</t>
  </si>
  <si>
    <t>paN_gawaj</t>
  </si>
  <si>
    <t>paNgawaj</t>
  </si>
  <si>
    <t>paNawaj</t>
  </si>
  <si>
    <t>paN_dalaNin</t>
  </si>
  <si>
    <t>pandalaNin</t>
  </si>
  <si>
    <t>panalaNin</t>
  </si>
  <si>
    <t>paNdalaNin</t>
  </si>
  <si>
    <t>paN_gindaj</t>
  </si>
  <si>
    <t>paNgindaj</t>
  </si>
  <si>
    <t>paNindaj</t>
  </si>
  <si>
    <t>Assimilate</t>
  </si>
  <si>
    <t>*NC</t>
  </si>
  <si>
    <t>FaithPlace</t>
  </si>
  <si>
    <t>Max</t>
  </si>
  <si>
    <t>FaithPlace_listed</t>
  </si>
  <si>
    <t>Max_listed</t>
  </si>
  <si>
    <t>L1 penalty</t>
  </si>
  <si>
    <t>sigma:</t>
  </si>
  <si>
    <t>mu:</t>
  </si>
  <si>
    <t>L2 penalty</t>
  </si>
  <si>
    <t>1paN_po?ok</t>
  </si>
  <si>
    <t>1paN_pighati?</t>
  </si>
  <si>
    <t>1paN_dinig</t>
  </si>
  <si>
    <t>1paN_dalaNin</t>
  </si>
  <si>
    <t>1paN_gawaj</t>
  </si>
  <si>
    <t>1paN_gindaj</t>
  </si>
  <si>
    <t>Examples for manual:</t>
  </si>
  <si>
    <t>2paN_po?ok</t>
  </si>
  <si>
    <t>2paN_pighati?</t>
  </si>
  <si>
    <t>2paN_dinig</t>
  </si>
  <si>
    <t>2paN_dalaNin</t>
  </si>
  <si>
    <t>2paN_gawaj</t>
  </si>
  <si>
    <t>2paN_gindaj</t>
  </si>
  <si>
    <t>*nCoda</t>
  </si>
  <si>
    <t>UseListed</t>
  </si>
  <si>
    <t>composed</t>
  </si>
  <si>
    <t>listed</t>
  </si>
  <si>
    <t>'wug'</t>
  </si>
  <si>
    <t>&lt;-no need to copy UseListed over</t>
  </si>
  <si>
    <t>the program will create it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</si>
</sst>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 tint="-0.249977111117893"/>
      <name val="Gill Sans MT"/>
      <family val="2"/>
      <scheme val="minor"/>
    </font>
    <font>
      <sz val="11"/>
      <color theme="0" tint="-0.34998626667073579"/>
      <name val="Gill Sans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Border="1"/>
    <xf numFmtId="0" fontId="0" fillId="0" borderId="0" xfId="0" applyFill="1"/>
    <xf numFmtId="0" fontId="2" fillId="3" borderId="0" xfId="0" applyFont="1" applyFill="1"/>
    <xf numFmtId="0" fontId="2" fillId="2" borderId="0" xfId="0" applyFont="1" applyFill="1"/>
    <xf numFmtId="0" fontId="2" fillId="7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3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3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4EE5-736F-4A02-BD38-2BDE280E4D14}">
  <dimension ref="A1:P78"/>
  <sheetViews>
    <sheetView tabSelected="1" workbookViewId="0">
      <selection activeCell="A45" sqref="A45:XFD45"/>
    </sheetView>
  </sheetViews>
  <sheetFormatPr defaultRowHeight="17.25" x14ac:dyDescent="0.35"/>
  <cols>
    <col min="1" max="1" width="20.25" customWidth="1"/>
    <col min="2" max="2" width="14" customWidth="1"/>
    <col min="3" max="3" width="11.625" customWidth="1"/>
    <col min="4" max="4" width="11.5" style="26" customWidth="1"/>
    <col min="5" max="5" width="10.5" style="26" customWidth="1"/>
    <col min="6" max="6" width="12.25" style="26" customWidth="1"/>
    <col min="7" max="7" width="9" style="26"/>
    <col min="8" max="8" width="11.25" style="26" customWidth="1"/>
    <col min="9" max="9" width="9" style="26"/>
    <col min="10" max="11" width="9.25" style="26" customWidth="1"/>
    <col min="12" max="13" width="9" style="26"/>
    <col min="14" max="14" width="8.125" customWidth="1"/>
    <col min="15" max="15" width="3.375" customWidth="1"/>
  </cols>
  <sheetData>
    <row r="1" spans="1:14" x14ac:dyDescent="0.35">
      <c r="E1" s="26" t="s">
        <v>34</v>
      </c>
      <c r="F1" s="26">
        <f>(F4-F2)*SQRT(2)/$D$2^2</f>
        <v>0.1414213562373095</v>
      </c>
      <c r="G1" s="26">
        <f t="shared" ref="G1:L1" si="0">(G4-G2)*SQRT(2)/$D$2^2</f>
        <v>9.899494936611665E-2</v>
      </c>
      <c r="H1" s="26">
        <f t="shared" si="0"/>
        <v>0.12727922061357858</v>
      </c>
      <c r="I1" s="26">
        <f t="shared" si="0"/>
        <v>2.8284271247461901E-2</v>
      </c>
      <c r="J1" s="26">
        <f t="shared" si="0"/>
        <v>0.1414213562373095</v>
      </c>
      <c r="K1" s="26">
        <f t="shared" ref="K1" si="1">(K4-K2)*SQRT(2)/$D$2^2</f>
        <v>0.1414213562373095</v>
      </c>
      <c r="L1" s="26">
        <f t="shared" si="0"/>
        <v>0.28284271247461901</v>
      </c>
      <c r="M1" s="26">
        <f t="shared" ref="M1" si="2">(M4-M2)*SQRT(2)/$D$2^2</f>
        <v>0.21213203435596426</v>
      </c>
      <c r="N1" t="s">
        <v>5</v>
      </c>
    </row>
    <row r="2" spans="1:14" x14ac:dyDescent="0.35">
      <c r="C2" t="s">
        <v>35</v>
      </c>
      <c r="D2" s="26">
        <v>10</v>
      </c>
      <c r="E2" s="26" t="s">
        <v>36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7">
        <v>0</v>
      </c>
      <c r="M2" s="27">
        <v>0</v>
      </c>
    </row>
    <row r="3" spans="1:14" x14ac:dyDescent="0.35">
      <c r="E3" s="26" t="s">
        <v>37</v>
      </c>
      <c r="F3" s="26">
        <f>(F4-F2)^2/2/$D$2</f>
        <v>5</v>
      </c>
      <c r="G3" s="26">
        <f t="shared" ref="G3:L3" si="3">(G4-G2)^2/2/$D$2</f>
        <v>2.4500000000000002</v>
      </c>
      <c r="H3" s="26">
        <f t="shared" si="3"/>
        <v>4.05</v>
      </c>
      <c r="I3" s="26">
        <f t="shared" si="3"/>
        <v>0.2</v>
      </c>
      <c r="J3" s="26">
        <f t="shared" si="3"/>
        <v>5</v>
      </c>
      <c r="K3" s="26">
        <f t="shared" ref="K3" si="4">(K4-K2)^2/2/$D$2</f>
        <v>5</v>
      </c>
      <c r="L3" s="26">
        <f t="shared" si="3"/>
        <v>20</v>
      </c>
      <c r="M3" s="26">
        <f t="shared" ref="M3" si="5">(M4-M2)^2/2/$D$2</f>
        <v>11.25</v>
      </c>
    </row>
    <row r="4" spans="1:14" ht="18" thickBot="1" x14ac:dyDescent="0.4">
      <c r="A4" s="2"/>
      <c r="B4" s="2"/>
      <c r="C4" s="2"/>
      <c r="D4" s="3"/>
      <c r="E4" s="3"/>
      <c r="F4" s="3">
        <v>10</v>
      </c>
      <c r="G4" s="3">
        <v>7</v>
      </c>
      <c r="H4" s="3">
        <v>9</v>
      </c>
      <c r="I4" s="3">
        <v>2</v>
      </c>
      <c r="J4" s="3">
        <v>10</v>
      </c>
      <c r="K4" s="3">
        <v>10</v>
      </c>
      <c r="L4" s="3">
        <v>20</v>
      </c>
      <c r="M4" s="24">
        <v>15</v>
      </c>
    </row>
    <row r="5" spans="1:14" ht="18" thickTop="1" x14ac:dyDescent="0.35">
      <c r="A5" s="1" t="s">
        <v>0</v>
      </c>
      <c r="B5" s="1" t="s">
        <v>1</v>
      </c>
      <c r="C5" s="1" t="s">
        <v>2</v>
      </c>
      <c r="D5" s="27" t="s">
        <v>3</v>
      </c>
      <c r="E5" s="27" t="s">
        <v>4</v>
      </c>
      <c r="F5" s="27" t="s">
        <v>28</v>
      </c>
      <c r="G5" s="27" t="s">
        <v>29</v>
      </c>
      <c r="H5" s="24" t="s">
        <v>51</v>
      </c>
      <c r="I5" s="27" t="s">
        <v>30</v>
      </c>
      <c r="J5" s="27" t="s">
        <v>31</v>
      </c>
      <c r="K5" s="27" t="s">
        <v>32</v>
      </c>
      <c r="L5" s="27" t="s">
        <v>33</v>
      </c>
      <c r="M5" s="28" t="s">
        <v>52</v>
      </c>
      <c r="N5" s="10" t="s">
        <v>56</v>
      </c>
    </row>
    <row r="6" spans="1:14" hidden="1" x14ac:dyDescent="0.35">
      <c r="A6" s="5" t="s">
        <v>6</v>
      </c>
      <c r="B6" s="5" t="s">
        <v>6</v>
      </c>
      <c r="C6" s="5" t="s">
        <v>7</v>
      </c>
      <c r="D6" s="29">
        <v>1</v>
      </c>
      <c r="E6" s="29">
        <v>10</v>
      </c>
      <c r="F6" s="29">
        <v>0</v>
      </c>
      <c r="G6" s="29">
        <v>1</v>
      </c>
      <c r="H6" s="29">
        <v>1</v>
      </c>
      <c r="I6" s="29">
        <v>1</v>
      </c>
      <c r="J6" s="29">
        <v>0</v>
      </c>
      <c r="K6" s="29">
        <v>0</v>
      </c>
      <c r="L6" s="29">
        <v>0</v>
      </c>
      <c r="M6" s="30">
        <v>0</v>
      </c>
      <c r="N6" s="11" t="s">
        <v>57</v>
      </c>
    </row>
    <row r="7" spans="1:14" hidden="1" x14ac:dyDescent="0.35">
      <c r="A7" s="5" t="s">
        <v>6</v>
      </c>
      <c r="B7" s="5" t="s">
        <v>6</v>
      </c>
      <c r="C7" s="5" t="s">
        <v>8</v>
      </c>
      <c r="D7" s="29">
        <v>0</v>
      </c>
      <c r="E7" s="29">
        <v>10</v>
      </c>
      <c r="F7" s="29">
        <v>0</v>
      </c>
      <c r="G7" s="29">
        <v>0</v>
      </c>
      <c r="H7" s="29">
        <v>0</v>
      </c>
      <c r="I7" s="29">
        <v>1</v>
      </c>
      <c r="J7" s="29">
        <v>1</v>
      </c>
      <c r="K7" s="29">
        <v>0</v>
      </c>
      <c r="L7" s="29">
        <v>1</v>
      </c>
      <c r="M7" s="30">
        <v>0</v>
      </c>
      <c r="N7" s="11"/>
    </row>
    <row r="8" spans="1:14" hidden="1" x14ac:dyDescent="0.35">
      <c r="A8" s="5" t="s">
        <v>6</v>
      </c>
      <c r="B8" s="5" t="s">
        <v>6</v>
      </c>
      <c r="C8" s="5" t="s">
        <v>12</v>
      </c>
      <c r="D8" s="29">
        <v>0</v>
      </c>
      <c r="E8" s="29">
        <v>10</v>
      </c>
      <c r="F8" s="29">
        <v>1</v>
      </c>
      <c r="G8" s="29">
        <v>1</v>
      </c>
      <c r="H8" s="29">
        <v>1</v>
      </c>
      <c r="I8" s="29">
        <v>0</v>
      </c>
      <c r="J8" s="29">
        <v>0</v>
      </c>
      <c r="K8" s="29">
        <v>1</v>
      </c>
      <c r="L8" s="29">
        <v>0</v>
      </c>
      <c r="M8" s="30">
        <v>0</v>
      </c>
      <c r="N8" s="11"/>
    </row>
    <row r="9" spans="1:14" hidden="1" x14ac:dyDescent="0.35">
      <c r="A9" s="4" t="s">
        <v>9</v>
      </c>
      <c r="B9" s="4" t="s">
        <v>9</v>
      </c>
      <c r="C9" s="4" t="s">
        <v>11</v>
      </c>
      <c r="D9" s="31">
        <v>0</v>
      </c>
      <c r="E9" s="31">
        <v>253</v>
      </c>
      <c r="F9" s="31">
        <v>0</v>
      </c>
      <c r="G9" s="31">
        <v>1</v>
      </c>
      <c r="H9" s="31">
        <v>1</v>
      </c>
      <c r="I9" s="31">
        <v>1</v>
      </c>
      <c r="J9" s="31">
        <v>0</v>
      </c>
      <c r="K9" s="31">
        <v>0</v>
      </c>
      <c r="L9" s="31">
        <v>0</v>
      </c>
      <c r="M9" s="32">
        <v>0</v>
      </c>
      <c r="N9" s="11"/>
    </row>
    <row r="10" spans="1:14" hidden="1" x14ac:dyDescent="0.35">
      <c r="A10" s="4" t="s">
        <v>9</v>
      </c>
      <c r="B10" s="4" t="s">
        <v>9</v>
      </c>
      <c r="C10" s="4" t="s">
        <v>10</v>
      </c>
      <c r="D10" s="31">
        <v>1</v>
      </c>
      <c r="E10" s="31">
        <v>253</v>
      </c>
      <c r="F10" s="31">
        <v>0</v>
      </c>
      <c r="G10" s="31">
        <v>0</v>
      </c>
      <c r="H10" s="31">
        <v>0</v>
      </c>
      <c r="I10" s="31">
        <v>1</v>
      </c>
      <c r="J10" s="31">
        <v>1</v>
      </c>
      <c r="K10" s="31">
        <v>0</v>
      </c>
      <c r="L10" s="31">
        <v>0</v>
      </c>
      <c r="M10" s="32">
        <v>0</v>
      </c>
      <c r="N10" s="11"/>
    </row>
    <row r="11" spans="1:14" hidden="1" x14ac:dyDescent="0.35">
      <c r="A11" s="4" t="s">
        <v>9</v>
      </c>
      <c r="B11" s="4" t="s">
        <v>9</v>
      </c>
      <c r="C11" s="4" t="s">
        <v>13</v>
      </c>
      <c r="D11" s="31">
        <v>0</v>
      </c>
      <c r="E11" s="31">
        <v>253</v>
      </c>
      <c r="F11" s="31">
        <v>1</v>
      </c>
      <c r="G11" s="31">
        <v>1</v>
      </c>
      <c r="H11" s="31">
        <v>1</v>
      </c>
      <c r="I11" s="31">
        <v>0</v>
      </c>
      <c r="J11" s="31">
        <v>0</v>
      </c>
      <c r="K11" s="31">
        <v>1</v>
      </c>
      <c r="L11" s="31">
        <v>0</v>
      </c>
      <c r="M11" s="32">
        <v>0</v>
      </c>
      <c r="N11" s="11"/>
    </row>
    <row r="12" spans="1:14" hidden="1" x14ac:dyDescent="0.35">
      <c r="A12" s="9" t="s">
        <v>14</v>
      </c>
      <c r="B12" s="9" t="s">
        <v>14</v>
      </c>
      <c r="C12" s="9" t="s">
        <v>15</v>
      </c>
      <c r="D12" s="33">
        <v>1</v>
      </c>
      <c r="E12" s="33">
        <v>70</v>
      </c>
      <c r="F12" s="33">
        <v>0</v>
      </c>
      <c r="G12" s="33">
        <v>0</v>
      </c>
      <c r="H12" s="33">
        <v>1</v>
      </c>
      <c r="I12" s="33">
        <v>1</v>
      </c>
      <c r="J12" s="33">
        <v>0</v>
      </c>
      <c r="K12" s="33">
        <v>0</v>
      </c>
      <c r="L12" s="33">
        <v>0</v>
      </c>
      <c r="M12" s="34">
        <v>0</v>
      </c>
      <c r="N12" s="11"/>
    </row>
    <row r="13" spans="1:14" hidden="1" x14ac:dyDescent="0.35">
      <c r="A13" s="9" t="s">
        <v>14</v>
      </c>
      <c r="B13" s="9" t="s">
        <v>14</v>
      </c>
      <c r="C13" s="9" t="s">
        <v>16</v>
      </c>
      <c r="D13" s="33">
        <v>0</v>
      </c>
      <c r="E13" s="33">
        <v>70</v>
      </c>
      <c r="F13" s="33">
        <v>0</v>
      </c>
      <c r="G13" s="33">
        <v>0</v>
      </c>
      <c r="H13" s="33">
        <v>0</v>
      </c>
      <c r="I13" s="33">
        <v>1</v>
      </c>
      <c r="J13" s="33">
        <v>1</v>
      </c>
      <c r="K13" s="33">
        <v>0</v>
      </c>
      <c r="L13" s="33">
        <v>1</v>
      </c>
      <c r="M13" s="34">
        <v>0</v>
      </c>
      <c r="N13" s="11"/>
    </row>
    <row r="14" spans="1:14" hidden="1" x14ac:dyDescent="0.35">
      <c r="A14" s="9" t="s">
        <v>14</v>
      </c>
      <c r="B14" s="9" t="s">
        <v>14</v>
      </c>
      <c r="C14" s="9" t="s">
        <v>17</v>
      </c>
      <c r="D14" s="33">
        <v>0</v>
      </c>
      <c r="E14" s="33">
        <v>70</v>
      </c>
      <c r="F14" s="33">
        <v>1</v>
      </c>
      <c r="G14" s="33">
        <v>0</v>
      </c>
      <c r="H14" s="33">
        <v>1</v>
      </c>
      <c r="I14" s="33">
        <v>0</v>
      </c>
      <c r="J14" s="33">
        <v>0</v>
      </c>
      <c r="K14" s="33">
        <v>1</v>
      </c>
      <c r="L14" s="33">
        <v>0</v>
      </c>
      <c r="M14" s="34">
        <v>0</v>
      </c>
      <c r="N14" s="11"/>
    </row>
    <row r="15" spans="1:14" hidden="1" x14ac:dyDescent="0.35">
      <c r="A15" s="6" t="s">
        <v>21</v>
      </c>
      <c r="B15" s="6" t="s">
        <v>21</v>
      </c>
      <c r="C15" s="6" t="s">
        <v>22</v>
      </c>
      <c r="D15" s="35">
        <v>0</v>
      </c>
      <c r="E15" s="35">
        <v>25</v>
      </c>
      <c r="F15" s="35">
        <v>0</v>
      </c>
      <c r="G15" s="35">
        <v>0</v>
      </c>
      <c r="H15" s="35">
        <v>1</v>
      </c>
      <c r="I15" s="35">
        <v>1</v>
      </c>
      <c r="J15" s="35">
        <v>0</v>
      </c>
      <c r="K15" s="35">
        <v>0</v>
      </c>
      <c r="L15" s="35">
        <v>0</v>
      </c>
      <c r="M15" s="36">
        <v>0</v>
      </c>
      <c r="N15" s="11"/>
    </row>
    <row r="16" spans="1:14" hidden="1" x14ac:dyDescent="0.35">
      <c r="A16" s="6" t="s">
        <v>21</v>
      </c>
      <c r="B16" s="6" t="s">
        <v>21</v>
      </c>
      <c r="C16" s="6" t="s">
        <v>23</v>
      </c>
      <c r="D16" s="35">
        <v>1</v>
      </c>
      <c r="E16" s="35">
        <v>25</v>
      </c>
      <c r="F16" s="35">
        <v>0</v>
      </c>
      <c r="G16" s="35">
        <v>0</v>
      </c>
      <c r="H16" s="35">
        <v>0</v>
      </c>
      <c r="I16" s="35">
        <v>1</v>
      </c>
      <c r="J16" s="35">
        <v>1</v>
      </c>
      <c r="K16" s="35">
        <v>0</v>
      </c>
      <c r="L16" s="35">
        <v>0</v>
      </c>
      <c r="M16" s="36">
        <v>0</v>
      </c>
      <c r="N16" s="11"/>
    </row>
    <row r="17" spans="1:16" hidden="1" x14ac:dyDescent="0.35">
      <c r="A17" s="6" t="s">
        <v>21</v>
      </c>
      <c r="B17" s="6" t="s">
        <v>21</v>
      </c>
      <c r="C17" s="6" t="s">
        <v>24</v>
      </c>
      <c r="D17" s="35">
        <v>0</v>
      </c>
      <c r="E17" s="35">
        <v>25</v>
      </c>
      <c r="F17" s="35">
        <v>1</v>
      </c>
      <c r="G17" s="35">
        <v>0</v>
      </c>
      <c r="H17" s="35">
        <v>1</v>
      </c>
      <c r="I17" s="35">
        <v>0</v>
      </c>
      <c r="J17" s="35">
        <v>0</v>
      </c>
      <c r="K17" s="35">
        <v>1</v>
      </c>
      <c r="L17" s="35">
        <v>0</v>
      </c>
      <c r="M17" s="36">
        <v>0</v>
      </c>
      <c r="N17" s="11"/>
    </row>
    <row r="18" spans="1:16" hidden="1" x14ac:dyDescent="0.35">
      <c r="A18" s="7" t="s">
        <v>18</v>
      </c>
      <c r="B18" s="7" t="s">
        <v>18</v>
      </c>
      <c r="C18" s="7" t="s">
        <v>19</v>
      </c>
      <c r="D18" s="37">
        <v>1</v>
      </c>
      <c r="E18" s="37">
        <v>97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8">
        <v>0</v>
      </c>
      <c r="N18" s="11"/>
    </row>
    <row r="19" spans="1:16" hidden="1" x14ac:dyDescent="0.35">
      <c r="A19" s="7" t="s">
        <v>18</v>
      </c>
      <c r="B19" s="7" t="s">
        <v>18</v>
      </c>
      <c r="C19" s="7" t="s">
        <v>20</v>
      </c>
      <c r="D19" s="37">
        <v>0</v>
      </c>
      <c r="E19" s="37">
        <v>97</v>
      </c>
      <c r="F19" s="37">
        <v>0</v>
      </c>
      <c r="G19" s="37">
        <v>0</v>
      </c>
      <c r="H19" s="37">
        <v>0</v>
      </c>
      <c r="I19" s="37">
        <v>0</v>
      </c>
      <c r="J19" s="37">
        <v>1</v>
      </c>
      <c r="K19" s="37">
        <v>0</v>
      </c>
      <c r="L19" s="37">
        <v>1</v>
      </c>
      <c r="M19" s="38">
        <v>0</v>
      </c>
      <c r="N19" s="11"/>
    </row>
    <row r="20" spans="1:16" hidden="1" x14ac:dyDescent="0.35">
      <c r="A20" s="8" t="s">
        <v>25</v>
      </c>
      <c r="B20" s="8" t="s">
        <v>25</v>
      </c>
      <c r="C20" s="8" t="s">
        <v>26</v>
      </c>
      <c r="D20" s="39">
        <v>0</v>
      </c>
      <c r="E20" s="39">
        <v>1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40">
        <v>0</v>
      </c>
      <c r="N20" s="11"/>
    </row>
    <row r="21" spans="1:16" hidden="1" x14ac:dyDescent="0.35">
      <c r="A21" s="8" t="s">
        <v>25</v>
      </c>
      <c r="B21" s="8" t="s">
        <v>25</v>
      </c>
      <c r="C21" s="8" t="s">
        <v>27</v>
      </c>
      <c r="D21" s="39">
        <v>1</v>
      </c>
      <c r="E21" s="39">
        <v>1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0</v>
      </c>
      <c r="M21" s="40">
        <v>0</v>
      </c>
      <c r="N21" s="11"/>
    </row>
    <row r="22" spans="1:16" hidden="1" x14ac:dyDescent="0.35"/>
    <row r="23" spans="1:16" hidden="1" x14ac:dyDescent="0.35"/>
    <row r="24" spans="1:16" hidden="1" x14ac:dyDescent="0.35"/>
    <row r="26" spans="1:16" x14ac:dyDescent="0.35">
      <c r="A26" t="s">
        <v>44</v>
      </c>
      <c r="B26" t="s">
        <v>53</v>
      </c>
    </row>
    <row r="27" spans="1:16" x14ac:dyDescent="0.35">
      <c r="A27" s="5" t="s">
        <v>38</v>
      </c>
      <c r="B27" s="5" t="s">
        <v>6</v>
      </c>
      <c r="C27" s="5" t="s">
        <v>7</v>
      </c>
      <c r="D27" s="29">
        <v>1</v>
      </c>
      <c r="E27" s="29">
        <v>10</v>
      </c>
      <c r="F27" s="29">
        <v>0</v>
      </c>
      <c r="G27" s="29">
        <v>1</v>
      </c>
      <c r="H27" s="29">
        <v>1</v>
      </c>
      <c r="I27" s="29">
        <v>1</v>
      </c>
      <c r="J27" s="29">
        <v>0</v>
      </c>
      <c r="K27" s="41">
        <v>0</v>
      </c>
      <c r="L27" s="41">
        <v>0</v>
      </c>
      <c r="M27" s="42">
        <v>1</v>
      </c>
      <c r="N27" s="5">
        <f>-SUMPRODUCT(F27:M27,F$4:M$4)</f>
        <v>-33</v>
      </c>
      <c r="O27" s="12">
        <f>EXP(N27)</f>
        <v>4.6588861451033977E-15</v>
      </c>
      <c r="P27" s="19">
        <f>O27/SUMIF(A:A,A27,O:O)</f>
        <v>4.0654090781868053E-8</v>
      </c>
    </row>
    <row r="28" spans="1:16" x14ac:dyDescent="0.35">
      <c r="A28" s="5" t="s">
        <v>38</v>
      </c>
      <c r="B28" s="5" t="s">
        <v>6</v>
      </c>
      <c r="C28" s="5" t="s">
        <v>8</v>
      </c>
      <c r="D28" s="29">
        <v>0</v>
      </c>
      <c r="E28" s="29">
        <v>10</v>
      </c>
      <c r="F28" s="29">
        <v>0</v>
      </c>
      <c r="G28" s="29">
        <v>0</v>
      </c>
      <c r="H28" s="29">
        <v>0</v>
      </c>
      <c r="I28" s="29">
        <v>1</v>
      </c>
      <c r="J28" s="29">
        <v>1</v>
      </c>
      <c r="K28" s="41">
        <v>0</v>
      </c>
      <c r="L28" s="41">
        <v>0</v>
      </c>
      <c r="M28" s="42">
        <v>1</v>
      </c>
      <c r="N28" s="5">
        <f t="shared" ref="N28:N42" si="6">-SUMPRODUCT(F28:M28,F$4:M$4)</f>
        <v>-27</v>
      </c>
      <c r="O28" s="12">
        <f t="shared" ref="O28:O42" si="7">EXP(N28)</f>
        <v>1.8795288165390832E-12</v>
      </c>
      <c r="P28" s="5">
        <f>O28/SUMIF(A:A,A28,O:O)</f>
        <v>1.6401030794673151E-5</v>
      </c>
    </row>
    <row r="29" spans="1:16" x14ac:dyDescent="0.35">
      <c r="A29" s="5" t="s">
        <v>38</v>
      </c>
      <c r="B29" s="5" t="s">
        <v>6</v>
      </c>
      <c r="C29" s="5" t="s">
        <v>12</v>
      </c>
      <c r="D29" s="29">
        <v>0</v>
      </c>
      <c r="E29" s="29">
        <v>10</v>
      </c>
      <c r="F29" s="29">
        <v>1</v>
      </c>
      <c r="G29" s="29">
        <v>1</v>
      </c>
      <c r="H29" s="29">
        <v>1</v>
      </c>
      <c r="I29" s="29">
        <v>0</v>
      </c>
      <c r="J29" s="29">
        <v>0</v>
      </c>
      <c r="K29" s="41">
        <v>0</v>
      </c>
      <c r="L29" s="41">
        <v>0</v>
      </c>
      <c r="M29" s="42">
        <v>1</v>
      </c>
      <c r="N29" s="5">
        <f t="shared" si="6"/>
        <v>-41</v>
      </c>
      <c r="O29" s="12">
        <f t="shared" si="7"/>
        <v>1.5628821893349888E-18</v>
      </c>
      <c r="P29" s="5">
        <f>O29/SUMIF(A:A,A29,O:O)</f>
        <v>1.363792812867274E-11</v>
      </c>
    </row>
    <row r="30" spans="1:16" x14ac:dyDescent="0.35">
      <c r="A30" s="4" t="s">
        <v>39</v>
      </c>
      <c r="B30" s="4" t="s">
        <v>9</v>
      </c>
      <c r="C30" s="4" t="s">
        <v>11</v>
      </c>
      <c r="D30" s="31">
        <v>0</v>
      </c>
      <c r="E30" s="31">
        <v>253</v>
      </c>
      <c r="F30" s="31">
        <v>0</v>
      </c>
      <c r="G30" s="31">
        <v>1</v>
      </c>
      <c r="H30" s="31">
        <v>1</v>
      </c>
      <c r="I30" s="31">
        <v>1</v>
      </c>
      <c r="J30" s="31">
        <v>0</v>
      </c>
      <c r="K30" s="43">
        <v>0</v>
      </c>
      <c r="L30" s="43">
        <v>0</v>
      </c>
      <c r="M30" s="44">
        <v>1</v>
      </c>
      <c r="N30" s="4">
        <f t="shared" si="6"/>
        <v>-33</v>
      </c>
      <c r="O30" s="13">
        <f t="shared" si="7"/>
        <v>4.6588861451033977E-15</v>
      </c>
      <c r="P30" s="4">
        <f>O30/SUMIF(A:A,A30,O:O)</f>
        <v>4.6588861450946177E-15</v>
      </c>
    </row>
    <row r="31" spans="1:16" x14ac:dyDescent="0.35">
      <c r="A31" s="4" t="s">
        <v>39</v>
      </c>
      <c r="B31" s="4" t="s">
        <v>9</v>
      </c>
      <c r="C31" s="4" t="s">
        <v>10</v>
      </c>
      <c r="D31" s="31">
        <v>1</v>
      </c>
      <c r="E31" s="31">
        <v>253</v>
      </c>
      <c r="F31" s="31">
        <v>0</v>
      </c>
      <c r="G31" s="31">
        <v>0</v>
      </c>
      <c r="H31" s="31">
        <v>0</v>
      </c>
      <c r="I31" s="31">
        <v>1</v>
      </c>
      <c r="J31" s="31">
        <v>1</v>
      </c>
      <c r="K31" s="43">
        <v>0</v>
      </c>
      <c r="L31" s="43">
        <v>0</v>
      </c>
      <c r="M31" s="44">
        <v>1</v>
      </c>
      <c r="N31" s="4">
        <f t="shared" si="6"/>
        <v>-27</v>
      </c>
      <c r="O31" s="13">
        <f t="shared" si="7"/>
        <v>1.8795288165390832E-12</v>
      </c>
      <c r="P31" s="18">
        <f>O31/SUMIF(A:A,A31,O:O)</f>
        <v>1.8795288165355415E-12</v>
      </c>
    </row>
    <row r="32" spans="1:16" x14ac:dyDescent="0.35">
      <c r="A32" s="4" t="s">
        <v>39</v>
      </c>
      <c r="B32" s="4" t="s">
        <v>9</v>
      </c>
      <c r="C32" s="4" t="s">
        <v>13</v>
      </c>
      <c r="D32" s="31">
        <v>0</v>
      </c>
      <c r="E32" s="31">
        <v>253</v>
      </c>
      <c r="F32" s="31">
        <v>1</v>
      </c>
      <c r="G32" s="31">
        <v>1</v>
      </c>
      <c r="H32" s="31">
        <v>1</v>
      </c>
      <c r="I32" s="31">
        <v>0</v>
      </c>
      <c r="J32" s="31">
        <v>0</v>
      </c>
      <c r="K32" s="43">
        <v>0</v>
      </c>
      <c r="L32" s="43">
        <v>0</v>
      </c>
      <c r="M32" s="44">
        <v>1</v>
      </c>
      <c r="N32" s="4">
        <f t="shared" si="6"/>
        <v>-41</v>
      </c>
      <c r="O32" s="13">
        <f t="shared" si="7"/>
        <v>1.5628821893349888E-18</v>
      </c>
      <c r="P32" s="4">
        <f>O32/SUMIF(A:A,A32,O:O)</f>
        <v>1.5628821893320435E-18</v>
      </c>
    </row>
    <row r="33" spans="1:16" x14ac:dyDescent="0.35">
      <c r="A33" s="9" t="s">
        <v>40</v>
      </c>
      <c r="B33" s="9" t="s">
        <v>14</v>
      </c>
      <c r="C33" s="9" t="s">
        <v>15</v>
      </c>
      <c r="D33" s="33">
        <v>1</v>
      </c>
      <c r="E33" s="33">
        <v>70</v>
      </c>
      <c r="F33" s="33">
        <v>0</v>
      </c>
      <c r="G33" s="33">
        <v>0</v>
      </c>
      <c r="H33" s="33">
        <v>1</v>
      </c>
      <c r="I33" s="33">
        <v>1</v>
      </c>
      <c r="J33" s="33">
        <v>0</v>
      </c>
      <c r="K33" s="45">
        <v>0</v>
      </c>
      <c r="L33" s="45">
        <v>0</v>
      </c>
      <c r="M33" s="46">
        <v>1</v>
      </c>
      <c r="N33" s="9">
        <f t="shared" si="6"/>
        <v>-26</v>
      </c>
      <c r="O33" s="14">
        <f t="shared" si="7"/>
        <v>5.1090890280633251E-12</v>
      </c>
      <c r="P33" s="20">
        <f>O33/SUMIF(A:A,A33,O:O)</f>
        <v>4.1398683329144788E-8</v>
      </c>
    </row>
    <row r="34" spans="1:16" x14ac:dyDescent="0.35">
      <c r="A34" s="9" t="s">
        <v>40</v>
      </c>
      <c r="B34" s="9" t="s">
        <v>14</v>
      </c>
      <c r="C34" s="9" t="s">
        <v>16</v>
      </c>
      <c r="D34" s="33">
        <v>0</v>
      </c>
      <c r="E34" s="33">
        <v>70</v>
      </c>
      <c r="F34" s="33">
        <v>0</v>
      </c>
      <c r="G34" s="33">
        <v>0</v>
      </c>
      <c r="H34" s="33">
        <v>0</v>
      </c>
      <c r="I34" s="33">
        <v>1</v>
      </c>
      <c r="J34" s="33">
        <v>1</v>
      </c>
      <c r="K34" s="45">
        <v>0</v>
      </c>
      <c r="L34" s="45">
        <v>0</v>
      </c>
      <c r="M34" s="46">
        <v>1</v>
      </c>
      <c r="N34" s="9">
        <f t="shared" si="6"/>
        <v>-27</v>
      </c>
      <c r="O34" s="14">
        <f t="shared" si="7"/>
        <v>1.8795288165390832E-12</v>
      </c>
      <c r="P34" s="9">
        <f>O34/SUMIF(A:A,A34,O:O)</f>
        <v>1.5229724488359287E-8</v>
      </c>
    </row>
    <row r="35" spans="1:16" x14ac:dyDescent="0.35">
      <c r="A35" s="9" t="s">
        <v>40</v>
      </c>
      <c r="B35" s="9" t="s">
        <v>14</v>
      </c>
      <c r="C35" s="9" t="s">
        <v>17</v>
      </c>
      <c r="D35" s="33">
        <v>0</v>
      </c>
      <c r="E35" s="33">
        <v>70</v>
      </c>
      <c r="F35" s="33">
        <v>1</v>
      </c>
      <c r="G35" s="33">
        <v>0</v>
      </c>
      <c r="H35" s="33">
        <v>1</v>
      </c>
      <c r="I35" s="33">
        <v>0</v>
      </c>
      <c r="J35" s="33">
        <v>0</v>
      </c>
      <c r="K35" s="45">
        <v>0</v>
      </c>
      <c r="L35" s="45">
        <v>0</v>
      </c>
      <c r="M35" s="46">
        <v>1</v>
      </c>
      <c r="N35" s="9">
        <f t="shared" si="6"/>
        <v>-34</v>
      </c>
      <c r="O35" s="14">
        <f t="shared" si="7"/>
        <v>1.713908431542013E-15</v>
      </c>
      <c r="P35" s="9">
        <f>O35/SUMIF(A:A,A35,O:O)</f>
        <v>1.3887711101298818E-11</v>
      </c>
    </row>
    <row r="36" spans="1:16" x14ac:dyDescent="0.35">
      <c r="A36" s="6" t="s">
        <v>41</v>
      </c>
      <c r="B36" s="6" t="s">
        <v>21</v>
      </c>
      <c r="C36" s="6" t="s">
        <v>22</v>
      </c>
      <c r="D36" s="35">
        <v>0</v>
      </c>
      <c r="E36" s="35">
        <v>25</v>
      </c>
      <c r="F36" s="35">
        <v>0</v>
      </c>
      <c r="G36" s="35">
        <v>0</v>
      </c>
      <c r="H36" s="35">
        <v>1</v>
      </c>
      <c r="I36" s="35">
        <v>1</v>
      </c>
      <c r="J36" s="35">
        <v>0</v>
      </c>
      <c r="K36" s="47">
        <v>0</v>
      </c>
      <c r="L36" s="47">
        <v>0</v>
      </c>
      <c r="M36" s="48">
        <v>1</v>
      </c>
      <c r="N36" s="6">
        <f t="shared" si="6"/>
        <v>-26</v>
      </c>
      <c r="O36" s="15">
        <f t="shared" si="7"/>
        <v>5.1090890280633251E-12</v>
      </c>
      <c r="P36" s="6">
        <f>O36/SUMIF(A:A,A36,O:O)</f>
        <v>5.1090890280263112E-12</v>
      </c>
    </row>
    <row r="37" spans="1:16" x14ac:dyDescent="0.35">
      <c r="A37" s="6" t="s">
        <v>41</v>
      </c>
      <c r="B37" s="6" t="s">
        <v>21</v>
      </c>
      <c r="C37" s="6" t="s">
        <v>23</v>
      </c>
      <c r="D37" s="35">
        <v>1</v>
      </c>
      <c r="E37" s="35">
        <v>25</v>
      </c>
      <c r="F37" s="35">
        <v>0</v>
      </c>
      <c r="G37" s="35">
        <v>0</v>
      </c>
      <c r="H37" s="35">
        <v>0</v>
      </c>
      <c r="I37" s="35">
        <v>1</v>
      </c>
      <c r="J37" s="35">
        <v>1</v>
      </c>
      <c r="K37" s="47">
        <v>0</v>
      </c>
      <c r="L37" s="47">
        <v>0</v>
      </c>
      <c r="M37" s="48">
        <v>1</v>
      </c>
      <c r="N37" s="6">
        <f t="shared" si="6"/>
        <v>-27</v>
      </c>
      <c r="O37" s="15">
        <f t="shared" si="7"/>
        <v>1.8795288165390832E-12</v>
      </c>
      <c r="P37" s="21">
        <f>O37/SUMIF(A:A,A37,O:O)</f>
        <v>1.8795288165254667E-12</v>
      </c>
    </row>
    <row r="38" spans="1:16" x14ac:dyDescent="0.35">
      <c r="A38" s="6" t="s">
        <v>41</v>
      </c>
      <c r="B38" s="6" t="s">
        <v>21</v>
      </c>
      <c r="C38" s="6" t="s">
        <v>24</v>
      </c>
      <c r="D38" s="35">
        <v>0</v>
      </c>
      <c r="E38" s="35">
        <v>25</v>
      </c>
      <c r="F38" s="35">
        <v>1</v>
      </c>
      <c r="G38" s="35">
        <v>0</v>
      </c>
      <c r="H38" s="35">
        <v>1</v>
      </c>
      <c r="I38" s="35">
        <v>0</v>
      </c>
      <c r="J38" s="35">
        <v>0</v>
      </c>
      <c r="K38" s="47">
        <v>0</v>
      </c>
      <c r="L38" s="47">
        <v>0</v>
      </c>
      <c r="M38" s="48">
        <v>1</v>
      </c>
      <c r="N38" s="6">
        <f t="shared" si="6"/>
        <v>-34</v>
      </c>
      <c r="O38" s="15">
        <f t="shared" si="7"/>
        <v>1.713908431542013E-15</v>
      </c>
      <c r="P38" s="6">
        <f>O38/SUMIF(A:A,A38,O:O)</f>
        <v>1.7139084315295963E-15</v>
      </c>
    </row>
    <row r="39" spans="1:16" x14ac:dyDescent="0.35">
      <c r="A39" s="7" t="s">
        <v>42</v>
      </c>
      <c r="B39" s="7" t="s">
        <v>18</v>
      </c>
      <c r="C39" s="7" t="s">
        <v>19</v>
      </c>
      <c r="D39" s="37">
        <v>1</v>
      </c>
      <c r="E39" s="37">
        <v>97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49">
        <v>0</v>
      </c>
      <c r="L39" s="49">
        <v>0</v>
      </c>
      <c r="M39" s="50">
        <v>1</v>
      </c>
      <c r="N39" s="7">
        <f t="shared" si="6"/>
        <v>-15</v>
      </c>
      <c r="O39" s="16">
        <f t="shared" si="7"/>
        <v>3.0590232050182579E-7</v>
      </c>
      <c r="P39" s="22">
        <f>O39/SUMIF(A:A,A39,O:O)</f>
        <v>3.0590222629086506E-7</v>
      </c>
    </row>
    <row r="40" spans="1:16" x14ac:dyDescent="0.35">
      <c r="A40" s="7" t="s">
        <v>42</v>
      </c>
      <c r="B40" s="7" t="s">
        <v>18</v>
      </c>
      <c r="C40" s="7" t="s">
        <v>20</v>
      </c>
      <c r="D40" s="37">
        <v>0</v>
      </c>
      <c r="E40" s="37">
        <v>97</v>
      </c>
      <c r="F40" s="37">
        <v>0</v>
      </c>
      <c r="G40" s="37">
        <v>0</v>
      </c>
      <c r="H40" s="37">
        <v>0</v>
      </c>
      <c r="I40" s="37">
        <v>0</v>
      </c>
      <c r="J40" s="37">
        <v>1</v>
      </c>
      <c r="K40" s="49">
        <v>0</v>
      </c>
      <c r="L40" s="49">
        <v>0</v>
      </c>
      <c r="M40" s="50">
        <v>1</v>
      </c>
      <c r="N40" s="7">
        <f t="shared" si="6"/>
        <v>-25</v>
      </c>
      <c r="O40" s="16">
        <f t="shared" si="7"/>
        <v>1.3887943864964021E-11</v>
      </c>
      <c r="P40" s="7">
        <f>O40/SUMIF(A:A,A40,O:O)</f>
        <v>1.3887939587793022E-11</v>
      </c>
    </row>
    <row r="41" spans="1:16" x14ac:dyDescent="0.35">
      <c r="A41" s="8" t="s">
        <v>43</v>
      </c>
      <c r="B41" s="8" t="s">
        <v>25</v>
      </c>
      <c r="C41" s="8" t="s">
        <v>26</v>
      </c>
      <c r="D41" s="39">
        <v>0</v>
      </c>
      <c r="E41" s="39">
        <v>1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51">
        <v>0</v>
      </c>
      <c r="L41" s="51">
        <v>0</v>
      </c>
      <c r="M41" s="52">
        <v>1</v>
      </c>
      <c r="N41" s="8">
        <f t="shared" si="6"/>
        <v>-15</v>
      </c>
      <c r="O41" s="17">
        <f t="shared" si="7"/>
        <v>3.0590232050182579E-7</v>
      </c>
      <c r="P41" s="8">
        <f>O41/SUMIF(A:A,A41,O:O)</f>
        <v>3.0590222629086506E-7</v>
      </c>
    </row>
    <row r="42" spans="1:16" x14ac:dyDescent="0.35">
      <c r="A42" s="8" t="s">
        <v>43</v>
      </c>
      <c r="B42" s="8" t="s">
        <v>25</v>
      </c>
      <c r="C42" s="8" t="s">
        <v>27</v>
      </c>
      <c r="D42" s="39">
        <v>1</v>
      </c>
      <c r="E42" s="39">
        <v>1</v>
      </c>
      <c r="F42" s="39">
        <v>0</v>
      </c>
      <c r="G42" s="39">
        <v>0</v>
      </c>
      <c r="H42" s="39">
        <v>0</v>
      </c>
      <c r="I42" s="39">
        <v>0</v>
      </c>
      <c r="J42" s="39">
        <v>1</v>
      </c>
      <c r="K42" s="51">
        <v>0</v>
      </c>
      <c r="L42" s="51">
        <v>0</v>
      </c>
      <c r="M42" s="52">
        <v>1</v>
      </c>
      <c r="N42" s="8">
        <f t="shared" si="6"/>
        <v>-25</v>
      </c>
      <c r="O42" s="17">
        <f t="shared" si="7"/>
        <v>1.3887943864964021E-11</v>
      </c>
      <c r="P42" s="23">
        <f>O42/SUMIF(A:A,A42,O:O)</f>
        <v>1.3887939587793022E-11</v>
      </c>
    </row>
    <row r="43" spans="1:16" x14ac:dyDescent="0.35">
      <c r="B43" t="s">
        <v>54</v>
      </c>
    </row>
    <row r="44" spans="1:16" x14ac:dyDescent="0.35">
      <c r="A44" s="5" t="s">
        <v>38</v>
      </c>
      <c r="B44" s="5" t="s">
        <v>6</v>
      </c>
      <c r="C44" s="5" t="s">
        <v>7</v>
      </c>
      <c r="D44" s="29">
        <v>1</v>
      </c>
      <c r="E44" s="29">
        <v>10</v>
      </c>
      <c r="F44" s="29">
        <v>0</v>
      </c>
      <c r="G44" s="29">
        <v>1</v>
      </c>
      <c r="H44" s="29">
        <v>1</v>
      </c>
      <c r="I44" s="41">
        <v>0</v>
      </c>
      <c r="J44" s="41">
        <v>0</v>
      </c>
      <c r="K44" s="29">
        <v>0</v>
      </c>
      <c r="L44" s="29">
        <v>0</v>
      </c>
      <c r="M44" s="42">
        <v>0</v>
      </c>
      <c r="N44" s="5">
        <f>-SUMPRODUCT(F44:M44,F$4:M$4)</f>
        <v>-16</v>
      </c>
      <c r="O44" s="12">
        <f>EXP(N44)</f>
        <v>1.1253517471925912E-7</v>
      </c>
      <c r="P44" s="19">
        <f>O44/SUMIF(A:A,A44,O:O)</f>
        <v>0.98199764207558382</v>
      </c>
    </row>
    <row r="45" spans="1:16" x14ac:dyDescent="0.35">
      <c r="A45" s="5" t="s">
        <v>38</v>
      </c>
      <c r="B45" s="5" t="s">
        <v>6</v>
      </c>
      <c r="C45" s="5" t="s">
        <v>8</v>
      </c>
      <c r="D45" s="29">
        <v>0</v>
      </c>
      <c r="E45" s="29">
        <v>10</v>
      </c>
      <c r="F45" s="29">
        <v>0</v>
      </c>
      <c r="G45" s="29">
        <v>0</v>
      </c>
      <c r="H45" s="29">
        <v>0</v>
      </c>
      <c r="I45" s="41">
        <v>0</v>
      </c>
      <c r="J45" s="41">
        <v>0</v>
      </c>
      <c r="K45" s="29">
        <v>0</v>
      </c>
      <c r="L45" s="29">
        <v>1</v>
      </c>
      <c r="M45" s="42">
        <v>0</v>
      </c>
      <c r="N45" s="5">
        <f t="shared" ref="N45:N59" si="8">-SUMPRODUCT(F45:M45,F$4:M$4)</f>
        <v>-20</v>
      </c>
      <c r="O45" s="12">
        <f t="shared" ref="O45:O59" si="9">EXP(N45)</f>
        <v>2.0611536224385579E-9</v>
      </c>
      <c r="P45" s="5">
        <f>O45/SUMIF(A:A,A45,O:O)</f>
        <v>1.7985914201844831E-2</v>
      </c>
    </row>
    <row r="46" spans="1:16" x14ac:dyDescent="0.35">
      <c r="A46" s="5" t="s">
        <v>38</v>
      </c>
      <c r="B46" s="5" t="s">
        <v>6</v>
      </c>
      <c r="C46" s="5" t="s">
        <v>12</v>
      </c>
      <c r="D46" s="29">
        <v>0</v>
      </c>
      <c r="E46" s="29">
        <v>10</v>
      </c>
      <c r="F46" s="29">
        <v>1</v>
      </c>
      <c r="G46" s="29">
        <v>1</v>
      </c>
      <c r="H46" s="29">
        <v>1</v>
      </c>
      <c r="I46" s="41">
        <v>0</v>
      </c>
      <c r="J46" s="41">
        <v>0</v>
      </c>
      <c r="K46" s="29">
        <v>1</v>
      </c>
      <c r="L46" s="29">
        <v>0</v>
      </c>
      <c r="M46" s="42">
        <v>0</v>
      </c>
      <c r="N46" s="5">
        <f t="shared" si="8"/>
        <v>-36</v>
      </c>
      <c r="O46" s="12">
        <f t="shared" si="9"/>
        <v>2.3195228302435691E-16</v>
      </c>
      <c r="P46" s="5">
        <f>O46/SUMIF(A:A,A46,O:O)</f>
        <v>2.0240479971902118E-9</v>
      </c>
    </row>
    <row r="47" spans="1:16" x14ac:dyDescent="0.35">
      <c r="A47" s="4" t="s">
        <v>39</v>
      </c>
      <c r="B47" s="4" t="s">
        <v>9</v>
      </c>
      <c r="C47" s="4" t="s">
        <v>11</v>
      </c>
      <c r="D47" s="31">
        <v>0</v>
      </c>
      <c r="E47" s="31">
        <v>253</v>
      </c>
      <c r="F47" s="31">
        <v>0</v>
      </c>
      <c r="G47" s="31">
        <v>1</v>
      </c>
      <c r="H47" s="31">
        <v>1</v>
      </c>
      <c r="I47" s="43">
        <v>0</v>
      </c>
      <c r="J47" s="43">
        <v>0</v>
      </c>
      <c r="K47" s="31">
        <v>0</v>
      </c>
      <c r="L47" s="31">
        <v>1</v>
      </c>
      <c r="M47" s="44">
        <v>0</v>
      </c>
      <c r="N47" s="4">
        <f t="shared" si="8"/>
        <v>-36</v>
      </c>
      <c r="O47" s="13">
        <f t="shared" si="9"/>
        <v>2.3195228302435691E-16</v>
      </c>
      <c r="P47" s="4">
        <f>O47/SUMIF(A:A,A47,O:O)</f>
        <v>2.3195228302391979E-16</v>
      </c>
    </row>
    <row r="48" spans="1:16" x14ac:dyDescent="0.35">
      <c r="A48" s="4" t="s">
        <v>39</v>
      </c>
      <c r="B48" s="4" t="s">
        <v>9</v>
      </c>
      <c r="C48" s="4" t="s">
        <v>10</v>
      </c>
      <c r="D48" s="31">
        <v>1</v>
      </c>
      <c r="E48" s="31">
        <v>253</v>
      </c>
      <c r="F48" s="31">
        <v>0</v>
      </c>
      <c r="G48" s="31">
        <v>0</v>
      </c>
      <c r="H48" s="31">
        <v>0</v>
      </c>
      <c r="I48" s="43">
        <v>0</v>
      </c>
      <c r="J48" s="43">
        <v>0</v>
      </c>
      <c r="K48" s="31">
        <v>0</v>
      </c>
      <c r="L48" s="31">
        <v>0</v>
      </c>
      <c r="M48" s="44">
        <v>0</v>
      </c>
      <c r="N48" s="4">
        <f t="shared" si="8"/>
        <v>0</v>
      </c>
      <c r="O48" s="13">
        <f t="shared" si="9"/>
        <v>1</v>
      </c>
      <c r="P48" s="18">
        <f>O48/SUMIF(A:A,A48,O:O)</f>
        <v>0.99999999999811551</v>
      </c>
    </row>
    <row r="49" spans="1:16" x14ac:dyDescent="0.35">
      <c r="A49" s="4" t="s">
        <v>39</v>
      </c>
      <c r="B49" s="4" t="s">
        <v>9</v>
      </c>
      <c r="C49" s="4" t="s">
        <v>13</v>
      </c>
      <c r="D49" s="31">
        <v>0</v>
      </c>
      <c r="E49" s="31">
        <v>253</v>
      </c>
      <c r="F49" s="31">
        <v>1</v>
      </c>
      <c r="G49" s="31">
        <v>1</v>
      </c>
      <c r="H49" s="31">
        <v>1</v>
      </c>
      <c r="I49" s="43">
        <v>0</v>
      </c>
      <c r="J49" s="43">
        <v>0</v>
      </c>
      <c r="K49" s="31">
        <v>1</v>
      </c>
      <c r="L49" s="31">
        <v>1</v>
      </c>
      <c r="M49" s="44">
        <v>0</v>
      </c>
      <c r="N49" s="4">
        <f t="shared" si="8"/>
        <v>-56</v>
      </c>
      <c r="O49" s="13">
        <f t="shared" si="9"/>
        <v>4.7808928838854688E-25</v>
      </c>
      <c r="P49" s="4">
        <f>O49/SUMIF(A:A,A49,O:O)</f>
        <v>4.7808928838764588E-25</v>
      </c>
    </row>
    <row r="50" spans="1:16" x14ac:dyDescent="0.35">
      <c r="A50" s="9" t="s">
        <v>40</v>
      </c>
      <c r="B50" s="9" t="s">
        <v>14</v>
      </c>
      <c r="C50" s="9" t="s">
        <v>15</v>
      </c>
      <c r="D50" s="33">
        <v>1</v>
      </c>
      <c r="E50" s="33">
        <v>70</v>
      </c>
      <c r="F50" s="33">
        <v>0</v>
      </c>
      <c r="G50" s="33">
        <v>0</v>
      </c>
      <c r="H50" s="33">
        <v>1</v>
      </c>
      <c r="I50" s="45">
        <v>0</v>
      </c>
      <c r="J50" s="45">
        <v>0</v>
      </c>
      <c r="K50" s="33">
        <v>0</v>
      </c>
      <c r="L50" s="33">
        <v>0</v>
      </c>
      <c r="M50" s="46">
        <v>0</v>
      </c>
      <c r="N50" s="9">
        <f t="shared" si="8"/>
        <v>-9</v>
      </c>
      <c r="O50" s="14">
        <f t="shared" si="9"/>
        <v>1.2340980408667956E-4</v>
      </c>
      <c r="P50" s="20">
        <f>O50/SUMIF(A:A,A50,O:O)</f>
        <v>0.99998323987571769</v>
      </c>
    </row>
    <row r="51" spans="1:16" x14ac:dyDescent="0.35">
      <c r="A51" s="9" t="s">
        <v>40</v>
      </c>
      <c r="B51" s="9" t="s">
        <v>14</v>
      </c>
      <c r="C51" s="9" t="s">
        <v>16</v>
      </c>
      <c r="D51" s="33">
        <v>0</v>
      </c>
      <c r="E51" s="33">
        <v>70</v>
      </c>
      <c r="F51" s="33">
        <v>0</v>
      </c>
      <c r="G51" s="33">
        <v>0</v>
      </c>
      <c r="H51" s="33">
        <v>0</v>
      </c>
      <c r="I51" s="45">
        <v>0</v>
      </c>
      <c r="J51" s="45">
        <v>0</v>
      </c>
      <c r="K51" s="33">
        <v>0</v>
      </c>
      <c r="L51" s="33">
        <v>1</v>
      </c>
      <c r="M51" s="46">
        <v>0</v>
      </c>
      <c r="N51" s="9">
        <f t="shared" si="8"/>
        <v>-20</v>
      </c>
      <c r="O51" s="14">
        <f t="shared" si="9"/>
        <v>2.0611536224385579E-9</v>
      </c>
      <c r="P51" s="9">
        <f>O51/SUMIF(A:A,A51,O:O)</f>
        <v>1.6701420867664688E-5</v>
      </c>
    </row>
    <row r="52" spans="1:16" x14ac:dyDescent="0.35">
      <c r="A52" s="9" t="s">
        <v>40</v>
      </c>
      <c r="B52" s="9" t="s">
        <v>14</v>
      </c>
      <c r="C52" s="9" t="s">
        <v>17</v>
      </c>
      <c r="D52" s="33">
        <v>0</v>
      </c>
      <c r="E52" s="33">
        <v>70</v>
      </c>
      <c r="F52" s="33">
        <v>1</v>
      </c>
      <c r="G52" s="33">
        <v>0</v>
      </c>
      <c r="H52" s="33">
        <v>1</v>
      </c>
      <c r="I52" s="45">
        <v>0</v>
      </c>
      <c r="J52" s="45">
        <v>0</v>
      </c>
      <c r="K52" s="33">
        <v>1</v>
      </c>
      <c r="L52" s="33">
        <v>0</v>
      </c>
      <c r="M52" s="46">
        <v>0</v>
      </c>
      <c r="N52" s="9">
        <f t="shared" si="8"/>
        <v>-29</v>
      </c>
      <c r="O52" s="14">
        <f t="shared" si="9"/>
        <v>2.5436656473769228E-13</v>
      </c>
      <c r="P52" s="9">
        <f>O52/SUMIF(A:A,A52,O:O)</f>
        <v>2.0611190772476806E-9</v>
      </c>
    </row>
    <row r="53" spans="1:16" x14ac:dyDescent="0.35">
      <c r="A53" s="6" t="s">
        <v>41</v>
      </c>
      <c r="B53" s="6" t="s">
        <v>21</v>
      </c>
      <c r="C53" s="6" t="s">
        <v>22</v>
      </c>
      <c r="D53" s="35">
        <v>0</v>
      </c>
      <c r="E53" s="35">
        <v>25</v>
      </c>
      <c r="F53" s="35">
        <v>0</v>
      </c>
      <c r="G53" s="35">
        <v>0</v>
      </c>
      <c r="H53" s="35">
        <v>1</v>
      </c>
      <c r="I53" s="47">
        <v>0</v>
      </c>
      <c r="J53" s="47">
        <v>0</v>
      </c>
      <c r="K53" s="35">
        <v>0</v>
      </c>
      <c r="L53" s="35">
        <v>1</v>
      </c>
      <c r="M53" s="48">
        <v>0</v>
      </c>
      <c r="N53" s="6">
        <f t="shared" si="8"/>
        <v>-29</v>
      </c>
      <c r="O53" s="15">
        <f t="shared" si="9"/>
        <v>2.5436656473769228E-13</v>
      </c>
      <c r="P53" s="6">
        <f>O53/SUMIF(A:A,A53,O:O)</f>
        <v>2.543665647358495E-13</v>
      </c>
    </row>
    <row r="54" spans="1:16" x14ac:dyDescent="0.35">
      <c r="A54" s="6" t="s">
        <v>41</v>
      </c>
      <c r="B54" s="6" t="s">
        <v>21</v>
      </c>
      <c r="C54" s="6" t="s">
        <v>23</v>
      </c>
      <c r="D54" s="35">
        <v>1</v>
      </c>
      <c r="E54" s="35">
        <v>25</v>
      </c>
      <c r="F54" s="35">
        <v>0</v>
      </c>
      <c r="G54" s="35">
        <v>0</v>
      </c>
      <c r="H54" s="35">
        <v>0</v>
      </c>
      <c r="I54" s="47">
        <v>0</v>
      </c>
      <c r="J54" s="47">
        <v>0</v>
      </c>
      <c r="K54" s="35">
        <v>0</v>
      </c>
      <c r="L54" s="35">
        <v>0</v>
      </c>
      <c r="M54" s="48">
        <v>0</v>
      </c>
      <c r="N54" s="6">
        <f t="shared" si="8"/>
        <v>0</v>
      </c>
      <c r="O54" s="15">
        <f t="shared" si="9"/>
        <v>1</v>
      </c>
      <c r="P54" s="21">
        <f>O54/SUMIF(A:A,A54,O:O)</f>
        <v>0.99999999999275535</v>
      </c>
    </row>
    <row r="55" spans="1:16" x14ac:dyDescent="0.35">
      <c r="A55" s="6" t="s">
        <v>41</v>
      </c>
      <c r="B55" s="6" t="s">
        <v>21</v>
      </c>
      <c r="C55" s="6" t="s">
        <v>24</v>
      </c>
      <c r="D55" s="35">
        <v>0</v>
      </c>
      <c r="E55" s="35">
        <v>25</v>
      </c>
      <c r="F55" s="35">
        <v>1</v>
      </c>
      <c r="G55" s="35">
        <v>0</v>
      </c>
      <c r="H55" s="35">
        <v>1</v>
      </c>
      <c r="I55" s="47">
        <v>0</v>
      </c>
      <c r="J55" s="47">
        <v>0</v>
      </c>
      <c r="K55" s="35">
        <v>1</v>
      </c>
      <c r="L55" s="35">
        <v>1</v>
      </c>
      <c r="M55" s="48">
        <v>0</v>
      </c>
      <c r="N55" s="6">
        <f t="shared" si="8"/>
        <v>-49</v>
      </c>
      <c r="O55" s="15">
        <f t="shared" si="9"/>
        <v>5.2428856633634639E-22</v>
      </c>
      <c r="P55" s="6">
        <f>O55/SUMIF(A:A,A55,O:O)</f>
        <v>5.2428856633254813E-22</v>
      </c>
    </row>
    <row r="56" spans="1:16" x14ac:dyDescent="0.35">
      <c r="A56" s="7" t="s">
        <v>42</v>
      </c>
      <c r="B56" s="7" t="s">
        <v>18</v>
      </c>
      <c r="C56" s="7" t="s">
        <v>19</v>
      </c>
      <c r="D56" s="37">
        <v>1</v>
      </c>
      <c r="E56" s="37">
        <v>97</v>
      </c>
      <c r="F56" s="37">
        <v>0</v>
      </c>
      <c r="G56" s="37">
        <v>0</v>
      </c>
      <c r="H56" s="37">
        <v>0</v>
      </c>
      <c r="I56" s="49">
        <v>0</v>
      </c>
      <c r="J56" s="49">
        <v>0</v>
      </c>
      <c r="K56" s="37">
        <v>0</v>
      </c>
      <c r="L56" s="37">
        <v>0</v>
      </c>
      <c r="M56" s="50">
        <v>0</v>
      </c>
      <c r="N56" s="7">
        <f t="shared" si="8"/>
        <v>0</v>
      </c>
      <c r="O56" s="16">
        <f t="shared" si="9"/>
        <v>1</v>
      </c>
      <c r="P56" s="22">
        <f>O56/SUMIF(A:A,A56,O:O)</f>
        <v>0.99999969202273276</v>
      </c>
    </row>
    <row r="57" spans="1:16" x14ac:dyDescent="0.35">
      <c r="A57" s="7" t="s">
        <v>42</v>
      </c>
      <c r="B57" s="7" t="s">
        <v>18</v>
      </c>
      <c r="C57" s="7" t="s">
        <v>20</v>
      </c>
      <c r="D57" s="37">
        <v>0</v>
      </c>
      <c r="E57" s="37">
        <v>97</v>
      </c>
      <c r="F57" s="37">
        <v>0</v>
      </c>
      <c r="G57" s="37">
        <v>0</v>
      </c>
      <c r="H57" s="37">
        <v>0</v>
      </c>
      <c r="I57" s="49">
        <v>0</v>
      </c>
      <c r="J57" s="49">
        <v>0</v>
      </c>
      <c r="K57" s="37">
        <v>0</v>
      </c>
      <c r="L57" s="37">
        <v>1</v>
      </c>
      <c r="M57" s="50">
        <v>0</v>
      </c>
      <c r="N57" s="7">
        <f t="shared" si="8"/>
        <v>-20</v>
      </c>
      <c r="O57" s="16">
        <f t="shared" si="9"/>
        <v>2.0611536224385579E-9</v>
      </c>
      <c r="P57" s="7">
        <f>O57/SUMIF(A:A,A57,O:O)</f>
        <v>2.0611529876500981E-9</v>
      </c>
    </row>
    <row r="58" spans="1:16" x14ac:dyDescent="0.35">
      <c r="A58" s="8" t="s">
        <v>43</v>
      </c>
      <c r="B58" s="8" t="s">
        <v>25</v>
      </c>
      <c r="C58" s="8" t="s">
        <v>26</v>
      </c>
      <c r="D58" s="39">
        <v>0</v>
      </c>
      <c r="E58" s="39">
        <v>1</v>
      </c>
      <c r="F58" s="39">
        <v>0</v>
      </c>
      <c r="G58" s="39">
        <v>0</v>
      </c>
      <c r="H58" s="39">
        <v>0</v>
      </c>
      <c r="I58" s="51">
        <v>0</v>
      </c>
      <c r="J58" s="51">
        <v>0</v>
      </c>
      <c r="K58" s="39">
        <v>0</v>
      </c>
      <c r="L58" s="39">
        <v>1</v>
      </c>
      <c r="M58" s="52">
        <v>0</v>
      </c>
      <c r="N58" s="8">
        <f t="shared" si="8"/>
        <v>-20</v>
      </c>
      <c r="O58" s="17">
        <f t="shared" si="9"/>
        <v>2.0611536224385579E-9</v>
      </c>
      <c r="P58" s="8">
        <f>O58/SUMIF(A:A,A58,O:O)</f>
        <v>2.0611529876500981E-9</v>
      </c>
    </row>
    <row r="59" spans="1:16" x14ac:dyDescent="0.35">
      <c r="A59" s="8" t="s">
        <v>43</v>
      </c>
      <c r="B59" s="8" t="s">
        <v>25</v>
      </c>
      <c r="C59" s="8" t="s">
        <v>27</v>
      </c>
      <c r="D59" s="39">
        <v>1</v>
      </c>
      <c r="E59" s="39">
        <v>1</v>
      </c>
      <c r="F59" s="39">
        <v>0</v>
      </c>
      <c r="G59" s="39">
        <v>0</v>
      </c>
      <c r="H59" s="39">
        <v>0</v>
      </c>
      <c r="I59" s="51">
        <v>0</v>
      </c>
      <c r="J59" s="51">
        <v>0</v>
      </c>
      <c r="K59" s="39">
        <v>0</v>
      </c>
      <c r="L59" s="39">
        <v>0</v>
      </c>
      <c r="M59" s="52">
        <v>0</v>
      </c>
      <c r="N59" s="8">
        <f t="shared" si="8"/>
        <v>0</v>
      </c>
      <c r="O59" s="17">
        <f t="shared" si="9"/>
        <v>1</v>
      </c>
      <c r="P59" s="23">
        <f>O59/SUMIF(A:A,A59,O:O)</f>
        <v>0.99999969202273276</v>
      </c>
    </row>
    <row r="62" spans="1:16" x14ac:dyDescent="0.35">
      <c r="A62" s="25" t="s">
        <v>55</v>
      </c>
    </row>
    <row r="63" spans="1:16" x14ac:dyDescent="0.35">
      <c r="A63" s="5" t="s">
        <v>45</v>
      </c>
      <c r="B63" s="5" t="s">
        <v>6</v>
      </c>
      <c r="C63" s="5" t="s">
        <v>7</v>
      </c>
      <c r="D63" s="29">
        <v>1</v>
      </c>
      <c r="E63" s="29">
        <v>10</v>
      </c>
      <c r="F63" s="29">
        <v>0</v>
      </c>
      <c r="G63" s="29">
        <v>1</v>
      </c>
      <c r="H63" s="29">
        <v>1</v>
      </c>
      <c r="I63" s="29">
        <v>1</v>
      </c>
      <c r="J63" s="29">
        <v>0</v>
      </c>
      <c r="K63" s="29">
        <v>0</v>
      </c>
      <c r="L63" s="29">
        <v>0</v>
      </c>
      <c r="M63" s="42">
        <v>0</v>
      </c>
      <c r="N63" s="5">
        <f>-SUMPRODUCT(F63:M63,F$4:M$4)</f>
        <v>-18</v>
      </c>
      <c r="O63" s="12">
        <f>EXP(N63)</f>
        <v>1.5229979744712629E-8</v>
      </c>
      <c r="P63" s="19">
        <f>O63/SUMIF(A:A,A63,O:O)</f>
        <v>2.4726211056631639E-3</v>
      </c>
    </row>
    <row r="64" spans="1:16" x14ac:dyDescent="0.35">
      <c r="A64" s="5" t="s">
        <v>45</v>
      </c>
      <c r="B64" s="5" t="s">
        <v>6</v>
      </c>
      <c r="C64" s="5" t="s">
        <v>8</v>
      </c>
      <c r="D64" s="29">
        <v>0</v>
      </c>
      <c r="E64" s="29">
        <v>10</v>
      </c>
      <c r="F64" s="29">
        <v>0</v>
      </c>
      <c r="G64" s="29">
        <v>0</v>
      </c>
      <c r="H64" s="29">
        <v>0</v>
      </c>
      <c r="I64" s="29">
        <v>1</v>
      </c>
      <c r="J64" s="29">
        <v>1</v>
      </c>
      <c r="K64" s="29">
        <v>0</v>
      </c>
      <c r="L64" s="29">
        <v>0</v>
      </c>
      <c r="M64" s="42">
        <v>0</v>
      </c>
      <c r="N64" s="5">
        <f t="shared" ref="N64:N78" si="10">-SUMPRODUCT(F64:M64,F$4:M$4)</f>
        <v>-12</v>
      </c>
      <c r="O64" s="12">
        <f t="shared" ref="O64:O78" si="11">EXP(N64)</f>
        <v>6.1442123533282098E-6</v>
      </c>
      <c r="P64" s="5">
        <f>O64/SUMIF(A:A,A64,O:O)</f>
        <v>0.99752654942236285</v>
      </c>
    </row>
    <row r="65" spans="1:16" x14ac:dyDescent="0.35">
      <c r="A65" s="5" t="s">
        <v>45</v>
      </c>
      <c r="B65" s="5" t="s">
        <v>6</v>
      </c>
      <c r="C65" s="5" t="s">
        <v>12</v>
      </c>
      <c r="D65" s="29">
        <v>0</v>
      </c>
      <c r="E65" s="29">
        <v>10</v>
      </c>
      <c r="F65" s="29">
        <v>1</v>
      </c>
      <c r="G65" s="29">
        <v>1</v>
      </c>
      <c r="H65" s="29">
        <v>1</v>
      </c>
      <c r="I65" s="29">
        <v>0</v>
      </c>
      <c r="J65" s="29">
        <v>0</v>
      </c>
      <c r="K65" s="29">
        <v>0</v>
      </c>
      <c r="L65" s="29">
        <v>0</v>
      </c>
      <c r="M65" s="42">
        <v>0</v>
      </c>
      <c r="N65" s="5">
        <f t="shared" si="10"/>
        <v>-26</v>
      </c>
      <c r="O65" s="12">
        <f t="shared" si="11"/>
        <v>5.1090890280633251E-12</v>
      </c>
      <c r="P65" s="5">
        <f>O65/SUMIF(A:A,A65,O:O)</f>
        <v>8.2947197391297937E-7</v>
      </c>
    </row>
    <row r="66" spans="1:16" x14ac:dyDescent="0.35">
      <c r="A66" s="4" t="s">
        <v>46</v>
      </c>
      <c r="B66" s="4" t="s">
        <v>9</v>
      </c>
      <c r="C66" s="4" t="s">
        <v>11</v>
      </c>
      <c r="D66" s="31">
        <v>0</v>
      </c>
      <c r="E66" s="31">
        <v>253</v>
      </c>
      <c r="F66" s="31">
        <v>0</v>
      </c>
      <c r="G66" s="31">
        <v>1</v>
      </c>
      <c r="H66" s="31">
        <v>1</v>
      </c>
      <c r="I66" s="31">
        <v>1</v>
      </c>
      <c r="J66" s="31">
        <v>0</v>
      </c>
      <c r="K66" s="31">
        <v>0</v>
      </c>
      <c r="L66" s="31">
        <v>0</v>
      </c>
      <c r="M66" s="44">
        <v>0</v>
      </c>
      <c r="N66" s="4">
        <f t="shared" si="10"/>
        <v>-18</v>
      </c>
      <c r="O66" s="13">
        <f t="shared" si="11"/>
        <v>1.5229979744712629E-8</v>
      </c>
      <c r="P66" s="4">
        <f>O66/SUMIF(A:A,A66,O:O)</f>
        <v>2.4726211056631639E-3</v>
      </c>
    </row>
    <row r="67" spans="1:16" x14ac:dyDescent="0.35">
      <c r="A67" s="4" t="s">
        <v>46</v>
      </c>
      <c r="B67" s="4" t="s">
        <v>9</v>
      </c>
      <c r="C67" s="4" t="s">
        <v>10</v>
      </c>
      <c r="D67" s="31">
        <v>1</v>
      </c>
      <c r="E67" s="31">
        <v>253</v>
      </c>
      <c r="F67" s="31">
        <v>0</v>
      </c>
      <c r="G67" s="31">
        <v>0</v>
      </c>
      <c r="H67" s="31">
        <v>0</v>
      </c>
      <c r="I67" s="31">
        <v>1</v>
      </c>
      <c r="J67" s="31">
        <v>1</v>
      </c>
      <c r="K67" s="31">
        <v>0</v>
      </c>
      <c r="L67" s="31">
        <v>0</v>
      </c>
      <c r="M67" s="44">
        <v>0</v>
      </c>
      <c r="N67" s="4">
        <f t="shared" si="10"/>
        <v>-12</v>
      </c>
      <c r="O67" s="13">
        <f t="shared" si="11"/>
        <v>6.1442123533282098E-6</v>
      </c>
      <c r="P67" s="18">
        <f>O67/SUMIF(A:A,A67,O:O)</f>
        <v>0.99752654942236285</v>
      </c>
    </row>
    <row r="68" spans="1:16" x14ac:dyDescent="0.35">
      <c r="A68" s="4" t="s">
        <v>46</v>
      </c>
      <c r="B68" s="4" t="s">
        <v>9</v>
      </c>
      <c r="C68" s="4" t="s">
        <v>13</v>
      </c>
      <c r="D68" s="31">
        <v>0</v>
      </c>
      <c r="E68" s="31">
        <v>253</v>
      </c>
      <c r="F68" s="31">
        <v>1</v>
      </c>
      <c r="G68" s="31">
        <v>1</v>
      </c>
      <c r="H68" s="31">
        <v>1</v>
      </c>
      <c r="I68" s="31">
        <v>0</v>
      </c>
      <c r="J68" s="31">
        <v>0</v>
      </c>
      <c r="K68" s="31">
        <v>0</v>
      </c>
      <c r="L68" s="31">
        <v>0</v>
      </c>
      <c r="M68" s="44">
        <v>0</v>
      </c>
      <c r="N68" s="4">
        <f t="shared" si="10"/>
        <v>-26</v>
      </c>
      <c r="O68" s="13">
        <f t="shared" si="11"/>
        <v>5.1090890280633251E-12</v>
      </c>
      <c r="P68" s="4">
        <f>O68/SUMIF(A:A,A68,O:O)</f>
        <v>8.2947197391297937E-7</v>
      </c>
    </row>
    <row r="69" spans="1:16" x14ac:dyDescent="0.35">
      <c r="A69" s="9" t="s">
        <v>47</v>
      </c>
      <c r="B69" s="9" t="s">
        <v>14</v>
      </c>
      <c r="C69" s="9" t="s">
        <v>15</v>
      </c>
      <c r="D69" s="33">
        <v>1</v>
      </c>
      <c r="E69" s="33">
        <v>70</v>
      </c>
      <c r="F69" s="33">
        <v>0</v>
      </c>
      <c r="G69" s="33">
        <v>0</v>
      </c>
      <c r="H69" s="33">
        <v>1</v>
      </c>
      <c r="I69" s="33">
        <v>1</v>
      </c>
      <c r="J69" s="33">
        <v>0</v>
      </c>
      <c r="K69" s="33">
        <v>0</v>
      </c>
      <c r="L69" s="33">
        <v>0</v>
      </c>
      <c r="M69" s="46">
        <v>0</v>
      </c>
      <c r="N69" s="9">
        <f t="shared" si="10"/>
        <v>-11</v>
      </c>
      <c r="O69" s="14">
        <f t="shared" si="11"/>
        <v>1.6701700790245659E-5</v>
      </c>
      <c r="P69" s="20">
        <f>O69/SUMIF(A:A,A69,O:O)</f>
        <v>0.73087933571190999</v>
      </c>
    </row>
    <row r="70" spans="1:16" x14ac:dyDescent="0.35">
      <c r="A70" s="9" t="s">
        <v>47</v>
      </c>
      <c r="B70" s="9" t="s">
        <v>14</v>
      </c>
      <c r="C70" s="9" t="s">
        <v>16</v>
      </c>
      <c r="D70" s="33">
        <v>0</v>
      </c>
      <c r="E70" s="33">
        <v>70</v>
      </c>
      <c r="F70" s="33">
        <v>0</v>
      </c>
      <c r="G70" s="33">
        <v>0</v>
      </c>
      <c r="H70" s="33">
        <v>0</v>
      </c>
      <c r="I70" s="33">
        <v>1</v>
      </c>
      <c r="J70" s="33">
        <v>1</v>
      </c>
      <c r="K70" s="33">
        <v>0</v>
      </c>
      <c r="L70" s="33">
        <v>0</v>
      </c>
      <c r="M70" s="46">
        <v>0</v>
      </c>
      <c r="N70" s="9">
        <f t="shared" si="10"/>
        <v>-12</v>
      </c>
      <c r="O70" s="14">
        <f t="shared" si="11"/>
        <v>6.1442123533282098E-6</v>
      </c>
      <c r="P70" s="9">
        <f>O70/SUMIF(A:A,A70,O:O)</f>
        <v>0.26887548158545244</v>
      </c>
    </row>
    <row r="71" spans="1:16" x14ac:dyDescent="0.35">
      <c r="A71" s="9" t="s">
        <v>47</v>
      </c>
      <c r="B71" s="9" t="s">
        <v>14</v>
      </c>
      <c r="C71" s="9" t="s">
        <v>17</v>
      </c>
      <c r="D71" s="33">
        <v>0</v>
      </c>
      <c r="E71" s="33">
        <v>70</v>
      </c>
      <c r="F71" s="33">
        <v>1</v>
      </c>
      <c r="G71" s="33">
        <v>0</v>
      </c>
      <c r="H71" s="33">
        <v>1</v>
      </c>
      <c r="I71" s="33">
        <v>0</v>
      </c>
      <c r="J71" s="33">
        <v>0</v>
      </c>
      <c r="K71" s="33">
        <v>0</v>
      </c>
      <c r="L71" s="33">
        <v>0</v>
      </c>
      <c r="M71" s="46">
        <v>0</v>
      </c>
      <c r="N71" s="9">
        <f t="shared" si="10"/>
        <v>-19</v>
      </c>
      <c r="O71" s="14">
        <f t="shared" si="11"/>
        <v>5.6027964375372678E-9</v>
      </c>
      <c r="P71" s="9">
        <f>O71/SUMIF(A:A,A71,O:O)</f>
        <v>2.451827026375595E-4</v>
      </c>
    </row>
    <row r="72" spans="1:16" x14ac:dyDescent="0.35">
      <c r="A72" s="6" t="s">
        <v>48</v>
      </c>
      <c r="B72" s="6" t="s">
        <v>21</v>
      </c>
      <c r="C72" s="6" t="s">
        <v>22</v>
      </c>
      <c r="D72" s="35">
        <v>0</v>
      </c>
      <c r="E72" s="35">
        <v>25</v>
      </c>
      <c r="F72" s="35">
        <v>0</v>
      </c>
      <c r="G72" s="35">
        <v>0</v>
      </c>
      <c r="H72" s="35">
        <v>1</v>
      </c>
      <c r="I72" s="35">
        <v>1</v>
      </c>
      <c r="J72" s="35">
        <v>0</v>
      </c>
      <c r="K72" s="35">
        <v>0</v>
      </c>
      <c r="L72" s="35">
        <v>0</v>
      </c>
      <c r="M72" s="48">
        <v>0</v>
      </c>
      <c r="N72" s="6">
        <f t="shared" si="10"/>
        <v>-11</v>
      </c>
      <c r="O72" s="15">
        <f t="shared" si="11"/>
        <v>1.6701700790245659E-5</v>
      </c>
      <c r="P72" s="6">
        <f>O72/SUMIF(A:A,A72,O:O)</f>
        <v>0.73087933571190999</v>
      </c>
    </row>
    <row r="73" spans="1:16" x14ac:dyDescent="0.35">
      <c r="A73" s="6" t="s">
        <v>48</v>
      </c>
      <c r="B73" s="6" t="s">
        <v>21</v>
      </c>
      <c r="C73" s="6" t="s">
        <v>23</v>
      </c>
      <c r="D73" s="35">
        <v>1</v>
      </c>
      <c r="E73" s="35">
        <v>25</v>
      </c>
      <c r="F73" s="35">
        <v>0</v>
      </c>
      <c r="G73" s="35">
        <v>0</v>
      </c>
      <c r="H73" s="35">
        <v>0</v>
      </c>
      <c r="I73" s="35">
        <v>1</v>
      </c>
      <c r="J73" s="35">
        <v>1</v>
      </c>
      <c r="K73" s="35">
        <v>0</v>
      </c>
      <c r="L73" s="35">
        <v>0</v>
      </c>
      <c r="M73" s="48">
        <v>0</v>
      </c>
      <c r="N73" s="6">
        <f t="shared" si="10"/>
        <v>-12</v>
      </c>
      <c r="O73" s="15">
        <f t="shared" si="11"/>
        <v>6.1442123533282098E-6</v>
      </c>
      <c r="P73" s="21">
        <f>O73/SUMIF(A:A,A73,O:O)</f>
        <v>0.26887548158545244</v>
      </c>
    </row>
    <row r="74" spans="1:16" x14ac:dyDescent="0.35">
      <c r="A74" s="6" t="s">
        <v>48</v>
      </c>
      <c r="B74" s="6" t="s">
        <v>21</v>
      </c>
      <c r="C74" s="6" t="s">
        <v>24</v>
      </c>
      <c r="D74" s="35">
        <v>0</v>
      </c>
      <c r="E74" s="35">
        <v>25</v>
      </c>
      <c r="F74" s="35">
        <v>1</v>
      </c>
      <c r="G74" s="35">
        <v>0</v>
      </c>
      <c r="H74" s="35">
        <v>1</v>
      </c>
      <c r="I74" s="35">
        <v>0</v>
      </c>
      <c r="J74" s="35">
        <v>0</v>
      </c>
      <c r="K74" s="35">
        <v>0</v>
      </c>
      <c r="L74" s="35">
        <v>0</v>
      </c>
      <c r="M74" s="48">
        <v>0</v>
      </c>
      <c r="N74" s="6">
        <f t="shared" si="10"/>
        <v>-19</v>
      </c>
      <c r="O74" s="15">
        <f t="shared" si="11"/>
        <v>5.6027964375372678E-9</v>
      </c>
      <c r="P74" s="6">
        <f>O74/SUMIF(A:A,A74,O:O)</f>
        <v>2.451827026375595E-4</v>
      </c>
    </row>
    <row r="75" spans="1:16" x14ac:dyDescent="0.35">
      <c r="A75" s="7" t="s">
        <v>49</v>
      </c>
      <c r="B75" s="7" t="s">
        <v>18</v>
      </c>
      <c r="C75" s="7" t="s">
        <v>19</v>
      </c>
      <c r="D75" s="37">
        <v>1</v>
      </c>
      <c r="E75" s="37">
        <v>97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50">
        <v>0</v>
      </c>
      <c r="N75" s="7">
        <f t="shared" si="10"/>
        <v>0</v>
      </c>
      <c r="O75" s="16">
        <f t="shared" si="11"/>
        <v>1</v>
      </c>
      <c r="P75" s="22">
        <f>O75/SUMIF(A:A,A75,O:O)</f>
        <v>0.99995460213129761</v>
      </c>
    </row>
    <row r="76" spans="1:16" x14ac:dyDescent="0.35">
      <c r="A76" s="7" t="s">
        <v>49</v>
      </c>
      <c r="B76" s="7" t="s">
        <v>18</v>
      </c>
      <c r="C76" s="7" t="s">
        <v>20</v>
      </c>
      <c r="D76" s="37">
        <v>0</v>
      </c>
      <c r="E76" s="37">
        <v>97</v>
      </c>
      <c r="F76" s="37">
        <v>0</v>
      </c>
      <c r="G76" s="37">
        <v>0</v>
      </c>
      <c r="H76" s="37">
        <v>0</v>
      </c>
      <c r="I76" s="37">
        <v>0</v>
      </c>
      <c r="J76" s="37">
        <v>1</v>
      </c>
      <c r="K76" s="37">
        <v>0</v>
      </c>
      <c r="L76" s="37">
        <v>0</v>
      </c>
      <c r="M76" s="50">
        <v>0</v>
      </c>
      <c r="N76" s="7">
        <f t="shared" si="10"/>
        <v>-10</v>
      </c>
      <c r="O76" s="16">
        <f t="shared" si="11"/>
        <v>4.5399929762484854E-5</v>
      </c>
      <c r="P76" s="7">
        <f>O76/SUMIF(A:A,A76,O:O)</f>
        <v>4.5397868702434395E-5</v>
      </c>
    </row>
    <row r="77" spans="1:16" x14ac:dyDescent="0.35">
      <c r="A77" s="8" t="s">
        <v>50</v>
      </c>
      <c r="B77" s="8" t="s">
        <v>25</v>
      </c>
      <c r="C77" s="8" t="s">
        <v>26</v>
      </c>
      <c r="D77" s="39">
        <v>0</v>
      </c>
      <c r="E77" s="39">
        <v>1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52">
        <v>0</v>
      </c>
      <c r="N77" s="8">
        <f t="shared" si="10"/>
        <v>0</v>
      </c>
      <c r="O77" s="17">
        <f t="shared" si="11"/>
        <v>1</v>
      </c>
      <c r="P77" s="8">
        <f>O77/SUMIF(A:A,A77,O:O)</f>
        <v>0.99995460213129761</v>
      </c>
    </row>
    <row r="78" spans="1:16" x14ac:dyDescent="0.35">
      <c r="A78" s="8" t="s">
        <v>50</v>
      </c>
      <c r="B78" s="8" t="s">
        <v>25</v>
      </c>
      <c r="C78" s="8" t="s">
        <v>27</v>
      </c>
      <c r="D78" s="39">
        <v>1</v>
      </c>
      <c r="E78" s="39">
        <v>1</v>
      </c>
      <c r="F78" s="39">
        <v>0</v>
      </c>
      <c r="G78" s="39">
        <v>0</v>
      </c>
      <c r="H78" s="39">
        <v>0</v>
      </c>
      <c r="I78" s="39">
        <v>0</v>
      </c>
      <c r="J78" s="39">
        <v>1</v>
      </c>
      <c r="K78" s="39">
        <v>0</v>
      </c>
      <c r="L78" s="39">
        <v>0</v>
      </c>
      <c r="M78" s="52">
        <v>0</v>
      </c>
      <c r="N78" s="8">
        <f t="shared" si="10"/>
        <v>-10</v>
      </c>
      <c r="O78" s="17">
        <f t="shared" si="11"/>
        <v>4.5399929762484854E-5</v>
      </c>
      <c r="P78" s="23">
        <f>O78/SUMIF(A:A,A78,O:O)</f>
        <v>4.5397868702434395E-5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2022-05-19T04:35:27Z</dcterms:created>
  <dcterms:modified xsi:type="dcterms:W3CDTF">2022-05-22T00:56:49Z</dcterms:modified>
</cp:coreProperties>
</file>