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galog" sheetId="1" state="visible" r:id="rId2"/>
    <sheet name="Sheet6" sheetId="2" state="visible" r:id="rId3"/>
    <sheet name="LessListing" sheetId="3" state="visible" r:id="rId4"/>
    <sheet name="NoListing" sheetId="4" state="visible" r:id="rId5"/>
    <sheet name="manualExample" sheetId="5" state="visible" r:id="rId6"/>
    <sheet name="Sheet5" sheetId="6" state="visible" r:id="rId7"/>
  </sheets>
  <definedNames>
    <definedName function="false" hidden="false" localSheetId="0" name="solver_adj" vbProcedure="false">Tagalog!$E$4:$J$4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itr" vbProcedure="false">2147483647</definedName>
    <definedName function="false" hidden="false" localSheetId="0" name="solver_lin" vbProcedure="false">2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opt" vbProcedure="false">Tagalog!$T$26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<sst xmlns="http://schemas.openxmlformats.org/spreadsheetml/2006/main" count="764" uniqueCount="124">
  <si>
    <t xml:space="preserve">L1 penalty</t>
  </si>
  <si>
    <t xml:space="preserve">Data: simplified version of Zuraw 2010, (3), p 421</t>
  </si>
  <si>
    <t xml:space="preserve">sigma:</t>
  </si>
  <si>
    <t xml:space="preserve">mu:</t>
  </si>
  <si>
    <t xml:space="preserve">L2 penalty</t>
  </si>
  <si>
    <t xml:space="preserve">input</t>
  </si>
  <si>
    <t xml:space="preserve">lexeme</t>
  </si>
  <si>
    <t xml:space="preserve">candidate</t>
  </si>
  <si>
    <t xml:space="preserve">obs.prob</t>
  </si>
  <si>
    <t xml:space="preserve">tab.prob</t>
  </si>
  <si>
    <t xml:space="preserve">Assimilate</t>
  </si>
  <si>
    <t xml:space="preserve">*NC</t>
  </si>
  <si>
    <t xml:space="preserve">*nCoda</t>
  </si>
  <si>
    <t xml:space="preserve">FaithPlace</t>
  </si>
  <si>
    <t xml:space="preserve">Max</t>
  </si>
  <si>
    <t xml:space="preserve">FaithPlace_listed</t>
  </si>
  <si>
    <t xml:space="preserve">Max_listed</t>
  </si>
  <si>
    <t xml:space="preserve">UseListed</t>
  </si>
  <si>
    <t xml:space="preserve">&lt;-no need to copy UseListed over</t>
  </si>
  <si>
    <t xml:space="preserve">paN_po?ok</t>
  </si>
  <si>
    <t xml:space="preserve">pampo?ok</t>
  </si>
  <si>
    <t xml:space="preserve">the program will create it itself</t>
  </si>
  <si>
    <t xml:space="preserve">pamo?ok</t>
  </si>
  <si>
    <t xml:space="preserve">paNpo?ok</t>
  </si>
  <si>
    <t xml:space="preserve">paN_pighati?</t>
  </si>
  <si>
    <t xml:space="preserve">pampighati?</t>
  </si>
  <si>
    <t xml:space="preserve">pamighati?</t>
  </si>
  <si>
    <t xml:space="preserve">paNpighati?</t>
  </si>
  <si>
    <t xml:space="preserve">paN_dinig</t>
  </si>
  <si>
    <t xml:space="preserve">pandinig</t>
  </si>
  <si>
    <t xml:space="preserve">paninig</t>
  </si>
  <si>
    <t xml:space="preserve">paNdinig</t>
  </si>
  <si>
    <t xml:space="preserve">paN_dalaNin</t>
  </si>
  <si>
    <t xml:space="preserve">pandalaNin</t>
  </si>
  <si>
    <t xml:space="preserve">panalaNin</t>
  </si>
  <si>
    <t xml:space="preserve">paNdalaNin</t>
  </si>
  <si>
    <t xml:space="preserve">paN_gawaj</t>
  </si>
  <si>
    <t xml:space="preserve">paNgawaj</t>
  </si>
  <si>
    <t xml:space="preserve">paNawaj</t>
  </si>
  <si>
    <t xml:space="preserve">paN_gindaj</t>
  </si>
  <si>
    <t xml:space="preserve">paNgindaj</t>
  </si>
  <si>
    <t xml:space="preserve">paNindaj</t>
  </si>
  <si>
    <t xml:space="preserve">Examples for manual:</t>
  </si>
  <si>
    <t xml:space="preserve">composed</t>
  </si>
  <si>
    <t xml:space="preserve">Likelihood</t>
  </si>
  <si>
    <t xml:space="preserve">1paN_po?ok</t>
  </si>
  <si>
    <t xml:space="preserve">L1</t>
  </si>
  <si>
    <t xml:space="preserve">L2</t>
  </si>
  <si>
    <t xml:space="preserve">1paN_pighati?</t>
  </si>
  <si>
    <t xml:space="preserve">1paN_dinig</t>
  </si>
  <si>
    <t xml:space="preserve">1paN_dalaNin</t>
  </si>
  <si>
    <t xml:space="preserve">1paN_gawaj</t>
  </si>
  <si>
    <t xml:space="preserve">1paN_gindaj</t>
  </si>
  <si>
    <t xml:space="preserve">listed</t>
  </si>
  <si>
    <t xml:space="preserve">p_listed:</t>
  </si>
  <si>
    <t xml:space="preserve">'wug'</t>
  </si>
  <si>
    <t xml:space="preserve">2paN_po?ok</t>
  </si>
  <si>
    <t xml:space="preserve">2paN_pighati?</t>
  </si>
  <si>
    <t xml:space="preserve">2paN_dinig</t>
  </si>
  <si>
    <t xml:space="preserve">2paN_dalaNin</t>
  </si>
  <si>
    <t xml:space="preserve">2paN_gawaj</t>
  </si>
  <si>
    <t xml:space="preserve">2paN_gindaj</t>
  </si>
  <si>
    <t xml:space="preserve">lexeme(s)_used</t>
  </si>
  <si>
    <t xml:space="preserve">pred.prob</t>
  </si>
  <si>
    <t xml:space="preserve">H</t>
  </si>
  <si>
    <t xml:space="preserve">paN, po?ok</t>
  </si>
  <si>
    <t xml:space="preserve">pam_po?ok_composed</t>
  </si>
  <si>
    <t xml:space="preserve">pam_o?ok_composed</t>
  </si>
  <si>
    <t xml:space="preserve">paN_po?ok_composed</t>
  </si>
  <si>
    <t xml:space="preserve">pam_po?ok_listed</t>
  </si>
  <si>
    <t xml:space="preserve">pam_o?ok_listed</t>
  </si>
  <si>
    <t xml:space="preserve">paN_po?ok_listed</t>
  </si>
  <si>
    <t xml:space="preserve">paN, pighati?</t>
  </si>
  <si>
    <t xml:space="preserve">pam_pighati?_composed</t>
  </si>
  <si>
    <t xml:space="preserve">pam_ighati?_composed</t>
  </si>
  <si>
    <t xml:space="preserve">paN_pighati?_composed</t>
  </si>
  <si>
    <t xml:space="preserve">pam_pighati?_listed</t>
  </si>
  <si>
    <t xml:space="preserve">pam_ighati?_listed</t>
  </si>
  <si>
    <t xml:space="preserve">paN_pighati?_listed</t>
  </si>
  <si>
    <t xml:space="preserve">paN, dinig</t>
  </si>
  <si>
    <t xml:space="preserve">pan_dinig_composed</t>
  </si>
  <si>
    <t xml:space="preserve">pan_inig_composed</t>
  </si>
  <si>
    <t xml:space="preserve">paN_dinig_composed</t>
  </si>
  <si>
    <t xml:space="preserve">pan_dinig_listed</t>
  </si>
  <si>
    <t xml:space="preserve">pan_inig_listed</t>
  </si>
  <si>
    <t xml:space="preserve">paN_dinig_listed</t>
  </si>
  <si>
    <t xml:space="preserve">paN, dalaNin</t>
  </si>
  <si>
    <t xml:space="preserve">pan_dalaNin_composed</t>
  </si>
  <si>
    <t xml:space="preserve">pan_alaNin_composed</t>
  </si>
  <si>
    <t xml:space="preserve">paN_dalaNin_composed</t>
  </si>
  <si>
    <t xml:space="preserve">pan_dalaNin_listed</t>
  </si>
  <si>
    <t xml:space="preserve">pan_alaNin_listed</t>
  </si>
  <si>
    <t xml:space="preserve">paN_dalaNin_listed</t>
  </si>
  <si>
    <t xml:space="preserve">paN, gawaj</t>
  </si>
  <si>
    <t xml:space="preserve">paN_gawaj_composed</t>
  </si>
  <si>
    <t xml:space="preserve">paN_awaj_composed</t>
  </si>
  <si>
    <t xml:space="preserve">paN_gawaj_listed</t>
  </si>
  <si>
    <t xml:space="preserve">paN_awaj_listed</t>
  </si>
  <si>
    <t xml:space="preserve">paN, gindaj</t>
  </si>
  <si>
    <t xml:space="preserve">paN_gindaj_composed</t>
  </si>
  <si>
    <t xml:space="preserve">paN_indaj_composed</t>
  </si>
  <si>
    <t xml:space="preserve">paN_gindaj_listed</t>
  </si>
  <si>
    <t xml:space="preserve">paN_indaj_listed</t>
  </si>
  <si>
    <t xml:space="preserve">lexeme(s)</t>
  </si>
  <si>
    <t xml:space="preserve">*VTV</t>
  </si>
  <si>
    <t xml:space="preserve">Ident-Place</t>
  </si>
  <si>
    <t xml:space="preserve">useListed</t>
  </si>
  <si>
    <t xml:space="preserve">/mot/+/a/</t>
  </si>
  <si>
    <t xml:space="preserve">mota</t>
  </si>
  <si>
    <t xml:space="preserve">moda</t>
  </si>
  <si>
    <t xml:space="preserve">/moda/</t>
  </si>
  <si>
    <t xml:space="preserve">Using lexemes </t>
  </si>
  <si>
    <t xml:space="preserve">pam_po?ok</t>
  </si>
  <si>
    <t xml:space="preserve">pam_o?ok</t>
  </si>
  <si>
    <t xml:space="preserve">pam_pighati?</t>
  </si>
  <si>
    <t xml:space="preserve">pam_ighati?</t>
  </si>
  <si>
    <t xml:space="preserve">pan_dinig</t>
  </si>
  <si>
    <t xml:space="preserve">pan_inig</t>
  </si>
  <si>
    <t xml:space="preserve">paN</t>
  </si>
  <si>
    <t xml:space="preserve">dalaNin</t>
  </si>
  <si>
    <t xml:space="preserve">pan_dalaNin</t>
  </si>
  <si>
    <t xml:space="preserve">pan_alaNin</t>
  </si>
  <si>
    <t xml:space="preserve">paN_awaj</t>
  </si>
  <si>
    <t xml:space="preserve">paN_indaj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</si>
</sst>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"/>
    <numFmt numFmtId="167" formatCode="0.00E+00"/>
  </numFmts>
  <fonts count="9">
    <font>
      <sz val="11"/>
      <color rgb="FF000000"/>
      <name val="Gill Sans M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Gill Sans MT"/>
      <family val="2"/>
      <charset val="1"/>
    </font>
    <font>
      <sz val="11"/>
      <color rgb="FFA6A6A6"/>
      <name val="Gill Sans MT"/>
      <family val="2"/>
      <charset val="1"/>
    </font>
    <font>
      <b val="true"/>
      <sz val="11"/>
      <color rgb="FF000000"/>
      <name val="Gill Sans MT"/>
      <family val="2"/>
      <charset val="1"/>
    </font>
    <font>
      <b val="true"/>
      <sz val="14"/>
      <color rgb="FF9F296B"/>
      <name val="Gill Sans MT"/>
      <family val="2"/>
      <charset val="1"/>
    </font>
    <font>
      <b val="true"/>
      <sz val="11"/>
      <color rgb="FFA6A6A6"/>
      <name val="Gill Sans MT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6DFEE"/>
        <bgColor rgb="FFD8D8D8"/>
      </patternFill>
    </fill>
    <fill>
      <patternFill patternType="solid">
        <fgColor rgb="FFE0EFF5"/>
        <bgColor rgb="FFF2F2F2"/>
      </patternFill>
    </fill>
    <fill>
      <patternFill patternType="solid">
        <fgColor rgb="FFEFD0E0"/>
        <bgColor rgb="FFF6DEEC"/>
      </patternFill>
    </fill>
    <fill>
      <patternFill patternType="solid">
        <fgColor rgb="FFF6DEEC"/>
        <bgColor rgb="FFEFD0E0"/>
      </patternFill>
    </fill>
    <fill>
      <patternFill patternType="solid">
        <fgColor rgb="FFD8D8D8"/>
        <bgColor rgb="FFD6DFEE"/>
      </patternFill>
    </fill>
    <fill>
      <patternFill patternType="solid">
        <fgColor rgb="FFF2F2F2"/>
        <bgColor rgb="FFE0EFF5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D1434"/>
      </bottom>
      <diagonal/>
    </border>
    <border diagonalUp="false" diagonalDown="false">
      <left/>
      <right style="thick">
        <color rgb="FF4D1434"/>
      </right>
      <top style="thick">
        <color rgb="FF4D1434"/>
      </top>
      <bottom/>
      <diagonal/>
    </border>
    <border diagonalUp="false" diagonalDown="false">
      <left/>
      <right style="thick">
        <color rgb="FF4D1434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F296B"/>
      <rgbColor rgb="FFF6DEEC"/>
      <rgbColor rgb="FFE0EFF5"/>
      <rgbColor rgb="FF4D1434"/>
      <rgbColor rgb="FFFF8080"/>
      <rgbColor rgb="FF0066CC"/>
      <rgbColor rgb="FFD6DF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8D8D8"/>
      <rgbColor rgb="FFFFFF99"/>
      <rgbColor rgb="FF99CCFF"/>
      <rgbColor rgb="FFFF99CC"/>
      <rgbColor rgb="FFCC99FF"/>
      <rgbColor rgb="FFEFD0E0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1" sqref="7:7 L5"/>
    </sheetView>
  </sheetViews>
  <sheetFormatPr defaultColWidth="8.87890625" defaultRowHeight="17.25" zeroHeight="false" outlineLevelRow="0" outlineLevelCol="0"/>
  <cols>
    <col collapsed="false" customWidth="true" hidden="false" outlineLevel="0" max="1" min="1" style="0" width="20.13"/>
    <col collapsed="false" customWidth="true" hidden="false" outlineLevel="0" max="2" min="2" style="0" width="14"/>
    <col collapsed="false" customWidth="true" hidden="false" outlineLevel="0" max="3" min="3" style="0" width="11.63"/>
    <col collapsed="false" customWidth="true" hidden="false" outlineLevel="0" max="4" min="4" style="1" width="11.51"/>
    <col collapsed="false" customWidth="true" hidden="false" outlineLevel="0" max="5" min="5" style="1" width="10.51"/>
    <col collapsed="false" customWidth="true" hidden="false" outlineLevel="0" max="6" min="6" style="1" width="12.13"/>
    <col collapsed="false" customWidth="true" hidden="false" outlineLevel="0" max="7" min="7" style="1" width="9"/>
    <col collapsed="false" customWidth="true" hidden="false" outlineLevel="0" max="8" min="8" style="1" width="11.13"/>
    <col collapsed="false" customWidth="true" hidden="false" outlineLevel="0" max="9" min="9" style="1" width="9"/>
    <col collapsed="false" customWidth="true" hidden="false" outlineLevel="0" max="10" min="10" style="1" width="9.13"/>
    <col collapsed="false" customWidth="true" hidden="false" outlineLevel="0" max="11" min="11" style="1" width="16.98"/>
    <col collapsed="false" customWidth="true" hidden="false" outlineLevel="0" max="12" min="12" style="1" width="18.85"/>
    <col collapsed="false" customWidth="true" hidden="false" outlineLevel="0" max="13" min="13" style="1" width="9"/>
    <col collapsed="false" customWidth="true" hidden="false" outlineLevel="0" max="14" min="14" style="0" width="8.13"/>
    <col collapsed="false" customWidth="true" hidden="false" outlineLevel="0" max="15" min="15" style="0" width="3.38"/>
    <col collapsed="false" customWidth="true" hidden="false" outlineLevel="0" max="17" min="17" style="0" width="12.13"/>
    <col collapsed="false" customWidth="true" hidden="false" outlineLevel="0" max="18" min="18" style="0" width="10.87"/>
  </cols>
  <sheetData>
    <row r="1" customFormat="false" ht="17.25" hidden="false" customHeight="false" outlineLevel="0" collapsed="false">
      <c r="E1" s="1" t="s">
        <v>0</v>
      </c>
      <c r="F1" s="1" t="n">
        <f aca="false">(F4-F2)*SQRT(2)/$D$2^2</f>
        <v>0.0699961875447025</v>
      </c>
      <c r="G1" s="1" t="n">
        <f aca="false">(G4-G2)*SQRT(2)/$D$2^2</f>
        <v>0</v>
      </c>
      <c r="H1" s="1" t="n">
        <f aca="false">(H4-H2)*SQRT(2)/$D$2^2</f>
        <v>0</v>
      </c>
      <c r="I1" s="1" t="n">
        <f aca="false">(I4-I2)*SQRT(2)/$D$2^2</f>
        <v>0</v>
      </c>
      <c r="J1" s="1" t="n">
        <f aca="false">(J4-J2)*SQRT(2)/$D$2^2</f>
        <v>0.0756612904212331</v>
      </c>
      <c r="K1" s="1" t="n">
        <f aca="false">(K4-K2)*SQRT(2)/$D$2^2</f>
        <v>0</v>
      </c>
      <c r="L1" s="1" t="n">
        <f aca="false">(L4-L2)*SQRT(2)/$D$2^2</f>
        <v>0.0756612904212331</v>
      </c>
      <c r="M1" s="1" t="n">
        <f aca="false">(M4-M2)*SQRT(2)/$D$2^2</f>
        <v>0.0756935745026182</v>
      </c>
      <c r="N1" s="0" t="s">
        <v>1</v>
      </c>
    </row>
    <row r="2" customFormat="false" ht="17.25" hidden="false" customHeight="false" outlineLevel="0" collapsed="false">
      <c r="C2" s="0" t="s">
        <v>2</v>
      </c>
      <c r="D2" s="1" t="n">
        <v>10</v>
      </c>
      <c r="E2" s="1" t="s">
        <v>3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2" t="n">
        <v>0</v>
      </c>
      <c r="M2" s="2" t="n">
        <v>0</v>
      </c>
    </row>
    <row r="3" customFormat="false" ht="17.25" hidden="false" customHeight="false" outlineLevel="0" collapsed="false">
      <c r="E3" s="1" t="s">
        <v>4</v>
      </c>
      <c r="F3" s="1" t="n">
        <f aca="false">(F4-F2)^2/2/$D$2</f>
        <v>1.22486656769829</v>
      </c>
      <c r="G3" s="1" t="n">
        <f aca="false">(G4-G2)^2/2/$D$2</f>
        <v>0</v>
      </c>
      <c r="H3" s="1" t="n">
        <f aca="false">(H4-H2)^2/2/$D$2</f>
        <v>0</v>
      </c>
      <c r="I3" s="1" t="n">
        <f aca="false">(I4-I2)^2/2/$D$2</f>
        <v>0</v>
      </c>
      <c r="J3" s="1" t="n">
        <f aca="false">(J4-J2)^2/2/$D$2</f>
        <v>1.43115771705154</v>
      </c>
      <c r="K3" s="1" t="n">
        <f aca="false">(K4-K2)^2/2/$D$2</f>
        <v>0</v>
      </c>
      <c r="L3" s="1" t="n">
        <f aca="false">(L4-L2)^2/2/$D$2</f>
        <v>1.43115771705154</v>
      </c>
      <c r="M3" s="1" t="n">
        <f aca="false">(M4-M2)^2/2/$D$2</f>
        <v>1.43237930524585</v>
      </c>
    </row>
    <row r="4" customFormat="false" ht="18" hidden="false" customHeight="false" outlineLevel="0" collapsed="false">
      <c r="A4" s="3"/>
      <c r="B4" s="3"/>
      <c r="C4" s="3"/>
      <c r="D4" s="4"/>
      <c r="E4" s="4" t="n">
        <v>5.35234398230505</v>
      </c>
      <c r="F4" s="4" t="n">
        <v>4.94947788700645</v>
      </c>
      <c r="G4" s="4" t="n">
        <v>0</v>
      </c>
      <c r="H4" s="4" t="n">
        <v>0</v>
      </c>
      <c r="I4" s="4" t="n">
        <v>0</v>
      </c>
      <c r="J4" s="4" t="n">
        <v>5.35006115301787</v>
      </c>
      <c r="K4" s="4" t="n">
        <f aca="false">I4</f>
        <v>0</v>
      </c>
      <c r="L4" s="4" t="n">
        <f aca="false">J4</f>
        <v>5.35006115301787</v>
      </c>
      <c r="M4" s="5" t="n">
        <f aca="false">E4</f>
        <v>5.35234398230505</v>
      </c>
    </row>
    <row r="5" customFormat="false" ht="18" hidden="false" customHeight="false" outlineLevel="0" collapsed="false">
      <c r="A5" s="6" t="s">
        <v>5</v>
      </c>
      <c r="B5" s="6" t="s">
        <v>6</v>
      </c>
      <c r="C5" s="6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5" t="s">
        <v>12</v>
      </c>
      <c r="I5" s="2" t="s">
        <v>13</v>
      </c>
      <c r="J5" s="2" t="s">
        <v>14</v>
      </c>
      <c r="K5" s="2" t="s">
        <v>15</v>
      </c>
      <c r="L5" s="2" t="s">
        <v>16</v>
      </c>
      <c r="M5" s="7" t="s">
        <v>17</v>
      </c>
      <c r="N5" s="8" t="s">
        <v>18</v>
      </c>
    </row>
    <row r="6" customFormat="false" ht="17.25" hidden="false" customHeight="false" outlineLevel="0" collapsed="false">
      <c r="A6" s="9" t="s">
        <v>19</v>
      </c>
      <c r="B6" s="9" t="s">
        <v>19</v>
      </c>
      <c r="C6" s="9" t="s">
        <v>20</v>
      </c>
      <c r="D6" s="10" t="n">
        <v>1</v>
      </c>
      <c r="E6" s="10" t="n">
        <v>10</v>
      </c>
      <c r="F6" s="10" t="n">
        <v>0</v>
      </c>
      <c r="G6" s="10" t="n">
        <v>1</v>
      </c>
      <c r="H6" s="10" t="n">
        <v>0</v>
      </c>
      <c r="I6" s="10" t="n">
        <v>1</v>
      </c>
      <c r="J6" s="10" t="n">
        <v>0</v>
      </c>
      <c r="K6" s="10" t="n">
        <v>0</v>
      </c>
      <c r="L6" s="10" t="n">
        <v>0</v>
      </c>
      <c r="M6" s="11" t="n">
        <v>0</v>
      </c>
      <c r="N6" s="12" t="s">
        <v>21</v>
      </c>
    </row>
    <row r="7" customFormat="false" ht="17.25" hidden="false" customHeight="false" outlineLevel="0" collapsed="false">
      <c r="A7" s="9" t="s">
        <v>19</v>
      </c>
      <c r="B7" s="9" t="s">
        <v>19</v>
      </c>
      <c r="C7" s="9" t="s">
        <v>22</v>
      </c>
      <c r="D7" s="10" t="n">
        <v>0</v>
      </c>
      <c r="E7" s="10" t="n">
        <v>10</v>
      </c>
      <c r="F7" s="10" t="n">
        <v>0</v>
      </c>
      <c r="G7" s="10" t="n">
        <v>0</v>
      </c>
      <c r="H7" s="10" t="n">
        <v>0</v>
      </c>
      <c r="I7" s="10" t="n">
        <v>1</v>
      </c>
      <c r="J7" s="10" t="n">
        <v>1</v>
      </c>
      <c r="K7" s="10" t="n">
        <v>0</v>
      </c>
      <c r="L7" s="10" t="n">
        <v>1</v>
      </c>
      <c r="M7" s="11" t="n">
        <v>0</v>
      </c>
      <c r="N7" s="12"/>
    </row>
    <row r="8" customFormat="false" ht="17.25" hidden="false" customHeight="false" outlineLevel="0" collapsed="false">
      <c r="A8" s="9" t="s">
        <v>19</v>
      </c>
      <c r="B8" s="9" t="s">
        <v>19</v>
      </c>
      <c r="C8" s="9" t="s">
        <v>23</v>
      </c>
      <c r="D8" s="10" t="n">
        <v>0</v>
      </c>
      <c r="E8" s="10" t="n">
        <v>10</v>
      </c>
      <c r="F8" s="10" t="n">
        <v>1</v>
      </c>
      <c r="G8" s="10" t="n">
        <v>1</v>
      </c>
      <c r="H8" s="10" t="n">
        <v>0</v>
      </c>
      <c r="I8" s="10" t="n">
        <v>0</v>
      </c>
      <c r="J8" s="10" t="n">
        <v>0</v>
      </c>
      <c r="K8" s="10" t="n">
        <v>1</v>
      </c>
      <c r="L8" s="10" t="n">
        <v>0</v>
      </c>
      <c r="M8" s="11" t="n">
        <v>0</v>
      </c>
      <c r="N8" s="12"/>
    </row>
    <row r="9" customFormat="false" ht="17.25" hidden="false" customHeight="false" outlineLevel="0" collapsed="false">
      <c r="A9" s="13" t="s">
        <v>24</v>
      </c>
      <c r="B9" s="13" t="s">
        <v>24</v>
      </c>
      <c r="C9" s="13" t="s">
        <v>25</v>
      </c>
      <c r="D9" s="14" t="n">
        <v>0</v>
      </c>
      <c r="E9" s="14" t="n">
        <v>253</v>
      </c>
      <c r="F9" s="14" t="n">
        <v>0</v>
      </c>
      <c r="G9" s="14" t="n">
        <v>1</v>
      </c>
      <c r="H9" s="14" t="n">
        <v>0</v>
      </c>
      <c r="I9" s="14" t="n">
        <v>1</v>
      </c>
      <c r="J9" s="14" t="n">
        <v>0</v>
      </c>
      <c r="K9" s="14" t="n">
        <v>0</v>
      </c>
      <c r="L9" s="14" t="n">
        <v>0</v>
      </c>
      <c r="M9" s="15" t="n">
        <v>0</v>
      </c>
      <c r="N9" s="12"/>
    </row>
    <row r="10" customFormat="false" ht="17.25" hidden="false" customHeight="false" outlineLevel="0" collapsed="false">
      <c r="A10" s="13" t="s">
        <v>24</v>
      </c>
      <c r="B10" s="13" t="s">
        <v>24</v>
      </c>
      <c r="C10" s="13" t="s">
        <v>26</v>
      </c>
      <c r="D10" s="14" t="n">
        <v>1</v>
      </c>
      <c r="E10" s="14" t="n">
        <v>253</v>
      </c>
      <c r="F10" s="14" t="n">
        <v>0</v>
      </c>
      <c r="G10" s="14" t="n">
        <v>0</v>
      </c>
      <c r="H10" s="14" t="n">
        <v>0</v>
      </c>
      <c r="I10" s="14" t="n">
        <v>1</v>
      </c>
      <c r="J10" s="14" t="n">
        <v>1</v>
      </c>
      <c r="K10" s="14" t="n">
        <v>0</v>
      </c>
      <c r="L10" s="14" t="n">
        <v>0</v>
      </c>
      <c r="M10" s="15" t="n">
        <v>0</v>
      </c>
      <c r="N10" s="12"/>
    </row>
    <row r="11" customFormat="false" ht="17.25" hidden="false" customHeight="false" outlineLevel="0" collapsed="false">
      <c r="A11" s="13" t="s">
        <v>24</v>
      </c>
      <c r="B11" s="13" t="s">
        <v>24</v>
      </c>
      <c r="C11" s="13" t="s">
        <v>27</v>
      </c>
      <c r="D11" s="14" t="n">
        <v>0</v>
      </c>
      <c r="E11" s="14" t="n">
        <v>253</v>
      </c>
      <c r="F11" s="14" t="n">
        <v>1</v>
      </c>
      <c r="G11" s="14" t="n">
        <v>1</v>
      </c>
      <c r="H11" s="14" t="n">
        <v>0</v>
      </c>
      <c r="I11" s="14" t="n">
        <v>0</v>
      </c>
      <c r="J11" s="14" t="n">
        <v>0</v>
      </c>
      <c r="K11" s="14" t="n">
        <v>1</v>
      </c>
      <c r="L11" s="14" t="n">
        <v>0</v>
      </c>
      <c r="M11" s="15" t="n">
        <v>0</v>
      </c>
      <c r="N11" s="12"/>
    </row>
    <row r="12" customFormat="false" ht="17.25" hidden="false" customHeight="false" outlineLevel="0" collapsed="false">
      <c r="A12" s="16" t="s">
        <v>28</v>
      </c>
      <c r="B12" s="16" t="s">
        <v>28</v>
      </c>
      <c r="C12" s="16" t="s">
        <v>29</v>
      </c>
      <c r="D12" s="17" t="n">
        <v>1</v>
      </c>
      <c r="E12" s="17" t="n">
        <v>70</v>
      </c>
      <c r="F12" s="17" t="n">
        <v>0</v>
      </c>
      <c r="G12" s="17" t="n">
        <v>0</v>
      </c>
      <c r="H12" s="17" t="n">
        <v>1</v>
      </c>
      <c r="I12" s="17" t="n">
        <v>1</v>
      </c>
      <c r="J12" s="17" t="n">
        <v>0</v>
      </c>
      <c r="K12" s="17" t="n">
        <v>0</v>
      </c>
      <c r="L12" s="17" t="n">
        <v>0</v>
      </c>
      <c r="M12" s="18" t="n">
        <v>0</v>
      </c>
      <c r="N12" s="12"/>
    </row>
    <row r="13" customFormat="false" ht="17.25" hidden="false" customHeight="false" outlineLevel="0" collapsed="false">
      <c r="A13" s="16" t="s">
        <v>28</v>
      </c>
      <c r="B13" s="16" t="s">
        <v>28</v>
      </c>
      <c r="C13" s="16" t="s">
        <v>30</v>
      </c>
      <c r="D13" s="17" t="n">
        <v>0</v>
      </c>
      <c r="E13" s="17" t="n">
        <v>70</v>
      </c>
      <c r="F13" s="17" t="n">
        <v>0</v>
      </c>
      <c r="G13" s="17" t="n">
        <v>0</v>
      </c>
      <c r="H13" s="17" t="n">
        <v>0</v>
      </c>
      <c r="I13" s="17" t="n">
        <v>1</v>
      </c>
      <c r="J13" s="17" t="n">
        <v>1</v>
      </c>
      <c r="K13" s="17" t="n">
        <v>0</v>
      </c>
      <c r="L13" s="17" t="n">
        <v>1</v>
      </c>
      <c r="M13" s="18" t="n">
        <v>0</v>
      </c>
      <c r="N13" s="12"/>
    </row>
    <row r="14" customFormat="false" ht="17.25" hidden="false" customHeight="false" outlineLevel="0" collapsed="false">
      <c r="A14" s="16" t="s">
        <v>28</v>
      </c>
      <c r="B14" s="16" t="s">
        <v>28</v>
      </c>
      <c r="C14" s="16" t="s">
        <v>31</v>
      </c>
      <c r="D14" s="17" t="n">
        <v>0</v>
      </c>
      <c r="E14" s="17" t="n">
        <v>70</v>
      </c>
      <c r="F14" s="17" t="n">
        <v>1</v>
      </c>
      <c r="G14" s="17" t="n">
        <v>0</v>
      </c>
      <c r="H14" s="17" t="n">
        <v>1</v>
      </c>
      <c r="I14" s="17" t="n">
        <v>0</v>
      </c>
      <c r="J14" s="17" t="n">
        <v>0</v>
      </c>
      <c r="K14" s="17" t="n">
        <v>1</v>
      </c>
      <c r="L14" s="17" t="n">
        <v>0</v>
      </c>
      <c r="M14" s="18" t="n">
        <v>0</v>
      </c>
      <c r="N14" s="12"/>
    </row>
    <row r="15" customFormat="false" ht="17.25" hidden="false" customHeight="false" outlineLevel="0" collapsed="false">
      <c r="A15" s="19" t="s">
        <v>32</v>
      </c>
      <c r="B15" s="19" t="s">
        <v>32</v>
      </c>
      <c r="C15" s="19" t="s">
        <v>33</v>
      </c>
      <c r="D15" s="20" t="n">
        <v>0</v>
      </c>
      <c r="E15" s="20" t="n">
        <v>25</v>
      </c>
      <c r="F15" s="20" t="n">
        <v>0</v>
      </c>
      <c r="G15" s="20" t="n">
        <v>0</v>
      </c>
      <c r="H15" s="20" t="n">
        <v>1</v>
      </c>
      <c r="I15" s="20" t="n">
        <v>1</v>
      </c>
      <c r="J15" s="20" t="n">
        <v>0</v>
      </c>
      <c r="K15" s="20" t="n">
        <v>0</v>
      </c>
      <c r="L15" s="20" t="n">
        <v>0</v>
      </c>
      <c r="M15" s="21" t="n">
        <v>0</v>
      </c>
      <c r="N15" s="12"/>
    </row>
    <row r="16" customFormat="false" ht="17.25" hidden="false" customHeight="false" outlineLevel="0" collapsed="false">
      <c r="A16" s="19" t="s">
        <v>32</v>
      </c>
      <c r="B16" s="19" t="s">
        <v>32</v>
      </c>
      <c r="C16" s="19" t="s">
        <v>34</v>
      </c>
      <c r="D16" s="20" t="n">
        <v>1</v>
      </c>
      <c r="E16" s="20" t="n">
        <v>25</v>
      </c>
      <c r="F16" s="20" t="n">
        <v>0</v>
      </c>
      <c r="G16" s="20" t="n">
        <v>0</v>
      </c>
      <c r="H16" s="20" t="n">
        <v>0</v>
      </c>
      <c r="I16" s="20" t="n">
        <v>1</v>
      </c>
      <c r="J16" s="20" t="n">
        <v>1</v>
      </c>
      <c r="K16" s="20" t="n">
        <v>0</v>
      </c>
      <c r="L16" s="20" t="n">
        <v>0</v>
      </c>
      <c r="M16" s="21" t="n">
        <v>0</v>
      </c>
      <c r="N16" s="12"/>
    </row>
    <row r="17" customFormat="false" ht="17.25" hidden="false" customHeight="false" outlineLevel="0" collapsed="false">
      <c r="A17" s="19" t="s">
        <v>32</v>
      </c>
      <c r="B17" s="19" t="s">
        <v>32</v>
      </c>
      <c r="C17" s="19" t="s">
        <v>35</v>
      </c>
      <c r="D17" s="20" t="n">
        <v>0</v>
      </c>
      <c r="E17" s="20" t="n">
        <v>25</v>
      </c>
      <c r="F17" s="20" t="n">
        <v>1</v>
      </c>
      <c r="G17" s="20" t="n">
        <v>0</v>
      </c>
      <c r="H17" s="20" t="n">
        <v>1</v>
      </c>
      <c r="I17" s="20" t="n">
        <v>0</v>
      </c>
      <c r="J17" s="20" t="n">
        <v>0</v>
      </c>
      <c r="K17" s="20" t="n">
        <v>1</v>
      </c>
      <c r="L17" s="20" t="n">
        <v>0</v>
      </c>
      <c r="M17" s="21" t="n">
        <v>0</v>
      </c>
      <c r="N17" s="12"/>
    </row>
    <row r="18" customFormat="false" ht="17.25" hidden="false" customHeight="false" outlineLevel="0" collapsed="false">
      <c r="A18" s="22" t="s">
        <v>36</v>
      </c>
      <c r="B18" s="22" t="s">
        <v>36</v>
      </c>
      <c r="C18" s="22" t="s">
        <v>37</v>
      </c>
      <c r="D18" s="23" t="n">
        <v>1</v>
      </c>
      <c r="E18" s="23" t="n">
        <v>97</v>
      </c>
      <c r="F18" s="23" t="n">
        <v>0</v>
      </c>
      <c r="G18" s="23" t="n">
        <v>0</v>
      </c>
      <c r="H18" s="23" t="n">
        <v>0</v>
      </c>
      <c r="I18" s="23" t="n">
        <v>0</v>
      </c>
      <c r="J18" s="23" t="n">
        <v>0</v>
      </c>
      <c r="K18" s="23" t="n">
        <v>0</v>
      </c>
      <c r="L18" s="23" t="n">
        <v>0</v>
      </c>
      <c r="M18" s="24" t="n">
        <v>0</v>
      </c>
      <c r="N18" s="12"/>
    </row>
    <row r="19" customFormat="false" ht="17.25" hidden="false" customHeight="false" outlineLevel="0" collapsed="false">
      <c r="A19" s="22" t="s">
        <v>36</v>
      </c>
      <c r="B19" s="22" t="s">
        <v>36</v>
      </c>
      <c r="C19" s="22" t="s">
        <v>38</v>
      </c>
      <c r="D19" s="23" t="n">
        <v>0</v>
      </c>
      <c r="E19" s="23" t="n">
        <v>97</v>
      </c>
      <c r="F19" s="23" t="n">
        <v>0</v>
      </c>
      <c r="G19" s="23" t="n">
        <v>0</v>
      </c>
      <c r="H19" s="23" t="n">
        <v>0</v>
      </c>
      <c r="I19" s="23" t="n">
        <v>0</v>
      </c>
      <c r="J19" s="23" t="n">
        <v>1</v>
      </c>
      <c r="K19" s="23" t="n">
        <v>0</v>
      </c>
      <c r="L19" s="23" t="n">
        <v>1</v>
      </c>
      <c r="M19" s="24" t="n">
        <v>0</v>
      </c>
      <c r="N19" s="12"/>
    </row>
    <row r="20" customFormat="false" ht="17.25" hidden="false" customHeight="false" outlineLevel="0" collapsed="false">
      <c r="A20" s="25" t="s">
        <v>39</v>
      </c>
      <c r="B20" s="25" t="s">
        <v>39</v>
      </c>
      <c r="C20" s="25" t="s">
        <v>40</v>
      </c>
      <c r="D20" s="26" t="n">
        <v>0</v>
      </c>
      <c r="E20" s="26" t="n">
        <v>1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1</v>
      </c>
      <c r="M20" s="27" t="n">
        <v>0</v>
      </c>
      <c r="N20" s="12"/>
    </row>
    <row r="21" customFormat="false" ht="17.25" hidden="false" customHeight="false" outlineLevel="0" collapsed="false">
      <c r="A21" s="25" t="s">
        <v>39</v>
      </c>
      <c r="B21" s="25" t="s">
        <v>39</v>
      </c>
      <c r="C21" s="25" t="s">
        <v>41</v>
      </c>
      <c r="D21" s="26" t="n">
        <v>1</v>
      </c>
      <c r="E21" s="26" t="n">
        <v>1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1</v>
      </c>
      <c r="K21" s="26" t="n">
        <v>0</v>
      </c>
      <c r="L21" s="26" t="n">
        <v>0</v>
      </c>
      <c r="M21" s="27" t="n">
        <v>0</v>
      </c>
      <c r="N21" s="12"/>
    </row>
    <row r="26" customFormat="false" ht="17.25" hidden="false" customHeight="false" outlineLevel="0" collapsed="false">
      <c r="A26" s="0" t="s">
        <v>42</v>
      </c>
      <c r="B26" s="0" t="s">
        <v>43</v>
      </c>
      <c r="R26" s="0" t="s">
        <v>44</v>
      </c>
      <c r="S26" s="0" t="n">
        <f aca="false">SUMPRODUCT(R27:R42,D27:D42)</f>
        <v>-0.0567207159166732</v>
      </c>
      <c r="T26" s="0" t="n">
        <f aca="false">S26-T28</f>
        <v>-0.35373305880646</v>
      </c>
    </row>
    <row r="27" customFormat="false" ht="17.25" hidden="false" customHeight="false" outlineLevel="0" collapsed="false">
      <c r="A27" s="9" t="s">
        <v>45</v>
      </c>
      <c r="B27" s="9" t="s">
        <v>19</v>
      </c>
      <c r="C27" s="9" t="s">
        <v>20</v>
      </c>
      <c r="D27" s="10" t="n">
        <v>1</v>
      </c>
      <c r="E27" s="10" t="n">
        <v>10</v>
      </c>
      <c r="F27" s="10" t="n">
        <v>0</v>
      </c>
      <c r="G27" s="10" t="n">
        <v>1</v>
      </c>
      <c r="H27" s="10" t="n">
        <v>1</v>
      </c>
      <c r="I27" s="10" t="n">
        <v>1</v>
      </c>
      <c r="J27" s="10" t="n">
        <v>0</v>
      </c>
      <c r="K27" s="28" t="n">
        <v>0</v>
      </c>
      <c r="L27" s="28" t="n">
        <v>0</v>
      </c>
      <c r="M27" s="29" t="n">
        <v>1</v>
      </c>
      <c r="N27" s="9" t="n">
        <f aca="false">-SUMPRODUCT(F27:M27,F$4:M$4)</f>
        <v>-5.35234398230505</v>
      </c>
      <c r="O27" s="30" t="n">
        <f aca="false">EXP(N27)</f>
        <v>0.00473703445107323</v>
      </c>
      <c r="P27" s="31" t="n">
        <f aca="false">O27/SUMIF(A:A,A27,O:O)</f>
        <v>0.00465955506203884</v>
      </c>
      <c r="Q27" s="32" t="n">
        <f aca="false">SUM(P27,P44)</f>
        <v>0.988303459315926</v>
      </c>
      <c r="R27" s="0" t="n">
        <f aca="false">LN(Q27)</f>
        <v>-0.0117654833370508</v>
      </c>
    </row>
    <row r="28" customFormat="false" ht="17.25" hidden="false" customHeight="false" outlineLevel="0" collapsed="false">
      <c r="A28" s="9" t="s">
        <v>45</v>
      </c>
      <c r="B28" s="9" t="s">
        <v>19</v>
      </c>
      <c r="C28" s="9" t="s">
        <v>22</v>
      </c>
      <c r="D28" s="10" t="n">
        <v>0</v>
      </c>
      <c r="E28" s="10" t="n">
        <v>10</v>
      </c>
      <c r="F28" s="10" t="n">
        <v>0</v>
      </c>
      <c r="G28" s="10" t="n">
        <v>0</v>
      </c>
      <c r="H28" s="10" t="n">
        <v>0</v>
      </c>
      <c r="I28" s="10" t="n">
        <v>1</v>
      </c>
      <c r="J28" s="10" t="n">
        <v>1</v>
      </c>
      <c r="K28" s="28" t="n">
        <v>0</v>
      </c>
      <c r="L28" s="28" t="n">
        <v>0</v>
      </c>
      <c r="M28" s="29" t="n">
        <v>1</v>
      </c>
      <c r="N28" s="9" t="n">
        <f aca="false">-SUMPRODUCT(F28:M28,F$4:M$4)</f>
        <v>-10.7024051353229</v>
      </c>
      <c r="O28" s="30" t="n">
        <f aca="false">EXP(N28)</f>
        <v>2.24907794420177E-005</v>
      </c>
      <c r="P28" s="9" t="n">
        <f aca="false">O28/SUMIF(A:A,A28,O:O)</f>
        <v>2.21229181000594E-005</v>
      </c>
      <c r="Q28" s="33" t="n">
        <f aca="false">SUM(P28,P45)</f>
        <v>0.00469232709933567</v>
      </c>
      <c r="R28" s="0" t="n">
        <f aca="false">LN(Q28)</f>
        <v>-5.36182663635492</v>
      </c>
      <c r="S28" s="0" t="s">
        <v>46</v>
      </c>
      <c r="T28" s="0" t="n">
        <f aca="false">SUM(F1:M1)</f>
        <v>0.297012342889787</v>
      </c>
    </row>
    <row r="29" customFormat="false" ht="17.25" hidden="false" customHeight="false" outlineLevel="0" collapsed="false">
      <c r="A29" s="9" t="s">
        <v>45</v>
      </c>
      <c r="B29" s="9" t="s">
        <v>19</v>
      </c>
      <c r="C29" s="9" t="s">
        <v>23</v>
      </c>
      <c r="D29" s="10" t="n">
        <v>0</v>
      </c>
      <c r="E29" s="10" t="n">
        <v>10</v>
      </c>
      <c r="F29" s="10" t="n">
        <v>1</v>
      </c>
      <c r="G29" s="10" t="n">
        <v>1</v>
      </c>
      <c r="H29" s="10" t="n">
        <v>1</v>
      </c>
      <c r="I29" s="10" t="n">
        <v>0</v>
      </c>
      <c r="J29" s="10" t="n">
        <v>0</v>
      </c>
      <c r="K29" s="28" t="n">
        <v>0</v>
      </c>
      <c r="L29" s="28" t="n">
        <v>0</v>
      </c>
      <c r="M29" s="29" t="n">
        <v>1</v>
      </c>
      <c r="N29" s="9" t="n">
        <f aca="false">-SUMPRODUCT(F29:M29,F$4:M$4)</f>
        <v>-10.3018218693115</v>
      </c>
      <c r="O29" s="30" t="n">
        <f aca="false">EXP(N29)</f>
        <v>3.35718758654833E-005</v>
      </c>
      <c r="P29" s="9" t="n">
        <f aca="false">O29/SUMIF(A:A,A29,O:O)</f>
        <v>3.30227710494509E-005</v>
      </c>
      <c r="Q29" s="33" t="n">
        <f aca="false">SUM(P29,P46)</f>
        <v>0.00700421358473862</v>
      </c>
      <c r="R29" s="0" t="n">
        <f aca="false">LN(Q29)</f>
        <v>-4.9612433703435</v>
      </c>
      <c r="S29" s="0" t="s">
        <v>47</v>
      </c>
      <c r="T29" s="0" t="n">
        <f aca="false">SUM(F3:M3)</f>
        <v>5.51956130704723</v>
      </c>
    </row>
    <row r="30" customFormat="false" ht="17.25" hidden="false" customHeight="false" outlineLevel="0" collapsed="false">
      <c r="A30" s="13" t="s">
        <v>48</v>
      </c>
      <c r="B30" s="13" t="s">
        <v>24</v>
      </c>
      <c r="C30" s="13" t="s">
        <v>25</v>
      </c>
      <c r="D30" s="14" t="n">
        <v>0</v>
      </c>
      <c r="E30" s="14" t="n">
        <v>253</v>
      </c>
      <c r="F30" s="14" t="n">
        <v>0</v>
      </c>
      <c r="G30" s="14" t="n">
        <v>1</v>
      </c>
      <c r="H30" s="14" t="n">
        <v>1</v>
      </c>
      <c r="I30" s="14" t="n">
        <v>1</v>
      </c>
      <c r="J30" s="14" t="n">
        <v>0</v>
      </c>
      <c r="K30" s="34" t="n">
        <v>0</v>
      </c>
      <c r="L30" s="34" t="n">
        <v>0</v>
      </c>
      <c r="M30" s="35" t="n">
        <v>1</v>
      </c>
      <c r="N30" s="13" t="n">
        <f aca="false">-SUMPRODUCT(F30:M30,F$4:M$4)</f>
        <v>-5.35234398230505</v>
      </c>
      <c r="O30" s="36" t="n">
        <f aca="false">EXP(N30)</f>
        <v>0.00473703445107323</v>
      </c>
      <c r="P30" s="13" t="n">
        <f aca="false">O30/SUMIF(A:A,A30,O:O)</f>
        <v>0.00469210935107067</v>
      </c>
      <c r="Q30" s="33" t="n">
        <f aca="false">SUM(P30,P47)</f>
        <v>0.00939494222211235</v>
      </c>
      <c r="R30" s="0" t="n">
        <f aca="false">LN(Q30)</f>
        <v>-4.66758379599061</v>
      </c>
    </row>
    <row r="31" customFormat="false" ht="17.25" hidden="false" customHeight="false" outlineLevel="0" collapsed="false">
      <c r="A31" s="13" t="s">
        <v>48</v>
      </c>
      <c r="B31" s="13" t="s">
        <v>24</v>
      </c>
      <c r="C31" s="13" t="s">
        <v>26</v>
      </c>
      <c r="D31" s="14" t="n">
        <v>1</v>
      </c>
      <c r="E31" s="14" t="n">
        <v>253</v>
      </c>
      <c r="F31" s="14" t="n">
        <v>0</v>
      </c>
      <c r="G31" s="14" t="n">
        <v>0</v>
      </c>
      <c r="H31" s="14" t="n">
        <v>0</v>
      </c>
      <c r="I31" s="14" t="n">
        <v>1</v>
      </c>
      <c r="J31" s="14" t="n">
        <v>1</v>
      </c>
      <c r="K31" s="34" t="n">
        <v>0</v>
      </c>
      <c r="L31" s="34" t="n">
        <v>0</v>
      </c>
      <c r="M31" s="35" t="n">
        <v>1</v>
      </c>
      <c r="N31" s="13" t="n">
        <f aca="false">-SUMPRODUCT(F31:M31,F$4:M$4)</f>
        <v>-10.7024051353229</v>
      </c>
      <c r="O31" s="36" t="n">
        <f aca="false">EXP(N31)</f>
        <v>2.24907794420177E-005</v>
      </c>
      <c r="P31" s="37" t="n">
        <f aca="false">O31/SUMIF(A:A,A31,O:O)</f>
        <v>2.22774813277641E-005</v>
      </c>
      <c r="Q31" s="32" t="n">
        <f aca="false">SUM(P31,P48)</f>
        <v>0.990538474805502</v>
      </c>
      <c r="R31" s="0" t="n">
        <f aca="false">LN(Q31)</f>
        <v>-0.00950656977612356</v>
      </c>
    </row>
    <row r="32" customFormat="false" ht="17.25" hidden="false" customHeight="false" outlineLevel="0" collapsed="false">
      <c r="A32" s="13" t="s">
        <v>48</v>
      </c>
      <c r="B32" s="13" t="s">
        <v>24</v>
      </c>
      <c r="C32" s="13" t="s">
        <v>27</v>
      </c>
      <c r="D32" s="14" t="n">
        <v>0</v>
      </c>
      <c r="E32" s="14" t="n">
        <v>253</v>
      </c>
      <c r="F32" s="14" t="n">
        <v>1</v>
      </c>
      <c r="G32" s="14" t="n">
        <v>1</v>
      </c>
      <c r="H32" s="14" t="n">
        <v>1</v>
      </c>
      <c r="I32" s="14" t="n">
        <v>0</v>
      </c>
      <c r="J32" s="14" t="n">
        <v>0</v>
      </c>
      <c r="K32" s="34" t="n">
        <v>0</v>
      </c>
      <c r="L32" s="34" t="n">
        <v>0</v>
      </c>
      <c r="M32" s="35" t="n">
        <v>1</v>
      </c>
      <c r="N32" s="13" t="n">
        <f aca="false">-SUMPRODUCT(F32:M32,F$4:M$4)</f>
        <v>-10.3018218693115</v>
      </c>
      <c r="O32" s="36" t="n">
        <f aca="false">EXP(N32)</f>
        <v>3.35718758654833E-005</v>
      </c>
      <c r="P32" s="13" t="n">
        <f aca="false">O32/SUMIF(A:A,A32,O:O)</f>
        <v>3.32534868193178E-005</v>
      </c>
      <c r="Q32" s="33" t="n">
        <f aca="false">SUM(P32,P49)</f>
        <v>6.65829723853253E-005</v>
      </c>
      <c r="R32" s="0" t="n">
        <f aca="false">LN(Q32)</f>
        <v>-9.61706168299706</v>
      </c>
    </row>
    <row r="33" customFormat="false" ht="17.25" hidden="false" customHeight="false" outlineLevel="0" collapsed="false">
      <c r="A33" s="16" t="s">
        <v>49</v>
      </c>
      <c r="B33" s="16" t="s">
        <v>28</v>
      </c>
      <c r="C33" s="16" t="s">
        <v>29</v>
      </c>
      <c r="D33" s="17" t="n">
        <v>1</v>
      </c>
      <c r="E33" s="17" t="n">
        <v>70</v>
      </c>
      <c r="F33" s="17" t="n">
        <v>0</v>
      </c>
      <c r="G33" s="17" t="n">
        <v>0</v>
      </c>
      <c r="H33" s="17" t="n">
        <v>1</v>
      </c>
      <c r="I33" s="17" t="n">
        <v>1</v>
      </c>
      <c r="J33" s="17" t="n">
        <v>0</v>
      </c>
      <c r="K33" s="38" t="n">
        <v>0</v>
      </c>
      <c r="L33" s="38" t="n">
        <v>0</v>
      </c>
      <c r="M33" s="39" t="n">
        <v>1</v>
      </c>
      <c r="N33" s="16" t="n">
        <f aca="false">-SUMPRODUCT(F33:M33,F$4:M$4)</f>
        <v>-5.35234398230505</v>
      </c>
      <c r="O33" s="40" t="n">
        <f aca="false">EXP(N33)</f>
        <v>0.00473703445107323</v>
      </c>
      <c r="P33" s="41" t="n">
        <f aca="false">O33/SUMIF(A:A,A33,O:O)</f>
        <v>0.00465955506203884</v>
      </c>
      <c r="Q33" s="32" t="n">
        <f aca="false">SUM(P33,P50)</f>
        <v>0.988303459315926</v>
      </c>
      <c r="R33" s="0" t="n">
        <f aca="false">LN(Q33)</f>
        <v>-0.0117654833370508</v>
      </c>
    </row>
    <row r="34" customFormat="false" ht="17.25" hidden="false" customHeight="false" outlineLevel="0" collapsed="false">
      <c r="A34" s="16" t="s">
        <v>49</v>
      </c>
      <c r="B34" s="16" t="s">
        <v>28</v>
      </c>
      <c r="C34" s="16" t="s">
        <v>30</v>
      </c>
      <c r="D34" s="17" t="n">
        <v>0</v>
      </c>
      <c r="E34" s="17" t="n">
        <v>70</v>
      </c>
      <c r="F34" s="17" t="n">
        <v>0</v>
      </c>
      <c r="G34" s="17" t="n">
        <v>0</v>
      </c>
      <c r="H34" s="17" t="n">
        <v>0</v>
      </c>
      <c r="I34" s="17" t="n">
        <v>1</v>
      </c>
      <c r="J34" s="17" t="n">
        <v>1</v>
      </c>
      <c r="K34" s="38" t="n">
        <v>0</v>
      </c>
      <c r="L34" s="38" t="n">
        <v>0</v>
      </c>
      <c r="M34" s="39" t="n">
        <v>1</v>
      </c>
      <c r="N34" s="16" t="n">
        <f aca="false">-SUMPRODUCT(F34:M34,F$4:M$4)</f>
        <v>-10.7024051353229</v>
      </c>
      <c r="O34" s="40" t="n">
        <f aca="false">EXP(N34)</f>
        <v>2.24907794420177E-005</v>
      </c>
      <c r="P34" s="16" t="n">
        <f aca="false">O34/SUMIF(A:A,A34,O:O)</f>
        <v>2.21229181000594E-005</v>
      </c>
      <c r="Q34" s="33" t="n">
        <f aca="false">SUM(P34,P51)</f>
        <v>0.00469232709933567</v>
      </c>
      <c r="R34" s="0" t="n">
        <f aca="false">LN(Q34)</f>
        <v>-5.36182663635492</v>
      </c>
    </row>
    <row r="35" customFormat="false" ht="17.25" hidden="false" customHeight="false" outlineLevel="0" collapsed="false">
      <c r="A35" s="16" t="s">
        <v>49</v>
      </c>
      <c r="B35" s="16" t="s">
        <v>28</v>
      </c>
      <c r="C35" s="16" t="s">
        <v>31</v>
      </c>
      <c r="D35" s="17" t="n">
        <v>0</v>
      </c>
      <c r="E35" s="17" t="n">
        <v>70</v>
      </c>
      <c r="F35" s="17" t="n">
        <v>1</v>
      </c>
      <c r="G35" s="17" t="n">
        <v>0</v>
      </c>
      <c r="H35" s="17" t="n">
        <v>1</v>
      </c>
      <c r="I35" s="17" t="n">
        <v>0</v>
      </c>
      <c r="J35" s="17" t="n">
        <v>0</v>
      </c>
      <c r="K35" s="38" t="n">
        <v>0</v>
      </c>
      <c r="L35" s="38" t="n">
        <v>0</v>
      </c>
      <c r="M35" s="39" t="n">
        <v>1</v>
      </c>
      <c r="N35" s="16" t="n">
        <f aca="false">-SUMPRODUCT(F35:M35,F$4:M$4)</f>
        <v>-10.3018218693115</v>
      </c>
      <c r="O35" s="40" t="n">
        <f aca="false">EXP(N35)</f>
        <v>3.35718758654833E-005</v>
      </c>
      <c r="P35" s="16" t="n">
        <f aca="false">O35/SUMIF(A:A,A35,O:O)</f>
        <v>3.30227710494509E-005</v>
      </c>
      <c r="Q35" s="33" t="n">
        <f aca="false">SUM(P35,P52)</f>
        <v>0.00700421358473862</v>
      </c>
      <c r="R35" s="0" t="n">
        <f aca="false">LN(Q35)</f>
        <v>-4.9612433703435</v>
      </c>
    </row>
    <row r="36" customFormat="false" ht="17.25" hidden="false" customHeight="false" outlineLevel="0" collapsed="false">
      <c r="A36" s="19" t="s">
        <v>50</v>
      </c>
      <c r="B36" s="19" t="s">
        <v>32</v>
      </c>
      <c r="C36" s="19" t="s">
        <v>33</v>
      </c>
      <c r="D36" s="20" t="n">
        <v>0</v>
      </c>
      <c r="E36" s="20" t="n">
        <v>25</v>
      </c>
      <c r="F36" s="20" t="n">
        <v>0</v>
      </c>
      <c r="G36" s="20" t="n">
        <v>0</v>
      </c>
      <c r="H36" s="20" t="n">
        <v>1</v>
      </c>
      <c r="I36" s="20" t="n">
        <v>1</v>
      </c>
      <c r="J36" s="20" t="n">
        <v>0</v>
      </c>
      <c r="K36" s="42" t="n">
        <v>0</v>
      </c>
      <c r="L36" s="42" t="n">
        <v>0</v>
      </c>
      <c r="M36" s="43" t="n">
        <v>1</v>
      </c>
      <c r="N36" s="19" t="n">
        <f aca="false">-SUMPRODUCT(F36:M36,F$4:M$4)</f>
        <v>-5.35234398230505</v>
      </c>
      <c r="O36" s="44" t="n">
        <f aca="false">EXP(N36)</f>
        <v>0.00473703445107323</v>
      </c>
      <c r="P36" s="19" t="n">
        <f aca="false">O36/SUMIF(A:A,A36,O:O)</f>
        <v>0.00469210935107067</v>
      </c>
      <c r="Q36" s="33" t="n">
        <f aca="false">SUM(P36,P53)</f>
        <v>0.00939494222211235</v>
      </c>
      <c r="R36" s="0" t="n">
        <f aca="false">LN(Q36)</f>
        <v>-4.66758379599061</v>
      </c>
    </row>
    <row r="37" customFormat="false" ht="17.25" hidden="false" customHeight="false" outlineLevel="0" collapsed="false">
      <c r="A37" s="19" t="s">
        <v>50</v>
      </c>
      <c r="B37" s="19" t="s">
        <v>32</v>
      </c>
      <c r="C37" s="19" t="s">
        <v>34</v>
      </c>
      <c r="D37" s="20" t="n">
        <v>1</v>
      </c>
      <c r="E37" s="20" t="n">
        <v>25</v>
      </c>
      <c r="F37" s="20" t="n">
        <v>0</v>
      </c>
      <c r="G37" s="20" t="n">
        <v>0</v>
      </c>
      <c r="H37" s="20" t="n">
        <v>0</v>
      </c>
      <c r="I37" s="20" t="n">
        <v>1</v>
      </c>
      <c r="J37" s="20" t="n">
        <v>1</v>
      </c>
      <c r="K37" s="42" t="n">
        <v>0</v>
      </c>
      <c r="L37" s="42" t="n">
        <v>0</v>
      </c>
      <c r="M37" s="43" t="n">
        <v>1</v>
      </c>
      <c r="N37" s="19" t="n">
        <f aca="false">-SUMPRODUCT(F37:M37,F$4:M$4)</f>
        <v>-10.7024051353229</v>
      </c>
      <c r="O37" s="44" t="n">
        <f aca="false">EXP(N37)</f>
        <v>2.24907794420177E-005</v>
      </c>
      <c r="P37" s="45" t="n">
        <f aca="false">O37/SUMIF(A:A,A37,O:O)</f>
        <v>2.22774813277641E-005</v>
      </c>
      <c r="Q37" s="32" t="n">
        <f aca="false">SUM(P37,P54)</f>
        <v>0.990538474805502</v>
      </c>
      <c r="R37" s="0" t="n">
        <f aca="false">LN(Q37)</f>
        <v>-0.00950656977612356</v>
      </c>
    </row>
    <row r="38" customFormat="false" ht="17.25" hidden="false" customHeight="false" outlineLevel="0" collapsed="false">
      <c r="A38" s="19" t="s">
        <v>50</v>
      </c>
      <c r="B38" s="19" t="s">
        <v>32</v>
      </c>
      <c r="C38" s="19" t="s">
        <v>35</v>
      </c>
      <c r="D38" s="20" t="n">
        <v>0</v>
      </c>
      <c r="E38" s="20" t="n">
        <v>25</v>
      </c>
      <c r="F38" s="20" t="n">
        <v>1</v>
      </c>
      <c r="G38" s="20" t="n">
        <v>0</v>
      </c>
      <c r="H38" s="20" t="n">
        <v>1</v>
      </c>
      <c r="I38" s="20" t="n">
        <v>0</v>
      </c>
      <c r="J38" s="20" t="n">
        <v>0</v>
      </c>
      <c r="K38" s="42" t="n">
        <v>0</v>
      </c>
      <c r="L38" s="42" t="n">
        <v>0</v>
      </c>
      <c r="M38" s="43" t="n">
        <v>1</v>
      </c>
      <c r="N38" s="19" t="n">
        <f aca="false">-SUMPRODUCT(F38:M38,F$4:M$4)</f>
        <v>-10.3018218693115</v>
      </c>
      <c r="O38" s="44" t="n">
        <f aca="false">EXP(N38)</f>
        <v>3.35718758654833E-005</v>
      </c>
      <c r="P38" s="19" t="n">
        <f aca="false">O38/SUMIF(A:A,A38,O:O)</f>
        <v>3.32534868193178E-005</v>
      </c>
      <c r="Q38" s="33" t="n">
        <f aca="false">SUM(P38,P55)</f>
        <v>6.65829723853253E-005</v>
      </c>
      <c r="R38" s="0" t="n">
        <f aca="false">LN(Q38)</f>
        <v>-9.61706168299706</v>
      </c>
    </row>
    <row r="39" customFormat="false" ht="17.25" hidden="false" customHeight="false" outlineLevel="0" collapsed="false">
      <c r="A39" s="22" t="s">
        <v>51</v>
      </c>
      <c r="B39" s="22" t="s">
        <v>36</v>
      </c>
      <c r="C39" s="22" t="s">
        <v>37</v>
      </c>
      <c r="D39" s="23" t="n">
        <v>1</v>
      </c>
      <c r="E39" s="23" t="n">
        <v>97</v>
      </c>
      <c r="F39" s="23" t="n">
        <v>0</v>
      </c>
      <c r="G39" s="23" t="n">
        <v>0</v>
      </c>
      <c r="H39" s="23" t="n">
        <v>0</v>
      </c>
      <c r="I39" s="23" t="n">
        <v>0</v>
      </c>
      <c r="J39" s="23" t="n">
        <v>0</v>
      </c>
      <c r="K39" s="46" t="n">
        <v>0</v>
      </c>
      <c r="L39" s="46" t="n">
        <v>0</v>
      </c>
      <c r="M39" s="47" t="n">
        <v>1</v>
      </c>
      <c r="N39" s="22" t="n">
        <f aca="false">-SUMPRODUCT(F39:M39,F$4:M$4)</f>
        <v>-5.35234398230505</v>
      </c>
      <c r="O39" s="48" t="n">
        <f aca="false">EXP(N39)</f>
        <v>0.00473703445107323</v>
      </c>
      <c r="P39" s="49" t="n">
        <f aca="false">O39/SUMIF(A:A,A39,O:O)</f>
        <v>0.0046924217864609</v>
      </c>
      <c r="Q39" s="32" t="n">
        <f aca="false">SUM(P39,P56)</f>
        <v>0.995274575014789</v>
      </c>
      <c r="R39" s="0" t="n">
        <f aca="false">LN(Q39)</f>
        <v>-0.0047366251033307</v>
      </c>
    </row>
    <row r="40" customFormat="false" ht="17.25" hidden="false" customHeight="false" outlineLevel="0" collapsed="false">
      <c r="A40" s="22" t="s">
        <v>51</v>
      </c>
      <c r="B40" s="22" t="s">
        <v>36</v>
      </c>
      <c r="C40" s="22" t="s">
        <v>38</v>
      </c>
      <c r="D40" s="23" t="n">
        <v>0</v>
      </c>
      <c r="E40" s="23" t="n">
        <v>97</v>
      </c>
      <c r="F40" s="23" t="n">
        <v>0</v>
      </c>
      <c r="G40" s="23" t="n">
        <v>0</v>
      </c>
      <c r="H40" s="23" t="n">
        <v>0</v>
      </c>
      <c r="I40" s="23" t="n">
        <v>0</v>
      </c>
      <c r="J40" s="23" t="n">
        <v>1</v>
      </c>
      <c r="K40" s="46" t="n">
        <v>0</v>
      </c>
      <c r="L40" s="46" t="n">
        <v>0</v>
      </c>
      <c r="M40" s="47" t="n">
        <v>1</v>
      </c>
      <c r="N40" s="22" t="n">
        <f aca="false">-SUMPRODUCT(F40:M40,F$4:M$4)</f>
        <v>-10.7024051353229</v>
      </c>
      <c r="O40" s="48" t="n">
        <f aca="false">EXP(N40)</f>
        <v>2.24907794420177E-005</v>
      </c>
      <c r="P40" s="22" t="n">
        <f aca="false">O40/SUMIF(A:A,A40,O:O)</f>
        <v>2.22789647274574E-005</v>
      </c>
      <c r="Q40" s="33" t="n">
        <f aca="false">SUM(P40,P57)</f>
        <v>0.00472542498521075</v>
      </c>
      <c r="R40" s="0" t="n">
        <f aca="false">LN(Q40)</f>
        <v>-5.3547977781212</v>
      </c>
    </row>
    <row r="41" customFormat="false" ht="17.25" hidden="false" customHeight="false" outlineLevel="0" collapsed="false">
      <c r="A41" s="25" t="s">
        <v>52</v>
      </c>
      <c r="B41" s="25" t="s">
        <v>39</v>
      </c>
      <c r="C41" s="25" t="s">
        <v>40</v>
      </c>
      <c r="D41" s="26" t="n">
        <v>0</v>
      </c>
      <c r="E41" s="26" t="n">
        <v>1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50" t="n">
        <v>0</v>
      </c>
      <c r="L41" s="50" t="n">
        <v>0</v>
      </c>
      <c r="M41" s="51" t="n">
        <v>1</v>
      </c>
      <c r="N41" s="25" t="n">
        <f aca="false">-SUMPRODUCT(F41:M41,F$4:M$4)</f>
        <v>-5.35234398230505</v>
      </c>
      <c r="O41" s="52" t="n">
        <f aca="false">EXP(N41)</f>
        <v>0.00473703445107323</v>
      </c>
      <c r="P41" s="25" t="n">
        <f aca="false">O41/SUMIF(A:A,A41,O:O)</f>
        <v>0.0046924217864609</v>
      </c>
      <c r="Q41" s="33" t="n">
        <f aca="false">SUM(P41,P58)</f>
        <v>0.00939556780694419</v>
      </c>
      <c r="R41" s="0" t="n">
        <f aca="false">LN(Q41)</f>
        <v>-4.66751721080148</v>
      </c>
    </row>
    <row r="42" customFormat="false" ht="17.25" hidden="false" customHeight="false" outlineLevel="0" collapsed="false">
      <c r="A42" s="25" t="s">
        <v>52</v>
      </c>
      <c r="B42" s="25" t="s">
        <v>39</v>
      </c>
      <c r="C42" s="25" t="s">
        <v>41</v>
      </c>
      <c r="D42" s="26" t="n">
        <v>1</v>
      </c>
      <c r="E42" s="26" t="n">
        <v>1</v>
      </c>
      <c r="F42" s="26" t="n">
        <v>0</v>
      </c>
      <c r="G42" s="26" t="n">
        <v>0</v>
      </c>
      <c r="H42" s="26" t="n">
        <v>0</v>
      </c>
      <c r="I42" s="26" t="n">
        <v>0</v>
      </c>
      <c r="J42" s="26" t="n">
        <v>1</v>
      </c>
      <c r="K42" s="50" t="n">
        <v>0</v>
      </c>
      <c r="L42" s="50" t="n">
        <v>0</v>
      </c>
      <c r="M42" s="51" t="n">
        <v>1</v>
      </c>
      <c r="N42" s="25" t="n">
        <f aca="false">-SUMPRODUCT(F42:M42,F$4:M$4)</f>
        <v>-10.7024051353229</v>
      </c>
      <c r="O42" s="52" t="n">
        <f aca="false">EXP(N42)</f>
        <v>2.24907794420177E-005</v>
      </c>
      <c r="P42" s="53" t="n">
        <f aca="false">O42/SUMIF(A:A,A42,O:O)</f>
        <v>2.22789647274574E-005</v>
      </c>
      <c r="Q42" s="32" t="n">
        <f aca="false">SUM(P42,P59)</f>
        <v>0.990604432193056</v>
      </c>
      <c r="R42" s="0" t="n">
        <f aca="false">LN(Q42)</f>
        <v>-0.00943998458699367</v>
      </c>
    </row>
    <row r="43" customFormat="false" ht="17.25" hidden="false" customHeight="false" outlineLevel="0" collapsed="false">
      <c r="B43" s="0" t="s">
        <v>53</v>
      </c>
    </row>
    <row r="44" customFormat="false" ht="17.25" hidden="false" customHeight="false" outlineLevel="0" collapsed="false">
      <c r="A44" s="9" t="s">
        <v>45</v>
      </c>
      <c r="B44" s="9" t="s">
        <v>19</v>
      </c>
      <c r="C44" s="9" t="s">
        <v>20</v>
      </c>
      <c r="D44" s="10" t="n">
        <v>1</v>
      </c>
      <c r="E44" s="10" t="n">
        <v>10</v>
      </c>
      <c r="F44" s="10" t="n">
        <v>0</v>
      </c>
      <c r="G44" s="10" t="n">
        <v>1</v>
      </c>
      <c r="H44" s="10" t="n">
        <v>1</v>
      </c>
      <c r="I44" s="28" t="n">
        <v>0</v>
      </c>
      <c r="J44" s="28" t="n">
        <v>0</v>
      </c>
      <c r="K44" s="10" t="n">
        <v>0</v>
      </c>
      <c r="L44" s="10" t="n">
        <v>0</v>
      </c>
      <c r="M44" s="29" t="n">
        <v>0</v>
      </c>
      <c r="N44" s="9" t="n">
        <f aca="false">-SUMPRODUCT(F44:M44,F$4:M$4)</f>
        <v>-0</v>
      </c>
      <c r="O44" s="30" t="n">
        <f aca="false">EXP(N44)</f>
        <v>1</v>
      </c>
      <c r="P44" s="31" t="n">
        <f aca="false">O44/SUMIF(A:A,A44,O:O)</f>
        <v>0.983643904253887</v>
      </c>
    </row>
    <row r="45" customFormat="false" ht="17.25" hidden="false" customHeight="false" outlineLevel="0" collapsed="false">
      <c r="A45" s="9" t="s">
        <v>45</v>
      </c>
      <c r="B45" s="9" t="s">
        <v>19</v>
      </c>
      <c r="C45" s="9" t="s">
        <v>22</v>
      </c>
      <c r="D45" s="10" t="n">
        <v>0</v>
      </c>
      <c r="E45" s="10" t="n">
        <v>10</v>
      </c>
      <c r="F45" s="10" t="n">
        <v>0</v>
      </c>
      <c r="G45" s="10" t="n">
        <v>0</v>
      </c>
      <c r="H45" s="10" t="n">
        <v>0</v>
      </c>
      <c r="I45" s="28" t="n">
        <v>0</v>
      </c>
      <c r="J45" s="28" t="n">
        <v>0</v>
      </c>
      <c r="K45" s="10" t="n">
        <v>0</v>
      </c>
      <c r="L45" s="10" t="n">
        <v>1</v>
      </c>
      <c r="M45" s="29" t="n">
        <v>0</v>
      </c>
      <c r="N45" s="9" t="n">
        <f aca="false">-SUMPRODUCT(F45:M45,F$4:M$4)</f>
        <v>-5.35006115301787</v>
      </c>
      <c r="O45" s="30" t="n">
        <f aca="false">EXP(N45)</f>
        <v>0.00474786064452669</v>
      </c>
      <c r="P45" s="9" t="n">
        <f aca="false">O45/SUMIF(A:A,A45,O:O)</f>
        <v>0.00467020418123561</v>
      </c>
      <c r="Q45" s="0" t="s">
        <v>54</v>
      </c>
      <c r="R45" s="0" t="n">
        <f aca="false">SUM(P44:P59)/SUM(P27:P59)</f>
        <v>0.995274319392802</v>
      </c>
    </row>
    <row r="46" customFormat="false" ht="17.25" hidden="false" customHeight="false" outlineLevel="0" collapsed="false">
      <c r="A46" s="9" t="s">
        <v>45</v>
      </c>
      <c r="B46" s="9" t="s">
        <v>19</v>
      </c>
      <c r="C46" s="9" t="s">
        <v>23</v>
      </c>
      <c r="D46" s="10" t="n">
        <v>0</v>
      </c>
      <c r="E46" s="10" t="n">
        <v>10</v>
      </c>
      <c r="F46" s="10" t="n">
        <v>1</v>
      </c>
      <c r="G46" s="10" t="n">
        <v>1</v>
      </c>
      <c r="H46" s="10" t="n">
        <v>1</v>
      </c>
      <c r="I46" s="28" t="n">
        <v>0</v>
      </c>
      <c r="J46" s="28" t="n">
        <v>0</v>
      </c>
      <c r="K46" s="10" t="n">
        <v>1</v>
      </c>
      <c r="L46" s="10" t="n">
        <v>0</v>
      </c>
      <c r="M46" s="29" t="n">
        <v>0</v>
      </c>
      <c r="N46" s="9" t="n">
        <f aca="false">-SUMPRODUCT(F46:M46,F$4:M$4)</f>
        <v>-4.94947788700645</v>
      </c>
      <c r="O46" s="30" t="n">
        <f aca="false">EXP(N46)</f>
        <v>0.00708710823453631</v>
      </c>
      <c r="P46" s="9" t="n">
        <f aca="false">O46/SUMIF(A:A,A46,O:O)</f>
        <v>0.00697119081368917</v>
      </c>
    </row>
    <row r="47" customFormat="false" ht="17.25" hidden="false" customHeight="false" outlineLevel="0" collapsed="false">
      <c r="A47" s="13" t="s">
        <v>48</v>
      </c>
      <c r="B47" s="13" t="s">
        <v>24</v>
      </c>
      <c r="C47" s="13" t="s">
        <v>25</v>
      </c>
      <c r="D47" s="14" t="n">
        <v>0</v>
      </c>
      <c r="E47" s="14" t="n">
        <v>253</v>
      </c>
      <c r="F47" s="14" t="n">
        <v>0</v>
      </c>
      <c r="G47" s="14" t="n">
        <v>1</v>
      </c>
      <c r="H47" s="14" t="n">
        <v>1</v>
      </c>
      <c r="I47" s="34" t="n">
        <v>0</v>
      </c>
      <c r="J47" s="34" t="n">
        <v>0</v>
      </c>
      <c r="K47" s="14" t="n">
        <v>0</v>
      </c>
      <c r="L47" s="14" t="n">
        <v>1</v>
      </c>
      <c r="M47" s="35" t="n">
        <v>0</v>
      </c>
      <c r="N47" s="13" t="n">
        <f aca="false">-SUMPRODUCT(F47:M47,F$4:M$4)</f>
        <v>-5.35006115301787</v>
      </c>
      <c r="O47" s="36" t="n">
        <f aca="false">EXP(N47)</f>
        <v>0.00474786064452669</v>
      </c>
      <c r="P47" s="13" t="n">
        <f aca="false">O47/SUMIF(A:A,A47,O:O)</f>
        <v>0.00470283287104169</v>
      </c>
    </row>
    <row r="48" customFormat="false" ht="17.25" hidden="false" customHeight="false" outlineLevel="0" collapsed="false">
      <c r="A48" s="13" t="s">
        <v>48</v>
      </c>
      <c r="B48" s="13" t="s">
        <v>24</v>
      </c>
      <c r="C48" s="13" t="s">
        <v>26</v>
      </c>
      <c r="D48" s="14" t="n">
        <v>1</v>
      </c>
      <c r="E48" s="14" t="n">
        <v>253</v>
      </c>
      <c r="F48" s="14" t="n">
        <v>0</v>
      </c>
      <c r="G48" s="14" t="n">
        <v>0</v>
      </c>
      <c r="H48" s="14" t="n">
        <v>0</v>
      </c>
      <c r="I48" s="34" t="n">
        <v>0</v>
      </c>
      <c r="J48" s="34" t="n">
        <v>0</v>
      </c>
      <c r="K48" s="14" t="n">
        <v>0</v>
      </c>
      <c r="L48" s="14" t="n">
        <v>0</v>
      </c>
      <c r="M48" s="35" t="n">
        <v>0</v>
      </c>
      <c r="N48" s="13" t="n">
        <f aca="false">-SUMPRODUCT(F48:M48,F$4:M$4)</f>
        <v>-0</v>
      </c>
      <c r="O48" s="36" t="n">
        <f aca="false">EXP(N48)</f>
        <v>1</v>
      </c>
      <c r="P48" s="37" t="n">
        <f aca="false">O48/SUMIF(A:A,A48,O:O)</f>
        <v>0.990516197324175</v>
      </c>
    </row>
    <row r="49" customFormat="false" ht="17.25" hidden="false" customHeight="false" outlineLevel="0" collapsed="false">
      <c r="A49" s="13" t="s">
        <v>48</v>
      </c>
      <c r="B49" s="13" t="s">
        <v>24</v>
      </c>
      <c r="C49" s="13" t="s">
        <v>27</v>
      </c>
      <c r="D49" s="14" t="n">
        <v>0</v>
      </c>
      <c r="E49" s="14" t="n">
        <v>253</v>
      </c>
      <c r="F49" s="14" t="n">
        <v>1</v>
      </c>
      <c r="G49" s="14" t="n">
        <v>1</v>
      </c>
      <c r="H49" s="14" t="n">
        <v>1</v>
      </c>
      <c r="I49" s="34" t="n">
        <v>0</v>
      </c>
      <c r="J49" s="34" t="n">
        <v>0</v>
      </c>
      <c r="K49" s="14" t="n">
        <v>1</v>
      </c>
      <c r="L49" s="14" t="n">
        <v>1</v>
      </c>
      <c r="M49" s="35" t="n">
        <v>0</v>
      </c>
      <c r="N49" s="13" t="n">
        <f aca="false">-SUMPRODUCT(F49:M49,F$4:M$4)</f>
        <v>-10.2995390400243</v>
      </c>
      <c r="O49" s="36" t="n">
        <f aca="false">EXP(N49)</f>
        <v>3.3648602270256E-005</v>
      </c>
      <c r="P49" s="13" t="n">
        <f aca="false">O49/SUMIF(A:A,A49,O:O)</f>
        <v>3.33294855660076E-005</v>
      </c>
    </row>
    <row r="50" customFormat="false" ht="17.25" hidden="false" customHeight="false" outlineLevel="0" collapsed="false">
      <c r="A50" s="16" t="s">
        <v>49</v>
      </c>
      <c r="B50" s="16" t="s">
        <v>28</v>
      </c>
      <c r="C50" s="16" t="s">
        <v>29</v>
      </c>
      <c r="D50" s="17" t="n">
        <v>1</v>
      </c>
      <c r="E50" s="17" t="n">
        <v>70</v>
      </c>
      <c r="F50" s="17" t="n">
        <v>0</v>
      </c>
      <c r="G50" s="17" t="n">
        <v>0</v>
      </c>
      <c r="H50" s="17" t="n">
        <v>1</v>
      </c>
      <c r="I50" s="38" t="n">
        <v>0</v>
      </c>
      <c r="J50" s="38" t="n">
        <v>0</v>
      </c>
      <c r="K50" s="17" t="n">
        <v>0</v>
      </c>
      <c r="L50" s="17" t="n">
        <v>0</v>
      </c>
      <c r="M50" s="39" t="n">
        <v>0</v>
      </c>
      <c r="N50" s="16" t="n">
        <f aca="false">-SUMPRODUCT(F50:M50,F$4:M$4)</f>
        <v>-0</v>
      </c>
      <c r="O50" s="40" t="n">
        <f aca="false">EXP(N50)</f>
        <v>1</v>
      </c>
      <c r="P50" s="41" t="n">
        <f aca="false">O50/SUMIF(A:A,A50,O:O)</f>
        <v>0.983643904253887</v>
      </c>
    </row>
    <row r="51" customFormat="false" ht="17.25" hidden="false" customHeight="false" outlineLevel="0" collapsed="false">
      <c r="A51" s="16" t="s">
        <v>49</v>
      </c>
      <c r="B51" s="16" t="s">
        <v>28</v>
      </c>
      <c r="C51" s="16" t="s">
        <v>30</v>
      </c>
      <c r="D51" s="17" t="n">
        <v>0</v>
      </c>
      <c r="E51" s="17" t="n">
        <v>70</v>
      </c>
      <c r="F51" s="17" t="n">
        <v>0</v>
      </c>
      <c r="G51" s="17" t="n">
        <v>0</v>
      </c>
      <c r="H51" s="17" t="n">
        <v>0</v>
      </c>
      <c r="I51" s="38" t="n">
        <v>0</v>
      </c>
      <c r="J51" s="38" t="n">
        <v>0</v>
      </c>
      <c r="K51" s="17" t="n">
        <v>0</v>
      </c>
      <c r="L51" s="17" t="n">
        <v>1</v>
      </c>
      <c r="M51" s="39" t="n">
        <v>0</v>
      </c>
      <c r="N51" s="16" t="n">
        <f aca="false">-SUMPRODUCT(F51:M51,F$4:M$4)</f>
        <v>-5.35006115301787</v>
      </c>
      <c r="O51" s="40" t="n">
        <f aca="false">EXP(N51)</f>
        <v>0.00474786064452669</v>
      </c>
      <c r="P51" s="16" t="n">
        <f aca="false">O51/SUMIF(A:A,A51,O:O)</f>
        <v>0.00467020418123561</v>
      </c>
    </row>
    <row r="52" customFormat="false" ht="17.25" hidden="false" customHeight="false" outlineLevel="0" collapsed="false">
      <c r="A52" s="16" t="s">
        <v>49</v>
      </c>
      <c r="B52" s="16" t="s">
        <v>28</v>
      </c>
      <c r="C52" s="16" t="s">
        <v>31</v>
      </c>
      <c r="D52" s="17" t="n">
        <v>0</v>
      </c>
      <c r="E52" s="17" t="n">
        <v>70</v>
      </c>
      <c r="F52" s="17" t="n">
        <v>1</v>
      </c>
      <c r="G52" s="17" t="n">
        <v>0</v>
      </c>
      <c r="H52" s="17" t="n">
        <v>1</v>
      </c>
      <c r="I52" s="38" t="n">
        <v>0</v>
      </c>
      <c r="J52" s="38" t="n">
        <v>0</v>
      </c>
      <c r="K52" s="17" t="n">
        <v>1</v>
      </c>
      <c r="L52" s="17" t="n">
        <v>0</v>
      </c>
      <c r="M52" s="39" t="n">
        <v>0</v>
      </c>
      <c r="N52" s="16" t="n">
        <f aca="false">-SUMPRODUCT(F52:M52,F$4:M$4)</f>
        <v>-4.94947788700645</v>
      </c>
      <c r="O52" s="40" t="n">
        <f aca="false">EXP(N52)</f>
        <v>0.00708710823453631</v>
      </c>
      <c r="P52" s="16" t="n">
        <f aca="false">O52/SUMIF(A:A,A52,O:O)</f>
        <v>0.00697119081368917</v>
      </c>
    </row>
    <row r="53" customFormat="false" ht="17.25" hidden="false" customHeight="false" outlineLevel="0" collapsed="false">
      <c r="A53" s="19" t="s">
        <v>50</v>
      </c>
      <c r="B53" s="19" t="s">
        <v>32</v>
      </c>
      <c r="C53" s="19" t="s">
        <v>33</v>
      </c>
      <c r="D53" s="20" t="n">
        <v>0</v>
      </c>
      <c r="E53" s="20" t="n">
        <v>25</v>
      </c>
      <c r="F53" s="20" t="n">
        <v>0</v>
      </c>
      <c r="G53" s="20" t="n">
        <v>0</v>
      </c>
      <c r="H53" s="20" t="n">
        <v>1</v>
      </c>
      <c r="I53" s="42" t="n">
        <v>0</v>
      </c>
      <c r="J53" s="42" t="n">
        <v>0</v>
      </c>
      <c r="K53" s="20" t="n">
        <v>0</v>
      </c>
      <c r="L53" s="20" t="n">
        <v>1</v>
      </c>
      <c r="M53" s="43" t="n">
        <v>0</v>
      </c>
      <c r="N53" s="19" t="n">
        <f aca="false">-SUMPRODUCT(F53:M53,F$4:M$4)</f>
        <v>-5.35006115301787</v>
      </c>
      <c r="O53" s="44" t="n">
        <f aca="false">EXP(N53)</f>
        <v>0.00474786064452669</v>
      </c>
      <c r="P53" s="19" t="n">
        <f aca="false">O53/SUMIF(A:A,A53,O:O)</f>
        <v>0.00470283287104169</v>
      </c>
    </row>
    <row r="54" customFormat="false" ht="17.25" hidden="false" customHeight="false" outlineLevel="0" collapsed="false">
      <c r="A54" s="19" t="s">
        <v>50</v>
      </c>
      <c r="B54" s="19" t="s">
        <v>32</v>
      </c>
      <c r="C54" s="19" t="s">
        <v>34</v>
      </c>
      <c r="D54" s="20" t="n">
        <v>1</v>
      </c>
      <c r="E54" s="20" t="n">
        <v>25</v>
      </c>
      <c r="F54" s="20" t="n">
        <v>0</v>
      </c>
      <c r="G54" s="20" t="n">
        <v>0</v>
      </c>
      <c r="H54" s="20" t="n">
        <v>0</v>
      </c>
      <c r="I54" s="42" t="n">
        <v>0</v>
      </c>
      <c r="J54" s="42" t="n">
        <v>0</v>
      </c>
      <c r="K54" s="20" t="n">
        <v>0</v>
      </c>
      <c r="L54" s="20" t="n">
        <v>0</v>
      </c>
      <c r="M54" s="43" t="n">
        <v>0</v>
      </c>
      <c r="N54" s="19" t="n">
        <f aca="false">-SUMPRODUCT(F54:M54,F$4:M$4)</f>
        <v>-0</v>
      </c>
      <c r="O54" s="44" t="n">
        <f aca="false">EXP(N54)</f>
        <v>1</v>
      </c>
      <c r="P54" s="45" t="n">
        <f aca="false">O54/SUMIF(A:A,A54,O:O)</f>
        <v>0.990516197324175</v>
      </c>
    </row>
    <row r="55" customFormat="false" ht="17.25" hidden="false" customHeight="false" outlineLevel="0" collapsed="false">
      <c r="A55" s="19" t="s">
        <v>50</v>
      </c>
      <c r="B55" s="19" t="s">
        <v>32</v>
      </c>
      <c r="C55" s="19" t="s">
        <v>35</v>
      </c>
      <c r="D55" s="20" t="n">
        <v>0</v>
      </c>
      <c r="E55" s="20" t="n">
        <v>25</v>
      </c>
      <c r="F55" s="20" t="n">
        <v>1</v>
      </c>
      <c r="G55" s="20" t="n">
        <v>0</v>
      </c>
      <c r="H55" s="20" t="n">
        <v>1</v>
      </c>
      <c r="I55" s="42" t="n">
        <v>0</v>
      </c>
      <c r="J55" s="42" t="n">
        <v>0</v>
      </c>
      <c r="K55" s="20" t="n">
        <v>1</v>
      </c>
      <c r="L55" s="20" t="n">
        <v>1</v>
      </c>
      <c r="M55" s="43" t="n">
        <v>0</v>
      </c>
      <c r="N55" s="19" t="n">
        <f aca="false">-SUMPRODUCT(F55:M55,F$4:M$4)</f>
        <v>-10.2995390400243</v>
      </c>
      <c r="O55" s="44" t="n">
        <f aca="false">EXP(N55)</f>
        <v>3.3648602270256E-005</v>
      </c>
      <c r="P55" s="19" t="n">
        <f aca="false">O55/SUMIF(A:A,A55,O:O)</f>
        <v>3.33294855660076E-005</v>
      </c>
    </row>
    <row r="56" customFormat="false" ht="17.25" hidden="false" customHeight="false" outlineLevel="0" collapsed="false">
      <c r="A56" s="22" t="s">
        <v>51</v>
      </c>
      <c r="B56" s="22" t="s">
        <v>36</v>
      </c>
      <c r="C56" s="22" t="s">
        <v>37</v>
      </c>
      <c r="D56" s="23" t="n">
        <v>1</v>
      </c>
      <c r="E56" s="23" t="n">
        <v>97</v>
      </c>
      <c r="F56" s="23" t="n">
        <v>0</v>
      </c>
      <c r="G56" s="23" t="n">
        <v>0</v>
      </c>
      <c r="H56" s="23" t="n">
        <v>0</v>
      </c>
      <c r="I56" s="46" t="n">
        <v>0</v>
      </c>
      <c r="J56" s="46" t="n">
        <v>0</v>
      </c>
      <c r="K56" s="23" t="n">
        <v>0</v>
      </c>
      <c r="L56" s="23" t="n">
        <v>0</v>
      </c>
      <c r="M56" s="47" t="n">
        <v>0</v>
      </c>
      <c r="N56" s="22" t="n">
        <f aca="false">-SUMPRODUCT(F56:M56,F$4:M$4)</f>
        <v>-0</v>
      </c>
      <c r="O56" s="48" t="n">
        <f aca="false">EXP(N56)</f>
        <v>1</v>
      </c>
      <c r="P56" s="49" t="n">
        <f aca="false">O56/SUMIF(A:A,A56,O:O)</f>
        <v>0.990582153228328</v>
      </c>
    </row>
    <row r="57" customFormat="false" ht="17.25" hidden="false" customHeight="false" outlineLevel="0" collapsed="false">
      <c r="A57" s="22" t="s">
        <v>51</v>
      </c>
      <c r="B57" s="22" t="s">
        <v>36</v>
      </c>
      <c r="C57" s="22" t="s">
        <v>38</v>
      </c>
      <c r="D57" s="23" t="n">
        <v>0</v>
      </c>
      <c r="E57" s="23" t="n">
        <v>97</v>
      </c>
      <c r="F57" s="23" t="n">
        <v>0</v>
      </c>
      <c r="G57" s="23" t="n">
        <v>0</v>
      </c>
      <c r="H57" s="23" t="n">
        <v>0</v>
      </c>
      <c r="I57" s="46" t="n">
        <v>0</v>
      </c>
      <c r="J57" s="46" t="n">
        <v>0</v>
      </c>
      <c r="K57" s="23" t="n">
        <v>0</v>
      </c>
      <c r="L57" s="23" t="n">
        <v>1</v>
      </c>
      <c r="M57" s="47" t="n">
        <v>0</v>
      </c>
      <c r="N57" s="22" t="n">
        <f aca="false">-SUMPRODUCT(F57:M57,F$4:M$4)</f>
        <v>-5.35006115301787</v>
      </c>
      <c r="O57" s="48" t="n">
        <f aca="false">EXP(N57)</f>
        <v>0.00474786064452669</v>
      </c>
      <c r="P57" s="22" t="n">
        <f aca="false">O57/SUMIF(A:A,A57,O:O)</f>
        <v>0.00470314602048329</v>
      </c>
    </row>
    <row r="58" customFormat="false" ht="17.25" hidden="false" customHeight="false" outlineLevel="0" collapsed="false">
      <c r="A58" s="25" t="s">
        <v>52</v>
      </c>
      <c r="B58" s="25" t="s">
        <v>39</v>
      </c>
      <c r="C58" s="25" t="s">
        <v>40</v>
      </c>
      <c r="D58" s="26" t="n">
        <v>0</v>
      </c>
      <c r="E58" s="26" t="n">
        <v>1</v>
      </c>
      <c r="F58" s="26" t="n">
        <v>0</v>
      </c>
      <c r="G58" s="26" t="n">
        <v>0</v>
      </c>
      <c r="H58" s="26" t="n">
        <v>0</v>
      </c>
      <c r="I58" s="50" t="n">
        <v>0</v>
      </c>
      <c r="J58" s="50" t="n">
        <v>0</v>
      </c>
      <c r="K58" s="26" t="n">
        <v>0</v>
      </c>
      <c r="L58" s="26" t="n">
        <v>1</v>
      </c>
      <c r="M58" s="51" t="n">
        <v>0</v>
      </c>
      <c r="N58" s="25" t="n">
        <f aca="false">-SUMPRODUCT(F58:M58,F$4:M$4)</f>
        <v>-5.35006115301787</v>
      </c>
      <c r="O58" s="52" t="n">
        <f aca="false">EXP(N58)</f>
        <v>0.00474786064452669</v>
      </c>
      <c r="P58" s="25" t="n">
        <f aca="false">O58/SUMIF(A:A,A58,O:O)</f>
        <v>0.00470314602048329</v>
      </c>
    </row>
    <row r="59" customFormat="false" ht="17.25" hidden="false" customHeight="false" outlineLevel="0" collapsed="false">
      <c r="A59" s="25" t="s">
        <v>52</v>
      </c>
      <c r="B59" s="25" t="s">
        <v>39</v>
      </c>
      <c r="C59" s="25" t="s">
        <v>41</v>
      </c>
      <c r="D59" s="26" t="n">
        <v>1</v>
      </c>
      <c r="E59" s="26" t="n">
        <v>1</v>
      </c>
      <c r="F59" s="26" t="n">
        <v>0</v>
      </c>
      <c r="G59" s="26" t="n">
        <v>0</v>
      </c>
      <c r="H59" s="26" t="n">
        <v>0</v>
      </c>
      <c r="I59" s="50" t="n">
        <v>0</v>
      </c>
      <c r="J59" s="50" t="n">
        <v>0</v>
      </c>
      <c r="K59" s="26" t="n">
        <v>0</v>
      </c>
      <c r="L59" s="26" t="n">
        <v>0</v>
      </c>
      <c r="M59" s="51" t="n">
        <v>0</v>
      </c>
      <c r="N59" s="25" t="n">
        <f aca="false">-SUMPRODUCT(F59:M59,F$4:M$4)</f>
        <v>-0</v>
      </c>
      <c r="O59" s="52" t="n">
        <f aca="false">EXP(N59)</f>
        <v>1</v>
      </c>
      <c r="P59" s="53" t="n">
        <f aca="false">O59/SUMIF(A:A,A59,O:O)</f>
        <v>0.990582153228328</v>
      </c>
    </row>
    <row r="62" customFormat="false" ht="17.25" hidden="false" customHeight="false" outlineLevel="0" collapsed="false">
      <c r="A62" s="54" t="s">
        <v>55</v>
      </c>
    </row>
    <row r="63" customFormat="false" ht="17.25" hidden="false" customHeight="false" outlineLevel="0" collapsed="false">
      <c r="A63" s="9" t="s">
        <v>56</v>
      </c>
      <c r="B63" s="9" t="s">
        <v>19</v>
      </c>
      <c r="C63" s="9" t="s">
        <v>20</v>
      </c>
      <c r="D63" s="10" t="n">
        <v>1</v>
      </c>
      <c r="E63" s="10" t="n">
        <v>10</v>
      </c>
      <c r="F63" s="10" t="n">
        <v>0</v>
      </c>
      <c r="G63" s="10" t="n">
        <v>1</v>
      </c>
      <c r="H63" s="10" t="n">
        <v>0</v>
      </c>
      <c r="I63" s="10" t="n">
        <v>1</v>
      </c>
      <c r="J63" s="10" t="n">
        <v>0</v>
      </c>
      <c r="K63" s="10" t="n">
        <v>0</v>
      </c>
      <c r="L63" s="10" t="n">
        <v>0</v>
      </c>
      <c r="M63" s="29" t="n">
        <v>0</v>
      </c>
      <c r="N63" s="9" t="n">
        <f aca="false">-SUMPRODUCT(F63:M63,F$4:M$4)</f>
        <v>-0</v>
      </c>
      <c r="O63" s="30" t="n">
        <f aca="false">EXP(N63)</f>
        <v>1</v>
      </c>
      <c r="P63" s="31" t="n">
        <f aca="false">O63/SUMIF(A:A,A63,O:O)</f>
        <v>0.988303459315926</v>
      </c>
    </row>
    <row r="64" customFormat="false" ht="17.25" hidden="false" customHeight="false" outlineLevel="0" collapsed="false">
      <c r="A64" s="9" t="s">
        <v>56</v>
      </c>
      <c r="B64" s="9" t="s">
        <v>19</v>
      </c>
      <c r="C64" s="9" t="s">
        <v>22</v>
      </c>
      <c r="D64" s="10" t="n">
        <v>0</v>
      </c>
      <c r="E64" s="10" t="n">
        <v>10</v>
      </c>
      <c r="F64" s="10" t="n">
        <v>0</v>
      </c>
      <c r="G64" s="10" t="n">
        <v>0</v>
      </c>
      <c r="H64" s="10" t="n">
        <v>0</v>
      </c>
      <c r="I64" s="10" t="n">
        <v>1</v>
      </c>
      <c r="J64" s="10" t="n">
        <v>1</v>
      </c>
      <c r="K64" s="10" t="n">
        <v>0</v>
      </c>
      <c r="L64" s="10" t="n">
        <v>0</v>
      </c>
      <c r="M64" s="29" t="n">
        <v>0</v>
      </c>
      <c r="N64" s="9" t="n">
        <f aca="false">-SUMPRODUCT(F64:M64,F$4:M$4)</f>
        <v>-5.35006115301787</v>
      </c>
      <c r="O64" s="30" t="n">
        <f aca="false">EXP(N64)</f>
        <v>0.00474786064452669</v>
      </c>
      <c r="P64" s="9" t="n">
        <f aca="false">O64/SUMIF(A:A,A64,O:O)</f>
        <v>0.00469232709933567</v>
      </c>
    </row>
    <row r="65" customFormat="false" ht="17.25" hidden="false" customHeight="false" outlineLevel="0" collapsed="false">
      <c r="A65" s="9" t="s">
        <v>56</v>
      </c>
      <c r="B65" s="9" t="s">
        <v>19</v>
      </c>
      <c r="C65" s="9" t="s">
        <v>23</v>
      </c>
      <c r="D65" s="10" t="n">
        <v>0</v>
      </c>
      <c r="E65" s="10" t="n">
        <v>10</v>
      </c>
      <c r="F65" s="10" t="n">
        <v>1</v>
      </c>
      <c r="G65" s="10" t="n">
        <v>1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29" t="n">
        <v>0</v>
      </c>
      <c r="N65" s="9" t="n">
        <f aca="false">-SUMPRODUCT(F65:M65,F$4:M$4)</f>
        <v>-4.94947788700645</v>
      </c>
      <c r="O65" s="30" t="n">
        <f aca="false">EXP(N65)</f>
        <v>0.00708710823453631</v>
      </c>
      <c r="P65" s="9" t="n">
        <f aca="false">O65/SUMIF(A:A,A65,O:O)</f>
        <v>0.00700421358473862</v>
      </c>
    </row>
    <row r="66" customFormat="false" ht="17.25" hidden="false" customHeight="false" outlineLevel="0" collapsed="false">
      <c r="A66" s="13" t="s">
        <v>57</v>
      </c>
      <c r="B66" s="13" t="s">
        <v>24</v>
      </c>
      <c r="C66" s="13" t="s">
        <v>25</v>
      </c>
      <c r="D66" s="14" t="n">
        <v>0</v>
      </c>
      <c r="E66" s="14" t="n">
        <v>253</v>
      </c>
      <c r="F66" s="14" t="n">
        <v>0</v>
      </c>
      <c r="G66" s="14" t="n">
        <v>1</v>
      </c>
      <c r="H66" s="14" t="n">
        <v>0</v>
      </c>
      <c r="I66" s="14" t="n">
        <v>1</v>
      </c>
      <c r="J66" s="14" t="n">
        <v>0</v>
      </c>
      <c r="K66" s="14" t="n">
        <v>0</v>
      </c>
      <c r="L66" s="14" t="n">
        <v>0</v>
      </c>
      <c r="M66" s="35" t="n">
        <v>0</v>
      </c>
      <c r="N66" s="13" t="n">
        <f aca="false">-SUMPRODUCT(F66:M66,F$4:M$4)</f>
        <v>-0</v>
      </c>
      <c r="O66" s="36" t="n">
        <f aca="false">EXP(N66)</f>
        <v>1</v>
      </c>
      <c r="P66" s="13" t="n">
        <f aca="false">O66/SUMIF(A:A,A66,O:O)</f>
        <v>0.988303459315926</v>
      </c>
    </row>
    <row r="67" customFormat="false" ht="17.25" hidden="false" customHeight="false" outlineLevel="0" collapsed="false">
      <c r="A67" s="13" t="s">
        <v>57</v>
      </c>
      <c r="B67" s="13" t="s">
        <v>24</v>
      </c>
      <c r="C67" s="13" t="s">
        <v>26</v>
      </c>
      <c r="D67" s="14" t="n">
        <v>1</v>
      </c>
      <c r="E67" s="14" t="n">
        <v>253</v>
      </c>
      <c r="F67" s="14" t="n">
        <v>0</v>
      </c>
      <c r="G67" s="14" t="n">
        <v>0</v>
      </c>
      <c r="H67" s="14" t="n">
        <v>0</v>
      </c>
      <c r="I67" s="14" t="n">
        <v>1</v>
      </c>
      <c r="J67" s="14" t="n">
        <v>1</v>
      </c>
      <c r="K67" s="14" t="n">
        <v>0</v>
      </c>
      <c r="L67" s="14" t="n">
        <v>0</v>
      </c>
      <c r="M67" s="35" t="n">
        <v>0</v>
      </c>
      <c r="N67" s="13" t="n">
        <f aca="false">-SUMPRODUCT(F67:M67,F$4:M$4)</f>
        <v>-5.35006115301787</v>
      </c>
      <c r="O67" s="36" t="n">
        <f aca="false">EXP(N67)</f>
        <v>0.00474786064452669</v>
      </c>
      <c r="P67" s="37" t="n">
        <f aca="false">O67/SUMIF(A:A,A67,O:O)</f>
        <v>0.00469232709933567</v>
      </c>
    </row>
    <row r="68" customFormat="false" ht="17.25" hidden="false" customHeight="false" outlineLevel="0" collapsed="false">
      <c r="A68" s="13" t="s">
        <v>57</v>
      </c>
      <c r="B68" s="13" t="s">
        <v>24</v>
      </c>
      <c r="C68" s="13" t="s">
        <v>27</v>
      </c>
      <c r="D68" s="14" t="n">
        <v>0</v>
      </c>
      <c r="E68" s="14" t="n">
        <v>253</v>
      </c>
      <c r="F68" s="14" t="n">
        <v>1</v>
      </c>
      <c r="G68" s="14" t="n">
        <v>1</v>
      </c>
      <c r="H68" s="14" t="n">
        <v>0</v>
      </c>
      <c r="I68" s="14" t="n">
        <v>0</v>
      </c>
      <c r="J68" s="14" t="n">
        <v>0</v>
      </c>
      <c r="K68" s="14" t="n">
        <v>0</v>
      </c>
      <c r="L68" s="14" t="n">
        <v>0</v>
      </c>
      <c r="M68" s="35" t="n">
        <v>0</v>
      </c>
      <c r="N68" s="13" t="n">
        <f aca="false">-SUMPRODUCT(F68:M68,F$4:M$4)</f>
        <v>-4.94947788700645</v>
      </c>
      <c r="O68" s="36" t="n">
        <f aca="false">EXP(N68)</f>
        <v>0.00708710823453631</v>
      </c>
      <c r="P68" s="13" t="n">
        <f aca="false">O68/SUMIF(A:A,A68,O:O)</f>
        <v>0.00700421358473862</v>
      </c>
    </row>
    <row r="69" customFormat="false" ht="17.25" hidden="false" customHeight="false" outlineLevel="0" collapsed="false">
      <c r="A69" s="16" t="s">
        <v>58</v>
      </c>
      <c r="B69" s="16" t="s">
        <v>28</v>
      </c>
      <c r="C69" s="16" t="s">
        <v>29</v>
      </c>
      <c r="D69" s="17" t="n">
        <v>1</v>
      </c>
      <c r="E69" s="17" t="n">
        <v>70</v>
      </c>
      <c r="F69" s="17" t="n">
        <v>0</v>
      </c>
      <c r="G69" s="17" t="n">
        <v>0</v>
      </c>
      <c r="H69" s="17" t="n">
        <v>1</v>
      </c>
      <c r="I69" s="17" t="n">
        <v>1</v>
      </c>
      <c r="J69" s="17" t="n">
        <v>0</v>
      </c>
      <c r="K69" s="17" t="n">
        <v>0</v>
      </c>
      <c r="L69" s="17" t="n">
        <v>0</v>
      </c>
      <c r="M69" s="39" t="n">
        <v>0</v>
      </c>
      <c r="N69" s="16" t="n">
        <f aca="false">-SUMPRODUCT(F69:M69,F$4:M$4)</f>
        <v>-0</v>
      </c>
      <c r="O69" s="40" t="n">
        <f aca="false">EXP(N69)</f>
        <v>1</v>
      </c>
      <c r="P69" s="41" t="n">
        <f aca="false">O69/SUMIF(A:A,A69,O:O)</f>
        <v>0.988303459315926</v>
      </c>
    </row>
    <row r="70" customFormat="false" ht="17.25" hidden="false" customHeight="false" outlineLevel="0" collapsed="false">
      <c r="A70" s="16" t="s">
        <v>58</v>
      </c>
      <c r="B70" s="16" t="s">
        <v>28</v>
      </c>
      <c r="C70" s="16" t="s">
        <v>30</v>
      </c>
      <c r="D70" s="17" t="n">
        <v>0</v>
      </c>
      <c r="E70" s="17" t="n">
        <v>70</v>
      </c>
      <c r="F70" s="17" t="n">
        <v>0</v>
      </c>
      <c r="G70" s="17" t="n">
        <v>0</v>
      </c>
      <c r="H70" s="17" t="n">
        <v>0</v>
      </c>
      <c r="I70" s="17" t="n">
        <v>1</v>
      </c>
      <c r="J70" s="17" t="n">
        <v>1</v>
      </c>
      <c r="K70" s="17" t="n">
        <v>0</v>
      </c>
      <c r="L70" s="17" t="n">
        <v>0</v>
      </c>
      <c r="M70" s="39" t="n">
        <v>0</v>
      </c>
      <c r="N70" s="16" t="n">
        <f aca="false">-SUMPRODUCT(F70:M70,F$4:M$4)</f>
        <v>-5.35006115301787</v>
      </c>
      <c r="O70" s="40" t="n">
        <f aca="false">EXP(N70)</f>
        <v>0.00474786064452669</v>
      </c>
      <c r="P70" s="16" t="n">
        <f aca="false">O70/SUMIF(A:A,A70,O:O)</f>
        <v>0.00469232709933567</v>
      </c>
    </row>
    <row r="71" customFormat="false" ht="17.25" hidden="false" customHeight="false" outlineLevel="0" collapsed="false">
      <c r="A71" s="16" t="s">
        <v>58</v>
      </c>
      <c r="B71" s="16" t="s">
        <v>28</v>
      </c>
      <c r="C71" s="16" t="s">
        <v>31</v>
      </c>
      <c r="D71" s="17" t="n">
        <v>0</v>
      </c>
      <c r="E71" s="17" t="n">
        <v>70</v>
      </c>
      <c r="F71" s="17" t="n">
        <v>1</v>
      </c>
      <c r="G71" s="17" t="n">
        <v>0</v>
      </c>
      <c r="H71" s="17" t="n">
        <v>1</v>
      </c>
      <c r="I71" s="17" t="n">
        <v>0</v>
      </c>
      <c r="J71" s="17" t="n">
        <v>0</v>
      </c>
      <c r="K71" s="17" t="n">
        <v>0</v>
      </c>
      <c r="L71" s="17" t="n">
        <v>0</v>
      </c>
      <c r="M71" s="39" t="n">
        <v>0</v>
      </c>
      <c r="N71" s="16" t="n">
        <f aca="false">-SUMPRODUCT(F71:M71,F$4:M$4)</f>
        <v>-4.94947788700645</v>
      </c>
      <c r="O71" s="40" t="n">
        <f aca="false">EXP(N71)</f>
        <v>0.00708710823453631</v>
      </c>
      <c r="P71" s="16" t="n">
        <f aca="false">O71/SUMIF(A:A,A71,O:O)</f>
        <v>0.00700421358473862</v>
      </c>
    </row>
    <row r="72" customFormat="false" ht="17.25" hidden="false" customHeight="false" outlineLevel="0" collapsed="false">
      <c r="A72" s="19" t="s">
        <v>59</v>
      </c>
      <c r="B72" s="19" t="s">
        <v>32</v>
      </c>
      <c r="C72" s="19" t="s">
        <v>33</v>
      </c>
      <c r="D72" s="20" t="n">
        <v>0</v>
      </c>
      <c r="E72" s="20" t="n">
        <v>25</v>
      </c>
      <c r="F72" s="20" t="n">
        <v>0</v>
      </c>
      <c r="G72" s="20" t="n">
        <v>0</v>
      </c>
      <c r="H72" s="20" t="n">
        <v>1</v>
      </c>
      <c r="I72" s="20" t="n">
        <v>1</v>
      </c>
      <c r="J72" s="20" t="n">
        <v>0</v>
      </c>
      <c r="K72" s="20" t="n">
        <v>0</v>
      </c>
      <c r="L72" s="20" t="n">
        <v>0</v>
      </c>
      <c r="M72" s="43" t="n">
        <v>0</v>
      </c>
      <c r="N72" s="19" t="n">
        <f aca="false">-SUMPRODUCT(F72:M72,F$4:M$4)</f>
        <v>-0</v>
      </c>
      <c r="O72" s="44" t="n">
        <f aca="false">EXP(N72)</f>
        <v>1</v>
      </c>
      <c r="P72" s="19" t="n">
        <f aca="false">O72/SUMIF(A:A,A72,O:O)</f>
        <v>0.988303459315926</v>
      </c>
    </row>
    <row r="73" customFormat="false" ht="17.25" hidden="false" customHeight="false" outlineLevel="0" collapsed="false">
      <c r="A73" s="19" t="s">
        <v>59</v>
      </c>
      <c r="B73" s="19" t="s">
        <v>32</v>
      </c>
      <c r="C73" s="19" t="s">
        <v>34</v>
      </c>
      <c r="D73" s="20" t="n">
        <v>1</v>
      </c>
      <c r="E73" s="20" t="n">
        <v>25</v>
      </c>
      <c r="F73" s="20" t="n">
        <v>0</v>
      </c>
      <c r="G73" s="20" t="n">
        <v>0</v>
      </c>
      <c r="H73" s="20" t="n">
        <v>0</v>
      </c>
      <c r="I73" s="20" t="n">
        <v>1</v>
      </c>
      <c r="J73" s="20" t="n">
        <v>1</v>
      </c>
      <c r="K73" s="20" t="n">
        <v>0</v>
      </c>
      <c r="L73" s="20" t="n">
        <v>0</v>
      </c>
      <c r="M73" s="43" t="n">
        <v>0</v>
      </c>
      <c r="N73" s="19" t="n">
        <f aca="false">-SUMPRODUCT(F73:M73,F$4:M$4)</f>
        <v>-5.35006115301787</v>
      </c>
      <c r="O73" s="44" t="n">
        <f aca="false">EXP(N73)</f>
        <v>0.00474786064452669</v>
      </c>
      <c r="P73" s="45" t="n">
        <f aca="false">O73/SUMIF(A:A,A73,O:O)</f>
        <v>0.00469232709933567</v>
      </c>
    </row>
    <row r="74" customFormat="false" ht="17.25" hidden="false" customHeight="false" outlineLevel="0" collapsed="false">
      <c r="A74" s="19" t="s">
        <v>59</v>
      </c>
      <c r="B74" s="19" t="s">
        <v>32</v>
      </c>
      <c r="C74" s="19" t="s">
        <v>35</v>
      </c>
      <c r="D74" s="20" t="n">
        <v>0</v>
      </c>
      <c r="E74" s="20" t="n">
        <v>25</v>
      </c>
      <c r="F74" s="20" t="n">
        <v>1</v>
      </c>
      <c r="G74" s="20" t="n">
        <v>0</v>
      </c>
      <c r="H74" s="20" t="n">
        <v>1</v>
      </c>
      <c r="I74" s="20" t="n">
        <v>0</v>
      </c>
      <c r="J74" s="20" t="n">
        <v>0</v>
      </c>
      <c r="K74" s="20" t="n">
        <v>0</v>
      </c>
      <c r="L74" s="20" t="n">
        <v>0</v>
      </c>
      <c r="M74" s="43" t="n">
        <v>0</v>
      </c>
      <c r="N74" s="19" t="n">
        <f aca="false">-SUMPRODUCT(F74:M74,F$4:M$4)</f>
        <v>-4.94947788700645</v>
      </c>
      <c r="O74" s="44" t="n">
        <f aca="false">EXP(N74)</f>
        <v>0.00708710823453631</v>
      </c>
      <c r="P74" s="19" t="n">
        <f aca="false">O74/SUMIF(A:A,A74,O:O)</f>
        <v>0.00700421358473862</v>
      </c>
    </row>
    <row r="75" customFormat="false" ht="17.25" hidden="false" customHeight="false" outlineLevel="0" collapsed="false">
      <c r="A75" s="22" t="s">
        <v>60</v>
      </c>
      <c r="B75" s="22" t="s">
        <v>36</v>
      </c>
      <c r="C75" s="22" t="s">
        <v>37</v>
      </c>
      <c r="D75" s="23" t="n">
        <v>1</v>
      </c>
      <c r="E75" s="23" t="n">
        <v>97</v>
      </c>
      <c r="F75" s="23" t="n">
        <v>0</v>
      </c>
      <c r="G75" s="23" t="n">
        <v>0</v>
      </c>
      <c r="H75" s="23" t="n">
        <v>0</v>
      </c>
      <c r="I75" s="23" t="n">
        <v>0</v>
      </c>
      <c r="J75" s="23" t="n">
        <v>0</v>
      </c>
      <c r="K75" s="23" t="n">
        <v>0</v>
      </c>
      <c r="L75" s="23" t="n">
        <v>0</v>
      </c>
      <c r="M75" s="47" t="n">
        <v>0</v>
      </c>
      <c r="N75" s="22" t="n">
        <f aca="false">-SUMPRODUCT(F75:M75,F$4:M$4)</f>
        <v>-0</v>
      </c>
      <c r="O75" s="48" t="n">
        <f aca="false">EXP(N75)</f>
        <v>1</v>
      </c>
      <c r="P75" s="49" t="n">
        <f aca="false">O75/SUMIF(A:A,A75,O:O)</f>
        <v>0.995274575014789</v>
      </c>
    </row>
    <row r="76" customFormat="false" ht="17.25" hidden="false" customHeight="false" outlineLevel="0" collapsed="false">
      <c r="A76" s="22" t="s">
        <v>60</v>
      </c>
      <c r="B76" s="22" t="s">
        <v>36</v>
      </c>
      <c r="C76" s="22" t="s">
        <v>38</v>
      </c>
      <c r="D76" s="23" t="n">
        <v>0</v>
      </c>
      <c r="E76" s="23" t="n">
        <v>97</v>
      </c>
      <c r="F76" s="23" t="n">
        <v>0</v>
      </c>
      <c r="G76" s="23" t="n">
        <v>0</v>
      </c>
      <c r="H76" s="23" t="n">
        <v>0</v>
      </c>
      <c r="I76" s="23" t="n">
        <v>0</v>
      </c>
      <c r="J76" s="23" t="n">
        <v>1</v>
      </c>
      <c r="K76" s="23" t="n">
        <v>0</v>
      </c>
      <c r="L76" s="23" t="n">
        <v>0</v>
      </c>
      <c r="M76" s="47" t="n">
        <v>0</v>
      </c>
      <c r="N76" s="22" t="n">
        <f aca="false">-SUMPRODUCT(F76:M76,F$4:M$4)</f>
        <v>-5.35006115301787</v>
      </c>
      <c r="O76" s="48" t="n">
        <f aca="false">EXP(N76)</f>
        <v>0.00474786064452669</v>
      </c>
      <c r="P76" s="22" t="n">
        <f aca="false">O76/SUMIF(A:A,A76,O:O)</f>
        <v>0.00472542498521075</v>
      </c>
    </row>
    <row r="77" customFormat="false" ht="17.25" hidden="false" customHeight="false" outlineLevel="0" collapsed="false">
      <c r="A77" s="25" t="s">
        <v>61</v>
      </c>
      <c r="B77" s="25" t="s">
        <v>39</v>
      </c>
      <c r="C77" s="25" t="s">
        <v>40</v>
      </c>
      <c r="D77" s="26" t="n">
        <v>0</v>
      </c>
      <c r="E77" s="26" t="n">
        <v>1</v>
      </c>
      <c r="F77" s="26" t="n">
        <v>0</v>
      </c>
      <c r="G77" s="26" t="n">
        <v>0</v>
      </c>
      <c r="H77" s="26" t="n">
        <v>0</v>
      </c>
      <c r="I77" s="26" t="n">
        <v>0</v>
      </c>
      <c r="J77" s="26" t="n">
        <v>0</v>
      </c>
      <c r="K77" s="26" t="n">
        <v>0</v>
      </c>
      <c r="L77" s="26" t="n">
        <v>0</v>
      </c>
      <c r="M77" s="51" t="n">
        <v>0</v>
      </c>
      <c r="N77" s="25" t="n">
        <f aca="false">-SUMPRODUCT(F77:M77,F$4:M$4)</f>
        <v>-0</v>
      </c>
      <c r="O77" s="52" t="n">
        <f aca="false">EXP(N77)</f>
        <v>1</v>
      </c>
      <c r="P77" s="25" t="n">
        <f aca="false">O77/SUMIF(A:A,A77,O:O)</f>
        <v>0.995274575014789</v>
      </c>
    </row>
    <row r="78" customFormat="false" ht="17.25" hidden="false" customHeight="false" outlineLevel="0" collapsed="false">
      <c r="A78" s="25" t="s">
        <v>61</v>
      </c>
      <c r="B78" s="25" t="s">
        <v>39</v>
      </c>
      <c r="C78" s="25" t="s">
        <v>41</v>
      </c>
      <c r="D78" s="26" t="n">
        <v>1</v>
      </c>
      <c r="E78" s="26" t="n">
        <v>1</v>
      </c>
      <c r="F78" s="26" t="n">
        <v>0</v>
      </c>
      <c r="G78" s="26" t="n">
        <v>0</v>
      </c>
      <c r="H78" s="26" t="n">
        <v>0</v>
      </c>
      <c r="I78" s="26" t="n">
        <v>0</v>
      </c>
      <c r="J78" s="26" t="n">
        <v>1</v>
      </c>
      <c r="K78" s="26" t="n">
        <v>0</v>
      </c>
      <c r="L78" s="26" t="n">
        <v>0</v>
      </c>
      <c r="M78" s="51" t="n">
        <v>0</v>
      </c>
      <c r="N78" s="25" t="n">
        <f aca="false">-SUMPRODUCT(F78:M78,F$4:M$4)</f>
        <v>-5.35006115301787</v>
      </c>
      <c r="O78" s="52" t="n">
        <f aca="false">EXP(N78)</f>
        <v>0.00474786064452669</v>
      </c>
      <c r="P78" s="53" t="n">
        <f aca="false">O78/SUMIF(A:A,A78,O:O)</f>
        <v>0.00472542498521075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7:7"/>
    </sheetView>
  </sheetViews>
  <sheetFormatPr defaultColWidth="9.14453125" defaultRowHeight="12.8" zeroHeight="false" outlineLevelRow="0" outlineLevelCol="0"/>
  <cols>
    <col collapsed="false" customWidth="true" hidden="false" outlineLevel="0" max="2" min="1" style="0" width="13.23"/>
    <col collapsed="false" customWidth="true" hidden="false" outlineLevel="0" max="3" min="3" style="0" width="22.04"/>
    <col collapsed="false" customWidth="true" hidden="false" outlineLevel="0" max="14" min="4" style="0" width="13.23"/>
  </cols>
  <sheetData>
    <row r="1" customFormat="false" ht="12.8" hidden="false" customHeight="false" outlineLevel="0" collapsed="false">
      <c r="A1" s="0" t="s">
        <v>5</v>
      </c>
      <c r="B1" s="0" t="s">
        <v>62</v>
      </c>
      <c r="C1" s="0" t="s">
        <v>7</v>
      </c>
      <c r="D1" s="0" t="s">
        <v>8</v>
      </c>
      <c r="E1" s="0" t="s">
        <v>63</v>
      </c>
      <c r="F1" s="0" t="s">
        <v>64</v>
      </c>
      <c r="G1" s="0" t="s">
        <v>10</v>
      </c>
      <c r="H1" s="0" t="s">
        <v>11</v>
      </c>
      <c r="I1" s="0" t="s">
        <v>12</v>
      </c>
      <c r="J1" s="0" t="s">
        <v>13</v>
      </c>
      <c r="K1" s="0" t="s">
        <v>14</v>
      </c>
      <c r="L1" s="0" t="s">
        <v>17</v>
      </c>
    </row>
    <row r="2" customFormat="false" ht="12.8" hidden="false" customHeight="false" outlineLevel="0" collapsed="false">
      <c r="G2" s="0" t="n">
        <v>4.00999999999996</v>
      </c>
      <c r="H2" s="0" t="n">
        <v>6.26999999999991</v>
      </c>
      <c r="I2" s="0" t="n">
        <v>2.98999999999998</v>
      </c>
      <c r="J2" s="0" t="n">
        <v>2.18</v>
      </c>
      <c r="K2" s="0" t="n">
        <v>7.46999999999989</v>
      </c>
      <c r="L2" s="0" t="n">
        <v>2.17</v>
      </c>
    </row>
    <row r="3" customFormat="false" ht="12.8" hidden="false" customHeight="false" outlineLevel="0" collapsed="false">
      <c r="A3" s="0" t="s">
        <v>19</v>
      </c>
      <c r="B3" s="0" t="s">
        <v>65</v>
      </c>
      <c r="C3" s="0" t="s">
        <v>66</v>
      </c>
      <c r="D3" s="0" t="n">
        <v>0</v>
      </c>
      <c r="E3" s="55" t="n">
        <v>2.44216468576081E-005</v>
      </c>
      <c r="F3" s="0" t="n">
        <v>-10.6199999999999</v>
      </c>
      <c r="G3" s="0" t="n">
        <v>0</v>
      </c>
      <c r="H3" s="0" t="n">
        <v>1</v>
      </c>
      <c r="I3" s="0" t="n">
        <v>0</v>
      </c>
      <c r="J3" s="0" t="n">
        <v>1</v>
      </c>
      <c r="K3" s="0" t="n">
        <v>0</v>
      </c>
      <c r="L3" s="0" t="n">
        <v>1</v>
      </c>
    </row>
    <row r="4" customFormat="false" ht="12.8" hidden="false" customHeight="false" outlineLevel="0" collapsed="false">
      <c r="A4" s="0" t="s">
        <v>19</v>
      </c>
      <c r="B4" s="0" t="s">
        <v>65</v>
      </c>
      <c r="C4" s="0" t="s">
        <v>67</v>
      </c>
      <c r="D4" s="0" t="n">
        <v>1</v>
      </c>
      <c r="E4" s="55" t="n">
        <v>7.35565867887558E-006</v>
      </c>
      <c r="F4" s="0" t="n">
        <v>-11.8199999999999</v>
      </c>
      <c r="G4" s="0" t="n">
        <v>0</v>
      </c>
      <c r="H4" s="0" t="n">
        <v>0</v>
      </c>
      <c r="I4" s="0" t="n">
        <v>0</v>
      </c>
      <c r="J4" s="0" t="n">
        <v>1</v>
      </c>
      <c r="K4" s="0" t="n">
        <v>1</v>
      </c>
      <c r="L4" s="0" t="n">
        <v>1</v>
      </c>
    </row>
    <row r="5" customFormat="false" ht="12.8" hidden="false" customHeight="false" outlineLevel="0" collapsed="false">
      <c r="A5" s="0" t="s">
        <v>19</v>
      </c>
      <c r="B5" s="0" t="s">
        <v>65</v>
      </c>
      <c r="C5" s="0" t="s">
        <v>68</v>
      </c>
      <c r="D5" s="0" t="n">
        <v>0</v>
      </c>
      <c r="E5" s="55" t="n">
        <v>3.91756350337441E-006</v>
      </c>
      <c r="F5" s="0" t="n">
        <v>-12.4499999999999</v>
      </c>
      <c r="G5" s="0" t="n">
        <v>1</v>
      </c>
      <c r="H5" s="0" t="n">
        <v>1</v>
      </c>
      <c r="I5" s="0" t="n">
        <v>0</v>
      </c>
      <c r="J5" s="0" t="n">
        <v>0</v>
      </c>
      <c r="K5" s="0" t="n">
        <v>0</v>
      </c>
      <c r="L5" s="0" t="n">
        <v>1</v>
      </c>
    </row>
    <row r="6" customFormat="false" ht="12.8" hidden="false" customHeight="false" outlineLevel="0" collapsed="false">
      <c r="A6" s="0" t="s">
        <v>19</v>
      </c>
      <c r="B6" s="0" t="s">
        <v>19</v>
      </c>
      <c r="C6" s="0" t="s">
        <v>69</v>
      </c>
      <c r="D6" s="0" t="n">
        <v>0</v>
      </c>
      <c r="E6" s="55" t="n">
        <v>1.07839077337779E-006</v>
      </c>
      <c r="F6" s="0" t="n">
        <v>-13.7399999999998</v>
      </c>
      <c r="G6" s="0" t="n">
        <v>0</v>
      </c>
      <c r="H6" s="0" t="n">
        <v>1</v>
      </c>
      <c r="I6" s="0" t="n">
        <v>0</v>
      </c>
      <c r="J6" s="0" t="n">
        <v>0</v>
      </c>
      <c r="K6" s="0" t="n">
        <v>1</v>
      </c>
      <c r="L6" s="0" t="n">
        <v>0</v>
      </c>
    </row>
    <row r="7" customFormat="false" ht="12.8" hidden="false" customHeight="false" outlineLevel="0" collapsed="false">
      <c r="A7" s="0" t="s">
        <v>19</v>
      </c>
      <c r="B7" s="0" t="s">
        <v>19</v>
      </c>
      <c r="C7" s="0" t="s">
        <v>70</v>
      </c>
      <c r="D7" s="0" t="n">
        <v>1</v>
      </c>
      <c r="E7" s="0" t="n">
        <v>0.999959348157092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</row>
    <row r="8" customFormat="false" ht="12.8" hidden="false" customHeight="false" outlineLevel="0" collapsed="false">
      <c r="A8" s="0" t="s">
        <v>19</v>
      </c>
      <c r="B8" s="0" t="s">
        <v>19</v>
      </c>
      <c r="C8" s="0" t="s">
        <v>71</v>
      </c>
      <c r="D8" s="0" t="n">
        <v>0</v>
      </c>
      <c r="E8" s="55" t="n">
        <v>3.87858309521764E-006</v>
      </c>
      <c r="F8" s="0" t="n">
        <v>-12.4599999999999</v>
      </c>
      <c r="G8" s="0" t="n">
        <v>1</v>
      </c>
      <c r="H8" s="0" t="n">
        <v>1</v>
      </c>
      <c r="I8" s="0" t="n">
        <v>0</v>
      </c>
      <c r="J8" s="0" t="n">
        <v>1</v>
      </c>
      <c r="K8" s="0" t="n">
        <v>0</v>
      </c>
      <c r="L8" s="0" t="n">
        <v>0</v>
      </c>
    </row>
    <row r="9" customFormat="false" ht="12.8" hidden="false" customHeight="false" outlineLevel="0" collapsed="false">
      <c r="A9" s="0" t="s">
        <v>5</v>
      </c>
      <c r="B9" s="0" t="s">
        <v>62</v>
      </c>
      <c r="C9" s="0" t="s">
        <v>7</v>
      </c>
      <c r="D9" s="0" t="s">
        <v>8</v>
      </c>
      <c r="E9" s="0" t="s">
        <v>63</v>
      </c>
      <c r="F9" s="0" t="s">
        <v>64</v>
      </c>
      <c r="G9" s="0" t="s">
        <v>10</v>
      </c>
      <c r="H9" s="0" t="s">
        <v>11</v>
      </c>
      <c r="I9" s="0" t="s">
        <v>12</v>
      </c>
      <c r="J9" s="0" t="s">
        <v>13</v>
      </c>
      <c r="K9" s="0" t="s">
        <v>14</v>
      </c>
      <c r="L9" s="0" t="s">
        <v>17</v>
      </c>
    </row>
    <row r="10" customFormat="false" ht="12.8" hidden="false" customHeight="false" outlineLevel="0" collapsed="false">
      <c r="G10" s="0" t="n">
        <v>4.00999999999996</v>
      </c>
      <c r="H10" s="0" t="n">
        <v>6.26999999999991</v>
      </c>
      <c r="I10" s="0" t="n">
        <v>2.98999999999998</v>
      </c>
      <c r="J10" s="0" t="n">
        <v>2.18</v>
      </c>
      <c r="K10" s="0" t="n">
        <v>7.46999999999989</v>
      </c>
      <c r="L10" s="0" t="n">
        <v>2.17</v>
      </c>
    </row>
    <row r="11" customFormat="false" ht="12.8" hidden="false" customHeight="false" outlineLevel="0" collapsed="false">
      <c r="A11" s="0" t="s">
        <v>24</v>
      </c>
      <c r="B11" s="0" t="s">
        <v>72</v>
      </c>
      <c r="C11" s="0" t="s">
        <v>73</v>
      </c>
      <c r="D11" s="0" t="n">
        <v>0</v>
      </c>
      <c r="E11" s="55" t="n">
        <v>2.43755509048539E-005</v>
      </c>
      <c r="F11" s="0" t="n">
        <v>-10.6199999999999</v>
      </c>
      <c r="G11" s="0" t="n">
        <v>0</v>
      </c>
      <c r="H11" s="0" t="n">
        <v>1</v>
      </c>
      <c r="I11" s="0" t="n">
        <v>0</v>
      </c>
      <c r="J11" s="0" t="n">
        <v>1</v>
      </c>
      <c r="K11" s="0" t="n">
        <v>0</v>
      </c>
      <c r="L11" s="0" t="n">
        <v>1</v>
      </c>
    </row>
    <row r="12" customFormat="false" ht="12.8" hidden="false" customHeight="false" outlineLevel="0" collapsed="false">
      <c r="A12" s="0" t="s">
        <v>24</v>
      </c>
      <c r="B12" s="0" t="s">
        <v>72</v>
      </c>
      <c r="C12" s="0" t="s">
        <v>74</v>
      </c>
      <c r="D12" s="0" t="n">
        <v>1</v>
      </c>
      <c r="E12" s="55" t="n">
        <v>7.34177484471342E-006</v>
      </c>
      <c r="F12" s="0" t="n">
        <v>-11.8199999999999</v>
      </c>
      <c r="G12" s="0" t="n">
        <v>0</v>
      </c>
      <c r="H12" s="0" t="n">
        <v>0</v>
      </c>
      <c r="I12" s="0" t="n">
        <v>0</v>
      </c>
      <c r="J12" s="0" t="n">
        <v>1</v>
      </c>
      <c r="K12" s="0" t="n">
        <v>1</v>
      </c>
      <c r="L12" s="0" t="n">
        <v>1</v>
      </c>
    </row>
    <row r="13" customFormat="false" ht="12.8" hidden="false" customHeight="false" outlineLevel="0" collapsed="false">
      <c r="A13" s="0" t="s">
        <v>24</v>
      </c>
      <c r="B13" s="0" t="s">
        <v>72</v>
      </c>
      <c r="C13" s="0" t="s">
        <v>75</v>
      </c>
      <c r="D13" s="0" t="n">
        <v>0</v>
      </c>
      <c r="E13" s="55" t="n">
        <v>3.91016908713311E-006</v>
      </c>
      <c r="F13" s="0" t="n">
        <v>-12.4499999999999</v>
      </c>
      <c r="G13" s="0" t="n">
        <v>1</v>
      </c>
      <c r="H13" s="0" t="n">
        <v>1</v>
      </c>
      <c r="I13" s="0" t="n">
        <v>0</v>
      </c>
      <c r="J13" s="0" t="n">
        <v>0</v>
      </c>
      <c r="K13" s="0" t="n">
        <v>0</v>
      </c>
      <c r="L13" s="0" t="n">
        <v>1</v>
      </c>
    </row>
    <row r="14" customFormat="false" ht="12.8" hidden="false" customHeight="false" outlineLevel="0" collapsed="false">
      <c r="A14" s="0" t="s">
        <v>24</v>
      </c>
      <c r="B14" s="0" t="s">
        <v>24</v>
      </c>
      <c r="C14" s="0" t="s">
        <v>76</v>
      </c>
      <c r="D14" s="0" t="n">
        <v>0</v>
      </c>
      <c r="E14" s="0" t="n">
        <v>0.00188858021706452</v>
      </c>
      <c r="F14" s="0" t="n">
        <v>-6.26999999999991</v>
      </c>
      <c r="G14" s="0" t="n">
        <v>0</v>
      </c>
      <c r="H14" s="0" t="n">
        <v>1</v>
      </c>
      <c r="I14" s="0" t="n">
        <v>0</v>
      </c>
      <c r="J14" s="0" t="n">
        <v>0</v>
      </c>
      <c r="K14" s="0" t="n">
        <v>0</v>
      </c>
      <c r="L14" s="0" t="n">
        <v>0</v>
      </c>
    </row>
    <row r="15" customFormat="false" ht="12.8" hidden="false" customHeight="false" outlineLevel="0" collapsed="false">
      <c r="A15" s="0" t="s">
        <v>24</v>
      </c>
      <c r="B15" s="0" t="s">
        <v>24</v>
      </c>
      <c r="C15" s="0" t="s">
        <v>77</v>
      </c>
      <c r="D15" s="0" t="n">
        <v>1</v>
      </c>
      <c r="E15" s="0" t="n">
        <v>0.998071921025844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</row>
    <row r="16" customFormat="false" ht="12.8" hidden="false" customHeight="false" outlineLevel="0" collapsed="false">
      <c r="A16" s="0" t="s">
        <v>24</v>
      </c>
      <c r="B16" s="0" t="s">
        <v>24</v>
      </c>
      <c r="C16" s="0" t="s">
        <v>78</v>
      </c>
      <c r="D16" s="0" t="n">
        <v>0</v>
      </c>
      <c r="E16" s="55" t="n">
        <v>3.87126225464727E-006</v>
      </c>
      <c r="F16" s="0" t="n">
        <v>-12.4599999999999</v>
      </c>
      <c r="G16" s="0" t="n">
        <v>1</v>
      </c>
      <c r="H16" s="0" t="n">
        <v>1</v>
      </c>
      <c r="I16" s="0" t="n">
        <v>0</v>
      </c>
      <c r="J16" s="0" t="n">
        <v>1</v>
      </c>
      <c r="K16" s="0" t="n">
        <v>0</v>
      </c>
      <c r="L16" s="0" t="n">
        <v>0</v>
      </c>
    </row>
    <row r="17" customFormat="false" ht="12.8" hidden="false" customHeight="false" outlineLevel="0" collapsed="false">
      <c r="A17" s="0" t="s">
        <v>5</v>
      </c>
      <c r="B17" s="0" t="s">
        <v>62</v>
      </c>
      <c r="C17" s="0" t="s">
        <v>7</v>
      </c>
      <c r="D17" s="0" t="s">
        <v>8</v>
      </c>
      <c r="E17" s="0" t="s">
        <v>63</v>
      </c>
      <c r="F17" s="0" t="s">
        <v>64</v>
      </c>
      <c r="G17" s="0" t="s">
        <v>10</v>
      </c>
      <c r="H17" s="0" t="s">
        <v>11</v>
      </c>
      <c r="I17" s="0" t="s">
        <v>12</v>
      </c>
      <c r="J17" s="0" t="s">
        <v>13</v>
      </c>
      <c r="K17" s="0" t="s">
        <v>14</v>
      </c>
      <c r="L17" s="0" t="s">
        <v>17</v>
      </c>
    </row>
    <row r="18" customFormat="false" ht="12.8" hidden="false" customHeight="false" outlineLevel="0" collapsed="false">
      <c r="G18" s="0" t="n">
        <v>4.00999999999996</v>
      </c>
      <c r="H18" s="0" t="n">
        <v>6.26999999999991</v>
      </c>
      <c r="I18" s="0" t="n">
        <v>2.98999999999998</v>
      </c>
      <c r="J18" s="0" t="n">
        <v>2.18</v>
      </c>
      <c r="K18" s="0" t="n">
        <v>7.46999999999989</v>
      </c>
      <c r="L18" s="0" t="n">
        <v>2.17</v>
      </c>
    </row>
    <row r="19" customFormat="false" ht="12.8" hidden="false" customHeight="false" outlineLevel="0" collapsed="false">
      <c r="A19" s="0" t="s">
        <v>28</v>
      </c>
      <c r="B19" s="0" t="s">
        <v>79</v>
      </c>
      <c r="C19" s="0" t="s">
        <v>80</v>
      </c>
      <c r="D19" s="0" t="n">
        <v>1</v>
      </c>
      <c r="E19" s="0" t="n">
        <v>0.012549079014578</v>
      </c>
      <c r="F19" s="0" t="n">
        <v>-7.33999999999998</v>
      </c>
      <c r="G19" s="0" t="n">
        <v>0</v>
      </c>
      <c r="H19" s="0" t="n">
        <v>0</v>
      </c>
      <c r="I19" s="0" t="n">
        <v>1</v>
      </c>
      <c r="J19" s="0" t="n">
        <v>1</v>
      </c>
      <c r="K19" s="0" t="n">
        <v>0</v>
      </c>
      <c r="L19" s="0" t="n">
        <v>1</v>
      </c>
    </row>
    <row r="20" customFormat="false" ht="12.8" hidden="false" customHeight="false" outlineLevel="0" collapsed="false">
      <c r="A20" s="0" t="s">
        <v>28</v>
      </c>
      <c r="B20" s="0" t="s">
        <v>79</v>
      </c>
      <c r="C20" s="0" t="s">
        <v>81</v>
      </c>
      <c r="D20" s="0" t="n">
        <v>0</v>
      </c>
      <c r="E20" s="0" t="n">
        <v>0.000142223897182792</v>
      </c>
      <c r="F20" s="0" t="n">
        <v>-11.8199999999999</v>
      </c>
      <c r="G20" s="0" t="n">
        <v>0</v>
      </c>
      <c r="H20" s="0" t="n">
        <v>0</v>
      </c>
      <c r="I20" s="0" t="n">
        <v>0</v>
      </c>
      <c r="J20" s="0" t="n">
        <v>1</v>
      </c>
      <c r="K20" s="0" t="n">
        <v>1</v>
      </c>
      <c r="L20" s="0" t="n">
        <v>1</v>
      </c>
    </row>
    <row r="21" customFormat="false" ht="12.8" hidden="false" customHeight="false" outlineLevel="0" collapsed="false">
      <c r="A21" s="0" t="s">
        <v>28</v>
      </c>
      <c r="B21" s="0" t="s">
        <v>79</v>
      </c>
      <c r="C21" s="0" t="s">
        <v>82</v>
      </c>
      <c r="D21" s="0" t="n">
        <v>0</v>
      </c>
      <c r="E21" s="0" t="n">
        <v>0.00201304253702108</v>
      </c>
      <c r="F21" s="0" t="n">
        <v>-9.16999999999994</v>
      </c>
      <c r="G21" s="0" t="n">
        <v>1</v>
      </c>
      <c r="H21" s="0" t="n">
        <v>0</v>
      </c>
      <c r="I21" s="0" t="n">
        <v>1</v>
      </c>
      <c r="J21" s="0" t="n">
        <v>0</v>
      </c>
      <c r="K21" s="0" t="n">
        <v>0</v>
      </c>
      <c r="L21" s="0" t="n">
        <v>1</v>
      </c>
    </row>
    <row r="22" customFormat="false" ht="12.8" hidden="false" customHeight="false" outlineLevel="0" collapsed="false">
      <c r="A22" s="0" t="s">
        <v>28</v>
      </c>
      <c r="B22" s="0" t="s">
        <v>28</v>
      </c>
      <c r="C22" s="0" t="s">
        <v>83</v>
      </c>
      <c r="D22" s="0" t="n">
        <v>1</v>
      </c>
      <c r="E22" s="0" t="n">
        <v>0.972283353177147</v>
      </c>
      <c r="F22" s="0" t="n">
        <v>-2.98999999999998</v>
      </c>
      <c r="G22" s="0" t="n">
        <v>0</v>
      </c>
      <c r="H22" s="0" t="n">
        <v>0</v>
      </c>
      <c r="I22" s="0" t="n">
        <v>1</v>
      </c>
      <c r="J22" s="0" t="n">
        <v>0</v>
      </c>
      <c r="K22" s="0" t="n">
        <v>0</v>
      </c>
      <c r="L22" s="0" t="n">
        <v>0</v>
      </c>
    </row>
    <row r="23" customFormat="false" ht="12.8" hidden="false" customHeight="false" outlineLevel="0" collapsed="false">
      <c r="A23" s="0" t="s">
        <v>28</v>
      </c>
      <c r="B23" s="0" t="s">
        <v>28</v>
      </c>
      <c r="C23" s="0" t="s">
        <v>84</v>
      </c>
      <c r="D23" s="0" t="n">
        <v>0</v>
      </c>
      <c r="E23" s="0" t="n">
        <v>0.0110192889449631</v>
      </c>
      <c r="F23" s="0" t="n">
        <v>-7.46999999999989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1</v>
      </c>
      <c r="L23" s="0" t="n">
        <v>0</v>
      </c>
    </row>
    <row r="24" customFormat="false" ht="12.8" hidden="false" customHeight="false" outlineLevel="0" collapsed="false">
      <c r="A24" s="0" t="s">
        <v>28</v>
      </c>
      <c r="B24" s="0" t="s">
        <v>28</v>
      </c>
      <c r="C24" s="0" t="s">
        <v>85</v>
      </c>
      <c r="D24" s="0" t="n">
        <v>0</v>
      </c>
      <c r="E24" s="0" t="n">
        <v>0.00199301242910773</v>
      </c>
      <c r="F24" s="0" t="n">
        <v>-9.17999999999994</v>
      </c>
      <c r="G24" s="0" t="n">
        <v>1</v>
      </c>
      <c r="H24" s="0" t="n">
        <v>0</v>
      </c>
      <c r="I24" s="0" t="n">
        <v>1</v>
      </c>
      <c r="J24" s="0" t="n">
        <v>1</v>
      </c>
      <c r="K24" s="0" t="n">
        <v>0</v>
      </c>
      <c r="L24" s="0" t="n">
        <v>0</v>
      </c>
    </row>
    <row r="25" customFormat="false" ht="12.8" hidden="false" customHeight="false" outlineLevel="0" collapsed="false">
      <c r="A25" s="0" t="s">
        <v>5</v>
      </c>
      <c r="B25" s="0" t="s">
        <v>62</v>
      </c>
      <c r="C25" s="0" t="s">
        <v>7</v>
      </c>
      <c r="D25" s="0" t="s">
        <v>8</v>
      </c>
      <c r="E25" s="0" t="s">
        <v>63</v>
      </c>
      <c r="F25" s="0" t="s">
        <v>64</v>
      </c>
      <c r="G25" s="0" t="s">
        <v>10</v>
      </c>
      <c r="H25" s="0" t="s">
        <v>11</v>
      </c>
      <c r="I25" s="0" t="s">
        <v>12</v>
      </c>
      <c r="J25" s="0" t="s">
        <v>13</v>
      </c>
      <c r="K25" s="0" t="s">
        <v>14</v>
      </c>
      <c r="L25" s="0" t="s">
        <v>17</v>
      </c>
    </row>
    <row r="26" customFormat="false" ht="12.8" hidden="false" customHeight="false" outlineLevel="0" collapsed="false">
      <c r="G26" s="0" t="n">
        <v>4.00999999999996</v>
      </c>
      <c r="H26" s="0" t="n">
        <v>6.26999999999991</v>
      </c>
      <c r="I26" s="0" t="n">
        <v>2.98999999999998</v>
      </c>
      <c r="J26" s="0" t="n">
        <v>2.18</v>
      </c>
      <c r="K26" s="0" t="n">
        <v>7.46999999999989</v>
      </c>
      <c r="L26" s="0" t="n">
        <v>2.17</v>
      </c>
    </row>
    <row r="27" customFormat="false" ht="12.8" hidden="false" customHeight="false" outlineLevel="0" collapsed="false">
      <c r="A27" s="0" t="s">
        <v>32</v>
      </c>
      <c r="B27" s="0" t="s">
        <v>86</v>
      </c>
      <c r="C27" s="0" t="s">
        <v>87</v>
      </c>
      <c r="D27" s="0" t="n">
        <v>0</v>
      </c>
      <c r="E27" s="0" t="n">
        <v>0.000617466468751054</v>
      </c>
      <c r="F27" s="0" t="n">
        <v>-7.33999999999998</v>
      </c>
      <c r="G27" s="0" t="n">
        <v>0</v>
      </c>
      <c r="H27" s="0" t="n">
        <v>0</v>
      </c>
      <c r="I27" s="0" t="n">
        <v>1</v>
      </c>
      <c r="J27" s="0" t="n">
        <v>1</v>
      </c>
      <c r="K27" s="0" t="n">
        <v>0</v>
      </c>
      <c r="L27" s="0" t="n">
        <v>1</v>
      </c>
    </row>
    <row r="28" customFormat="false" ht="12.8" hidden="false" customHeight="false" outlineLevel="0" collapsed="false">
      <c r="A28" s="0" t="s">
        <v>32</v>
      </c>
      <c r="B28" s="0" t="s">
        <v>86</v>
      </c>
      <c r="C28" s="0" t="s">
        <v>88</v>
      </c>
      <c r="D28" s="0" t="n">
        <v>1</v>
      </c>
      <c r="E28" s="55" t="n">
        <v>6.99800259950988E-006</v>
      </c>
      <c r="F28" s="0" t="n">
        <v>-11.8199999999999</v>
      </c>
      <c r="G28" s="0" t="n">
        <v>0</v>
      </c>
      <c r="H28" s="0" t="n">
        <v>0</v>
      </c>
      <c r="I28" s="0" t="n">
        <v>0</v>
      </c>
      <c r="J28" s="0" t="n">
        <v>1</v>
      </c>
      <c r="K28" s="0" t="n">
        <v>1</v>
      </c>
      <c r="L28" s="0" t="n">
        <v>1</v>
      </c>
    </row>
    <row r="29" customFormat="false" ht="12.8" hidden="false" customHeight="false" outlineLevel="0" collapsed="false">
      <c r="A29" s="0" t="s">
        <v>32</v>
      </c>
      <c r="B29" s="0" t="s">
        <v>86</v>
      </c>
      <c r="C29" s="0" t="s">
        <v>89</v>
      </c>
      <c r="D29" s="0" t="n">
        <v>0</v>
      </c>
      <c r="E29" s="55" t="n">
        <v>9.90499992338975E-005</v>
      </c>
      <c r="F29" s="0" t="n">
        <v>-9.16999999999994</v>
      </c>
      <c r="G29" s="0" t="n">
        <v>1</v>
      </c>
      <c r="H29" s="0" t="n">
        <v>0</v>
      </c>
      <c r="I29" s="0" t="n">
        <v>1</v>
      </c>
      <c r="J29" s="0" t="n">
        <v>0</v>
      </c>
      <c r="K29" s="0" t="n">
        <v>0</v>
      </c>
      <c r="L29" s="0" t="n">
        <v>1</v>
      </c>
    </row>
    <row r="30" customFormat="false" ht="12.8" hidden="false" customHeight="false" outlineLevel="0" collapsed="false">
      <c r="A30" s="0" t="s">
        <v>32</v>
      </c>
      <c r="B30" s="0" t="s">
        <v>32</v>
      </c>
      <c r="C30" s="0" t="s">
        <v>90</v>
      </c>
      <c r="D30" s="0" t="n">
        <v>0</v>
      </c>
      <c r="E30" s="0" t="n">
        <v>0.04784035290672</v>
      </c>
      <c r="F30" s="0" t="n">
        <v>-2.98999999999998</v>
      </c>
      <c r="G30" s="0" t="n">
        <v>0</v>
      </c>
      <c r="H30" s="0" t="n">
        <v>0</v>
      </c>
      <c r="I30" s="0" t="n">
        <v>1</v>
      </c>
      <c r="J30" s="0" t="n">
        <v>0</v>
      </c>
      <c r="K30" s="0" t="n">
        <v>0</v>
      </c>
      <c r="L30" s="0" t="n">
        <v>0</v>
      </c>
    </row>
    <row r="31" customFormat="false" ht="12.8" hidden="false" customHeight="false" outlineLevel="0" collapsed="false">
      <c r="A31" s="0" t="s">
        <v>32</v>
      </c>
      <c r="B31" s="0" t="s">
        <v>32</v>
      </c>
      <c r="C31" s="0" t="s">
        <v>91</v>
      </c>
      <c r="D31" s="0" t="n">
        <v>1</v>
      </c>
      <c r="E31" s="0" t="n">
        <v>0.951338068187421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</row>
    <row r="32" customFormat="false" ht="12.8" hidden="false" customHeight="false" outlineLevel="0" collapsed="false">
      <c r="A32" s="0" t="s">
        <v>32</v>
      </c>
      <c r="B32" s="0" t="s">
        <v>32</v>
      </c>
      <c r="C32" s="0" t="s">
        <v>92</v>
      </c>
      <c r="D32" s="0" t="n">
        <v>0</v>
      </c>
      <c r="E32" s="55" t="n">
        <v>9.80644352743755E-005</v>
      </c>
      <c r="F32" s="0" t="n">
        <v>-9.17999999999994</v>
      </c>
      <c r="G32" s="0" t="n">
        <v>1</v>
      </c>
      <c r="H32" s="0" t="n">
        <v>0</v>
      </c>
      <c r="I32" s="0" t="n">
        <v>1</v>
      </c>
      <c r="J32" s="0" t="n">
        <v>1</v>
      </c>
      <c r="K32" s="0" t="n">
        <v>0</v>
      </c>
      <c r="L32" s="0" t="n">
        <v>0</v>
      </c>
    </row>
    <row r="33" customFormat="false" ht="12.8" hidden="false" customHeight="false" outlineLevel="0" collapsed="false">
      <c r="A33" s="0" t="s">
        <v>5</v>
      </c>
      <c r="B33" s="0" t="s">
        <v>62</v>
      </c>
      <c r="C33" s="0" t="s">
        <v>7</v>
      </c>
      <c r="D33" s="0" t="s">
        <v>8</v>
      </c>
      <c r="E33" s="0" t="s">
        <v>63</v>
      </c>
      <c r="F33" s="0" t="s">
        <v>64</v>
      </c>
      <c r="G33" s="0" t="s">
        <v>10</v>
      </c>
      <c r="H33" s="0" t="s">
        <v>11</v>
      </c>
      <c r="I33" s="0" t="s">
        <v>12</v>
      </c>
      <c r="J33" s="0" t="s">
        <v>13</v>
      </c>
      <c r="K33" s="0" t="s">
        <v>14</v>
      </c>
      <c r="L33" s="0" t="s">
        <v>17</v>
      </c>
    </row>
    <row r="34" customFormat="false" ht="12.8" hidden="false" customHeight="false" outlineLevel="0" collapsed="false">
      <c r="G34" s="0" t="n">
        <v>4.00999999999996</v>
      </c>
      <c r="H34" s="0" t="n">
        <v>6.26999999999991</v>
      </c>
      <c r="I34" s="0" t="n">
        <v>2.98999999999998</v>
      </c>
      <c r="J34" s="0" t="n">
        <v>2.18</v>
      </c>
      <c r="K34" s="0" t="n">
        <v>7.46999999999989</v>
      </c>
      <c r="L34" s="0" t="n">
        <v>2.17</v>
      </c>
    </row>
    <row r="35" customFormat="false" ht="12.8" hidden="false" customHeight="false" outlineLevel="0" collapsed="false">
      <c r="A35" s="0" t="s">
        <v>36</v>
      </c>
      <c r="B35" s="0" t="s">
        <v>93</v>
      </c>
      <c r="C35" s="0" t="s">
        <v>94</v>
      </c>
      <c r="D35" s="0" t="n">
        <v>1</v>
      </c>
      <c r="E35" s="0" t="n">
        <v>0.10241866215041</v>
      </c>
      <c r="F35" s="0" t="n">
        <v>-2.17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1</v>
      </c>
    </row>
    <row r="36" customFormat="false" ht="12.8" hidden="false" customHeight="false" outlineLevel="0" collapsed="false">
      <c r="A36" s="0" t="s">
        <v>36</v>
      </c>
      <c r="B36" s="0" t="s">
        <v>93</v>
      </c>
      <c r="C36" s="0" t="s">
        <v>95</v>
      </c>
      <c r="D36" s="0" t="n">
        <v>0</v>
      </c>
      <c r="E36" s="55" t="n">
        <v>5.83712936878782E-005</v>
      </c>
      <c r="F36" s="0" t="n">
        <v>-9.63999999999988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1</v>
      </c>
      <c r="L36" s="0" t="n">
        <v>1</v>
      </c>
    </row>
    <row r="37" customFormat="false" ht="12.8" hidden="false" customHeight="false" outlineLevel="0" collapsed="false">
      <c r="A37" s="0" t="s">
        <v>36</v>
      </c>
      <c r="B37" s="0" t="s">
        <v>36</v>
      </c>
      <c r="C37" s="0" t="s">
        <v>96</v>
      </c>
      <c r="D37" s="0" t="n">
        <v>1</v>
      </c>
      <c r="E37" s="0" t="n">
        <v>0.897011734185958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</row>
    <row r="38" customFormat="false" ht="12.8" hidden="false" customHeight="false" outlineLevel="0" collapsed="false">
      <c r="A38" s="0" t="s">
        <v>36</v>
      </c>
      <c r="B38" s="0" t="s">
        <v>36</v>
      </c>
      <c r="C38" s="0" t="s">
        <v>97</v>
      </c>
      <c r="D38" s="0" t="n">
        <v>0</v>
      </c>
      <c r="E38" s="0" t="n">
        <v>0.000511232369943939</v>
      </c>
      <c r="F38" s="0" t="n">
        <v>-7.46999999999989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1</v>
      </c>
      <c r="L38" s="0" t="n">
        <v>0</v>
      </c>
    </row>
    <row r="39" customFormat="false" ht="12.8" hidden="false" customHeight="false" outlineLevel="0" collapsed="false">
      <c r="A39" s="0" t="s">
        <v>5</v>
      </c>
      <c r="B39" s="0" t="s">
        <v>62</v>
      </c>
      <c r="C39" s="0" t="s">
        <v>7</v>
      </c>
      <c r="D39" s="0" t="s">
        <v>8</v>
      </c>
      <c r="E39" s="0" t="s">
        <v>63</v>
      </c>
      <c r="F39" s="0" t="s">
        <v>64</v>
      </c>
      <c r="G39" s="0" t="s">
        <v>10</v>
      </c>
      <c r="H39" s="0" t="s">
        <v>11</v>
      </c>
      <c r="I39" s="0" t="s">
        <v>12</v>
      </c>
      <c r="J39" s="0" t="s">
        <v>13</v>
      </c>
      <c r="K39" s="0" t="s">
        <v>14</v>
      </c>
      <c r="L39" s="0" t="s">
        <v>17</v>
      </c>
    </row>
    <row r="40" customFormat="false" ht="12.8" hidden="false" customHeight="false" outlineLevel="0" collapsed="false">
      <c r="G40" s="0" t="n">
        <v>4.00999999999996</v>
      </c>
      <c r="H40" s="0" t="n">
        <v>6.26999999999991</v>
      </c>
      <c r="I40" s="0" t="n">
        <v>2.98999999999998</v>
      </c>
      <c r="J40" s="0" t="n">
        <v>2.18</v>
      </c>
      <c r="K40" s="0" t="n">
        <v>7.46999999999989</v>
      </c>
      <c r="L40" s="0" t="n">
        <v>2.17</v>
      </c>
    </row>
    <row r="41" customFormat="false" ht="12.8" hidden="false" customHeight="false" outlineLevel="0" collapsed="false">
      <c r="A41" s="0" t="s">
        <v>39</v>
      </c>
      <c r="B41" s="0" t="s">
        <v>98</v>
      </c>
      <c r="C41" s="0" t="s">
        <v>99</v>
      </c>
      <c r="D41" s="0" t="n">
        <v>1</v>
      </c>
      <c r="E41" s="0" t="n">
        <v>0.10241866215041</v>
      </c>
      <c r="F41" s="0" t="n">
        <v>-2.17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1</v>
      </c>
    </row>
    <row r="42" customFormat="false" ht="12.8" hidden="false" customHeight="false" outlineLevel="0" collapsed="false">
      <c r="A42" s="0" t="s">
        <v>39</v>
      </c>
      <c r="B42" s="0" t="s">
        <v>98</v>
      </c>
      <c r="C42" s="0" t="s">
        <v>100</v>
      </c>
      <c r="D42" s="0" t="n">
        <v>0</v>
      </c>
      <c r="E42" s="55" t="n">
        <v>5.83712936878782E-005</v>
      </c>
      <c r="F42" s="0" t="n">
        <v>-9.63999999999988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1</v>
      </c>
      <c r="L42" s="0" t="n">
        <v>1</v>
      </c>
    </row>
    <row r="43" customFormat="false" ht="12.8" hidden="false" customHeight="false" outlineLevel="0" collapsed="false">
      <c r="A43" s="0" t="s">
        <v>39</v>
      </c>
      <c r="B43" s="0" t="s">
        <v>39</v>
      </c>
      <c r="C43" s="0" t="s">
        <v>101</v>
      </c>
      <c r="D43" s="0" t="n">
        <v>1</v>
      </c>
      <c r="E43" s="0" t="n">
        <v>0.897011734185958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</row>
    <row r="44" customFormat="false" ht="12.8" hidden="false" customHeight="false" outlineLevel="0" collapsed="false">
      <c r="A44" s="0" t="s">
        <v>39</v>
      </c>
      <c r="B44" s="0" t="s">
        <v>39</v>
      </c>
      <c r="C44" s="0" t="s">
        <v>102</v>
      </c>
      <c r="D44" s="0" t="n">
        <v>0</v>
      </c>
      <c r="E44" s="0" t="n">
        <v>0.000511232369943939</v>
      </c>
      <c r="F44" s="0" t="n">
        <v>-7.46999999999989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7:7 A1"/>
    </sheetView>
  </sheetViews>
  <sheetFormatPr defaultColWidth="8.87890625" defaultRowHeight="17.25" zeroHeight="false" outlineLevelRow="0" outlineLevelCol="0"/>
  <cols>
    <col collapsed="false" customWidth="true" hidden="false" outlineLevel="0" max="1" min="1" style="0" width="20.13"/>
    <col collapsed="false" customWidth="true" hidden="false" outlineLevel="0" max="2" min="2" style="0" width="14"/>
    <col collapsed="false" customWidth="true" hidden="false" outlineLevel="0" max="3" min="3" style="0" width="11.63"/>
    <col collapsed="false" customWidth="true" hidden="false" outlineLevel="0" max="4" min="4" style="1" width="11.51"/>
    <col collapsed="false" customWidth="true" hidden="false" outlineLevel="0" max="5" min="5" style="1" width="10.51"/>
    <col collapsed="false" customWidth="true" hidden="false" outlineLevel="0" max="6" min="6" style="1" width="12.13"/>
    <col collapsed="false" customWidth="false" hidden="false" outlineLevel="0" max="7" min="7" style="1" width="8.88"/>
    <col collapsed="false" customWidth="true" hidden="false" outlineLevel="0" max="8" min="8" style="1" width="11.13"/>
    <col collapsed="false" customWidth="false" hidden="false" outlineLevel="0" max="9" min="9" style="1" width="8.88"/>
    <col collapsed="false" customWidth="true" hidden="false" outlineLevel="0" max="11" min="10" style="1" width="9.13"/>
    <col collapsed="false" customWidth="false" hidden="false" outlineLevel="0" max="13" min="12" style="1" width="8.88"/>
    <col collapsed="false" customWidth="true" hidden="false" outlineLevel="0" max="14" min="14" style="0" width="8.13"/>
    <col collapsed="false" customWidth="true" hidden="false" outlineLevel="0" max="15" min="15" style="0" width="3.38"/>
    <col collapsed="false" customWidth="true" hidden="false" outlineLevel="0" max="17" min="17" style="0" width="12.13"/>
    <col collapsed="false" customWidth="true" hidden="false" outlineLevel="0" max="18" min="18" style="0" width="10.87"/>
  </cols>
  <sheetData>
    <row r="1" customFormat="false" ht="17.25" hidden="false" customHeight="false" outlineLevel="0" collapsed="false">
      <c r="E1" s="1" t="s">
        <v>0</v>
      </c>
      <c r="F1" s="1" t="n">
        <f aca="false">(F4-F2)*SQRT(2)/$D$2^2</f>
        <v>0.0699961875447025</v>
      </c>
      <c r="G1" s="1" t="n">
        <f aca="false">(G4-G2)*SQRT(2)/$D$2^2</f>
        <v>0</v>
      </c>
      <c r="H1" s="1" t="n">
        <f aca="false">(H4-H2)*SQRT(2)/$D$2^2</f>
        <v>0</v>
      </c>
      <c r="I1" s="1" t="n">
        <f aca="false">(I4-I2)*SQRT(2)/$D$2^2</f>
        <v>0</v>
      </c>
      <c r="J1" s="1" t="n">
        <f aca="false">(J4-J2)*SQRT(2)/$D$2^2</f>
        <v>0.0756612904212331</v>
      </c>
      <c r="K1" s="1" t="n">
        <f aca="false">(K4-K2)*SQRT(2)/$D$2^2</f>
        <v>0</v>
      </c>
      <c r="L1" s="1" t="n">
        <f aca="false">(L4-L2)*SQRT(2)/$D$2^2</f>
        <v>0.0756612904212331</v>
      </c>
      <c r="M1" s="1" t="n">
        <f aca="false">(M4-M2)*SQRT(2)/$D$2^2</f>
        <v>0.0756935745026182</v>
      </c>
      <c r="N1" s="0" t="s">
        <v>1</v>
      </c>
    </row>
    <row r="2" customFormat="false" ht="17.25" hidden="false" customHeight="false" outlineLevel="0" collapsed="false">
      <c r="C2" s="0" t="s">
        <v>2</v>
      </c>
      <c r="D2" s="1" t="n">
        <v>10</v>
      </c>
      <c r="E2" s="1" t="s">
        <v>3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2" t="n">
        <v>0</v>
      </c>
      <c r="M2" s="2" t="n">
        <v>0</v>
      </c>
    </row>
    <row r="3" customFormat="false" ht="17.25" hidden="false" customHeight="false" outlineLevel="0" collapsed="false">
      <c r="E3" s="1" t="s">
        <v>4</v>
      </c>
      <c r="F3" s="1" t="n">
        <f aca="false">(F4-F2)^2/2/$D$2</f>
        <v>1.22486656769829</v>
      </c>
      <c r="G3" s="1" t="n">
        <f aca="false">(G4-G2)^2/2/$D$2</f>
        <v>0</v>
      </c>
      <c r="H3" s="1" t="n">
        <f aca="false">(H4-H2)^2/2/$D$2</f>
        <v>0</v>
      </c>
      <c r="I3" s="1" t="n">
        <f aca="false">(I4-I2)^2/2/$D$2</f>
        <v>0</v>
      </c>
      <c r="J3" s="1" t="n">
        <f aca="false">(J4-J2)^2/2/$D$2</f>
        <v>1.43115771705154</v>
      </c>
      <c r="K3" s="1" t="n">
        <f aca="false">(K4-K2)^2/2/$D$2</f>
        <v>0</v>
      </c>
      <c r="L3" s="1" t="n">
        <f aca="false">(L4-L2)^2/2/$D$2</f>
        <v>1.43115771705154</v>
      </c>
      <c r="M3" s="1" t="n">
        <f aca="false">(M4-M2)^2/2/$D$2</f>
        <v>1.43237930524585</v>
      </c>
    </row>
    <row r="4" customFormat="false" ht="18" hidden="false" customHeight="false" outlineLevel="0" collapsed="false">
      <c r="A4" s="3"/>
      <c r="B4" s="3"/>
      <c r="C4" s="3"/>
      <c r="D4" s="4"/>
      <c r="E4" s="4" t="n">
        <v>5.35234398230505</v>
      </c>
      <c r="F4" s="4" t="n">
        <v>4.94947788700645</v>
      </c>
      <c r="G4" s="4" t="n">
        <v>0</v>
      </c>
      <c r="H4" s="4" t="n">
        <v>0</v>
      </c>
      <c r="I4" s="4" t="n">
        <v>0</v>
      </c>
      <c r="J4" s="4" t="n">
        <v>5.35006115301787</v>
      </c>
      <c r="K4" s="4" t="n">
        <f aca="false">I4</f>
        <v>0</v>
      </c>
      <c r="L4" s="4" t="n">
        <f aca="false">J4</f>
        <v>5.35006115301787</v>
      </c>
      <c r="M4" s="5" t="n">
        <f aca="false">E4</f>
        <v>5.35234398230505</v>
      </c>
    </row>
    <row r="5" customFormat="false" ht="18" hidden="false" customHeight="false" outlineLevel="0" collapsed="false">
      <c r="A5" s="6" t="s">
        <v>5</v>
      </c>
      <c r="B5" s="6" t="s">
        <v>6</v>
      </c>
      <c r="C5" s="6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5" t="s">
        <v>12</v>
      </c>
      <c r="I5" s="2" t="s">
        <v>13</v>
      </c>
      <c r="J5" s="2" t="s">
        <v>14</v>
      </c>
      <c r="K5" s="2" t="s">
        <v>15</v>
      </c>
      <c r="L5" s="2" t="s">
        <v>16</v>
      </c>
      <c r="M5" s="7" t="s">
        <v>17</v>
      </c>
      <c r="N5" s="8" t="s">
        <v>18</v>
      </c>
    </row>
    <row r="6" customFormat="false" ht="21.75" hidden="false" customHeight="false" outlineLevel="0" collapsed="false">
      <c r="A6" s="9" t="s">
        <v>19</v>
      </c>
      <c r="B6" s="9" t="s">
        <v>19</v>
      </c>
      <c r="C6" s="9" t="s">
        <v>20</v>
      </c>
      <c r="D6" s="56" t="n">
        <v>0</v>
      </c>
      <c r="E6" s="10" t="n">
        <v>10</v>
      </c>
      <c r="F6" s="10" t="n">
        <v>0</v>
      </c>
      <c r="G6" s="10" t="n">
        <v>1</v>
      </c>
      <c r="H6" s="10" t="n">
        <v>0</v>
      </c>
      <c r="I6" s="10" t="n">
        <v>1</v>
      </c>
      <c r="J6" s="10" t="n">
        <v>0</v>
      </c>
      <c r="K6" s="10" t="n">
        <v>0</v>
      </c>
      <c r="L6" s="10" t="n">
        <v>1</v>
      </c>
      <c r="M6" s="11" t="n">
        <v>0</v>
      </c>
      <c r="N6" s="12" t="s">
        <v>21</v>
      </c>
    </row>
    <row r="7" customFormat="false" ht="21.75" hidden="false" customHeight="false" outlineLevel="0" collapsed="false">
      <c r="A7" s="9" t="s">
        <v>19</v>
      </c>
      <c r="B7" s="9" t="s">
        <v>19</v>
      </c>
      <c r="C7" s="9" t="s">
        <v>22</v>
      </c>
      <c r="D7" s="56" t="n">
        <v>1</v>
      </c>
      <c r="E7" s="10" t="n">
        <v>10</v>
      </c>
      <c r="F7" s="10" t="n">
        <v>0</v>
      </c>
      <c r="G7" s="10" t="n">
        <v>0</v>
      </c>
      <c r="H7" s="10" t="n">
        <v>0</v>
      </c>
      <c r="I7" s="10" t="n">
        <v>1</v>
      </c>
      <c r="J7" s="10" t="n">
        <v>1</v>
      </c>
      <c r="K7" s="10" t="n">
        <v>0</v>
      </c>
      <c r="L7" s="10" t="n">
        <v>0</v>
      </c>
      <c r="M7" s="11" t="n">
        <v>0</v>
      </c>
      <c r="N7" s="12"/>
    </row>
    <row r="8" customFormat="false" ht="17.25" hidden="false" customHeight="false" outlineLevel="0" collapsed="false">
      <c r="A8" s="9" t="s">
        <v>19</v>
      </c>
      <c r="B8" s="9" t="s">
        <v>19</v>
      </c>
      <c r="C8" s="9" t="s">
        <v>23</v>
      </c>
      <c r="D8" s="57" t="n">
        <v>0</v>
      </c>
      <c r="E8" s="10" t="n">
        <v>10</v>
      </c>
      <c r="F8" s="10" t="n">
        <v>1</v>
      </c>
      <c r="G8" s="10" t="n">
        <v>1</v>
      </c>
      <c r="H8" s="10" t="n">
        <v>0</v>
      </c>
      <c r="I8" s="10" t="n">
        <v>0</v>
      </c>
      <c r="J8" s="10" t="n">
        <v>0</v>
      </c>
      <c r="K8" s="10" t="n">
        <v>1</v>
      </c>
      <c r="L8" s="10" t="n">
        <v>0</v>
      </c>
      <c r="M8" s="11" t="n">
        <v>0</v>
      </c>
      <c r="N8" s="12"/>
    </row>
    <row r="9" customFormat="false" ht="17.25" hidden="false" customHeight="false" outlineLevel="0" collapsed="false">
      <c r="A9" s="13" t="s">
        <v>24</v>
      </c>
      <c r="B9" s="13" t="s">
        <v>24</v>
      </c>
      <c r="C9" s="13" t="s">
        <v>25</v>
      </c>
      <c r="D9" s="58" t="n">
        <v>0</v>
      </c>
      <c r="E9" s="14" t="n">
        <v>253</v>
      </c>
      <c r="F9" s="14" t="n">
        <v>0</v>
      </c>
      <c r="G9" s="14" t="n">
        <v>1</v>
      </c>
      <c r="H9" s="14" t="n">
        <v>0</v>
      </c>
      <c r="I9" s="14" t="n">
        <v>1</v>
      </c>
      <c r="J9" s="14" t="n">
        <v>0</v>
      </c>
      <c r="K9" s="14" t="n">
        <v>0</v>
      </c>
      <c r="L9" s="14" t="n">
        <v>0</v>
      </c>
      <c r="M9" s="15" t="n">
        <v>0</v>
      </c>
      <c r="N9" s="12"/>
    </row>
    <row r="10" customFormat="false" ht="17.25" hidden="false" customHeight="false" outlineLevel="0" collapsed="false">
      <c r="A10" s="13" t="s">
        <v>24</v>
      </c>
      <c r="B10" s="13" t="s">
        <v>24</v>
      </c>
      <c r="C10" s="13" t="s">
        <v>26</v>
      </c>
      <c r="D10" s="58" t="n">
        <v>1</v>
      </c>
      <c r="E10" s="14" t="n">
        <v>253</v>
      </c>
      <c r="F10" s="14" t="n">
        <v>0</v>
      </c>
      <c r="G10" s="14" t="n">
        <v>0</v>
      </c>
      <c r="H10" s="14" t="n">
        <v>0</v>
      </c>
      <c r="I10" s="14" t="n">
        <v>1</v>
      </c>
      <c r="J10" s="14" t="n">
        <v>1</v>
      </c>
      <c r="K10" s="14" t="n">
        <v>0</v>
      </c>
      <c r="L10" s="14" t="n">
        <v>0</v>
      </c>
      <c r="M10" s="15" t="n">
        <v>0</v>
      </c>
      <c r="N10" s="12"/>
    </row>
    <row r="11" customFormat="false" ht="17.25" hidden="false" customHeight="false" outlineLevel="0" collapsed="false">
      <c r="A11" s="13" t="s">
        <v>24</v>
      </c>
      <c r="B11" s="13" t="s">
        <v>24</v>
      </c>
      <c r="C11" s="13" t="s">
        <v>27</v>
      </c>
      <c r="D11" s="14" t="n">
        <v>0</v>
      </c>
      <c r="E11" s="14" t="n">
        <v>253</v>
      </c>
      <c r="F11" s="14" t="n">
        <v>1</v>
      </c>
      <c r="G11" s="14" t="n">
        <v>1</v>
      </c>
      <c r="H11" s="14" t="n">
        <v>0</v>
      </c>
      <c r="I11" s="14" t="n">
        <v>0</v>
      </c>
      <c r="J11" s="14" t="n">
        <v>0</v>
      </c>
      <c r="K11" s="14" t="n">
        <v>1</v>
      </c>
      <c r="L11" s="14" t="n">
        <v>0</v>
      </c>
      <c r="M11" s="15" t="n">
        <v>0</v>
      </c>
      <c r="N11" s="12"/>
    </row>
    <row r="12" customFormat="false" ht="17.25" hidden="false" customHeight="false" outlineLevel="0" collapsed="false">
      <c r="A12" s="16" t="s">
        <v>28</v>
      </c>
      <c r="B12" s="16" t="s">
        <v>28</v>
      </c>
      <c r="C12" s="16" t="s">
        <v>29</v>
      </c>
      <c r="D12" s="17" t="n">
        <v>1</v>
      </c>
      <c r="E12" s="17" t="n">
        <v>70</v>
      </c>
      <c r="F12" s="17" t="n">
        <v>0</v>
      </c>
      <c r="G12" s="17" t="n">
        <v>0</v>
      </c>
      <c r="H12" s="17" t="n">
        <v>1</v>
      </c>
      <c r="I12" s="17" t="n">
        <v>1</v>
      </c>
      <c r="J12" s="17" t="n">
        <v>0</v>
      </c>
      <c r="K12" s="17" t="n">
        <v>0</v>
      </c>
      <c r="L12" s="17" t="n">
        <v>0</v>
      </c>
      <c r="M12" s="18" t="n">
        <v>0</v>
      </c>
      <c r="N12" s="12"/>
    </row>
    <row r="13" customFormat="false" ht="17.25" hidden="false" customHeight="false" outlineLevel="0" collapsed="false">
      <c r="A13" s="16" t="s">
        <v>28</v>
      </c>
      <c r="B13" s="16" t="s">
        <v>28</v>
      </c>
      <c r="C13" s="16" t="s">
        <v>30</v>
      </c>
      <c r="D13" s="17" t="n">
        <v>0</v>
      </c>
      <c r="E13" s="17" t="n">
        <v>70</v>
      </c>
      <c r="F13" s="17" t="n">
        <v>0</v>
      </c>
      <c r="G13" s="17" t="n">
        <v>0</v>
      </c>
      <c r="H13" s="17" t="n">
        <v>0</v>
      </c>
      <c r="I13" s="17" t="n">
        <v>1</v>
      </c>
      <c r="J13" s="17" t="n">
        <v>1</v>
      </c>
      <c r="K13" s="17" t="n">
        <v>0</v>
      </c>
      <c r="L13" s="17" t="n">
        <v>1</v>
      </c>
      <c r="M13" s="18" t="n">
        <v>0</v>
      </c>
      <c r="N13" s="12"/>
    </row>
    <row r="14" customFormat="false" ht="17.25" hidden="false" customHeight="false" outlineLevel="0" collapsed="false">
      <c r="A14" s="16" t="s">
        <v>28</v>
      </c>
      <c r="B14" s="16" t="s">
        <v>28</v>
      </c>
      <c r="C14" s="16" t="s">
        <v>31</v>
      </c>
      <c r="D14" s="17" t="n">
        <v>0</v>
      </c>
      <c r="E14" s="17" t="n">
        <v>70</v>
      </c>
      <c r="F14" s="17" t="n">
        <v>1</v>
      </c>
      <c r="G14" s="17" t="n">
        <v>0</v>
      </c>
      <c r="H14" s="17" t="n">
        <v>1</v>
      </c>
      <c r="I14" s="17" t="n">
        <v>0</v>
      </c>
      <c r="J14" s="17" t="n">
        <v>0</v>
      </c>
      <c r="K14" s="17" t="n">
        <v>1</v>
      </c>
      <c r="L14" s="17" t="n">
        <v>0</v>
      </c>
      <c r="M14" s="18" t="n">
        <v>0</v>
      </c>
      <c r="N14" s="12"/>
    </row>
    <row r="15" customFormat="false" ht="17.25" hidden="false" customHeight="false" outlineLevel="0" collapsed="false">
      <c r="A15" s="19" t="s">
        <v>32</v>
      </c>
      <c r="B15" s="19" t="s">
        <v>32</v>
      </c>
      <c r="C15" s="19" t="s">
        <v>33</v>
      </c>
      <c r="D15" s="20" t="n">
        <v>0</v>
      </c>
      <c r="E15" s="20" t="n">
        <v>25</v>
      </c>
      <c r="F15" s="20" t="n">
        <v>0</v>
      </c>
      <c r="G15" s="20" t="n">
        <v>0</v>
      </c>
      <c r="H15" s="20" t="n">
        <v>1</v>
      </c>
      <c r="I15" s="20" t="n">
        <v>1</v>
      </c>
      <c r="J15" s="20" t="n">
        <v>0</v>
      </c>
      <c r="K15" s="20" t="n">
        <v>0</v>
      </c>
      <c r="L15" s="20" t="n">
        <v>0</v>
      </c>
      <c r="M15" s="21" t="n">
        <v>0</v>
      </c>
      <c r="N15" s="12"/>
    </row>
    <row r="16" customFormat="false" ht="17.25" hidden="false" customHeight="false" outlineLevel="0" collapsed="false">
      <c r="A16" s="19" t="s">
        <v>32</v>
      </c>
      <c r="B16" s="19" t="s">
        <v>32</v>
      </c>
      <c r="C16" s="19" t="s">
        <v>34</v>
      </c>
      <c r="D16" s="20" t="n">
        <v>1</v>
      </c>
      <c r="E16" s="20" t="n">
        <v>25</v>
      </c>
      <c r="F16" s="20" t="n">
        <v>0</v>
      </c>
      <c r="G16" s="20" t="n">
        <v>0</v>
      </c>
      <c r="H16" s="20" t="n">
        <v>0</v>
      </c>
      <c r="I16" s="20" t="n">
        <v>1</v>
      </c>
      <c r="J16" s="20" t="n">
        <v>1</v>
      </c>
      <c r="K16" s="20" t="n">
        <v>0</v>
      </c>
      <c r="L16" s="20" t="n">
        <v>0</v>
      </c>
      <c r="M16" s="21" t="n">
        <v>0</v>
      </c>
      <c r="N16" s="12"/>
    </row>
    <row r="17" customFormat="false" ht="17.25" hidden="false" customHeight="false" outlineLevel="0" collapsed="false">
      <c r="A17" s="19" t="s">
        <v>32</v>
      </c>
      <c r="B17" s="19" t="s">
        <v>32</v>
      </c>
      <c r="C17" s="19" t="s">
        <v>35</v>
      </c>
      <c r="D17" s="20" t="n">
        <v>0</v>
      </c>
      <c r="E17" s="20" t="n">
        <v>25</v>
      </c>
      <c r="F17" s="20" t="n">
        <v>1</v>
      </c>
      <c r="G17" s="20" t="n">
        <v>0</v>
      </c>
      <c r="H17" s="20" t="n">
        <v>1</v>
      </c>
      <c r="I17" s="20" t="n">
        <v>0</v>
      </c>
      <c r="J17" s="20" t="n">
        <v>0</v>
      </c>
      <c r="K17" s="20" t="n">
        <v>1</v>
      </c>
      <c r="L17" s="20" t="n">
        <v>0</v>
      </c>
      <c r="M17" s="21" t="n">
        <v>0</v>
      </c>
      <c r="N17" s="12"/>
    </row>
    <row r="18" customFormat="false" ht="17.25" hidden="false" customHeight="false" outlineLevel="0" collapsed="false">
      <c r="A18" s="22" t="s">
        <v>36</v>
      </c>
      <c r="B18" s="22" t="s">
        <v>36</v>
      </c>
      <c r="C18" s="22" t="s">
        <v>37</v>
      </c>
      <c r="D18" s="23" t="n">
        <v>1</v>
      </c>
      <c r="E18" s="23" t="n">
        <v>97</v>
      </c>
      <c r="F18" s="23" t="n">
        <v>0</v>
      </c>
      <c r="G18" s="23" t="n">
        <v>0</v>
      </c>
      <c r="H18" s="23" t="n">
        <v>0</v>
      </c>
      <c r="I18" s="23" t="n">
        <v>0</v>
      </c>
      <c r="J18" s="23" t="n">
        <v>0</v>
      </c>
      <c r="K18" s="23" t="n">
        <v>0</v>
      </c>
      <c r="L18" s="23" t="n">
        <v>0</v>
      </c>
      <c r="M18" s="24" t="n">
        <v>0</v>
      </c>
      <c r="N18" s="12"/>
    </row>
    <row r="19" customFormat="false" ht="17.25" hidden="false" customHeight="false" outlineLevel="0" collapsed="false">
      <c r="A19" s="22" t="s">
        <v>36</v>
      </c>
      <c r="B19" s="22" t="s">
        <v>36</v>
      </c>
      <c r="C19" s="22" t="s">
        <v>38</v>
      </c>
      <c r="D19" s="23" t="n">
        <v>0</v>
      </c>
      <c r="E19" s="23" t="n">
        <v>97</v>
      </c>
      <c r="F19" s="23" t="n">
        <v>0</v>
      </c>
      <c r="G19" s="23" t="n">
        <v>0</v>
      </c>
      <c r="H19" s="23" t="n">
        <v>0</v>
      </c>
      <c r="I19" s="23" t="n">
        <v>0</v>
      </c>
      <c r="J19" s="23" t="n">
        <v>1</v>
      </c>
      <c r="K19" s="23" t="n">
        <v>0</v>
      </c>
      <c r="L19" s="23" t="n">
        <v>1</v>
      </c>
      <c r="M19" s="24" t="n">
        <v>0</v>
      </c>
      <c r="N19" s="12"/>
    </row>
    <row r="20" customFormat="false" ht="21.75" hidden="false" customHeight="false" outlineLevel="0" collapsed="false">
      <c r="A20" s="25" t="s">
        <v>39</v>
      </c>
      <c r="B20" s="25" t="s">
        <v>39</v>
      </c>
      <c r="C20" s="25" t="s">
        <v>40</v>
      </c>
      <c r="D20" s="59" t="n">
        <v>1</v>
      </c>
      <c r="E20" s="26" t="n">
        <v>1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7" t="n">
        <v>0</v>
      </c>
      <c r="N20" s="12"/>
    </row>
    <row r="21" customFormat="false" ht="21.75" hidden="false" customHeight="false" outlineLevel="0" collapsed="false">
      <c r="A21" s="25" t="s">
        <v>39</v>
      </c>
      <c r="B21" s="25" t="s">
        <v>39</v>
      </c>
      <c r="C21" s="25" t="s">
        <v>41</v>
      </c>
      <c r="D21" s="59" t="n">
        <v>0</v>
      </c>
      <c r="E21" s="26" t="n">
        <v>1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1</v>
      </c>
      <c r="K21" s="26" t="n">
        <v>0</v>
      </c>
      <c r="L21" s="26" t="n">
        <v>1</v>
      </c>
      <c r="M21" s="27" t="n">
        <v>0</v>
      </c>
      <c r="N21" s="12"/>
    </row>
    <row r="23" s="8" customFormat="true" ht="17.25" hidden="false" customHeight="false" outlineLevel="0" collapsed="false"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="60" customFormat="true" ht="17.25" hidden="false" customHeight="false" outlineLevel="0" collapsed="false">
      <c r="D24" s="61"/>
      <c r="E24" s="61"/>
      <c r="F24" s="61"/>
      <c r="G24" s="61"/>
      <c r="H24" s="61"/>
      <c r="I24" s="61"/>
      <c r="J24" s="61"/>
      <c r="K24" s="61"/>
      <c r="L24" s="61"/>
      <c r="M24" s="61"/>
    </row>
    <row r="25" s="60" customFormat="true" ht="17.25" hidden="false" customHeight="false" outlineLevel="0" collapsed="false">
      <c r="D25" s="61"/>
      <c r="E25" s="61"/>
      <c r="F25" s="61"/>
      <c r="G25" s="61"/>
      <c r="H25" s="61"/>
      <c r="I25" s="61"/>
      <c r="J25" s="61"/>
      <c r="K25" s="61"/>
      <c r="L25" s="61"/>
      <c r="M25" s="61"/>
    </row>
    <row r="26" s="60" customFormat="true" ht="17.25" hidden="false" customHeight="false" outlineLevel="0" collapsed="false">
      <c r="D26" s="61"/>
      <c r="E26" s="61"/>
      <c r="F26" s="61"/>
      <c r="G26" s="61"/>
      <c r="H26" s="61"/>
      <c r="I26" s="61"/>
      <c r="J26" s="61"/>
      <c r="K26" s="61"/>
      <c r="L26" s="61"/>
      <c r="M26" s="61"/>
    </row>
    <row r="27" s="60" customFormat="true" ht="17.25" hidden="false" customHeight="false" outlineLevel="0" collapsed="false">
      <c r="D27" s="61"/>
      <c r="E27" s="61"/>
      <c r="F27" s="61"/>
      <c r="G27" s="61"/>
      <c r="H27" s="61"/>
      <c r="I27" s="61"/>
      <c r="J27" s="61"/>
      <c r="K27" s="61"/>
      <c r="L27" s="61"/>
      <c r="M27" s="61"/>
      <c r="P27" s="62"/>
      <c r="Q27" s="63"/>
    </row>
    <row r="28" s="60" customFormat="true" ht="17.25" hidden="false" customHeight="false" outlineLevel="0" collapsed="false">
      <c r="D28" s="61"/>
      <c r="E28" s="61"/>
      <c r="F28" s="61"/>
      <c r="G28" s="61"/>
      <c r="H28" s="61"/>
      <c r="I28" s="61"/>
      <c r="J28" s="61"/>
      <c r="K28" s="61"/>
      <c r="L28" s="61"/>
      <c r="M28" s="61"/>
      <c r="Q28" s="64"/>
    </row>
    <row r="29" s="60" customFormat="true" ht="17.25" hidden="false" customHeight="false" outlineLevel="0" collapsed="false">
      <c r="D29" s="61"/>
      <c r="E29" s="61"/>
      <c r="F29" s="61"/>
      <c r="G29" s="61"/>
      <c r="H29" s="61"/>
      <c r="I29" s="61"/>
      <c r="J29" s="61"/>
      <c r="K29" s="61"/>
      <c r="L29" s="61"/>
      <c r="M29" s="61"/>
      <c r="Q29" s="64"/>
    </row>
    <row r="30" s="60" customFormat="true" ht="17.25" hidden="false" customHeight="false" outlineLevel="0" collapsed="false">
      <c r="D30" s="61"/>
      <c r="E30" s="61"/>
      <c r="F30" s="61"/>
      <c r="G30" s="61"/>
      <c r="H30" s="61"/>
      <c r="I30" s="61"/>
      <c r="J30" s="61"/>
      <c r="K30" s="61"/>
      <c r="L30" s="61"/>
      <c r="M30" s="61"/>
      <c r="Q30" s="64"/>
    </row>
    <row r="31" s="60" customFormat="true" ht="17.25" hidden="false" customHeight="false" outlineLevel="0" collapsed="false">
      <c r="D31" s="61"/>
      <c r="E31" s="61"/>
      <c r="F31" s="61"/>
      <c r="G31" s="61"/>
      <c r="H31" s="61"/>
      <c r="I31" s="61"/>
      <c r="J31" s="61"/>
      <c r="K31" s="61"/>
      <c r="L31" s="61"/>
      <c r="M31" s="61"/>
      <c r="P31" s="62"/>
      <c r="Q31" s="63"/>
    </row>
    <row r="32" s="60" customFormat="true" ht="17.25" hidden="false" customHeight="false" outlineLevel="0" collapsed="false">
      <c r="D32" s="61"/>
      <c r="E32" s="61"/>
      <c r="F32" s="61"/>
      <c r="G32" s="61"/>
      <c r="H32" s="61"/>
      <c r="I32" s="61"/>
      <c r="J32" s="61"/>
      <c r="K32" s="61"/>
      <c r="L32" s="61"/>
      <c r="M32" s="61"/>
      <c r="Q32" s="64"/>
    </row>
    <row r="33" s="60" customFormat="true" ht="17.25" hidden="false" customHeight="false" outlineLevel="0" collapsed="false">
      <c r="D33" s="61"/>
      <c r="E33" s="61"/>
      <c r="F33" s="61"/>
      <c r="G33" s="61"/>
      <c r="H33" s="61"/>
      <c r="I33" s="61"/>
      <c r="J33" s="61"/>
      <c r="K33" s="61"/>
      <c r="L33" s="61"/>
      <c r="M33" s="61"/>
      <c r="P33" s="62"/>
      <c r="Q33" s="63"/>
    </row>
    <row r="34" s="60" customFormat="true" ht="17.25" hidden="false" customHeight="false" outlineLevel="0" collapsed="false">
      <c r="D34" s="61"/>
      <c r="E34" s="61"/>
      <c r="F34" s="61"/>
      <c r="G34" s="61"/>
      <c r="H34" s="61"/>
      <c r="I34" s="61"/>
      <c r="J34" s="61"/>
      <c r="K34" s="61"/>
      <c r="L34" s="61"/>
      <c r="M34" s="61"/>
      <c r="Q34" s="64"/>
    </row>
    <row r="35" s="60" customFormat="true" ht="17.25" hidden="false" customHeight="false" outlineLevel="0" collapsed="false">
      <c r="D35" s="61"/>
      <c r="E35" s="61"/>
      <c r="F35" s="61"/>
      <c r="G35" s="61"/>
      <c r="H35" s="61"/>
      <c r="I35" s="61"/>
      <c r="J35" s="61"/>
      <c r="K35" s="61"/>
      <c r="L35" s="61"/>
      <c r="M35" s="61"/>
      <c r="Q35" s="64"/>
    </row>
    <row r="36" s="60" customFormat="true" ht="17.25" hidden="false" customHeight="false" outlineLevel="0" collapsed="false">
      <c r="D36" s="61"/>
      <c r="E36" s="61"/>
      <c r="F36" s="61"/>
      <c r="G36" s="61"/>
      <c r="H36" s="61"/>
      <c r="I36" s="61"/>
      <c r="J36" s="61"/>
      <c r="K36" s="61"/>
      <c r="L36" s="61"/>
      <c r="M36" s="61"/>
      <c r="Q36" s="64"/>
    </row>
    <row r="37" s="60" customFormat="true" ht="17.25" hidden="false" customHeight="false" outlineLevel="0" collapsed="false">
      <c r="D37" s="61"/>
      <c r="E37" s="61"/>
      <c r="F37" s="61"/>
      <c r="G37" s="61"/>
      <c r="H37" s="61"/>
      <c r="I37" s="61"/>
      <c r="J37" s="61"/>
      <c r="K37" s="61"/>
      <c r="L37" s="61"/>
      <c r="M37" s="61"/>
      <c r="P37" s="62"/>
      <c r="Q37" s="63"/>
    </row>
    <row r="38" s="60" customFormat="true" ht="17.25" hidden="false" customHeight="false" outlineLevel="0" collapsed="false">
      <c r="D38" s="61"/>
      <c r="E38" s="61"/>
      <c r="F38" s="61"/>
      <c r="G38" s="61"/>
      <c r="H38" s="61"/>
      <c r="I38" s="61"/>
      <c r="J38" s="61"/>
      <c r="K38" s="61"/>
      <c r="L38" s="61"/>
      <c r="M38" s="61"/>
      <c r="Q38" s="64"/>
    </row>
    <row r="39" s="60" customFormat="true" ht="17.25" hidden="false" customHeight="false" outlineLevel="0" collapsed="false">
      <c r="D39" s="61"/>
      <c r="E39" s="61"/>
      <c r="F39" s="61"/>
      <c r="G39" s="61"/>
      <c r="H39" s="61"/>
      <c r="I39" s="61"/>
      <c r="J39" s="61"/>
      <c r="K39" s="61"/>
      <c r="L39" s="61"/>
      <c r="M39" s="61"/>
      <c r="P39" s="62"/>
      <c r="Q39" s="63"/>
    </row>
    <row r="40" s="60" customFormat="true" ht="17.25" hidden="false" customHeight="false" outlineLevel="0" collapsed="false">
      <c r="D40" s="61"/>
      <c r="E40" s="61"/>
      <c r="F40" s="61"/>
      <c r="G40" s="61"/>
      <c r="H40" s="61"/>
      <c r="I40" s="61"/>
      <c r="J40" s="61"/>
      <c r="K40" s="61"/>
      <c r="L40" s="61"/>
      <c r="M40" s="61"/>
      <c r="Q40" s="64"/>
    </row>
    <row r="41" s="60" customFormat="true" ht="17.25" hidden="false" customHeight="false" outlineLevel="0" collapsed="false">
      <c r="D41" s="61"/>
      <c r="E41" s="61"/>
      <c r="F41" s="61"/>
      <c r="G41" s="61"/>
      <c r="H41" s="61"/>
      <c r="I41" s="61"/>
      <c r="J41" s="61"/>
      <c r="K41" s="61"/>
      <c r="L41" s="61"/>
      <c r="M41" s="61"/>
      <c r="Q41" s="64"/>
    </row>
    <row r="42" s="60" customFormat="true" ht="17.25" hidden="false" customHeight="false" outlineLevel="0" collapsed="false">
      <c r="D42" s="61"/>
      <c r="E42" s="61"/>
      <c r="F42" s="61"/>
      <c r="G42" s="61"/>
      <c r="H42" s="61"/>
      <c r="I42" s="61"/>
      <c r="J42" s="61"/>
      <c r="K42" s="61"/>
      <c r="L42" s="61"/>
      <c r="M42" s="61"/>
      <c r="P42" s="62"/>
      <c r="Q42" s="63"/>
    </row>
    <row r="43" s="60" customFormat="true" ht="17.25" hidden="false" customHeight="false" outlineLevel="0" collapsed="false">
      <c r="D43" s="61"/>
      <c r="E43" s="61"/>
      <c r="F43" s="61"/>
      <c r="G43" s="61"/>
      <c r="H43" s="61"/>
      <c r="I43" s="61"/>
      <c r="J43" s="61"/>
      <c r="K43" s="61"/>
      <c r="L43" s="61"/>
      <c r="M43" s="61"/>
    </row>
    <row r="44" s="60" customFormat="true" ht="17.25" hidden="false" customHeight="false" outlineLevel="0" collapsed="false">
      <c r="D44" s="61"/>
      <c r="E44" s="61"/>
      <c r="F44" s="61"/>
      <c r="G44" s="61"/>
      <c r="H44" s="61"/>
      <c r="I44" s="61"/>
      <c r="J44" s="61"/>
      <c r="K44" s="61"/>
      <c r="L44" s="61"/>
      <c r="M44" s="61"/>
      <c r="P44" s="62"/>
    </row>
    <row r="45" s="60" customFormat="true" ht="17.25" hidden="false" customHeight="false" outlineLevel="0" collapsed="false">
      <c r="D45" s="61"/>
      <c r="E45" s="61"/>
      <c r="F45" s="61"/>
      <c r="G45" s="61"/>
      <c r="H45" s="61"/>
      <c r="I45" s="61"/>
      <c r="J45" s="61"/>
      <c r="K45" s="61"/>
      <c r="L45" s="61"/>
      <c r="M45" s="61"/>
    </row>
    <row r="46" s="60" customFormat="true" ht="17.25" hidden="false" customHeight="false" outlineLevel="0" collapsed="false">
      <c r="D46" s="61"/>
      <c r="E46" s="61"/>
      <c r="F46" s="61"/>
      <c r="G46" s="61"/>
      <c r="H46" s="61"/>
      <c r="I46" s="61"/>
      <c r="J46" s="61"/>
      <c r="K46" s="61"/>
      <c r="L46" s="61"/>
      <c r="M46" s="61"/>
    </row>
    <row r="47" s="60" customFormat="true" ht="17.25" hidden="false" customHeight="false" outlineLevel="0" collapsed="false">
      <c r="D47" s="61"/>
      <c r="E47" s="61"/>
      <c r="F47" s="61"/>
      <c r="G47" s="61"/>
      <c r="H47" s="61"/>
      <c r="I47" s="61"/>
      <c r="J47" s="61"/>
      <c r="K47" s="61"/>
      <c r="L47" s="61"/>
      <c r="M47" s="61"/>
    </row>
    <row r="48" s="60" customFormat="true" ht="17.25" hidden="false" customHeight="false" outlineLevel="0" collapsed="false">
      <c r="D48" s="61"/>
      <c r="E48" s="61"/>
      <c r="F48" s="61"/>
      <c r="G48" s="61"/>
      <c r="H48" s="61"/>
      <c r="I48" s="61"/>
      <c r="J48" s="61"/>
      <c r="K48" s="61"/>
      <c r="L48" s="61"/>
      <c r="M48" s="61"/>
      <c r="P48" s="62"/>
    </row>
    <row r="49" s="60" customFormat="true" ht="17.25" hidden="false" customHeight="false" outlineLevel="0" collapsed="false">
      <c r="D49" s="61"/>
      <c r="E49" s="61"/>
      <c r="F49" s="61"/>
      <c r="G49" s="61"/>
      <c r="H49" s="61"/>
      <c r="I49" s="61"/>
      <c r="J49" s="61"/>
      <c r="K49" s="61"/>
      <c r="L49" s="61"/>
      <c r="M49" s="61"/>
    </row>
    <row r="50" s="60" customFormat="true" ht="17.25" hidden="false" customHeight="false" outlineLevel="0" collapsed="false">
      <c r="D50" s="61"/>
      <c r="E50" s="61"/>
      <c r="F50" s="61"/>
      <c r="G50" s="61"/>
      <c r="H50" s="61"/>
      <c r="I50" s="61"/>
      <c r="J50" s="61"/>
      <c r="K50" s="61"/>
      <c r="L50" s="61"/>
      <c r="M50" s="61"/>
      <c r="P50" s="62"/>
    </row>
    <row r="51" s="60" customFormat="true" ht="17.25" hidden="false" customHeight="false" outlineLevel="0" collapsed="false">
      <c r="D51" s="61"/>
      <c r="E51" s="61"/>
      <c r="F51" s="61"/>
      <c r="G51" s="61"/>
      <c r="H51" s="61"/>
      <c r="I51" s="61"/>
      <c r="J51" s="61"/>
      <c r="K51" s="61"/>
      <c r="L51" s="61"/>
      <c r="M51" s="61"/>
    </row>
    <row r="52" s="60" customFormat="true" ht="17.25" hidden="false" customHeight="false" outlineLevel="0" collapsed="false">
      <c r="D52" s="61"/>
      <c r="E52" s="61"/>
      <c r="F52" s="61"/>
      <c r="G52" s="61"/>
      <c r="H52" s="61"/>
      <c r="I52" s="61"/>
      <c r="J52" s="61"/>
      <c r="K52" s="61"/>
      <c r="L52" s="61"/>
      <c r="M52" s="61"/>
    </row>
    <row r="53" s="60" customFormat="true" ht="17.25" hidden="false" customHeight="false" outlineLevel="0" collapsed="false"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="60" customFormat="true" ht="17.25" hidden="false" customHeight="false" outlineLevel="0" collapsed="false">
      <c r="D54" s="61"/>
      <c r="E54" s="61"/>
      <c r="F54" s="61"/>
      <c r="G54" s="61"/>
      <c r="H54" s="61"/>
      <c r="I54" s="61"/>
      <c r="J54" s="61"/>
      <c r="K54" s="61"/>
      <c r="L54" s="61"/>
      <c r="M54" s="61"/>
      <c r="P54" s="62"/>
    </row>
    <row r="55" s="60" customFormat="true" ht="17.25" hidden="false" customHeight="false" outlineLevel="0" collapsed="false">
      <c r="D55" s="61"/>
      <c r="E55" s="61"/>
      <c r="F55" s="61"/>
      <c r="G55" s="61"/>
      <c r="H55" s="61"/>
      <c r="I55" s="61"/>
      <c r="J55" s="61"/>
      <c r="K55" s="61"/>
      <c r="L55" s="61"/>
      <c r="M55" s="61"/>
    </row>
    <row r="56" s="60" customFormat="true" ht="17.25" hidden="false" customHeight="false" outlineLevel="0" collapsed="false">
      <c r="D56" s="61"/>
      <c r="E56" s="61"/>
      <c r="F56" s="61"/>
      <c r="G56" s="61"/>
      <c r="H56" s="61"/>
      <c r="I56" s="61"/>
      <c r="J56" s="61"/>
      <c r="K56" s="61"/>
      <c r="L56" s="61"/>
      <c r="M56" s="61"/>
      <c r="P56" s="62"/>
    </row>
    <row r="57" s="60" customFormat="true" ht="17.25" hidden="false" customHeight="false" outlineLevel="0" collapsed="false">
      <c r="D57" s="61"/>
      <c r="E57" s="61"/>
      <c r="F57" s="61"/>
      <c r="G57" s="61"/>
      <c r="H57" s="61"/>
      <c r="I57" s="61"/>
      <c r="J57" s="61"/>
      <c r="K57" s="61"/>
      <c r="L57" s="61"/>
      <c r="M57" s="61"/>
    </row>
    <row r="58" s="60" customFormat="true" ht="17.25" hidden="false" customHeight="false" outlineLevel="0" collapsed="false">
      <c r="D58" s="61"/>
      <c r="E58" s="61"/>
      <c r="F58" s="61"/>
      <c r="G58" s="61"/>
      <c r="H58" s="61"/>
      <c r="I58" s="61"/>
      <c r="J58" s="61"/>
      <c r="K58" s="61"/>
      <c r="L58" s="61"/>
      <c r="M58" s="61"/>
    </row>
    <row r="59" s="60" customFormat="true" ht="17.25" hidden="false" customHeight="false" outlineLevel="0" collapsed="false">
      <c r="D59" s="61"/>
      <c r="E59" s="61"/>
      <c r="F59" s="61"/>
      <c r="G59" s="61"/>
      <c r="H59" s="61"/>
      <c r="I59" s="61"/>
      <c r="J59" s="61"/>
      <c r="K59" s="61"/>
      <c r="L59" s="61"/>
      <c r="M59" s="61"/>
      <c r="P59" s="62"/>
    </row>
    <row r="60" s="60" customFormat="true" ht="17.25" hidden="false" customHeight="false" outlineLevel="0" collapsed="false">
      <c r="D60" s="61"/>
      <c r="E60" s="61"/>
      <c r="F60" s="61"/>
      <c r="G60" s="61"/>
      <c r="H60" s="61"/>
      <c r="I60" s="61"/>
      <c r="J60" s="61"/>
      <c r="K60" s="61"/>
      <c r="L60" s="61"/>
      <c r="M60" s="61"/>
    </row>
    <row r="61" s="60" customFormat="true" ht="17.25" hidden="false" customHeight="false" outlineLevel="0" collapsed="false">
      <c r="D61" s="61"/>
      <c r="E61" s="61"/>
      <c r="F61" s="61"/>
      <c r="G61" s="61"/>
      <c r="H61" s="61"/>
      <c r="I61" s="61"/>
      <c r="J61" s="61"/>
      <c r="K61" s="61"/>
      <c r="L61" s="61"/>
      <c r="M61" s="61"/>
    </row>
    <row r="62" s="60" customFormat="true" ht="17.25" hidden="false" customHeight="false" outlineLevel="0" collapsed="false">
      <c r="D62" s="61"/>
      <c r="E62" s="61"/>
      <c r="F62" s="61"/>
      <c r="G62" s="61"/>
      <c r="H62" s="61"/>
      <c r="I62" s="61"/>
      <c r="J62" s="61"/>
      <c r="K62" s="61"/>
      <c r="L62" s="61"/>
      <c r="M62" s="61"/>
    </row>
    <row r="63" s="60" customFormat="true" ht="17.25" hidden="false" customHeight="false" outlineLevel="0" collapsed="false">
      <c r="D63" s="61"/>
      <c r="E63" s="61"/>
      <c r="F63" s="61"/>
      <c r="G63" s="61"/>
      <c r="H63" s="61"/>
      <c r="I63" s="61"/>
      <c r="J63" s="61"/>
      <c r="K63" s="61"/>
      <c r="L63" s="61"/>
      <c r="M63" s="61"/>
      <c r="P63" s="62"/>
    </row>
    <row r="64" s="60" customFormat="true" ht="17.25" hidden="false" customHeight="false" outlineLevel="0" collapsed="false">
      <c r="D64" s="61"/>
      <c r="E64" s="61"/>
      <c r="F64" s="61"/>
      <c r="G64" s="61"/>
      <c r="H64" s="61"/>
      <c r="I64" s="61"/>
      <c r="J64" s="61"/>
      <c r="K64" s="61"/>
      <c r="L64" s="61"/>
      <c r="M64" s="61"/>
    </row>
    <row r="65" s="60" customFormat="true" ht="17.25" hidden="false" customHeight="false" outlineLevel="0" collapsed="false">
      <c r="D65" s="61"/>
      <c r="E65" s="61"/>
      <c r="F65" s="61"/>
      <c r="G65" s="61"/>
      <c r="H65" s="61"/>
      <c r="I65" s="61"/>
      <c r="J65" s="61"/>
      <c r="K65" s="61"/>
      <c r="L65" s="61"/>
      <c r="M65" s="61"/>
    </row>
    <row r="66" s="60" customFormat="true" ht="17.25" hidden="false" customHeight="false" outlineLevel="0" collapsed="false">
      <c r="D66" s="61"/>
      <c r="E66" s="61"/>
      <c r="F66" s="61"/>
      <c r="G66" s="61"/>
      <c r="H66" s="61"/>
      <c r="I66" s="61"/>
      <c r="J66" s="61"/>
      <c r="K66" s="61"/>
      <c r="L66" s="61"/>
      <c r="M66" s="61"/>
    </row>
    <row r="67" s="60" customFormat="true" ht="17.25" hidden="false" customHeight="false" outlineLevel="0" collapsed="false">
      <c r="D67" s="61"/>
      <c r="E67" s="61"/>
      <c r="F67" s="61"/>
      <c r="G67" s="61"/>
      <c r="H67" s="61"/>
      <c r="I67" s="61"/>
      <c r="J67" s="61"/>
      <c r="K67" s="61"/>
      <c r="L67" s="61"/>
      <c r="M67" s="61"/>
      <c r="P67" s="62"/>
    </row>
    <row r="68" s="60" customFormat="true" ht="17.25" hidden="false" customHeight="false" outlineLevel="0" collapsed="false">
      <c r="D68" s="61"/>
      <c r="E68" s="61"/>
      <c r="F68" s="61"/>
      <c r="G68" s="61"/>
      <c r="H68" s="61"/>
      <c r="I68" s="61"/>
      <c r="J68" s="61"/>
      <c r="K68" s="61"/>
      <c r="L68" s="61"/>
      <c r="M68" s="61"/>
    </row>
    <row r="69" s="60" customFormat="true" ht="17.25" hidden="false" customHeight="false" outlineLevel="0" collapsed="false">
      <c r="D69" s="61"/>
      <c r="E69" s="61"/>
      <c r="F69" s="61"/>
      <c r="G69" s="61"/>
      <c r="H69" s="61"/>
      <c r="I69" s="61"/>
      <c r="J69" s="61"/>
      <c r="K69" s="61"/>
      <c r="L69" s="61"/>
      <c r="M69" s="61"/>
      <c r="P69" s="62"/>
    </row>
    <row r="70" s="60" customFormat="true" ht="17.25" hidden="false" customHeight="false" outlineLevel="0" collapsed="false">
      <c r="D70" s="61"/>
      <c r="E70" s="61"/>
      <c r="F70" s="61"/>
      <c r="G70" s="61"/>
      <c r="H70" s="61"/>
      <c r="I70" s="61"/>
      <c r="J70" s="61"/>
      <c r="K70" s="61"/>
      <c r="L70" s="61"/>
      <c r="M70" s="61"/>
    </row>
    <row r="71" s="60" customFormat="true" ht="17.25" hidden="false" customHeight="false" outlineLevel="0" collapsed="false">
      <c r="D71" s="61"/>
      <c r="E71" s="61"/>
      <c r="F71" s="61"/>
      <c r="G71" s="61"/>
      <c r="H71" s="61"/>
      <c r="I71" s="61"/>
      <c r="J71" s="61"/>
      <c r="K71" s="61"/>
      <c r="L71" s="61"/>
      <c r="M71" s="61"/>
    </row>
    <row r="72" s="60" customFormat="true" ht="17.25" hidden="false" customHeight="false" outlineLevel="0" collapsed="false">
      <c r="D72" s="61"/>
      <c r="E72" s="61"/>
      <c r="F72" s="61"/>
      <c r="G72" s="61"/>
      <c r="H72" s="61"/>
      <c r="I72" s="61"/>
      <c r="J72" s="61"/>
      <c r="K72" s="61"/>
      <c r="L72" s="61"/>
      <c r="M72" s="61"/>
    </row>
    <row r="73" s="60" customFormat="true" ht="17.25" hidden="false" customHeight="false" outlineLevel="0" collapsed="false">
      <c r="D73" s="61"/>
      <c r="E73" s="61"/>
      <c r="F73" s="61"/>
      <c r="G73" s="61"/>
      <c r="H73" s="61"/>
      <c r="I73" s="61"/>
      <c r="J73" s="61"/>
      <c r="K73" s="61"/>
      <c r="L73" s="61"/>
      <c r="M73" s="61"/>
      <c r="P73" s="62"/>
    </row>
    <row r="74" s="60" customFormat="true" ht="17.25" hidden="false" customHeight="false" outlineLevel="0" collapsed="false">
      <c r="D74" s="61"/>
      <c r="E74" s="61"/>
      <c r="F74" s="61"/>
      <c r="G74" s="61"/>
      <c r="H74" s="61"/>
      <c r="I74" s="61"/>
      <c r="J74" s="61"/>
      <c r="K74" s="61"/>
      <c r="L74" s="61"/>
      <c r="M74" s="61"/>
    </row>
    <row r="75" s="60" customFormat="true" ht="17.25" hidden="false" customHeight="false" outlineLevel="0" collapsed="false">
      <c r="D75" s="61"/>
      <c r="E75" s="61"/>
      <c r="F75" s="61"/>
      <c r="G75" s="61"/>
      <c r="H75" s="61"/>
      <c r="I75" s="61"/>
      <c r="J75" s="61"/>
      <c r="K75" s="61"/>
      <c r="L75" s="61"/>
      <c r="M75" s="61"/>
      <c r="P75" s="62"/>
    </row>
    <row r="76" s="60" customFormat="true" ht="17.25" hidden="false" customHeight="false" outlineLevel="0" collapsed="false">
      <c r="D76" s="61"/>
      <c r="E76" s="61"/>
      <c r="F76" s="61"/>
      <c r="G76" s="61"/>
      <c r="H76" s="61"/>
      <c r="I76" s="61"/>
      <c r="J76" s="61"/>
      <c r="K76" s="61"/>
      <c r="L76" s="61"/>
      <c r="M76" s="61"/>
    </row>
    <row r="77" s="60" customFormat="true" ht="17.25" hidden="false" customHeight="false" outlineLevel="0" collapsed="false">
      <c r="D77" s="61"/>
      <c r="E77" s="61"/>
      <c r="F77" s="61"/>
      <c r="G77" s="61"/>
      <c r="H77" s="61"/>
      <c r="I77" s="61"/>
      <c r="J77" s="61"/>
      <c r="K77" s="61"/>
      <c r="L77" s="61"/>
      <c r="M77" s="61"/>
    </row>
    <row r="78" s="60" customFormat="true" ht="17.25" hidden="false" customHeight="false" outlineLevel="0" collapsed="false">
      <c r="D78" s="61"/>
      <c r="E78" s="61"/>
      <c r="F78" s="61"/>
      <c r="G78" s="61"/>
      <c r="H78" s="61"/>
      <c r="I78" s="61"/>
      <c r="J78" s="61"/>
      <c r="K78" s="61"/>
      <c r="L78" s="61"/>
      <c r="M78" s="61"/>
      <c r="P78" s="62"/>
    </row>
    <row r="79" s="60" customFormat="true" ht="17.25" hidden="false" customHeight="false" outlineLevel="0" collapsed="false">
      <c r="D79" s="61"/>
      <c r="E79" s="61"/>
      <c r="F79" s="61"/>
      <c r="G79" s="61"/>
      <c r="H79" s="61"/>
      <c r="I79" s="61"/>
      <c r="J79" s="61"/>
      <c r="K79" s="61"/>
      <c r="L79" s="61"/>
      <c r="M79" s="61"/>
    </row>
    <row r="80" s="60" customFormat="true" ht="17.25" hidden="false" customHeight="false" outlineLevel="0" collapsed="false">
      <c r="D80" s="61"/>
      <c r="E80" s="61"/>
      <c r="F80" s="61"/>
      <c r="G80" s="61"/>
      <c r="H80" s="61"/>
      <c r="I80" s="61"/>
      <c r="J80" s="61"/>
      <c r="K80" s="61"/>
      <c r="L80" s="61"/>
      <c r="M80" s="61"/>
    </row>
    <row r="81" s="60" customFormat="true" ht="17.25" hidden="false" customHeight="false" outlineLevel="0" collapsed="false">
      <c r="D81" s="61"/>
      <c r="E81" s="61"/>
      <c r="F81" s="61"/>
      <c r="G81" s="61"/>
      <c r="H81" s="61"/>
      <c r="I81" s="61"/>
      <c r="J81" s="61"/>
      <c r="K81" s="61"/>
      <c r="L81" s="61"/>
      <c r="M81" s="61"/>
    </row>
    <row r="82" s="60" customFormat="true" ht="17.25" hidden="false" customHeight="false" outlineLevel="0" collapsed="false">
      <c r="D82" s="61"/>
      <c r="E82" s="61"/>
      <c r="F82" s="61"/>
      <c r="G82" s="61"/>
      <c r="H82" s="61"/>
      <c r="I82" s="61"/>
      <c r="J82" s="61"/>
      <c r="K82" s="61"/>
      <c r="L82" s="61"/>
      <c r="M82" s="61"/>
    </row>
    <row r="83" s="8" customFormat="true" ht="17.25" hidden="false" customHeight="false" outlineLevel="0" collapsed="false"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="8" customFormat="true" ht="17.25" hidden="false" customHeight="false" outlineLevel="0" collapsed="false">
      <c r="D84" s="5"/>
      <c r="E84" s="5"/>
      <c r="F84" s="5"/>
      <c r="G84" s="5"/>
      <c r="H84" s="5"/>
      <c r="I84" s="5"/>
      <c r="J84" s="5"/>
      <c r="K84" s="5"/>
      <c r="L84" s="5"/>
      <c r="M84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1" sqref="7:7 G34"/>
    </sheetView>
  </sheetViews>
  <sheetFormatPr defaultColWidth="8.87890625" defaultRowHeight="17.25" zeroHeight="false" outlineLevelRow="0" outlineLevelCol="0"/>
  <cols>
    <col collapsed="false" customWidth="true" hidden="false" outlineLevel="0" max="1" min="1" style="0" width="20.13"/>
    <col collapsed="false" customWidth="true" hidden="false" outlineLevel="0" max="2" min="2" style="0" width="14"/>
    <col collapsed="false" customWidth="true" hidden="false" outlineLevel="0" max="3" min="3" style="0" width="11.63"/>
    <col collapsed="false" customWidth="true" hidden="false" outlineLevel="0" max="4" min="4" style="1" width="11.51"/>
    <col collapsed="false" customWidth="true" hidden="false" outlineLevel="0" max="5" min="5" style="1" width="10.51"/>
    <col collapsed="false" customWidth="true" hidden="false" outlineLevel="0" max="6" min="6" style="1" width="12.13"/>
    <col collapsed="false" customWidth="false" hidden="false" outlineLevel="0" max="7" min="7" style="1" width="8.88"/>
    <col collapsed="false" customWidth="true" hidden="false" outlineLevel="0" max="8" min="8" style="1" width="11.13"/>
    <col collapsed="false" customWidth="false" hidden="false" outlineLevel="0" max="9" min="9" style="1" width="8.88"/>
    <col collapsed="false" customWidth="true" hidden="false" outlineLevel="0" max="11" min="10" style="1" width="9.13"/>
    <col collapsed="false" customWidth="false" hidden="false" outlineLevel="0" max="13" min="12" style="1" width="8.88"/>
    <col collapsed="false" customWidth="true" hidden="false" outlineLevel="0" max="14" min="14" style="0" width="8.13"/>
    <col collapsed="false" customWidth="true" hidden="false" outlineLevel="0" max="15" min="15" style="0" width="3.38"/>
    <col collapsed="false" customWidth="true" hidden="false" outlineLevel="0" max="17" min="17" style="0" width="12.13"/>
    <col collapsed="false" customWidth="true" hidden="false" outlineLevel="0" max="18" min="18" style="0" width="10.87"/>
  </cols>
  <sheetData>
    <row r="1" customFormat="false" ht="17.25" hidden="false" customHeight="false" outlineLevel="0" collapsed="false">
      <c r="E1" s="1" t="s">
        <v>0</v>
      </c>
      <c r="F1" s="1" t="n">
        <f aca="false">(F4-F2)*SQRT(2)/$D$2^2</f>
        <v>0.0699961875447025</v>
      </c>
      <c r="G1" s="1" t="n">
        <f aca="false">(G4-G2)*SQRT(2)/$D$2^2</f>
        <v>0</v>
      </c>
      <c r="H1" s="1" t="n">
        <f aca="false">(H4-H2)*SQRT(2)/$D$2^2</f>
        <v>0</v>
      </c>
      <c r="I1" s="1" t="n">
        <f aca="false">(I4-I2)*SQRT(2)/$D$2^2</f>
        <v>0</v>
      </c>
      <c r="J1" s="1" t="n">
        <f aca="false">(J4-J2)*SQRT(2)/$D$2^2</f>
        <v>0.0756612904212331</v>
      </c>
      <c r="K1" s="1" t="n">
        <f aca="false">(K4-K2)*SQRT(2)/$D$2^2</f>
        <v>0</v>
      </c>
      <c r="L1" s="1" t="n">
        <f aca="false">(L4-L2)*SQRT(2)/$D$2^2</f>
        <v>0.0756612904212331</v>
      </c>
      <c r="M1" s="1" t="n">
        <f aca="false">(M4-M2)*SQRT(2)/$D$2^2</f>
        <v>0.0756935745026182</v>
      </c>
      <c r="N1" s="0" t="s">
        <v>1</v>
      </c>
    </row>
    <row r="2" customFormat="false" ht="17.25" hidden="false" customHeight="false" outlineLevel="0" collapsed="false">
      <c r="C2" s="0" t="s">
        <v>2</v>
      </c>
      <c r="D2" s="1" t="n">
        <v>10</v>
      </c>
      <c r="E2" s="1" t="s">
        <v>3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2" t="n">
        <v>0</v>
      </c>
      <c r="M2" s="2" t="n">
        <v>0</v>
      </c>
    </row>
    <row r="3" customFormat="false" ht="17.25" hidden="false" customHeight="false" outlineLevel="0" collapsed="false">
      <c r="E3" s="1" t="s">
        <v>4</v>
      </c>
      <c r="F3" s="1" t="n">
        <f aca="false">(F4-F2)^2/2/$D$2</f>
        <v>1.22486656769829</v>
      </c>
      <c r="G3" s="1" t="n">
        <f aca="false">(G4-G2)^2/2/$D$2</f>
        <v>0</v>
      </c>
      <c r="H3" s="1" t="n">
        <f aca="false">(H4-H2)^2/2/$D$2</f>
        <v>0</v>
      </c>
      <c r="I3" s="1" t="n">
        <f aca="false">(I4-I2)^2/2/$D$2</f>
        <v>0</v>
      </c>
      <c r="J3" s="1" t="n">
        <f aca="false">(J4-J2)^2/2/$D$2</f>
        <v>1.43115771705154</v>
      </c>
      <c r="K3" s="1" t="n">
        <f aca="false">(K4-K2)^2/2/$D$2</f>
        <v>0</v>
      </c>
      <c r="L3" s="1" t="n">
        <f aca="false">(L4-L2)^2/2/$D$2</f>
        <v>1.43115771705154</v>
      </c>
      <c r="M3" s="1" t="n">
        <f aca="false">(M4-M2)^2/2/$D$2</f>
        <v>1.43237930524585</v>
      </c>
    </row>
    <row r="4" customFormat="false" ht="18" hidden="false" customHeight="false" outlineLevel="0" collapsed="false">
      <c r="A4" s="3"/>
      <c r="B4" s="3"/>
      <c r="C4" s="3"/>
      <c r="D4" s="4"/>
      <c r="E4" s="4" t="n">
        <v>5.35234398230505</v>
      </c>
      <c r="F4" s="4" t="n">
        <v>4.94947788700645</v>
      </c>
      <c r="G4" s="4" t="n">
        <v>0</v>
      </c>
      <c r="H4" s="4" t="n">
        <v>0</v>
      </c>
      <c r="I4" s="4" t="n">
        <v>0</v>
      </c>
      <c r="J4" s="4" t="n">
        <v>5.35006115301787</v>
      </c>
      <c r="K4" s="4" t="n">
        <f aca="false">I4</f>
        <v>0</v>
      </c>
      <c r="L4" s="4" t="n">
        <f aca="false">J4</f>
        <v>5.35006115301787</v>
      </c>
      <c r="M4" s="5" t="n">
        <f aca="false">E4</f>
        <v>5.35234398230505</v>
      </c>
    </row>
    <row r="5" customFormat="false" ht="18" hidden="false" customHeight="false" outlineLevel="0" collapsed="false">
      <c r="A5" s="6" t="s">
        <v>5</v>
      </c>
      <c r="B5" s="6" t="s">
        <v>6</v>
      </c>
      <c r="C5" s="6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5" t="s">
        <v>12</v>
      </c>
      <c r="I5" s="2" t="s">
        <v>13</v>
      </c>
      <c r="J5" s="2" t="s">
        <v>14</v>
      </c>
      <c r="K5" s="2" t="s">
        <v>15</v>
      </c>
      <c r="L5" s="2" t="s">
        <v>16</v>
      </c>
      <c r="M5" s="7" t="s">
        <v>17</v>
      </c>
      <c r="N5" s="8" t="s">
        <v>18</v>
      </c>
    </row>
    <row r="6" customFormat="false" ht="21.75" hidden="false" customHeight="false" outlineLevel="0" collapsed="false">
      <c r="A6" s="9" t="s">
        <v>19</v>
      </c>
      <c r="B6" s="9" t="s">
        <v>19</v>
      </c>
      <c r="C6" s="9" t="s">
        <v>20</v>
      </c>
      <c r="D6" s="56" t="n">
        <v>0</v>
      </c>
      <c r="E6" s="10" t="n">
        <v>10</v>
      </c>
      <c r="F6" s="10" t="n">
        <v>0</v>
      </c>
      <c r="G6" s="10" t="n">
        <v>1</v>
      </c>
      <c r="H6" s="10" t="n">
        <v>0</v>
      </c>
      <c r="I6" s="10" t="n">
        <v>1</v>
      </c>
      <c r="J6" s="10" t="n">
        <v>0</v>
      </c>
      <c r="K6" s="10" t="n">
        <v>0</v>
      </c>
      <c r="L6" s="10" t="n">
        <v>1</v>
      </c>
      <c r="M6" s="11" t="n">
        <v>0</v>
      </c>
      <c r="N6" s="12" t="s">
        <v>21</v>
      </c>
    </row>
    <row r="7" customFormat="false" ht="21.75" hidden="false" customHeight="false" outlineLevel="0" collapsed="false">
      <c r="A7" s="9" t="s">
        <v>19</v>
      </c>
      <c r="B7" s="9" t="s">
        <v>19</v>
      </c>
      <c r="C7" s="9" t="s">
        <v>22</v>
      </c>
      <c r="D7" s="56" t="n">
        <v>1</v>
      </c>
      <c r="E7" s="10" t="n">
        <v>10</v>
      </c>
      <c r="F7" s="10" t="n">
        <v>0</v>
      </c>
      <c r="G7" s="10" t="n">
        <v>0</v>
      </c>
      <c r="H7" s="10" t="n">
        <v>0</v>
      </c>
      <c r="I7" s="10" t="n">
        <v>1</v>
      </c>
      <c r="J7" s="10" t="n">
        <v>1</v>
      </c>
      <c r="K7" s="10" t="n">
        <v>0</v>
      </c>
      <c r="L7" s="10" t="n">
        <v>0</v>
      </c>
      <c r="M7" s="11" t="n">
        <v>0</v>
      </c>
      <c r="N7" s="12"/>
    </row>
    <row r="8" customFormat="false" ht="17.25" hidden="false" customHeight="false" outlineLevel="0" collapsed="false">
      <c r="A8" s="9" t="s">
        <v>19</v>
      </c>
      <c r="B8" s="9" t="s">
        <v>19</v>
      </c>
      <c r="C8" s="9" t="s">
        <v>23</v>
      </c>
      <c r="D8" s="57" t="n">
        <v>0</v>
      </c>
      <c r="E8" s="10" t="n">
        <v>10</v>
      </c>
      <c r="F8" s="10" t="n">
        <v>1</v>
      </c>
      <c r="G8" s="10" t="n">
        <v>1</v>
      </c>
      <c r="H8" s="10" t="n">
        <v>0</v>
      </c>
      <c r="I8" s="10" t="n">
        <v>0</v>
      </c>
      <c r="J8" s="10" t="n">
        <v>0</v>
      </c>
      <c r="K8" s="10" t="n">
        <v>1</v>
      </c>
      <c r="L8" s="10" t="n">
        <v>0</v>
      </c>
      <c r="M8" s="11" t="n">
        <v>0</v>
      </c>
      <c r="N8" s="12"/>
    </row>
    <row r="9" customFormat="false" ht="17.25" hidden="false" customHeight="false" outlineLevel="0" collapsed="false">
      <c r="A9" s="13" t="s">
        <v>24</v>
      </c>
      <c r="B9" s="13" t="s">
        <v>24</v>
      </c>
      <c r="C9" s="13" t="s">
        <v>25</v>
      </c>
      <c r="D9" s="58" t="n">
        <v>0</v>
      </c>
      <c r="E9" s="14" t="n">
        <v>253</v>
      </c>
      <c r="F9" s="14" t="n">
        <v>0</v>
      </c>
      <c r="G9" s="14" t="n">
        <v>1</v>
      </c>
      <c r="H9" s="14" t="n">
        <v>0</v>
      </c>
      <c r="I9" s="14" t="n">
        <v>1</v>
      </c>
      <c r="J9" s="14" t="n">
        <v>0</v>
      </c>
      <c r="K9" s="14" t="n">
        <v>0</v>
      </c>
      <c r="L9" s="14" t="n">
        <v>0</v>
      </c>
      <c r="M9" s="15" t="n">
        <v>0</v>
      </c>
      <c r="N9" s="12"/>
    </row>
    <row r="10" customFormat="false" ht="17.25" hidden="false" customHeight="false" outlineLevel="0" collapsed="false">
      <c r="A10" s="13" t="s">
        <v>24</v>
      </c>
      <c r="B10" s="13" t="s">
        <v>24</v>
      </c>
      <c r="C10" s="13" t="s">
        <v>26</v>
      </c>
      <c r="D10" s="58" t="n">
        <v>1</v>
      </c>
      <c r="E10" s="14" t="n">
        <v>253</v>
      </c>
      <c r="F10" s="14" t="n">
        <v>0</v>
      </c>
      <c r="G10" s="14" t="n">
        <v>0</v>
      </c>
      <c r="H10" s="14" t="n">
        <v>0</v>
      </c>
      <c r="I10" s="14" t="n">
        <v>1</v>
      </c>
      <c r="J10" s="14" t="n">
        <v>1</v>
      </c>
      <c r="K10" s="14" t="n">
        <v>0</v>
      </c>
      <c r="L10" s="14" t="n">
        <v>0</v>
      </c>
      <c r="M10" s="15" t="n">
        <v>0</v>
      </c>
      <c r="N10" s="12"/>
    </row>
    <row r="11" customFormat="false" ht="17.25" hidden="false" customHeight="false" outlineLevel="0" collapsed="false">
      <c r="A11" s="13" t="s">
        <v>24</v>
      </c>
      <c r="B11" s="13" t="s">
        <v>24</v>
      </c>
      <c r="C11" s="13" t="s">
        <v>27</v>
      </c>
      <c r="D11" s="14" t="n">
        <v>0</v>
      </c>
      <c r="E11" s="14" t="n">
        <v>253</v>
      </c>
      <c r="F11" s="14" t="n">
        <v>1</v>
      </c>
      <c r="G11" s="14" t="n">
        <v>1</v>
      </c>
      <c r="H11" s="14" t="n">
        <v>0</v>
      </c>
      <c r="I11" s="14" t="n">
        <v>0</v>
      </c>
      <c r="J11" s="14" t="n">
        <v>0</v>
      </c>
      <c r="K11" s="14" t="n">
        <v>1</v>
      </c>
      <c r="L11" s="14" t="n">
        <v>0</v>
      </c>
      <c r="M11" s="15" t="n">
        <v>0</v>
      </c>
      <c r="N11" s="12"/>
    </row>
    <row r="12" customFormat="false" ht="17.25" hidden="false" customHeight="false" outlineLevel="0" collapsed="false">
      <c r="A12" s="16" t="s">
        <v>28</v>
      </c>
      <c r="B12" s="16" t="s">
        <v>28</v>
      </c>
      <c r="C12" s="16" t="s">
        <v>29</v>
      </c>
      <c r="D12" s="17" t="n">
        <v>1</v>
      </c>
      <c r="E12" s="17" t="n">
        <v>70</v>
      </c>
      <c r="F12" s="17" t="n">
        <v>0</v>
      </c>
      <c r="G12" s="17" t="n">
        <v>0</v>
      </c>
      <c r="H12" s="17" t="n">
        <v>1</v>
      </c>
      <c r="I12" s="17" t="n">
        <v>1</v>
      </c>
      <c r="J12" s="17" t="n">
        <v>0</v>
      </c>
      <c r="K12" s="17" t="n">
        <v>0</v>
      </c>
      <c r="L12" s="17" t="n">
        <v>0</v>
      </c>
      <c r="M12" s="18" t="n">
        <v>0</v>
      </c>
      <c r="N12" s="12"/>
    </row>
    <row r="13" customFormat="false" ht="17.25" hidden="false" customHeight="false" outlineLevel="0" collapsed="false">
      <c r="A13" s="16" t="s">
        <v>28</v>
      </c>
      <c r="B13" s="16" t="s">
        <v>28</v>
      </c>
      <c r="C13" s="16" t="s">
        <v>30</v>
      </c>
      <c r="D13" s="17" t="n">
        <v>0</v>
      </c>
      <c r="E13" s="17" t="n">
        <v>70</v>
      </c>
      <c r="F13" s="17" t="n">
        <v>0</v>
      </c>
      <c r="G13" s="17" t="n">
        <v>0</v>
      </c>
      <c r="H13" s="17" t="n">
        <v>0</v>
      </c>
      <c r="I13" s="17" t="n">
        <v>1</v>
      </c>
      <c r="J13" s="17" t="n">
        <v>1</v>
      </c>
      <c r="K13" s="17" t="n">
        <v>0</v>
      </c>
      <c r="L13" s="17" t="n">
        <v>1</v>
      </c>
      <c r="M13" s="18" t="n">
        <v>0</v>
      </c>
      <c r="N13" s="12"/>
    </row>
    <row r="14" customFormat="false" ht="17.25" hidden="false" customHeight="false" outlineLevel="0" collapsed="false">
      <c r="A14" s="16" t="s">
        <v>28</v>
      </c>
      <c r="B14" s="16" t="s">
        <v>28</v>
      </c>
      <c r="C14" s="16" t="s">
        <v>31</v>
      </c>
      <c r="D14" s="17" t="n">
        <v>0</v>
      </c>
      <c r="E14" s="17" t="n">
        <v>70</v>
      </c>
      <c r="F14" s="17" t="n">
        <v>1</v>
      </c>
      <c r="G14" s="17" t="n">
        <v>0</v>
      </c>
      <c r="H14" s="17" t="n">
        <v>1</v>
      </c>
      <c r="I14" s="17" t="n">
        <v>0</v>
      </c>
      <c r="J14" s="17" t="n">
        <v>0</v>
      </c>
      <c r="K14" s="17" t="n">
        <v>1</v>
      </c>
      <c r="L14" s="17" t="n">
        <v>0</v>
      </c>
      <c r="M14" s="18" t="n">
        <v>0</v>
      </c>
      <c r="N14" s="12"/>
    </row>
    <row r="15" customFormat="false" ht="21.75" hidden="false" customHeight="false" outlineLevel="0" collapsed="false">
      <c r="A15" s="19" t="s">
        <v>32</v>
      </c>
      <c r="B15" s="19" t="s">
        <v>32</v>
      </c>
      <c r="C15" s="19" t="s">
        <v>33</v>
      </c>
      <c r="D15" s="65" t="n">
        <v>1</v>
      </c>
      <c r="E15" s="20" t="n">
        <v>25</v>
      </c>
      <c r="F15" s="20" t="n">
        <v>0</v>
      </c>
      <c r="G15" s="20" t="n">
        <v>0</v>
      </c>
      <c r="H15" s="20" t="n">
        <v>1</v>
      </c>
      <c r="I15" s="20" t="n">
        <v>1</v>
      </c>
      <c r="J15" s="20" t="n">
        <v>0</v>
      </c>
      <c r="K15" s="20" t="n">
        <v>0</v>
      </c>
      <c r="L15" s="20" t="n">
        <v>0</v>
      </c>
      <c r="M15" s="21" t="n">
        <v>0</v>
      </c>
      <c r="N15" s="12"/>
    </row>
    <row r="16" customFormat="false" ht="21.75" hidden="false" customHeight="false" outlineLevel="0" collapsed="false">
      <c r="A16" s="19" t="s">
        <v>32</v>
      </c>
      <c r="B16" s="19" t="s">
        <v>32</v>
      </c>
      <c r="C16" s="19" t="s">
        <v>34</v>
      </c>
      <c r="D16" s="65" t="n">
        <v>0</v>
      </c>
      <c r="E16" s="20" t="n">
        <v>25</v>
      </c>
      <c r="F16" s="20" t="n">
        <v>0</v>
      </c>
      <c r="G16" s="20" t="n">
        <v>0</v>
      </c>
      <c r="H16" s="20" t="n">
        <v>0</v>
      </c>
      <c r="I16" s="20" t="n">
        <v>1</v>
      </c>
      <c r="J16" s="20" t="n">
        <v>1</v>
      </c>
      <c r="K16" s="20" t="n">
        <v>0</v>
      </c>
      <c r="L16" s="20" t="n">
        <v>1</v>
      </c>
      <c r="M16" s="21" t="n">
        <v>0</v>
      </c>
      <c r="N16" s="12"/>
    </row>
    <row r="17" customFormat="false" ht="17.25" hidden="false" customHeight="false" outlineLevel="0" collapsed="false">
      <c r="A17" s="19" t="s">
        <v>32</v>
      </c>
      <c r="B17" s="19" t="s">
        <v>32</v>
      </c>
      <c r="C17" s="19" t="s">
        <v>35</v>
      </c>
      <c r="D17" s="20" t="n">
        <v>0</v>
      </c>
      <c r="E17" s="20" t="n">
        <v>25</v>
      </c>
      <c r="F17" s="20" t="n">
        <v>1</v>
      </c>
      <c r="G17" s="20" t="n">
        <v>0</v>
      </c>
      <c r="H17" s="20" t="n">
        <v>1</v>
      </c>
      <c r="I17" s="20" t="n">
        <v>0</v>
      </c>
      <c r="J17" s="20" t="n">
        <v>0</v>
      </c>
      <c r="K17" s="20" t="n">
        <v>1</v>
      </c>
      <c r="L17" s="20" t="n">
        <v>0</v>
      </c>
      <c r="M17" s="21" t="n">
        <v>0</v>
      </c>
      <c r="N17" s="12"/>
    </row>
    <row r="18" customFormat="false" ht="17.25" hidden="false" customHeight="false" outlineLevel="0" collapsed="false">
      <c r="A18" s="22" t="s">
        <v>36</v>
      </c>
      <c r="B18" s="22" t="s">
        <v>36</v>
      </c>
      <c r="C18" s="22" t="s">
        <v>37</v>
      </c>
      <c r="D18" s="23" t="n">
        <v>1</v>
      </c>
      <c r="E18" s="23" t="n">
        <v>97</v>
      </c>
      <c r="F18" s="23" t="n">
        <v>0</v>
      </c>
      <c r="G18" s="23" t="n">
        <v>0</v>
      </c>
      <c r="H18" s="23" t="n">
        <v>0</v>
      </c>
      <c r="I18" s="23" t="n">
        <v>0</v>
      </c>
      <c r="J18" s="23" t="n">
        <v>0</v>
      </c>
      <c r="K18" s="23" t="n">
        <v>0</v>
      </c>
      <c r="L18" s="23" t="n">
        <v>0</v>
      </c>
      <c r="M18" s="24" t="n">
        <v>0</v>
      </c>
      <c r="N18" s="12"/>
    </row>
    <row r="19" customFormat="false" ht="17.25" hidden="false" customHeight="false" outlineLevel="0" collapsed="false">
      <c r="A19" s="22" t="s">
        <v>36</v>
      </c>
      <c r="B19" s="22" t="s">
        <v>36</v>
      </c>
      <c r="C19" s="22" t="s">
        <v>38</v>
      </c>
      <c r="D19" s="23" t="n">
        <v>0</v>
      </c>
      <c r="E19" s="23" t="n">
        <v>97</v>
      </c>
      <c r="F19" s="23" t="n">
        <v>0</v>
      </c>
      <c r="G19" s="23" t="n">
        <v>0</v>
      </c>
      <c r="H19" s="23" t="n">
        <v>0</v>
      </c>
      <c r="I19" s="23" t="n">
        <v>0</v>
      </c>
      <c r="J19" s="23" t="n">
        <v>1</v>
      </c>
      <c r="K19" s="23" t="n">
        <v>0</v>
      </c>
      <c r="L19" s="23" t="n">
        <v>1</v>
      </c>
      <c r="M19" s="24" t="n">
        <v>0</v>
      </c>
      <c r="N19" s="12"/>
    </row>
    <row r="20" customFormat="false" ht="21.75" hidden="false" customHeight="false" outlineLevel="0" collapsed="false">
      <c r="A20" s="25" t="s">
        <v>39</v>
      </c>
      <c r="B20" s="25" t="s">
        <v>39</v>
      </c>
      <c r="C20" s="25" t="s">
        <v>40</v>
      </c>
      <c r="D20" s="59" t="n">
        <v>1</v>
      </c>
      <c r="E20" s="26" t="n">
        <v>1</v>
      </c>
      <c r="F20" s="26" t="n">
        <v>0</v>
      </c>
      <c r="G20" s="26" t="n">
        <v>0</v>
      </c>
      <c r="H20" s="26" t="n">
        <v>0</v>
      </c>
      <c r="I20" s="26" t="n">
        <v>0</v>
      </c>
      <c r="J20" s="26" t="n">
        <v>0</v>
      </c>
      <c r="K20" s="26" t="n">
        <v>0</v>
      </c>
      <c r="L20" s="26" t="n">
        <v>0</v>
      </c>
      <c r="M20" s="27" t="n">
        <v>0</v>
      </c>
      <c r="N20" s="12"/>
    </row>
    <row r="21" customFormat="false" ht="21.75" hidden="false" customHeight="false" outlineLevel="0" collapsed="false">
      <c r="A21" s="25" t="s">
        <v>39</v>
      </c>
      <c r="B21" s="25" t="s">
        <v>39</v>
      </c>
      <c r="C21" s="25" t="s">
        <v>41</v>
      </c>
      <c r="D21" s="59" t="n">
        <v>0</v>
      </c>
      <c r="E21" s="26" t="n">
        <v>1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1</v>
      </c>
      <c r="K21" s="26" t="n">
        <v>0</v>
      </c>
      <c r="L21" s="26" t="n">
        <v>1</v>
      </c>
      <c r="M21" s="27" t="n">
        <v>0</v>
      </c>
      <c r="N21" s="12"/>
    </row>
    <row r="23" s="8" customFormat="true" ht="17.25" hidden="false" customHeight="false" outlineLevel="0" collapsed="false"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="60" customFormat="true" ht="17.25" hidden="false" customHeight="false" outlineLevel="0" collapsed="false">
      <c r="D24" s="61"/>
      <c r="E24" s="61"/>
      <c r="F24" s="61"/>
      <c r="G24" s="61"/>
      <c r="H24" s="61"/>
      <c r="I24" s="61"/>
      <c r="J24" s="61"/>
      <c r="K24" s="61"/>
      <c r="L24" s="61"/>
      <c r="M24" s="61"/>
    </row>
    <row r="25" s="60" customFormat="true" ht="17.25" hidden="false" customHeight="false" outlineLevel="0" collapsed="false">
      <c r="D25" s="61"/>
      <c r="E25" s="61"/>
      <c r="F25" s="61"/>
      <c r="G25" s="61"/>
      <c r="H25" s="61"/>
      <c r="I25" s="61"/>
      <c r="J25" s="61"/>
      <c r="K25" s="61"/>
      <c r="L25" s="61"/>
      <c r="M25" s="61"/>
    </row>
    <row r="26" s="60" customFormat="true" ht="17.25" hidden="false" customHeight="false" outlineLevel="0" collapsed="false">
      <c r="D26" s="61"/>
      <c r="E26" s="61"/>
      <c r="F26" s="61"/>
      <c r="G26" s="61"/>
      <c r="H26" s="61"/>
      <c r="I26" s="61"/>
      <c r="J26" s="61"/>
      <c r="K26" s="61"/>
      <c r="L26" s="61"/>
      <c r="M26" s="61"/>
    </row>
    <row r="27" s="60" customFormat="true" ht="17.25" hidden="false" customHeight="false" outlineLevel="0" collapsed="false">
      <c r="D27" s="61"/>
      <c r="E27" s="61"/>
      <c r="F27" s="61"/>
      <c r="G27" s="61"/>
      <c r="H27" s="61"/>
      <c r="I27" s="61"/>
      <c r="J27" s="61"/>
      <c r="K27" s="61"/>
      <c r="L27" s="61"/>
      <c r="M27" s="61"/>
      <c r="P27" s="62"/>
      <c r="Q27" s="63"/>
    </row>
    <row r="28" s="60" customFormat="true" ht="17.25" hidden="false" customHeight="false" outlineLevel="0" collapsed="false">
      <c r="D28" s="61"/>
      <c r="E28" s="61"/>
      <c r="F28" s="61"/>
      <c r="G28" s="61"/>
      <c r="H28" s="61"/>
      <c r="I28" s="61"/>
      <c r="J28" s="61"/>
      <c r="K28" s="61"/>
      <c r="L28" s="61"/>
      <c r="M28" s="61"/>
      <c r="Q28" s="64"/>
    </row>
    <row r="29" s="60" customFormat="true" ht="17.25" hidden="false" customHeight="false" outlineLevel="0" collapsed="false">
      <c r="D29" s="61"/>
      <c r="E29" s="61"/>
      <c r="F29" s="61"/>
      <c r="G29" s="61"/>
      <c r="H29" s="61"/>
      <c r="I29" s="61"/>
      <c r="J29" s="61"/>
      <c r="K29" s="61"/>
      <c r="L29" s="61"/>
      <c r="M29" s="61"/>
      <c r="Q29" s="64"/>
    </row>
    <row r="30" s="60" customFormat="true" ht="17.25" hidden="false" customHeight="false" outlineLevel="0" collapsed="false">
      <c r="D30" s="61"/>
      <c r="E30" s="61"/>
      <c r="F30" s="61"/>
      <c r="G30" s="61"/>
      <c r="H30" s="61"/>
      <c r="I30" s="61"/>
      <c r="J30" s="61"/>
      <c r="K30" s="61"/>
      <c r="L30" s="61"/>
      <c r="M30" s="61"/>
      <c r="Q30" s="64"/>
    </row>
    <row r="31" s="60" customFormat="true" ht="17.25" hidden="false" customHeight="false" outlineLevel="0" collapsed="false">
      <c r="D31" s="61"/>
      <c r="E31" s="61"/>
      <c r="F31" s="61"/>
      <c r="G31" s="61"/>
      <c r="H31" s="61"/>
      <c r="I31" s="61"/>
      <c r="J31" s="61"/>
      <c r="K31" s="61"/>
      <c r="L31" s="61"/>
      <c r="M31" s="61"/>
      <c r="P31" s="62"/>
      <c r="Q31" s="63"/>
    </row>
    <row r="32" s="60" customFormat="true" ht="17.25" hidden="false" customHeight="false" outlineLevel="0" collapsed="false">
      <c r="D32" s="61"/>
      <c r="E32" s="61"/>
      <c r="F32" s="61"/>
      <c r="G32" s="61"/>
      <c r="H32" s="61"/>
      <c r="I32" s="61"/>
      <c r="J32" s="61"/>
      <c r="K32" s="61"/>
      <c r="L32" s="61"/>
      <c r="M32" s="61"/>
      <c r="Q32" s="64"/>
    </row>
    <row r="33" s="60" customFormat="true" ht="17.25" hidden="false" customHeight="false" outlineLevel="0" collapsed="false">
      <c r="D33" s="61"/>
      <c r="E33" s="61"/>
      <c r="F33" s="61"/>
      <c r="G33" s="61"/>
      <c r="H33" s="61"/>
      <c r="I33" s="61"/>
      <c r="J33" s="61"/>
      <c r="K33" s="61"/>
      <c r="L33" s="61"/>
      <c r="M33" s="61"/>
      <c r="P33" s="62"/>
      <c r="Q33" s="63"/>
    </row>
    <row r="34" s="60" customFormat="true" ht="17.25" hidden="false" customHeight="false" outlineLevel="0" collapsed="false">
      <c r="D34" s="61"/>
      <c r="E34" s="61"/>
      <c r="F34" s="61"/>
      <c r="G34" s="61"/>
      <c r="H34" s="61"/>
      <c r="I34" s="61"/>
      <c r="J34" s="61"/>
      <c r="K34" s="61"/>
      <c r="L34" s="61"/>
      <c r="M34" s="61"/>
      <c r="Q34" s="64"/>
    </row>
    <row r="35" s="60" customFormat="true" ht="17.25" hidden="false" customHeight="false" outlineLevel="0" collapsed="false">
      <c r="D35" s="61"/>
      <c r="E35" s="61"/>
      <c r="F35" s="61"/>
      <c r="G35" s="61"/>
      <c r="H35" s="61"/>
      <c r="I35" s="61"/>
      <c r="J35" s="61"/>
      <c r="K35" s="61"/>
      <c r="L35" s="61"/>
      <c r="M35" s="61"/>
      <c r="Q35" s="64"/>
    </row>
    <row r="36" s="60" customFormat="true" ht="17.25" hidden="false" customHeight="false" outlineLevel="0" collapsed="false">
      <c r="D36" s="61"/>
      <c r="E36" s="61"/>
      <c r="F36" s="61"/>
      <c r="G36" s="61"/>
      <c r="H36" s="61"/>
      <c r="I36" s="61"/>
      <c r="J36" s="61"/>
      <c r="K36" s="61"/>
      <c r="L36" s="61"/>
      <c r="M36" s="61"/>
      <c r="Q36" s="64"/>
    </row>
    <row r="37" s="60" customFormat="true" ht="17.25" hidden="false" customHeight="false" outlineLevel="0" collapsed="false">
      <c r="D37" s="61"/>
      <c r="E37" s="61"/>
      <c r="F37" s="61"/>
      <c r="G37" s="61"/>
      <c r="H37" s="61"/>
      <c r="I37" s="61"/>
      <c r="J37" s="61"/>
      <c r="K37" s="61"/>
      <c r="L37" s="61"/>
      <c r="M37" s="61"/>
      <c r="P37" s="62"/>
      <c r="Q37" s="63"/>
    </row>
    <row r="38" s="60" customFormat="true" ht="17.25" hidden="false" customHeight="false" outlineLevel="0" collapsed="false">
      <c r="D38" s="61"/>
      <c r="E38" s="61"/>
      <c r="F38" s="61"/>
      <c r="G38" s="61"/>
      <c r="H38" s="61"/>
      <c r="I38" s="61"/>
      <c r="J38" s="61"/>
      <c r="K38" s="61"/>
      <c r="L38" s="61"/>
      <c r="M38" s="61"/>
      <c r="Q38" s="64"/>
    </row>
    <row r="39" s="60" customFormat="true" ht="17.25" hidden="false" customHeight="false" outlineLevel="0" collapsed="false">
      <c r="D39" s="61"/>
      <c r="E39" s="61"/>
      <c r="F39" s="61"/>
      <c r="G39" s="61"/>
      <c r="H39" s="61"/>
      <c r="I39" s="61"/>
      <c r="J39" s="61"/>
      <c r="K39" s="61"/>
      <c r="L39" s="61"/>
      <c r="M39" s="61"/>
      <c r="P39" s="62"/>
      <c r="Q39" s="63"/>
    </row>
    <row r="40" s="60" customFormat="true" ht="17.25" hidden="false" customHeight="false" outlineLevel="0" collapsed="false">
      <c r="D40" s="61"/>
      <c r="E40" s="61"/>
      <c r="F40" s="61"/>
      <c r="G40" s="61"/>
      <c r="H40" s="61"/>
      <c r="I40" s="61"/>
      <c r="J40" s="61"/>
      <c r="K40" s="61"/>
      <c r="L40" s="61"/>
      <c r="M40" s="61"/>
      <c r="Q40" s="64"/>
    </row>
    <row r="41" s="60" customFormat="true" ht="17.25" hidden="false" customHeight="false" outlineLevel="0" collapsed="false">
      <c r="D41" s="61"/>
      <c r="E41" s="61"/>
      <c r="F41" s="61"/>
      <c r="G41" s="61"/>
      <c r="H41" s="61"/>
      <c r="I41" s="61"/>
      <c r="J41" s="61"/>
      <c r="K41" s="61"/>
      <c r="L41" s="61"/>
      <c r="M41" s="61"/>
      <c r="Q41" s="64"/>
    </row>
    <row r="42" s="60" customFormat="true" ht="17.25" hidden="false" customHeight="false" outlineLevel="0" collapsed="false">
      <c r="D42" s="61"/>
      <c r="E42" s="61"/>
      <c r="F42" s="61"/>
      <c r="G42" s="61"/>
      <c r="H42" s="61"/>
      <c r="I42" s="61"/>
      <c r="J42" s="61"/>
      <c r="K42" s="61"/>
      <c r="L42" s="61"/>
      <c r="M42" s="61"/>
      <c r="P42" s="62"/>
      <c r="Q42" s="63"/>
    </row>
    <row r="43" s="60" customFormat="true" ht="17.25" hidden="false" customHeight="false" outlineLevel="0" collapsed="false">
      <c r="D43" s="61"/>
      <c r="E43" s="61"/>
      <c r="F43" s="61"/>
      <c r="G43" s="61"/>
      <c r="H43" s="61"/>
      <c r="I43" s="61"/>
      <c r="J43" s="61"/>
      <c r="K43" s="61"/>
      <c r="L43" s="61"/>
      <c r="M43" s="61"/>
    </row>
    <row r="44" s="60" customFormat="true" ht="17.25" hidden="false" customHeight="false" outlineLevel="0" collapsed="false">
      <c r="D44" s="61"/>
      <c r="E44" s="61"/>
      <c r="F44" s="61"/>
      <c r="G44" s="61"/>
      <c r="H44" s="61"/>
      <c r="I44" s="61"/>
      <c r="J44" s="61"/>
      <c r="K44" s="61"/>
      <c r="L44" s="61"/>
      <c r="M44" s="61"/>
      <c r="P44" s="62"/>
    </row>
    <row r="45" s="60" customFormat="true" ht="17.25" hidden="false" customHeight="false" outlineLevel="0" collapsed="false">
      <c r="D45" s="61"/>
      <c r="E45" s="61"/>
      <c r="F45" s="61"/>
      <c r="G45" s="61"/>
      <c r="H45" s="61"/>
      <c r="I45" s="61"/>
      <c r="J45" s="61"/>
      <c r="K45" s="61"/>
      <c r="L45" s="61"/>
      <c r="M45" s="61"/>
    </row>
    <row r="46" s="60" customFormat="true" ht="17.25" hidden="false" customHeight="false" outlineLevel="0" collapsed="false">
      <c r="D46" s="61"/>
      <c r="E46" s="61"/>
      <c r="F46" s="61"/>
      <c r="G46" s="61"/>
      <c r="H46" s="61"/>
      <c r="I46" s="61"/>
      <c r="J46" s="61"/>
      <c r="K46" s="61"/>
      <c r="L46" s="61"/>
      <c r="M46" s="61"/>
    </row>
    <row r="47" s="60" customFormat="true" ht="17.25" hidden="false" customHeight="false" outlineLevel="0" collapsed="false">
      <c r="D47" s="61"/>
      <c r="E47" s="61"/>
      <c r="F47" s="61"/>
      <c r="G47" s="61"/>
      <c r="H47" s="61"/>
      <c r="I47" s="61"/>
      <c r="J47" s="61"/>
      <c r="K47" s="61"/>
      <c r="L47" s="61"/>
      <c r="M47" s="61"/>
    </row>
    <row r="48" s="60" customFormat="true" ht="17.25" hidden="false" customHeight="false" outlineLevel="0" collapsed="false">
      <c r="D48" s="61"/>
      <c r="E48" s="61"/>
      <c r="F48" s="61"/>
      <c r="G48" s="61"/>
      <c r="H48" s="61"/>
      <c r="I48" s="61"/>
      <c r="J48" s="61"/>
      <c r="K48" s="61"/>
      <c r="L48" s="61"/>
      <c r="M48" s="61"/>
      <c r="P48" s="62"/>
    </row>
    <row r="49" s="60" customFormat="true" ht="17.25" hidden="false" customHeight="false" outlineLevel="0" collapsed="false">
      <c r="D49" s="61"/>
      <c r="E49" s="61"/>
      <c r="F49" s="61"/>
      <c r="G49" s="61"/>
      <c r="H49" s="61"/>
      <c r="I49" s="61"/>
      <c r="J49" s="61"/>
      <c r="K49" s="61"/>
      <c r="L49" s="61"/>
      <c r="M49" s="61"/>
    </row>
    <row r="50" s="60" customFormat="true" ht="17.25" hidden="false" customHeight="false" outlineLevel="0" collapsed="false">
      <c r="D50" s="61"/>
      <c r="E50" s="61"/>
      <c r="F50" s="61"/>
      <c r="G50" s="61"/>
      <c r="H50" s="61"/>
      <c r="I50" s="61"/>
      <c r="J50" s="61"/>
      <c r="K50" s="61"/>
      <c r="L50" s="61"/>
      <c r="M50" s="61"/>
      <c r="P50" s="62"/>
    </row>
    <row r="51" s="60" customFormat="true" ht="17.25" hidden="false" customHeight="false" outlineLevel="0" collapsed="false">
      <c r="D51" s="61"/>
      <c r="E51" s="61"/>
      <c r="F51" s="61"/>
      <c r="G51" s="61"/>
      <c r="H51" s="61"/>
      <c r="I51" s="61"/>
      <c r="J51" s="61"/>
      <c r="K51" s="61"/>
      <c r="L51" s="61"/>
      <c r="M51" s="61"/>
    </row>
    <row r="52" s="60" customFormat="true" ht="17.25" hidden="false" customHeight="false" outlineLevel="0" collapsed="false">
      <c r="D52" s="61"/>
      <c r="E52" s="61"/>
      <c r="F52" s="61"/>
      <c r="G52" s="61"/>
      <c r="H52" s="61"/>
      <c r="I52" s="61"/>
      <c r="J52" s="61"/>
      <c r="K52" s="61"/>
      <c r="L52" s="61"/>
      <c r="M52" s="61"/>
    </row>
    <row r="53" s="60" customFormat="true" ht="17.25" hidden="false" customHeight="false" outlineLevel="0" collapsed="false">
      <c r="D53" s="61"/>
      <c r="E53" s="61"/>
      <c r="F53" s="61"/>
      <c r="G53" s="61"/>
      <c r="H53" s="61"/>
      <c r="I53" s="61"/>
      <c r="J53" s="61"/>
      <c r="K53" s="61"/>
      <c r="L53" s="61"/>
      <c r="M53" s="61"/>
    </row>
    <row r="54" s="60" customFormat="true" ht="17.25" hidden="false" customHeight="false" outlineLevel="0" collapsed="false">
      <c r="D54" s="61"/>
      <c r="E54" s="61"/>
      <c r="F54" s="61"/>
      <c r="G54" s="61"/>
      <c r="H54" s="61"/>
      <c r="I54" s="61"/>
      <c r="J54" s="61"/>
      <c r="K54" s="61"/>
      <c r="L54" s="61"/>
      <c r="M54" s="61"/>
      <c r="P54" s="62"/>
    </row>
    <row r="55" s="60" customFormat="true" ht="17.25" hidden="false" customHeight="false" outlineLevel="0" collapsed="false">
      <c r="D55" s="61"/>
      <c r="E55" s="61"/>
      <c r="F55" s="61"/>
      <c r="G55" s="61"/>
      <c r="H55" s="61"/>
      <c r="I55" s="61"/>
      <c r="J55" s="61"/>
      <c r="K55" s="61"/>
      <c r="L55" s="61"/>
      <c r="M55" s="61"/>
    </row>
    <row r="56" s="60" customFormat="true" ht="17.25" hidden="false" customHeight="false" outlineLevel="0" collapsed="false">
      <c r="D56" s="61"/>
      <c r="E56" s="61"/>
      <c r="F56" s="61"/>
      <c r="G56" s="61"/>
      <c r="H56" s="61"/>
      <c r="I56" s="61"/>
      <c r="J56" s="61"/>
      <c r="K56" s="61"/>
      <c r="L56" s="61"/>
      <c r="M56" s="61"/>
      <c r="P56" s="62"/>
    </row>
    <row r="57" s="60" customFormat="true" ht="17.25" hidden="false" customHeight="false" outlineLevel="0" collapsed="false">
      <c r="D57" s="61"/>
      <c r="E57" s="61"/>
      <c r="F57" s="61"/>
      <c r="G57" s="61"/>
      <c r="H57" s="61"/>
      <c r="I57" s="61"/>
      <c r="J57" s="61"/>
      <c r="K57" s="61"/>
      <c r="L57" s="61"/>
      <c r="M57" s="61"/>
    </row>
    <row r="58" s="60" customFormat="true" ht="17.25" hidden="false" customHeight="false" outlineLevel="0" collapsed="false">
      <c r="D58" s="61"/>
      <c r="E58" s="61"/>
      <c r="F58" s="61"/>
      <c r="G58" s="61"/>
      <c r="H58" s="61"/>
      <c r="I58" s="61"/>
      <c r="J58" s="61"/>
      <c r="K58" s="61"/>
      <c r="L58" s="61"/>
      <c r="M58" s="61"/>
    </row>
    <row r="59" s="60" customFormat="true" ht="17.25" hidden="false" customHeight="false" outlineLevel="0" collapsed="false">
      <c r="D59" s="61"/>
      <c r="E59" s="61"/>
      <c r="F59" s="61"/>
      <c r="G59" s="61"/>
      <c r="H59" s="61"/>
      <c r="I59" s="61"/>
      <c r="J59" s="61"/>
      <c r="K59" s="61"/>
      <c r="L59" s="61"/>
      <c r="M59" s="61"/>
      <c r="P59" s="62"/>
    </row>
    <row r="60" s="60" customFormat="true" ht="17.25" hidden="false" customHeight="false" outlineLevel="0" collapsed="false">
      <c r="D60" s="61"/>
      <c r="E60" s="61"/>
      <c r="F60" s="61"/>
      <c r="G60" s="61"/>
      <c r="H60" s="61"/>
      <c r="I60" s="61"/>
      <c r="J60" s="61"/>
      <c r="K60" s="61"/>
      <c r="L60" s="61"/>
      <c r="M60" s="61"/>
    </row>
    <row r="61" s="60" customFormat="true" ht="17.25" hidden="false" customHeight="false" outlineLevel="0" collapsed="false">
      <c r="D61" s="61"/>
      <c r="E61" s="61"/>
      <c r="F61" s="61"/>
      <c r="G61" s="61"/>
      <c r="H61" s="61"/>
      <c r="I61" s="61"/>
      <c r="J61" s="61"/>
      <c r="K61" s="61"/>
      <c r="L61" s="61"/>
      <c r="M61" s="61"/>
    </row>
    <row r="62" s="60" customFormat="true" ht="17.25" hidden="false" customHeight="false" outlineLevel="0" collapsed="false">
      <c r="D62" s="61"/>
      <c r="E62" s="61"/>
      <c r="F62" s="61"/>
      <c r="G62" s="61"/>
      <c r="H62" s="61"/>
      <c r="I62" s="61"/>
      <c r="J62" s="61"/>
      <c r="K62" s="61"/>
      <c r="L62" s="61"/>
      <c r="M62" s="61"/>
    </row>
    <row r="63" s="60" customFormat="true" ht="17.25" hidden="false" customHeight="false" outlineLevel="0" collapsed="false">
      <c r="D63" s="61"/>
      <c r="E63" s="61"/>
      <c r="F63" s="61"/>
      <c r="G63" s="61"/>
      <c r="H63" s="61"/>
      <c r="I63" s="61"/>
      <c r="J63" s="61"/>
      <c r="K63" s="61"/>
      <c r="L63" s="61"/>
      <c r="M63" s="61"/>
      <c r="P63" s="62"/>
    </row>
    <row r="64" s="60" customFormat="true" ht="17.25" hidden="false" customHeight="false" outlineLevel="0" collapsed="false">
      <c r="D64" s="61"/>
      <c r="E64" s="61"/>
      <c r="F64" s="61"/>
      <c r="G64" s="61"/>
      <c r="H64" s="61"/>
      <c r="I64" s="61"/>
      <c r="J64" s="61"/>
      <c r="K64" s="61"/>
      <c r="L64" s="61"/>
      <c r="M64" s="61"/>
    </row>
    <row r="65" s="60" customFormat="true" ht="17.25" hidden="false" customHeight="false" outlineLevel="0" collapsed="false">
      <c r="D65" s="61"/>
      <c r="E65" s="61"/>
      <c r="F65" s="61"/>
      <c r="G65" s="61"/>
      <c r="H65" s="61"/>
      <c r="I65" s="61"/>
      <c r="J65" s="61"/>
      <c r="K65" s="61"/>
      <c r="L65" s="61"/>
      <c r="M65" s="61"/>
    </row>
    <row r="66" s="60" customFormat="true" ht="17.25" hidden="false" customHeight="false" outlineLevel="0" collapsed="false">
      <c r="D66" s="61"/>
      <c r="E66" s="61"/>
      <c r="F66" s="61"/>
      <c r="G66" s="61"/>
      <c r="H66" s="61"/>
      <c r="I66" s="61"/>
      <c r="J66" s="61"/>
      <c r="K66" s="61"/>
      <c r="L66" s="61"/>
      <c r="M66" s="61"/>
    </row>
    <row r="67" s="60" customFormat="true" ht="17.25" hidden="false" customHeight="false" outlineLevel="0" collapsed="false">
      <c r="D67" s="61"/>
      <c r="E67" s="61"/>
      <c r="F67" s="61"/>
      <c r="G67" s="61"/>
      <c r="H67" s="61"/>
      <c r="I67" s="61"/>
      <c r="J67" s="61"/>
      <c r="K67" s="61"/>
      <c r="L67" s="61"/>
      <c r="M67" s="61"/>
      <c r="P67" s="62"/>
    </row>
    <row r="68" s="60" customFormat="true" ht="17.25" hidden="false" customHeight="false" outlineLevel="0" collapsed="false">
      <c r="D68" s="61"/>
      <c r="E68" s="61"/>
      <c r="F68" s="61"/>
      <c r="G68" s="61"/>
      <c r="H68" s="61"/>
      <c r="I68" s="61"/>
      <c r="J68" s="61"/>
      <c r="K68" s="61"/>
      <c r="L68" s="61"/>
      <c r="M68" s="61"/>
    </row>
    <row r="69" s="60" customFormat="true" ht="17.25" hidden="false" customHeight="false" outlineLevel="0" collapsed="false">
      <c r="D69" s="61"/>
      <c r="E69" s="61"/>
      <c r="F69" s="61"/>
      <c r="G69" s="61"/>
      <c r="H69" s="61"/>
      <c r="I69" s="61"/>
      <c r="J69" s="61"/>
      <c r="K69" s="61"/>
      <c r="L69" s="61"/>
      <c r="M69" s="61"/>
      <c r="P69" s="62"/>
    </row>
    <row r="70" s="60" customFormat="true" ht="17.25" hidden="false" customHeight="false" outlineLevel="0" collapsed="false">
      <c r="D70" s="61"/>
      <c r="E70" s="61"/>
      <c r="F70" s="61"/>
      <c r="G70" s="61"/>
      <c r="H70" s="61"/>
      <c r="I70" s="61"/>
      <c r="J70" s="61"/>
      <c r="K70" s="61"/>
      <c r="L70" s="61"/>
      <c r="M70" s="61"/>
    </row>
    <row r="71" s="60" customFormat="true" ht="17.25" hidden="false" customHeight="false" outlineLevel="0" collapsed="false">
      <c r="D71" s="61"/>
      <c r="E71" s="61"/>
      <c r="F71" s="61"/>
      <c r="G71" s="61"/>
      <c r="H71" s="61"/>
      <c r="I71" s="61"/>
      <c r="J71" s="61"/>
      <c r="K71" s="61"/>
      <c r="L71" s="61"/>
      <c r="M71" s="61"/>
    </row>
    <row r="72" s="60" customFormat="true" ht="17.25" hidden="false" customHeight="false" outlineLevel="0" collapsed="false">
      <c r="D72" s="61"/>
      <c r="E72" s="61"/>
      <c r="F72" s="61"/>
      <c r="G72" s="61"/>
      <c r="H72" s="61"/>
      <c r="I72" s="61"/>
      <c r="J72" s="61"/>
      <c r="K72" s="61"/>
      <c r="L72" s="61"/>
      <c r="M72" s="61"/>
    </row>
    <row r="73" s="60" customFormat="true" ht="17.25" hidden="false" customHeight="false" outlineLevel="0" collapsed="false">
      <c r="D73" s="61"/>
      <c r="E73" s="61"/>
      <c r="F73" s="61"/>
      <c r="G73" s="61"/>
      <c r="H73" s="61"/>
      <c r="I73" s="61"/>
      <c r="J73" s="61"/>
      <c r="K73" s="61"/>
      <c r="L73" s="61"/>
      <c r="M73" s="61"/>
      <c r="P73" s="62"/>
    </row>
    <row r="74" s="60" customFormat="true" ht="17.25" hidden="false" customHeight="false" outlineLevel="0" collapsed="false">
      <c r="D74" s="61"/>
      <c r="E74" s="61"/>
      <c r="F74" s="61"/>
      <c r="G74" s="61"/>
      <c r="H74" s="61"/>
      <c r="I74" s="61"/>
      <c r="J74" s="61"/>
      <c r="K74" s="61"/>
      <c r="L74" s="61"/>
      <c r="M74" s="61"/>
    </row>
    <row r="75" s="60" customFormat="true" ht="17.25" hidden="false" customHeight="false" outlineLevel="0" collapsed="false">
      <c r="D75" s="61"/>
      <c r="E75" s="61"/>
      <c r="F75" s="61"/>
      <c r="G75" s="61"/>
      <c r="H75" s="61"/>
      <c r="I75" s="61"/>
      <c r="J75" s="61"/>
      <c r="K75" s="61"/>
      <c r="L75" s="61"/>
      <c r="M75" s="61"/>
      <c r="P75" s="62"/>
    </row>
    <row r="76" s="60" customFormat="true" ht="17.25" hidden="false" customHeight="false" outlineLevel="0" collapsed="false">
      <c r="D76" s="61"/>
      <c r="E76" s="61"/>
      <c r="F76" s="61"/>
      <c r="G76" s="61"/>
      <c r="H76" s="61"/>
      <c r="I76" s="61"/>
      <c r="J76" s="61"/>
      <c r="K76" s="61"/>
      <c r="L76" s="61"/>
      <c r="M76" s="61"/>
    </row>
    <row r="77" s="60" customFormat="true" ht="17.25" hidden="false" customHeight="false" outlineLevel="0" collapsed="false">
      <c r="D77" s="61"/>
      <c r="E77" s="61"/>
      <c r="F77" s="61"/>
      <c r="G77" s="61"/>
      <c r="H77" s="61"/>
      <c r="I77" s="61"/>
      <c r="J77" s="61"/>
      <c r="K77" s="61"/>
      <c r="L77" s="61"/>
      <c r="M77" s="61"/>
    </row>
    <row r="78" s="60" customFormat="true" ht="17.25" hidden="false" customHeight="false" outlineLevel="0" collapsed="false">
      <c r="D78" s="61"/>
      <c r="E78" s="61"/>
      <c r="F78" s="61"/>
      <c r="G78" s="61"/>
      <c r="H78" s="61"/>
      <c r="I78" s="61"/>
      <c r="J78" s="61"/>
      <c r="K78" s="61"/>
      <c r="L78" s="61"/>
      <c r="M78" s="61"/>
      <c r="P78" s="62"/>
    </row>
    <row r="79" s="60" customFormat="true" ht="17.25" hidden="false" customHeight="false" outlineLevel="0" collapsed="false">
      <c r="D79" s="61"/>
      <c r="E79" s="61"/>
      <c r="F79" s="61"/>
      <c r="G79" s="61"/>
      <c r="H79" s="61"/>
      <c r="I79" s="61"/>
      <c r="J79" s="61"/>
      <c r="K79" s="61"/>
      <c r="L79" s="61"/>
      <c r="M79" s="61"/>
    </row>
    <row r="80" s="60" customFormat="true" ht="17.25" hidden="false" customHeight="false" outlineLevel="0" collapsed="false">
      <c r="D80" s="61"/>
      <c r="E80" s="61"/>
      <c r="F80" s="61"/>
      <c r="G80" s="61"/>
      <c r="H80" s="61"/>
      <c r="I80" s="61"/>
      <c r="J80" s="61"/>
      <c r="K80" s="61"/>
      <c r="L80" s="61"/>
      <c r="M80" s="61"/>
    </row>
    <row r="81" s="60" customFormat="true" ht="17.25" hidden="false" customHeight="false" outlineLevel="0" collapsed="false">
      <c r="D81" s="61"/>
      <c r="E81" s="61"/>
      <c r="F81" s="61"/>
      <c r="G81" s="61"/>
      <c r="H81" s="61"/>
      <c r="I81" s="61"/>
      <c r="J81" s="61"/>
      <c r="K81" s="61"/>
      <c r="L81" s="61"/>
      <c r="M81" s="61"/>
    </row>
    <row r="82" s="60" customFormat="true" ht="17.25" hidden="false" customHeight="false" outlineLevel="0" collapsed="false">
      <c r="D82" s="61"/>
      <c r="E82" s="61"/>
      <c r="F82" s="61"/>
      <c r="G82" s="61"/>
      <c r="H82" s="61"/>
      <c r="I82" s="61"/>
      <c r="J82" s="61"/>
      <c r="K82" s="61"/>
      <c r="L82" s="61"/>
      <c r="M82" s="61"/>
    </row>
    <row r="83" s="8" customFormat="true" ht="17.25" hidden="false" customHeight="false" outlineLevel="0" collapsed="false"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="8" customFormat="true" ht="17.25" hidden="false" customHeight="false" outlineLevel="0" collapsed="false">
      <c r="D84" s="5"/>
      <c r="E84" s="5"/>
      <c r="F84" s="5"/>
      <c r="G84" s="5"/>
      <c r="H84" s="5"/>
      <c r="I84" s="5"/>
      <c r="J84" s="5"/>
      <c r="K84" s="5"/>
      <c r="L84" s="5"/>
      <c r="M84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1" sqref="7:7 H9"/>
    </sheetView>
  </sheetViews>
  <sheetFormatPr defaultColWidth="8.5390625" defaultRowHeight="17.25" zeroHeight="false" outlineLevelRow="0" outlineLevelCol="0"/>
  <cols>
    <col collapsed="false" customWidth="true" hidden="false" outlineLevel="0" max="1" min="1" style="0" width="12.87"/>
  </cols>
  <sheetData>
    <row r="1" customFormat="false" ht="17.25" hidden="false" customHeight="false" outlineLevel="0" collapsed="false">
      <c r="C1" s="1"/>
      <c r="D1" s="1" t="s">
        <v>0</v>
      </c>
      <c r="E1" s="1" t="n">
        <f aca="false">(E4-E2)*SQRT(2)/$C$2^2</f>
        <v>0.014142135623731</v>
      </c>
      <c r="F1" s="1" t="n">
        <f aca="false">(F4-F2)*SQRT(2)/$C$2^2</f>
        <v>0.0282842712474619</v>
      </c>
      <c r="G1" s="1" t="n">
        <f aca="false">(G4-G2)*SQRT(2)/$C$2^2</f>
        <v>0.014142135623731</v>
      </c>
      <c r="H1" s="1" t="n">
        <f aca="false">(H4-H2)*SQRT(2)/$C$2^2</f>
        <v>0</v>
      </c>
      <c r="I1" s="1" t="n">
        <f aca="false">(I4-I2)*SQRT(2)/$C$2^2</f>
        <v>0.0756612904212331</v>
      </c>
      <c r="J1" s="1" t="n">
        <f aca="false">(J4-J2)*SQRT(2)/$C$2^2</f>
        <v>0</v>
      </c>
      <c r="K1" s="1" t="n">
        <f aca="false">(K4-K2)*SQRT(2)/$C$2^2</f>
        <v>0.0756612904212331</v>
      </c>
      <c r="L1" s="1" t="n">
        <f aca="false">(L4-L2)*SQRT(2)/$C$2^2</f>
        <v>0</v>
      </c>
    </row>
    <row r="2" customFormat="false" ht="17.25" hidden="false" customHeight="false" outlineLevel="0" collapsed="false">
      <c r="B2" s="0" t="s">
        <v>2</v>
      </c>
      <c r="C2" s="1" t="n">
        <v>10</v>
      </c>
      <c r="D2" s="1" t="s">
        <v>3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2" t="n">
        <v>0</v>
      </c>
      <c r="L2" s="2" t="n">
        <v>0</v>
      </c>
    </row>
    <row r="3" customFormat="false" ht="17.25" hidden="false" customHeight="false" outlineLevel="0" collapsed="false">
      <c r="C3" s="1"/>
      <c r="D3" s="1" t="s">
        <v>4</v>
      </c>
      <c r="E3" s="1" t="n">
        <f aca="false">(E4-E2)^2/2/$C$2</f>
        <v>0.05</v>
      </c>
      <c r="F3" s="1" t="n">
        <f aca="false">(F4-F2)^2/2/$C$2</f>
        <v>0.2</v>
      </c>
      <c r="G3" s="1" t="n">
        <f aca="false">(G4-G2)^2/2/$C$2</f>
        <v>0.05</v>
      </c>
      <c r="H3" s="1" t="n">
        <f aca="false">(H4-H2)^2/2/$C$2</f>
        <v>0</v>
      </c>
      <c r="I3" s="1" t="n">
        <f aca="false">(I4-I2)^2/2/$C$2</f>
        <v>1.43115771705154</v>
      </c>
      <c r="J3" s="1" t="n">
        <f aca="false">(J4-J2)^2/2/$C$2</f>
        <v>0</v>
      </c>
      <c r="K3" s="1" t="n">
        <f aca="false">(K4-K2)^2/2/$C$2</f>
        <v>1.43115771705154</v>
      </c>
      <c r="L3" s="1" t="n">
        <f aca="false">(L4-L2)^2/2/$C$2</f>
        <v>0</v>
      </c>
    </row>
    <row r="4" customFormat="false" ht="18" hidden="false" customHeight="false" outlineLevel="0" collapsed="false">
      <c r="A4" s="3"/>
      <c r="B4" s="3"/>
      <c r="C4" s="4"/>
      <c r="D4" s="4"/>
      <c r="E4" s="4" t="n">
        <v>1</v>
      </c>
      <c r="F4" s="4" t="n">
        <v>2</v>
      </c>
      <c r="G4" s="4" t="n">
        <v>1</v>
      </c>
      <c r="H4" s="4" t="n">
        <v>0</v>
      </c>
      <c r="I4" s="4" t="n">
        <v>5.35006115301787</v>
      </c>
      <c r="J4" s="4" t="n">
        <f aca="false">H4</f>
        <v>0</v>
      </c>
      <c r="K4" s="4" t="n">
        <f aca="false">I4</f>
        <v>5.35006115301787</v>
      </c>
      <c r="L4" s="5" t="n">
        <f aca="false">D4</f>
        <v>0</v>
      </c>
    </row>
    <row r="5" customFormat="false" ht="18" hidden="false" customHeight="false" outlineLevel="0" collapsed="false">
      <c r="A5" s="6" t="s">
        <v>103</v>
      </c>
      <c r="B5" s="6" t="s">
        <v>7</v>
      </c>
      <c r="C5" s="2" t="s">
        <v>8</v>
      </c>
      <c r="D5" s="2" t="s">
        <v>9</v>
      </c>
      <c r="E5" s="2" t="s">
        <v>104</v>
      </c>
      <c r="F5" s="2" t="s">
        <v>105</v>
      </c>
      <c r="G5" s="5" t="s">
        <v>106</v>
      </c>
    </row>
    <row r="6" customFormat="false" ht="17.25" hidden="false" customHeight="false" outlineLevel="0" collapsed="false">
      <c r="A6" s="9" t="s">
        <v>107</v>
      </c>
      <c r="B6" s="9" t="s">
        <v>108</v>
      </c>
      <c r="C6" s="10" t="n">
        <v>0</v>
      </c>
      <c r="D6" s="10" t="n">
        <v>10</v>
      </c>
      <c r="E6" s="10" t="n">
        <v>1</v>
      </c>
      <c r="F6" s="10" t="n">
        <v>0</v>
      </c>
      <c r="G6" s="10" t="n">
        <v>1</v>
      </c>
      <c r="H6" s="0" t="n">
        <f aca="false">-SUMPRODUCT(E6:G6,E$4:G$4)</f>
        <v>-2</v>
      </c>
      <c r="I6" s="0" t="n">
        <f aca="false">EXP(H6)</f>
        <v>0.135335283236613</v>
      </c>
      <c r="J6" s="0" t="n">
        <f aca="false">I6/SUM(I$6:I$9)</f>
        <v>0.109591263171062</v>
      </c>
    </row>
    <row r="7" customFormat="false" ht="17.25" hidden="false" customHeight="false" outlineLevel="0" collapsed="false">
      <c r="A7" s="9" t="s">
        <v>107</v>
      </c>
      <c r="B7" s="9" t="s">
        <v>109</v>
      </c>
      <c r="C7" s="10" t="n">
        <v>1</v>
      </c>
      <c r="D7" s="10" t="n">
        <v>10</v>
      </c>
      <c r="E7" s="10" t="n">
        <v>0</v>
      </c>
      <c r="F7" s="10" t="n">
        <v>1</v>
      </c>
      <c r="G7" s="10" t="n">
        <v>1</v>
      </c>
      <c r="H7" s="0" t="n">
        <f aca="false">-SUMPRODUCT(E7:G7,E$4:G$4)</f>
        <v>-3</v>
      </c>
      <c r="I7" s="0" t="n">
        <f aca="false">EXP(H7)</f>
        <v>0.049787068367864</v>
      </c>
      <c r="J7" s="0" t="n">
        <f aca="false">I7/SUM(I$6:I$9)</f>
        <v>0.0403163726526429</v>
      </c>
    </row>
    <row r="8" customFormat="false" ht="17.25" hidden="false" customHeight="false" outlineLevel="0" collapsed="false">
      <c r="A8" s="9" t="s">
        <v>110</v>
      </c>
      <c r="B8" s="9" t="s">
        <v>108</v>
      </c>
      <c r="C8" s="10" t="n">
        <v>0</v>
      </c>
      <c r="D8" s="10"/>
      <c r="E8" s="10" t="n">
        <v>1</v>
      </c>
      <c r="F8" s="10" t="n">
        <v>1</v>
      </c>
      <c r="G8" s="10" t="n">
        <v>0</v>
      </c>
      <c r="H8" s="0" t="n">
        <f aca="false">-SUMPRODUCT(E8:G8,E$4:G$4)</f>
        <v>-3</v>
      </c>
      <c r="I8" s="0" t="n">
        <f aca="false">EXP(H8)</f>
        <v>0.049787068367864</v>
      </c>
      <c r="J8" s="0" t="n">
        <f aca="false">I8/SUM(I$6:I$9)</f>
        <v>0.0403163726526429</v>
      </c>
    </row>
    <row r="9" customFormat="false" ht="17.25" hidden="false" customHeight="false" outlineLevel="0" collapsed="false">
      <c r="A9" s="9" t="s">
        <v>110</v>
      </c>
      <c r="B9" s="9" t="s">
        <v>109</v>
      </c>
      <c r="C9" s="10" t="n">
        <v>1</v>
      </c>
      <c r="D9" s="10" t="n">
        <v>10</v>
      </c>
      <c r="E9" s="10" t="n">
        <v>0</v>
      </c>
      <c r="F9" s="10" t="n">
        <v>0</v>
      </c>
      <c r="G9" s="10" t="n">
        <v>0</v>
      </c>
      <c r="H9" s="0" t="n">
        <f aca="false">-SUMPRODUCT(E9:G9,E$4:G$4)</f>
        <v>-0</v>
      </c>
      <c r="I9" s="0" t="n">
        <f aca="false">EXP(H9)</f>
        <v>1</v>
      </c>
      <c r="J9" s="0" t="n">
        <f aca="false">I9/SUM(I$6:I$9)</f>
        <v>0.809775991523652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8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1" activeCellId="1" sqref="7:7 A1"/>
    </sheetView>
  </sheetViews>
  <sheetFormatPr defaultColWidth="9.14453125" defaultRowHeight="13.8" zeroHeight="false" outlineLevelRow="0" outlineLevelCol="0"/>
  <cols>
    <col collapsed="false" customWidth="true" hidden="false" outlineLevel="0" max="2" min="2" style="0" width="18.08"/>
    <col collapsed="false" customWidth="true" hidden="false" outlineLevel="0" max="3" min="3" style="0" width="21.49"/>
    <col collapsed="false" customWidth="true" hidden="false" outlineLevel="0" max="5" min="5" style="0" width="14.11"/>
    <col collapsed="false" customWidth="true" hidden="false" outlineLevel="0" max="12" min="12" style="0" width="19.07"/>
    <col collapsed="false" customWidth="true" hidden="false" outlineLevel="0" max="18" min="13" style="0" width="13.78"/>
  </cols>
  <sheetData>
    <row r="1" customFormat="false" ht="13.8" hidden="false" customHeight="false" outlineLevel="0" collapsed="false">
      <c r="A1" s="0" t="s">
        <v>111</v>
      </c>
      <c r="B1" s="0" t="s">
        <v>19</v>
      </c>
    </row>
    <row r="2" customFormat="false" ht="13.8" hidden="false" customHeight="false" outlineLevel="0" collapsed="false">
      <c r="A2" s="0" t="s">
        <v>5</v>
      </c>
      <c r="B2" s="0" t="s">
        <v>62</v>
      </c>
      <c r="C2" s="0" t="s">
        <v>7</v>
      </c>
      <c r="D2" s="0" t="s">
        <v>8</v>
      </c>
      <c r="E2" s="0" t="s">
        <v>63</v>
      </c>
      <c r="F2" s="0" t="s">
        <v>64</v>
      </c>
      <c r="G2" s="0" t="s">
        <v>10</v>
      </c>
      <c r="H2" s="0" t="s">
        <v>11</v>
      </c>
      <c r="I2" s="0" t="s">
        <v>12</v>
      </c>
      <c r="J2" s="0" t="s">
        <v>13</v>
      </c>
      <c r="K2" s="0" t="s">
        <v>14</v>
      </c>
    </row>
    <row r="3" customFormat="false" ht="13.8" hidden="false" customHeight="false" outlineLevel="0" collapsed="false">
      <c r="E3" s="55"/>
      <c r="G3" s="0" t="n">
        <v>2.87999999999998</v>
      </c>
      <c r="H3" s="0" t="n">
        <v>6.28999999999991</v>
      </c>
      <c r="I3" s="0" t="n">
        <v>2.98999999999998</v>
      </c>
      <c r="J3" s="0" t="n">
        <v>2.81999999999998</v>
      </c>
      <c r="K3" s="0" t="n">
        <v>7.37999999999989</v>
      </c>
    </row>
    <row r="4" customFormat="false" ht="13.8" hidden="false" customHeight="false" outlineLevel="0" collapsed="false">
      <c r="A4" s="0" t="s">
        <v>19</v>
      </c>
      <c r="C4" s="0" t="s">
        <v>112</v>
      </c>
      <c r="D4" s="0" t="n">
        <v>0</v>
      </c>
      <c r="E4" s="55" t="n">
        <v>1.15662143044315E-006</v>
      </c>
      <c r="F4" s="0" t="n">
        <v>-13.6699999999998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1</v>
      </c>
    </row>
    <row r="5" customFormat="false" ht="13.8" hidden="false" customHeight="false" outlineLevel="0" collapsed="false">
      <c r="A5" s="0" t="s">
        <v>19</v>
      </c>
      <c r="C5" s="0" t="s">
        <v>113</v>
      </c>
      <c r="D5" s="0" t="n">
        <v>1</v>
      </c>
      <c r="E5" s="55" t="n">
        <v>0.999992637461547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</row>
    <row r="6" customFormat="false" ht="13.8" hidden="false" customHeight="false" outlineLevel="0" collapsed="false">
      <c r="A6" s="0" t="s">
        <v>19</v>
      </c>
      <c r="C6" s="0" t="s">
        <v>19</v>
      </c>
      <c r="D6" s="0" t="n">
        <v>0</v>
      </c>
      <c r="E6" s="55" t="n">
        <v>6.20591702244141E-006</v>
      </c>
      <c r="F6" s="0" t="n">
        <v>-11.9899999999999</v>
      </c>
      <c r="G6" s="0" t="n">
        <v>1</v>
      </c>
      <c r="H6" s="0" t="n">
        <v>1</v>
      </c>
      <c r="I6" s="0" t="n">
        <v>0</v>
      </c>
      <c r="J6" s="0" t="n">
        <v>1</v>
      </c>
      <c r="K6" s="0" t="n">
        <v>0</v>
      </c>
    </row>
    <row r="7" customFormat="false" ht="13.8" hidden="false" customHeight="false" outlineLevel="0" collapsed="false">
      <c r="A7" s="0" t="s">
        <v>111</v>
      </c>
      <c r="B7" s="0" t="s">
        <v>19</v>
      </c>
    </row>
    <row r="8" customFormat="false" ht="13.8" hidden="false" customHeight="false" outlineLevel="0" collapsed="false">
      <c r="A8" s="0" t="s">
        <v>5</v>
      </c>
      <c r="B8" s="0" t="s">
        <v>62</v>
      </c>
      <c r="C8" s="0" t="s">
        <v>7</v>
      </c>
      <c r="D8" s="0" t="s">
        <v>8</v>
      </c>
      <c r="E8" s="55" t="s">
        <v>63</v>
      </c>
      <c r="F8" s="0" t="s">
        <v>64</v>
      </c>
      <c r="G8" s="0" t="s">
        <v>10</v>
      </c>
      <c r="H8" s="0" t="s">
        <v>11</v>
      </c>
      <c r="I8" s="0" t="s">
        <v>12</v>
      </c>
      <c r="J8" s="0" t="s">
        <v>13</v>
      </c>
      <c r="K8" s="0" t="s">
        <v>14</v>
      </c>
    </row>
    <row r="9" customFormat="false" ht="13.8" hidden="false" customHeight="false" outlineLevel="0" collapsed="false">
      <c r="G9" s="0" t="n">
        <v>2.87999999999998</v>
      </c>
      <c r="H9" s="0" t="n">
        <v>6.28999999999991</v>
      </c>
      <c r="I9" s="0" t="n">
        <v>2.98999999999998</v>
      </c>
      <c r="J9" s="0" t="n">
        <v>2.81999999999998</v>
      </c>
      <c r="K9" s="0" t="n">
        <v>7.37999999999989</v>
      </c>
    </row>
    <row r="10" customFormat="false" ht="13.8" hidden="false" customHeight="false" outlineLevel="0" collapsed="false">
      <c r="A10" s="0" t="s">
        <v>19</v>
      </c>
      <c r="C10" s="0" t="s">
        <v>112</v>
      </c>
      <c r="D10" s="0" t="n">
        <v>0</v>
      </c>
      <c r="E10" s="55" t="n">
        <v>1.15662143044315E-006</v>
      </c>
      <c r="F10" s="0" t="n">
        <v>-13.6699999999998</v>
      </c>
      <c r="G10" s="0" t="n">
        <v>0</v>
      </c>
      <c r="H10" s="0" t="n">
        <v>1</v>
      </c>
      <c r="I10" s="0" t="n">
        <v>0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0" t="s">
        <v>19</v>
      </c>
      <c r="C11" s="0" t="s">
        <v>113</v>
      </c>
      <c r="D11" s="0" t="n">
        <v>1</v>
      </c>
      <c r="E11" s="55" t="n">
        <v>0.999992637461547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</row>
    <row r="12" customFormat="false" ht="13.8" hidden="false" customHeight="false" outlineLevel="0" collapsed="false">
      <c r="A12" s="0" t="s">
        <v>19</v>
      </c>
      <c r="C12" s="0" t="s">
        <v>19</v>
      </c>
      <c r="D12" s="0" t="n">
        <v>0</v>
      </c>
      <c r="E12" s="55" t="n">
        <v>6.20591702244141E-006</v>
      </c>
      <c r="F12" s="0" t="n">
        <v>-11.9899999999999</v>
      </c>
      <c r="G12" s="0" t="n">
        <v>1</v>
      </c>
      <c r="H12" s="0" t="n">
        <v>1</v>
      </c>
      <c r="I12" s="0" t="n">
        <v>0</v>
      </c>
      <c r="J12" s="0" t="n">
        <v>1</v>
      </c>
      <c r="K12" s="0" t="n">
        <v>0</v>
      </c>
    </row>
    <row r="13" customFormat="false" ht="13.8" hidden="false" customHeight="false" outlineLevel="0" collapsed="false">
      <c r="A13" s="0" t="s">
        <v>111</v>
      </c>
      <c r="B13" s="0" t="s">
        <v>24</v>
      </c>
      <c r="E13" s="55"/>
    </row>
    <row r="14" customFormat="false" ht="13.8" hidden="false" customHeight="false" outlineLevel="0" collapsed="false">
      <c r="A14" s="0" t="s">
        <v>5</v>
      </c>
      <c r="B14" s="0" t="s">
        <v>62</v>
      </c>
      <c r="C14" s="0" t="s">
        <v>7</v>
      </c>
      <c r="D14" s="0" t="s">
        <v>8</v>
      </c>
      <c r="E14" s="0" t="s">
        <v>63</v>
      </c>
      <c r="F14" s="0" t="s">
        <v>64</v>
      </c>
      <c r="G14" s="0" t="s">
        <v>10</v>
      </c>
      <c r="H14" s="0" t="s">
        <v>11</v>
      </c>
      <c r="I14" s="0" t="s">
        <v>12</v>
      </c>
      <c r="J14" s="0" t="s">
        <v>13</v>
      </c>
      <c r="K14" s="0" t="s">
        <v>14</v>
      </c>
    </row>
    <row r="15" customFormat="false" ht="13.8" hidden="false" customHeight="false" outlineLevel="0" collapsed="false">
      <c r="G15" s="0" t="n">
        <v>2.87999999999998</v>
      </c>
      <c r="H15" s="0" t="n">
        <v>6.28999999999991</v>
      </c>
      <c r="I15" s="0" t="n">
        <v>2.98999999999998</v>
      </c>
      <c r="J15" s="0" t="n">
        <v>2.81999999999998</v>
      </c>
      <c r="K15" s="0" t="n">
        <v>7.37999999999989</v>
      </c>
    </row>
    <row r="16" customFormat="false" ht="13.8" hidden="false" customHeight="false" outlineLevel="0" collapsed="false">
      <c r="A16" s="0" t="s">
        <v>24</v>
      </c>
      <c r="C16" s="0" t="s">
        <v>114</v>
      </c>
      <c r="D16" s="0" t="n">
        <v>0</v>
      </c>
      <c r="E16" s="55" t="n">
        <v>0.00185131471328636</v>
      </c>
      <c r="F16" s="0" t="n">
        <v>-6.28999999999991</v>
      </c>
      <c r="G16" s="0" t="n">
        <v>0</v>
      </c>
      <c r="H16" s="0" t="n">
        <v>1</v>
      </c>
      <c r="I16" s="0" t="n">
        <v>0</v>
      </c>
      <c r="J16" s="0" t="n">
        <v>0</v>
      </c>
      <c r="K16" s="0" t="n">
        <v>0</v>
      </c>
    </row>
    <row r="17" customFormat="false" ht="13.8" hidden="false" customHeight="false" outlineLevel="0" collapsed="false">
      <c r="A17" s="0" t="s">
        <v>24</v>
      </c>
      <c r="C17" s="0" t="s">
        <v>115</v>
      </c>
      <c r="D17" s="0" t="n">
        <v>1</v>
      </c>
      <c r="E17" s="0" t="n">
        <v>0.998142490851632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</row>
    <row r="18" customFormat="false" ht="13.8" hidden="false" customHeight="false" outlineLevel="0" collapsed="false">
      <c r="A18" s="0" t="s">
        <v>24</v>
      </c>
      <c r="C18" s="0" t="s">
        <v>24</v>
      </c>
      <c r="D18" s="0" t="n">
        <v>0</v>
      </c>
      <c r="E18" s="55" t="n">
        <v>6.1944350815647E-006</v>
      </c>
      <c r="F18" s="0" t="n">
        <v>-11.9899999999999</v>
      </c>
      <c r="G18" s="0" t="n">
        <v>1</v>
      </c>
      <c r="H18" s="0" t="n">
        <v>1</v>
      </c>
      <c r="I18" s="0" t="n">
        <v>0</v>
      </c>
      <c r="J18" s="0" t="n">
        <v>1</v>
      </c>
      <c r="K18" s="0" t="n">
        <v>0</v>
      </c>
    </row>
    <row r="19" customFormat="false" ht="13.8" hidden="false" customHeight="false" outlineLevel="0" collapsed="false">
      <c r="A19" s="0" t="s">
        <v>111</v>
      </c>
      <c r="B19" s="0" t="s">
        <v>24</v>
      </c>
    </row>
    <row r="20" customFormat="false" ht="13.8" hidden="false" customHeight="false" outlineLevel="0" collapsed="false">
      <c r="A20" s="0" t="s">
        <v>5</v>
      </c>
      <c r="B20" s="0" t="s">
        <v>62</v>
      </c>
      <c r="C20" s="0" t="s">
        <v>7</v>
      </c>
      <c r="D20" s="0" t="s">
        <v>8</v>
      </c>
      <c r="E20" s="0" t="s">
        <v>63</v>
      </c>
      <c r="F20" s="0" t="s">
        <v>64</v>
      </c>
      <c r="G20" s="0" t="s">
        <v>10</v>
      </c>
      <c r="H20" s="0" t="s">
        <v>11</v>
      </c>
      <c r="I20" s="0" t="s">
        <v>12</v>
      </c>
      <c r="J20" s="0" t="s">
        <v>13</v>
      </c>
      <c r="K20" s="0" t="s">
        <v>14</v>
      </c>
    </row>
    <row r="21" customFormat="false" ht="13.8" hidden="false" customHeight="false" outlineLevel="0" collapsed="false">
      <c r="G21" s="0" t="n">
        <v>2.87999999999998</v>
      </c>
      <c r="H21" s="0" t="n">
        <v>6.28999999999991</v>
      </c>
      <c r="I21" s="0" t="n">
        <v>2.98999999999998</v>
      </c>
      <c r="J21" s="0" t="n">
        <v>2.81999999999998</v>
      </c>
      <c r="K21" s="0" t="n">
        <v>7.37999999999989</v>
      </c>
    </row>
    <row r="22" customFormat="false" ht="13.8" hidden="false" customHeight="false" outlineLevel="0" collapsed="false">
      <c r="A22" s="0" t="s">
        <v>24</v>
      </c>
      <c r="C22" s="0" t="s">
        <v>114</v>
      </c>
      <c r="D22" s="0" t="n">
        <v>0</v>
      </c>
      <c r="E22" s="0" t="n">
        <v>0.00185131471328636</v>
      </c>
      <c r="F22" s="0" t="n">
        <v>-6.28999999999991</v>
      </c>
      <c r="G22" s="0" t="n">
        <v>0</v>
      </c>
      <c r="H22" s="0" t="n">
        <v>1</v>
      </c>
      <c r="I22" s="0" t="n">
        <v>0</v>
      </c>
      <c r="J22" s="0" t="n">
        <v>0</v>
      </c>
      <c r="K22" s="0" t="n">
        <v>0</v>
      </c>
    </row>
    <row r="23" customFormat="false" ht="13.8" hidden="false" customHeight="false" outlineLevel="0" collapsed="false">
      <c r="A23" s="0" t="s">
        <v>24</v>
      </c>
      <c r="C23" s="0" t="s">
        <v>115</v>
      </c>
      <c r="D23" s="0" t="n">
        <v>1</v>
      </c>
      <c r="E23" s="0" t="n">
        <v>0.998142490851632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</row>
    <row r="24" customFormat="false" ht="13.8" hidden="false" customHeight="false" outlineLevel="0" collapsed="false">
      <c r="A24" s="0" t="s">
        <v>24</v>
      </c>
      <c r="C24" s="0" t="s">
        <v>24</v>
      </c>
      <c r="D24" s="0" t="n">
        <v>0</v>
      </c>
      <c r="E24" s="55" t="n">
        <v>6.1944350815647E-006</v>
      </c>
      <c r="F24" s="0" t="n">
        <v>-11.9899999999999</v>
      </c>
      <c r="G24" s="0" t="n">
        <v>1</v>
      </c>
      <c r="H24" s="0" t="n">
        <v>1</v>
      </c>
      <c r="I24" s="0" t="n">
        <v>0</v>
      </c>
      <c r="J24" s="0" t="n">
        <v>1</v>
      </c>
      <c r="K24" s="0" t="n">
        <v>0</v>
      </c>
    </row>
    <row r="25" customFormat="false" ht="13.8" hidden="false" customHeight="false" outlineLevel="0" collapsed="false">
      <c r="A25" s="0" t="s">
        <v>111</v>
      </c>
      <c r="B25" s="0" t="s">
        <v>28</v>
      </c>
    </row>
    <row r="26" customFormat="false" ht="13.8" hidden="false" customHeight="false" outlineLevel="0" collapsed="false">
      <c r="A26" s="0" t="s">
        <v>5</v>
      </c>
      <c r="B26" s="0" t="s">
        <v>62</v>
      </c>
      <c r="C26" s="0" t="s">
        <v>7</v>
      </c>
      <c r="D26" s="0" t="s">
        <v>8</v>
      </c>
      <c r="E26" s="0" t="s">
        <v>63</v>
      </c>
      <c r="F26" s="0" t="s">
        <v>64</v>
      </c>
      <c r="G26" s="0" t="s">
        <v>10</v>
      </c>
      <c r="H26" s="0" t="s">
        <v>11</v>
      </c>
      <c r="I26" s="0" t="s">
        <v>12</v>
      </c>
      <c r="J26" s="0" t="s">
        <v>13</v>
      </c>
      <c r="K26" s="0" t="s">
        <v>14</v>
      </c>
    </row>
    <row r="27" customFormat="false" ht="13.8" hidden="false" customHeight="false" outlineLevel="0" collapsed="false">
      <c r="G27" s="0" t="n">
        <v>2.87999999999998</v>
      </c>
      <c r="H27" s="0" t="n">
        <v>6.28999999999991</v>
      </c>
      <c r="I27" s="0" t="n">
        <v>2.98999999999998</v>
      </c>
      <c r="J27" s="0" t="n">
        <v>2.81999999999998</v>
      </c>
      <c r="K27" s="0" t="n">
        <v>7.37999999999989</v>
      </c>
    </row>
    <row r="28" customFormat="false" ht="13.8" hidden="false" customHeight="false" outlineLevel="0" collapsed="false">
      <c r="A28" s="0" t="s">
        <v>28</v>
      </c>
      <c r="C28" s="0" t="s">
        <v>116</v>
      </c>
      <c r="D28" s="0" t="n">
        <v>1</v>
      </c>
      <c r="E28" s="55" t="n">
        <v>0.984497419720466</v>
      </c>
      <c r="F28" s="0" t="n">
        <v>-2.98999999999998</v>
      </c>
      <c r="G28" s="0" t="n">
        <v>0</v>
      </c>
      <c r="H28" s="0" t="n">
        <v>0</v>
      </c>
      <c r="I28" s="0" t="n">
        <v>1</v>
      </c>
      <c r="J28" s="0" t="n">
        <v>0</v>
      </c>
      <c r="K28" s="0" t="n">
        <v>0</v>
      </c>
    </row>
    <row r="29" customFormat="false" ht="13.8" hidden="false" customHeight="false" outlineLevel="0" collapsed="false">
      <c r="A29" s="0" t="s">
        <v>28</v>
      </c>
      <c r="C29" s="0" t="s">
        <v>117</v>
      </c>
      <c r="D29" s="0" t="n">
        <v>0</v>
      </c>
      <c r="E29" s="0" t="n">
        <v>0.0122084859201799</v>
      </c>
      <c r="F29" s="0" t="n">
        <v>-7.37999999999989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1</v>
      </c>
    </row>
    <row r="30" customFormat="false" ht="13.8" hidden="false" customHeight="false" outlineLevel="0" collapsed="false">
      <c r="A30" s="0" t="s">
        <v>28</v>
      </c>
      <c r="C30" s="0" t="s">
        <v>28</v>
      </c>
      <c r="D30" s="0" t="n">
        <v>0</v>
      </c>
      <c r="E30" s="0" t="n">
        <v>0.00329409435935439</v>
      </c>
      <c r="F30" s="0" t="n">
        <v>-8.68999999999995</v>
      </c>
      <c r="G30" s="0" t="n">
        <v>1</v>
      </c>
      <c r="H30" s="0" t="n">
        <v>0</v>
      </c>
      <c r="I30" s="0" t="n">
        <v>1</v>
      </c>
      <c r="J30" s="0" t="n">
        <v>1</v>
      </c>
      <c r="K30" s="0" t="n">
        <v>0</v>
      </c>
    </row>
    <row r="31" customFormat="false" ht="13.8" hidden="false" customHeight="false" outlineLevel="0" collapsed="false">
      <c r="A31" s="0" t="s">
        <v>111</v>
      </c>
      <c r="B31" s="0" t="s">
        <v>28</v>
      </c>
    </row>
    <row r="32" customFormat="false" ht="13.8" hidden="false" customHeight="false" outlineLevel="0" collapsed="false">
      <c r="A32" s="0" t="s">
        <v>5</v>
      </c>
      <c r="B32" s="0" t="s">
        <v>62</v>
      </c>
      <c r="C32" s="0" t="s">
        <v>7</v>
      </c>
      <c r="D32" s="0" t="s">
        <v>8</v>
      </c>
      <c r="E32" s="55" t="s">
        <v>63</v>
      </c>
      <c r="F32" s="0" t="s">
        <v>64</v>
      </c>
      <c r="G32" s="0" t="s">
        <v>10</v>
      </c>
      <c r="H32" s="0" t="s">
        <v>11</v>
      </c>
      <c r="I32" s="0" t="s">
        <v>12</v>
      </c>
      <c r="J32" s="0" t="s">
        <v>13</v>
      </c>
      <c r="K32" s="0" t="s">
        <v>14</v>
      </c>
    </row>
    <row r="33" customFormat="false" ht="13.8" hidden="false" customHeight="false" outlineLevel="0" collapsed="false">
      <c r="G33" s="0" t="n">
        <v>2.87999999999998</v>
      </c>
      <c r="H33" s="0" t="n">
        <v>6.28999999999991</v>
      </c>
      <c r="I33" s="0" t="n">
        <v>2.98999999999998</v>
      </c>
      <c r="J33" s="0" t="n">
        <v>2.81999999999998</v>
      </c>
      <c r="K33" s="0" t="n">
        <v>7.37999999999989</v>
      </c>
    </row>
    <row r="34" customFormat="false" ht="13.8" hidden="false" customHeight="false" outlineLevel="0" collapsed="false">
      <c r="A34" s="0" t="s">
        <v>28</v>
      </c>
      <c r="C34" s="0" t="s">
        <v>116</v>
      </c>
      <c r="D34" s="0" t="n">
        <v>1</v>
      </c>
      <c r="E34" s="0" t="n">
        <v>0.984497419720466</v>
      </c>
      <c r="F34" s="0" t="n">
        <v>-2.98999999999998</v>
      </c>
      <c r="G34" s="0" t="n">
        <v>0</v>
      </c>
      <c r="H34" s="0" t="n">
        <v>0</v>
      </c>
      <c r="I34" s="0" t="n">
        <v>1</v>
      </c>
      <c r="J34" s="0" t="n">
        <v>0</v>
      </c>
      <c r="K34" s="0" t="n">
        <v>0</v>
      </c>
    </row>
    <row r="35" customFormat="false" ht="13.8" hidden="false" customHeight="false" outlineLevel="0" collapsed="false">
      <c r="A35" s="0" t="s">
        <v>28</v>
      </c>
      <c r="C35" s="0" t="s">
        <v>117</v>
      </c>
      <c r="D35" s="0" t="n">
        <v>0</v>
      </c>
      <c r="E35" s="0" t="n">
        <v>0.0122084859201799</v>
      </c>
      <c r="F35" s="0" t="n">
        <v>-7.37999999999989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1</v>
      </c>
    </row>
    <row r="36" customFormat="false" ht="13.8" hidden="false" customHeight="false" outlineLevel="0" collapsed="false">
      <c r="A36" s="0" t="s">
        <v>28</v>
      </c>
      <c r="C36" s="0" t="s">
        <v>28</v>
      </c>
      <c r="D36" s="0" t="n">
        <v>0</v>
      </c>
      <c r="E36" s="55" t="n">
        <v>0.00329409435935439</v>
      </c>
      <c r="F36" s="0" t="n">
        <v>-8.68999999999995</v>
      </c>
      <c r="G36" s="0" t="n">
        <v>1</v>
      </c>
      <c r="H36" s="0" t="n">
        <v>0</v>
      </c>
      <c r="I36" s="0" t="n">
        <v>1</v>
      </c>
      <c r="J36" s="0" t="n">
        <v>1</v>
      </c>
      <c r="K36" s="0" t="n">
        <v>0</v>
      </c>
    </row>
    <row r="37" customFormat="false" ht="13.8" hidden="false" customHeight="false" outlineLevel="0" collapsed="false">
      <c r="A37" s="0" t="s">
        <v>111</v>
      </c>
      <c r="B37" s="0" t="s">
        <v>118</v>
      </c>
      <c r="C37" s="0" t="s">
        <v>119</v>
      </c>
    </row>
    <row r="38" customFormat="false" ht="13.8" hidden="false" customHeight="false" outlineLevel="0" collapsed="false">
      <c r="A38" s="0" t="s">
        <v>5</v>
      </c>
      <c r="B38" s="0" t="s">
        <v>62</v>
      </c>
      <c r="C38" s="0" t="s">
        <v>7</v>
      </c>
      <c r="D38" s="0" t="s">
        <v>8</v>
      </c>
      <c r="E38" s="0" t="s">
        <v>63</v>
      </c>
      <c r="F38" s="0" t="s">
        <v>64</v>
      </c>
      <c r="G38" s="0" t="s">
        <v>10</v>
      </c>
      <c r="H38" s="0" t="s">
        <v>11</v>
      </c>
      <c r="I38" s="0" t="s">
        <v>12</v>
      </c>
      <c r="J38" s="0" t="s">
        <v>13</v>
      </c>
      <c r="K38" s="0" t="s">
        <v>14</v>
      </c>
    </row>
    <row r="39" customFormat="false" ht="13.8" hidden="false" customHeight="false" outlineLevel="0" collapsed="false">
      <c r="G39" s="0" t="n">
        <v>2.87999999999998</v>
      </c>
      <c r="H39" s="0" t="n">
        <v>6.28999999999991</v>
      </c>
      <c r="I39" s="0" t="n">
        <v>2.98999999999998</v>
      </c>
      <c r="J39" s="0" t="n">
        <v>2.81999999999998</v>
      </c>
      <c r="K39" s="0" t="n">
        <v>7.37999999999989</v>
      </c>
    </row>
    <row r="40" customFormat="false" ht="13.8" hidden="false" customHeight="false" outlineLevel="0" collapsed="false">
      <c r="A40" s="0" t="s">
        <v>32</v>
      </c>
      <c r="C40" s="0" t="s">
        <v>120</v>
      </c>
      <c r="D40" s="0" t="n">
        <v>0</v>
      </c>
      <c r="E40" s="0" t="n">
        <v>0.51172744651328</v>
      </c>
      <c r="F40" s="0" t="n">
        <v>-5.80999999999996</v>
      </c>
      <c r="G40" s="0" t="n">
        <v>0</v>
      </c>
      <c r="H40" s="0" t="n">
        <v>0</v>
      </c>
      <c r="I40" s="0" t="n">
        <v>1</v>
      </c>
      <c r="J40" s="0" t="n">
        <v>1</v>
      </c>
      <c r="K40" s="0" t="n">
        <v>0</v>
      </c>
    </row>
    <row r="41" customFormat="false" ht="13.8" hidden="false" customHeight="false" outlineLevel="0" collapsed="false">
      <c r="A41" s="0" t="s">
        <v>32</v>
      </c>
      <c r="C41" s="0" t="s">
        <v>121</v>
      </c>
      <c r="D41" s="0" t="n">
        <v>1</v>
      </c>
      <c r="E41" s="0" t="n">
        <v>0.00634579349888072</v>
      </c>
      <c r="F41" s="0" t="n">
        <v>-10.1999999999999</v>
      </c>
      <c r="G41" s="0" t="n">
        <v>0</v>
      </c>
      <c r="H41" s="0" t="n">
        <v>0</v>
      </c>
      <c r="I41" s="0" t="n">
        <v>0</v>
      </c>
      <c r="J41" s="0" t="n">
        <v>1</v>
      </c>
      <c r="K41" s="0" t="n">
        <v>1</v>
      </c>
    </row>
    <row r="42" customFormat="false" ht="13.8" hidden="false" customHeight="false" outlineLevel="0" collapsed="false">
      <c r="A42" s="0" t="s">
        <v>32</v>
      </c>
      <c r="C42" s="0" t="s">
        <v>32</v>
      </c>
      <c r="D42" s="0" t="n">
        <v>0</v>
      </c>
      <c r="E42" s="55" t="n">
        <v>0.481926759987839</v>
      </c>
      <c r="F42" s="0" t="n">
        <v>-5.86999999999996</v>
      </c>
      <c r="G42" s="0" t="n">
        <v>1</v>
      </c>
      <c r="H42" s="0" t="n">
        <v>0</v>
      </c>
      <c r="I42" s="0" t="n">
        <v>1</v>
      </c>
      <c r="J42" s="0" t="n">
        <v>0</v>
      </c>
      <c r="K42" s="0" t="n">
        <v>0</v>
      </c>
    </row>
    <row r="43" customFormat="false" ht="13.8" hidden="false" customHeight="false" outlineLevel="0" collapsed="false">
      <c r="A43" s="0" t="s">
        <v>111</v>
      </c>
      <c r="B43" s="0" t="s">
        <v>32</v>
      </c>
    </row>
    <row r="44" customFormat="false" ht="13.8" hidden="false" customHeight="false" outlineLevel="0" collapsed="false">
      <c r="A44" s="0" t="s">
        <v>5</v>
      </c>
      <c r="B44" s="0" t="s">
        <v>62</v>
      </c>
      <c r="C44" s="0" t="s">
        <v>7</v>
      </c>
      <c r="D44" s="0" t="s">
        <v>8</v>
      </c>
      <c r="E44" s="0" t="s">
        <v>63</v>
      </c>
      <c r="F44" s="0" t="s">
        <v>64</v>
      </c>
      <c r="G44" s="0" t="s">
        <v>10</v>
      </c>
      <c r="H44" s="0" t="s">
        <v>11</v>
      </c>
      <c r="I44" s="0" t="s">
        <v>12</v>
      </c>
      <c r="J44" s="0" t="s">
        <v>13</v>
      </c>
      <c r="K44" s="0" t="s">
        <v>14</v>
      </c>
    </row>
    <row r="45" customFormat="false" ht="13.8" hidden="false" customHeight="false" outlineLevel="0" collapsed="false">
      <c r="G45" s="0" t="n">
        <v>2.87999999999998</v>
      </c>
      <c r="H45" s="0" t="n">
        <v>6.28999999999991</v>
      </c>
      <c r="I45" s="0" t="n">
        <v>2.98999999999998</v>
      </c>
      <c r="J45" s="0" t="n">
        <v>2.81999999999998</v>
      </c>
      <c r="K45" s="0" t="n">
        <v>7.37999999999989</v>
      </c>
    </row>
    <row r="46" customFormat="false" ht="13.8" hidden="false" customHeight="false" outlineLevel="0" collapsed="false">
      <c r="A46" s="0" t="s">
        <v>32</v>
      </c>
      <c r="C46" s="0" t="s">
        <v>120</v>
      </c>
      <c r="D46" s="0" t="n">
        <v>0</v>
      </c>
      <c r="E46" s="0" t="n">
        <v>0.0478720205708683</v>
      </c>
      <c r="F46" s="0" t="n">
        <v>-2.98999999999998</v>
      </c>
      <c r="G46" s="0" t="n">
        <v>0</v>
      </c>
      <c r="H46" s="0" t="n">
        <v>0</v>
      </c>
      <c r="I46" s="0" t="n">
        <v>1</v>
      </c>
      <c r="J46" s="0" t="n">
        <v>0</v>
      </c>
      <c r="K46" s="0" t="n">
        <v>0</v>
      </c>
    </row>
    <row r="47" customFormat="false" ht="13.8" hidden="false" customHeight="false" outlineLevel="0" collapsed="false">
      <c r="A47" s="0" t="s">
        <v>32</v>
      </c>
      <c r="C47" s="0" t="s">
        <v>121</v>
      </c>
      <c r="D47" s="0" t="n">
        <v>1</v>
      </c>
      <c r="E47" s="0" t="n">
        <v>0.951967801301922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</row>
    <row r="48" customFormat="false" ht="13.8" hidden="false" customHeight="false" outlineLevel="0" collapsed="false">
      <c r="A48" s="0" t="s">
        <v>32</v>
      </c>
      <c r="C48" s="0" t="s">
        <v>32</v>
      </c>
      <c r="D48" s="0" t="n">
        <v>0</v>
      </c>
      <c r="E48" s="0" t="n">
        <v>0.000160178127209485</v>
      </c>
      <c r="F48" s="0" t="n">
        <v>-8.68999999999995</v>
      </c>
      <c r="G48" s="0" t="n">
        <v>1</v>
      </c>
      <c r="H48" s="0" t="n">
        <v>0</v>
      </c>
      <c r="I48" s="0" t="n">
        <v>1</v>
      </c>
      <c r="J48" s="0" t="n">
        <v>1</v>
      </c>
      <c r="K48" s="0" t="n">
        <v>0</v>
      </c>
    </row>
    <row r="49" customFormat="false" ht="13.8" hidden="false" customHeight="false" outlineLevel="0" collapsed="false">
      <c r="A49" s="0" t="s">
        <v>111</v>
      </c>
      <c r="B49" s="0" t="s">
        <v>36</v>
      </c>
    </row>
    <row r="50" customFormat="false" ht="13.8" hidden="false" customHeight="false" outlineLevel="0" collapsed="false">
      <c r="A50" s="0" t="s">
        <v>5</v>
      </c>
      <c r="B50" s="0" t="s">
        <v>62</v>
      </c>
      <c r="C50" s="0" t="s">
        <v>7</v>
      </c>
      <c r="D50" s="0" t="s">
        <v>8</v>
      </c>
      <c r="E50" s="0" t="s">
        <v>63</v>
      </c>
      <c r="F50" s="0" t="s">
        <v>64</v>
      </c>
      <c r="G50" s="0" t="s">
        <v>10</v>
      </c>
      <c r="H50" s="0" t="s">
        <v>11</v>
      </c>
      <c r="I50" s="0" t="s">
        <v>12</v>
      </c>
      <c r="J50" s="0" t="s">
        <v>13</v>
      </c>
      <c r="K50" s="0" t="s">
        <v>14</v>
      </c>
    </row>
    <row r="51" customFormat="false" ht="13.8" hidden="false" customHeight="false" outlineLevel="0" collapsed="false">
      <c r="G51" s="0" t="n">
        <v>2.87999999999998</v>
      </c>
      <c r="H51" s="0" t="n">
        <v>6.28999999999991</v>
      </c>
      <c r="I51" s="0" t="n">
        <v>2.98999999999998</v>
      </c>
      <c r="J51" s="0" t="n">
        <v>2.81999999999998</v>
      </c>
      <c r="K51" s="0" t="n">
        <v>7.37999999999989</v>
      </c>
    </row>
    <row r="52" customFormat="false" ht="13.8" hidden="false" customHeight="false" outlineLevel="0" collapsed="false">
      <c r="A52" s="0" t="s">
        <v>36</v>
      </c>
      <c r="C52" s="0" t="s">
        <v>36</v>
      </c>
      <c r="D52" s="0" t="n">
        <v>1</v>
      </c>
      <c r="E52" s="0" t="n">
        <v>0.999376787749712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</row>
    <row r="53" customFormat="false" ht="13.8" hidden="false" customHeight="false" outlineLevel="0" collapsed="false">
      <c r="A53" s="0" t="s">
        <v>36</v>
      </c>
      <c r="C53" s="0" t="s">
        <v>122</v>
      </c>
      <c r="D53" s="0" t="n">
        <v>0</v>
      </c>
      <c r="E53" s="0" t="n">
        <v>0.00062321225028807</v>
      </c>
      <c r="F53" s="0" t="n">
        <v>-7.37999999999989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1</v>
      </c>
    </row>
    <row r="54" customFormat="false" ht="13.8" hidden="false" customHeight="false" outlineLevel="0" collapsed="false">
      <c r="A54" s="0" t="s">
        <v>111</v>
      </c>
      <c r="B54" s="0" t="s">
        <v>36</v>
      </c>
    </row>
    <row r="55" customFormat="false" ht="13.8" hidden="false" customHeight="false" outlineLevel="0" collapsed="false">
      <c r="A55" s="0" t="s">
        <v>5</v>
      </c>
      <c r="B55" s="0" t="s">
        <v>62</v>
      </c>
      <c r="C55" s="0" t="s">
        <v>7</v>
      </c>
      <c r="D55" s="0" t="s">
        <v>8</v>
      </c>
      <c r="E55" s="0" t="s">
        <v>63</v>
      </c>
      <c r="F55" s="0" t="s">
        <v>64</v>
      </c>
      <c r="G55" s="0" t="s">
        <v>10</v>
      </c>
      <c r="H55" s="0" t="s">
        <v>11</v>
      </c>
      <c r="I55" s="0" t="s">
        <v>12</v>
      </c>
      <c r="J55" s="0" t="s">
        <v>13</v>
      </c>
      <c r="K55" s="0" t="s">
        <v>14</v>
      </c>
    </row>
    <row r="56" customFormat="false" ht="13.8" hidden="false" customHeight="false" outlineLevel="0" collapsed="false">
      <c r="G56" s="0" t="n">
        <v>2.87999999999998</v>
      </c>
      <c r="H56" s="0" t="n">
        <v>6.28999999999991</v>
      </c>
      <c r="I56" s="0" t="n">
        <v>2.98999999999998</v>
      </c>
      <c r="J56" s="0" t="n">
        <v>2.81999999999998</v>
      </c>
      <c r="K56" s="0" t="n">
        <v>7.37999999999989</v>
      </c>
    </row>
    <row r="57" customFormat="false" ht="13.8" hidden="false" customHeight="false" outlineLevel="0" collapsed="false">
      <c r="A57" s="0" t="s">
        <v>36</v>
      </c>
      <c r="C57" s="0" t="s">
        <v>36</v>
      </c>
      <c r="D57" s="0" t="n">
        <v>1</v>
      </c>
      <c r="E57" s="0" t="n">
        <v>0.999376787749712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</row>
    <row r="58" customFormat="false" ht="13.8" hidden="false" customHeight="false" outlineLevel="0" collapsed="false">
      <c r="A58" s="0" t="s">
        <v>36</v>
      </c>
      <c r="C58" s="0" t="s">
        <v>122</v>
      </c>
      <c r="D58" s="0" t="n">
        <v>0</v>
      </c>
      <c r="E58" s="0" t="n">
        <v>0.00062321225028807</v>
      </c>
      <c r="F58" s="0" t="n">
        <v>-7.37999999999989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1</v>
      </c>
    </row>
    <row r="59" customFormat="false" ht="13.8" hidden="false" customHeight="false" outlineLevel="0" collapsed="false">
      <c r="A59" s="0" t="s">
        <v>111</v>
      </c>
      <c r="B59" s="0" t="s">
        <v>39</v>
      </c>
    </row>
    <row r="60" customFormat="false" ht="13.8" hidden="false" customHeight="false" outlineLevel="0" collapsed="false">
      <c r="A60" s="0" t="s">
        <v>5</v>
      </c>
      <c r="B60" s="0" t="s">
        <v>62</v>
      </c>
      <c r="C60" s="0" t="s">
        <v>7</v>
      </c>
      <c r="D60" s="0" t="s">
        <v>8</v>
      </c>
      <c r="E60" s="0" t="s">
        <v>63</v>
      </c>
      <c r="F60" s="0" t="s">
        <v>64</v>
      </c>
      <c r="G60" s="0" t="s">
        <v>10</v>
      </c>
      <c r="H60" s="0" t="s">
        <v>11</v>
      </c>
      <c r="I60" s="0" t="s">
        <v>12</v>
      </c>
      <c r="J60" s="0" t="s">
        <v>13</v>
      </c>
      <c r="K60" s="0" t="s">
        <v>14</v>
      </c>
    </row>
    <row r="61" customFormat="false" ht="13.8" hidden="false" customHeight="false" outlineLevel="0" collapsed="false">
      <c r="G61" s="0" t="n">
        <v>2.87999999999998</v>
      </c>
      <c r="H61" s="0" t="n">
        <v>6.28999999999991</v>
      </c>
      <c r="I61" s="0" t="n">
        <v>2.98999999999998</v>
      </c>
      <c r="J61" s="0" t="n">
        <v>2.81999999999998</v>
      </c>
      <c r="K61" s="0" t="n">
        <v>7.37999999999989</v>
      </c>
    </row>
    <row r="62" customFormat="false" ht="13.8" hidden="false" customHeight="false" outlineLevel="0" collapsed="false">
      <c r="A62" s="0" t="s">
        <v>39</v>
      </c>
      <c r="C62" s="0" t="s">
        <v>39</v>
      </c>
      <c r="D62" s="0" t="n">
        <v>1</v>
      </c>
      <c r="E62" s="0" t="n">
        <v>0.999376787749712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</row>
    <row r="63" customFormat="false" ht="13.8" hidden="false" customHeight="false" outlineLevel="0" collapsed="false">
      <c r="A63" s="0" t="s">
        <v>39</v>
      </c>
      <c r="C63" s="0" t="s">
        <v>123</v>
      </c>
      <c r="D63" s="0" t="n">
        <v>0</v>
      </c>
      <c r="E63" s="0" t="n">
        <v>0.00062321225028807</v>
      </c>
      <c r="F63" s="0" t="n">
        <v>-7.37999999999989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1</v>
      </c>
    </row>
    <row r="64" customFormat="false" ht="13.8" hidden="false" customHeight="false" outlineLevel="0" collapsed="false">
      <c r="A64" s="0" t="s">
        <v>111</v>
      </c>
      <c r="B64" s="0" t="s">
        <v>39</v>
      </c>
    </row>
    <row r="65" customFormat="false" ht="13.8" hidden="false" customHeight="false" outlineLevel="0" collapsed="false">
      <c r="A65" s="0" t="s">
        <v>5</v>
      </c>
      <c r="B65" s="0" t="s">
        <v>62</v>
      </c>
      <c r="C65" s="0" t="s">
        <v>7</v>
      </c>
      <c r="D65" s="0" t="s">
        <v>8</v>
      </c>
      <c r="E65" s="0" t="s">
        <v>63</v>
      </c>
      <c r="F65" s="0" t="s">
        <v>64</v>
      </c>
      <c r="G65" s="0" t="s">
        <v>10</v>
      </c>
      <c r="H65" s="0" t="s">
        <v>11</v>
      </c>
      <c r="I65" s="0" t="s">
        <v>12</v>
      </c>
      <c r="J65" s="0" t="s">
        <v>13</v>
      </c>
      <c r="K65" s="0" t="s">
        <v>14</v>
      </c>
    </row>
    <row r="66" customFormat="false" ht="13.8" hidden="false" customHeight="false" outlineLevel="0" collapsed="false">
      <c r="G66" s="0" t="n">
        <v>2.87999999999998</v>
      </c>
      <c r="H66" s="0" t="n">
        <v>6.28999999999991</v>
      </c>
      <c r="I66" s="0" t="n">
        <v>2.98999999999998</v>
      </c>
      <c r="J66" s="0" t="n">
        <v>2.81999999999998</v>
      </c>
      <c r="K66" s="0" t="n">
        <v>7.37999999999989</v>
      </c>
    </row>
    <row r="67" customFormat="false" ht="13.8" hidden="false" customHeight="false" outlineLevel="0" collapsed="false">
      <c r="A67" s="0" t="s">
        <v>39</v>
      </c>
      <c r="C67" s="0" t="s">
        <v>39</v>
      </c>
      <c r="D67" s="0" t="n">
        <v>1</v>
      </c>
      <c r="E67" s="0" t="n">
        <v>0.999376787749712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</row>
    <row r="68" customFormat="false" ht="13.8" hidden="false" customHeight="false" outlineLevel="0" collapsed="false">
      <c r="A68" s="0" t="s">
        <v>39</v>
      </c>
      <c r="C68" s="0" t="s">
        <v>123</v>
      </c>
      <c r="D68" s="0" t="n">
        <v>0</v>
      </c>
      <c r="E68" s="0" t="n">
        <v>0.00062321225028807</v>
      </c>
      <c r="F68" s="0" t="n">
        <v>-7.37999999999989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2022-05-19T04:35:27Z</dcterms:created>
  <dc:creator>Claire</dc:creator>
  <dc:description/>
  <dc:language>en-US</dc:language>
  <cp:lastModifiedBy/>
  <dcterms:modified xsi:type="dcterms:W3CDTF">2022-11-15T17:30:10Z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